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tif" ContentType="image/tiff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 showInkAnnotation="0" codeName="ThisWorkbook" hidePivotFieldList="1"/>
  <mc:AlternateContent xmlns:mc="http://schemas.openxmlformats.org/markup-compatibility/2006">
    <mc:Choice Requires="x15">
      <x15ac:absPath xmlns:x15ac="http://schemas.microsoft.com/office/spreadsheetml/2010/11/ac" url="Y:\DGEE_P\PLANEAMIENTO_ENERGETICO\02 BNE\BNE 2022\06_enviado a VME\Ilustraciones &amp; Tablas\"/>
    </mc:Choice>
  </mc:AlternateContent>
  <xr:revisionPtr revIDLastSave="0" documentId="10_ncr:100000_{9F887C4B-651C-4C5A-A66A-C7552AB9BBE5}" xr6:coauthVersionLast="31" xr6:coauthVersionMax="47" xr10:uidLastSave="{00000000-0000-0000-0000-000000000000}"/>
  <workbookProtection workbookAlgorithmName="SHA-512" workbookHashValue="auGKkrN63PxZ0ezVDs9J2KIZc0YAz4+AQij+kEZUCPI5gtuMnEKmGPHS4bw4CxbmwYHudBwsLqdxS5h6JOOlvA==" workbookSaltValue="SFgw9ok78sHJ63JdKpglig==" workbookSpinCount="100000" lockStructure="1"/>
  <bookViews>
    <workbookView xWindow="-120" yWindow="-120" windowWidth="29040" windowHeight="15840" tabRatio="821" xr2:uid="{00000000-000D-0000-FFFF-FFFF00000000}"/>
  </bookViews>
  <sheets>
    <sheet name="Índice" sheetId="81" r:id="rId1"/>
    <sheet name="I_XIII.1" sheetId="82" r:id="rId2"/>
    <sheet name="I_XIII.2" sheetId="156" r:id="rId3"/>
    <sheet name="I_XIII.3" sheetId="157" r:id="rId4"/>
    <sheet name="T_XIII.1" sheetId="158" r:id="rId5"/>
    <sheet name="T_XIII.2" sheetId="159" r:id="rId6"/>
    <sheet name="T_XIII.3" sheetId="169" r:id="rId7"/>
    <sheet name="T_XIII.4" sheetId="160" r:id="rId8"/>
    <sheet name="T_XIII.5" sheetId="161" r:id="rId9"/>
    <sheet name="T_XIII.6" sheetId="162" r:id="rId10"/>
    <sheet name="T_XIII.7" sheetId="163" r:id="rId11"/>
    <sheet name="T_XIII.8" sheetId="164" r:id="rId12"/>
    <sheet name="T_XIII.9" sheetId="165" r:id="rId13"/>
    <sheet name="T_XIII.10" sheetId="167" r:id="rId14"/>
    <sheet name="BNE-BD" sheetId="168" state="hidden" r:id="rId15"/>
  </sheets>
  <externalReferences>
    <externalReference r:id="rId16"/>
    <externalReference r:id="rId17"/>
    <externalReference r:id="rId18"/>
  </externalReferences>
  <definedNames>
    <definedName name="_xlnm.Print_Area" localSheetId="1">I_XIII.1!$A$1:$N$39</definedName>
    <definedName name="_xlnm.Print_Area" localSheetId="2">I_XIII.2!$A$1:$N$39</definedName>
    <definedName name="_xlnm.Print_Area" localSheetId="3">I_XIII.3!$A$1:$N$39</definedName>
    <definedName name="_xlnm.Print_Area" localSheetId="0">Índice!$A$1:$M$26</definedName>
    <definedName name="_xlnm.Print_Area" localSheetId="4">T_XIII.1!$A$1:$Z$47</definedName>
    <definedName name="_xlnm.Print_Area" localSheetId="13">T_XIII.10!$A$1:$L$43</definedName>
    <definedName name="_xlnm.Print_Area" localSheetId="5">T_XIII.2!$A$1:$Z$41</definedName>
    <definedName name="_xlnm.Print_Area" localSheetId="6">T_XIII.3!$A$1:$Z$41</definedName>
    <definedName name="_xlnm.Print_Area" localSheetId="7">T_XIII.4!$A$1:$Z$39</definedName>
    <definedName name="_xlnm.Print_Area" localSheetId="8">T_XIII.5!$A$1:$Z$41</definedName>
    <definedName name="_xlnm.Print_Area" localSheetId="9">T_XIII.6!$A$1:$Z$39</definedName>
    <definedName name="_xlnm.Print_Area" localSheetId="10">T_XIII.7!$A$1:$Z$42</definedName>
    <definedName name="_xlnm.Print_Area" localSheetId="11">T_XIII.8!$A$1:$Z$43</definedName>
    <definedName name="_xlnm.Print_Area" localSheetId="12">T_XIII.9!$A$1:$Z$35</definedName>
    <definedName name="Bbl_gal" localSheetId="14">[1]LEYENDA!$C$109</definedName>
    <definedName name="Bbl_gal">#REF!</definedName>
    <definedName name="Bbl_m3" localSheetId="14">[1]LEYENDA!$C$108</definedName>
    <definedName name="Bbl_m3">#REF!</definedName>
    <definedName name="BD_m3_TJ" localSheetId="14">[1]LEYENDA!$H$72</definedName>
    <definedName name="BD_m3_TJ">#REF!</definedName>
    <definedName name="BG_m3_TJ" localSheetId="14">[1]LEYENDA!$H$59</definedName>
    <definedName name="BG_m3_TJ">#REF!</definedName>
    <definedName name="BZ_ton_TJ" localSheetId="14">[1]LEYENDA!$H$52</definedName>
    <definedName name="BZ_ton_TJ">#REF!</definedName>
    <definedName name="CAntra_ton_TJ" localSheetId="14">[1]LEYENDA!$H$47</definedName>
    <definedName name="CAntra_ton_TJ">#REF!</definedName>
    <definedName name="CARB_VEG_103TON" localSheetId="14">[2]Factor!$H$24</definedName>
    <definedName name="CARB_VEG_103TON">#REF!</definedName>
    <definedName name="CBitNac_ton_TJ" localSheetId="14">[1]LEYENDA!$H$48</definedName>
    <definedName name="CBitNac_ton_TJ">#REF!</definedName>
    <definedName name="CM_ton_TJ" localSheetId="14">[1]LEYENDA!$H$49</definedName>
    <definedName name="CM_ton_TJ">#REF!</definedName>
    <definedName name="Conver_TEP_106_Kg_Carb_Antra" localSheetId="14">#REF!</definedName>
    <definedName name="Conver_TEP_106_Kg_Carb_Antra">#REF!</definedName>
    <definedName name="COQUE_103Ton_TJ" localSheetId="14">[2]Factor!$H$23</definedName>
    <definedName name="COQUE_103Ton_TJ">#REF!</definedName>
    <definedName name="CQ_kg_TJ" localSheetId="14">[1]LEYENDA!$H$63</definedName>
    <definedName name="CQ_kg_TJ">#REF!</definedName>
    <definedName name="db" localSheetId="14">#REF!</definedName>
    <definedName name="db">#REF!</definedName>
    <definedName name="DB5_m3_TJ" localSheetId="14">[1]LEYENDA!$H$73</definedName>
    <definedName name="DB5_m3_TJ">#REF!</definedName>
    <definedName name="DO_m3_TJ" localSheetId="14">[1]LEYENDA!$H$71</definedName>
    <definedName name="DO_m3_TJ">#REF!</definedName>
    <definedName name="Efi_Hidro" localSheetId="14">[1]LEYENDA!$F$116</definedName>
    <definedName name="Efi_Hidro">#REF!</definedName>
    <definedName name="Elec_Original" localSheetId="14">'[2]Electric-Flujos'!#REF!</definedName>
    <definedName name="Elec_Original">#REF!</definedName>
    <definedName name="Elect_Original2" localSheetId="14">'[2]Electric-Flujos'!#REF!</definedName>
    <definedName name="Elect_Original2">#REF!</definedName>
    <definedName name="F_Antracita" localSheetId="14">'[1]Carb-Datos'!$K$43</definedName>
    <definedName name="F_Antracita">#REF!</definedName>
    <definedName name="F_BitImportado" localSheetId="14">'[1]Carb-Datos'!$M$43</definedName>
    <definedName name="F_BitImportado">'[1]Carb-Datos'!$F$82</definedName>
    <definedName name="F_BitNac" localSheetId="14">'[2]Carb-Datos'!$L$51</definedName>
    <definedName name="F_BitNac">#REF!</definedName>
    <definedName name="F_BitNacional" localSheetId="14">'[1]Carb-Datos'!$L$43</definedName>
    <definedName name="F_BitNacional">'[1]Carb-Datos'!$E$82</definedName>
    <definedName name="F_BituImpor" localSheetId="14">'[2]Carb-Datos'!$M$51</definedName>
    <definedName name="F_BituImpor">#REF!</definedName>
    <definedName name="Fac_conv_TEP_106_Kg_Carb_Bitu" localSheetId="14">#REF!</definedName>
    <definedName name="Fac_conv_TEP_106_Kg_Carb_Bitu">#REF!</definedName>
    <definedName name="Fact_Conv_TEP_103_m3_Biodiesel" localSheetId="14">#REF!</definedName>
    <definedName name="Fact_Conv_TEP_103_m3_Biodiesel">#REF!</definedName>
    <definedName name="Fact_Conv_TEP_103_m3_Diesel" localSheetId="14">#REF!</definedName>
    <definedName name="Fact_Conv_TEP_103_m3_Diesel">#REF!</definedName>
    <definedName name="Fact_Conv_TEP_103_m3_Etanol" localSheetId="14">#REF!</definedName>
    <definedName name="Fact_Conv_TEP_103_m3_Etanol">#REF!</definedName>
    <definedName name="Fact_Conv_TEP_103_m3_Fuel_Oil" localSheetId="14">#REF!</definedName>
    <definedName name="Fact_Conv_TEP_103_m3_Fuel_Oil">#REF!</definedName>
    <definedName name="Fact_Conv_TEP_103_m3_Gas_Refineria" localSheetId="14">#REF!</definedName>
    <definedName name="Fact_Conv_TEP_103_m3_Gas_Refineria">#REF!</definedName>
    <definedName name="Fact_Conv_TEP_103_m3_Gasohol" localSheetId="14">#REF!</definedName>
    <definedName name="Fact_Conv_TEP_103_m3_Gasohol">#REF!</definedName>
    <definedName name="Fact_Conv_TEP_103_m3_Gasolina" localSheetId="14">#REF!</definedName>
    <definedName name="Fact_Conv_TEP_103_m3_Gasolina">#REF!</definedName>
    <definedName name="Fact_Conv_TEP_103_m3_GLP" localSheetId="14">#REF!</definedName>
    <definedName name="Fact_Conv_TEP_103_m3_GLP">#REF!</definedName>
    <definedName name="Fact_Conv_TEP_103_m3_Kerosene" localSheetId="14">#REF!</definedName>
    <definedName name="Fact_Conv_TEP_103_m3_Kerosene">#REF!</definedName>
    <definedName name="Fact_Conv_TEP_103_M3_LGN" localSheetId="14">#REF!</definedName>
    <definedName name="Fact_Conv_TEP_103_M3_LGN">#REF!</definedName>
    <definedName name="Fact_Conv_TEP_103_m3_Petroleo" localSheetId="14">#REF!</definedName>
    <definedName name="Fact_Conv_TEP_103_m3_Petroleo">#REF!</definedName>
    <definedName name="Fact_Conv_TEP_103_m3_Turbo" localSheetId="14">#REF!</definedName>
    <definedName name="Fact_Conv_TEP_103_m3_Turbo">#REF!</definedName>
    <definedName name="Fact_Conv_TEP_106_Kg_Bagazo" localSheetId="14">#REF!</definedName>
    <definedName name="Fact_Conv_TEP_106_Kg_Bagazo">#REF!</definedName>
    <definedName name="Fact_Conv_TEP_106_Kg_Carb_Imp" localSheetId="14">#REF!</definedName>
    <definedName name="Fact_Conv_TEP_106_Kg_Carb_Imp">#REF!</definedName>
    <definedName name="Fact_Conv_TEP_106_Kg_Coque" localSheetId="14">#REF!</definedName>
    <definedName name="Fact_Conv_TEP_106_Kg_Coque">#REF!</definedName>
    <definedName name="Fact_Conv_TEP_106_m3_Biogas" localSheetId="14">#REF!</definedName>
    <definedName name="Fact_Conv_TEP_106_m3_Biogas">#REF!</definedName>
    <definedName name="Fact_Conv_TEP_106_m3_Gas_Alto_Horno" localSheetId="14">#REF!</definedName>
    <definedName name="Fact_Conv_TEP_106_m3_Gas_Alto_Horno">#REF!</definedName>
    <definedName name="Fact_Conv_TEP_106_m3_Gas_Coqueria" localSheetId="14">#REF!</definedName>
    <definedName name="Fact_Conv_TEP_106_m3_Gas_Coqueria">#REF!</definedName>
    <definedName name="Fact_Conv_TEP_106_m3_Gas_Seco" localSheetId="14">#REF!</definedName>
    <definedName name="Fact_Conv_TEP_106_m3_Gas_Seco">#REF!</definedName>
    <definedName name="Fact_Conv_TEP_GWhr_Electricidad" localSheetId="14">#REF!</definedName>
    <definedName name="Fact_Conv_TEP_GWhr_Electricidad">#REF!</definedName>
    <definedName name="Fact_Conv_TEP_m3_DieselB5" localSheetId="14">#REF!</definedName>
    <definedName name="Fact_Conv_TEP_m3_DieselB5">#REF!</definedName>
    <definedName name="Fact_Matriz" localSheetId="14">[2]ENTRADA!$S$34</definedName>
    <definedName name="Fact_Matriz">#REF!</definedName>
    <definedName name="FO_m3_TJ" localSheetId="14">[1]LEYENDA!$H$74</definedName>
    <definedName name="FO_m3_TJ">#REF!</definedName>
    <definedName name="GHOL_m3_TJ" localSheetId="14">[1]LEYENDA!$H$67</definedName>
    <definedName name="GHOL_m3_TJ">#REF!</definedName>
    <definedName name="GLP_m3_TJ" localSheetId="14">[1]LEYENDA!$H$65</definedName>
    <definedName name="GLP_m3_TJ">#REF!</definedName>
    <definedName name="GM_m3_TJ" localSheetId="14">[1]LEYENDA!$H$68</definedName>
    <definedName name="GM_m3_TJ">#REF!</definedName>
    <definedName name="GN_m3_TJ" localSheetId="14">[1]LEYENDA!$H$75</definedName>
    <definedName name="GN_m3_TJ">#REF!</definedName>
    <definedName name="GR_m3_TJ" localSheetId="14">[1]LEYENDA!$H$79</definedName>
    <definedName name="GR_m3_TJ">#REF!</definedName>
    <definedName name="Gwh_TJ" localSheetId="14">[1]LEYENDA!$H$76</definedName>
    <definedName name="Gwh_TJ">#REF!</definedName>
    <definedName name="HTML1_1" hidden="1">"'[CUADRO~1.XLS]MATRIZBNE'!$B$3:$AB$51"</definedName>
    <definedName name="HTML1_10" hidden="1">""</definedName>
    <definedName name="HTML1_11" hidden="1">1</definedName>
    <definedName name="HTML1_12" hidden="1">"D:\OTERG\ROBERTO\BALANC~1\DOCUME~1\MyHTML.htm"</definedName>
    <definedName name="HTML1_2" hidden="1">1</definedName>
    <definedName name="HTML1_3" hidden="1">"CUADRO~1"</definedName>
    <definedName name="HTML1_4" hidden="1">"MATRIZBNE"</definedName>
    <definedName name="HTML1_5" hidden="1">""</definedName>
    <definedName name="HTML1_6" hidden="1">-4146</definedName>
    <definedName name="HTML1_7" hidden="1">-4146</definedName>
    <definedName name="HTML1_8" hidden="1">"21/10/1997"</definedName>
    <definedName name="HTML1_9" hidden="1">"Personal Autorizado"</definedName>
    <definedName name="HTML2_1" hidden="1">"'[CUADRO~1.XLS]CONVERSIONES'!$C$6:$E$29"</definedName>
    <definedName name="HTML2_10" hidden="1">""</definedName>
    <definedName name="HTML2_11" hidden="1">1</definedName>
    <definedName name="HTML2_12" hidden="1">"D:\OTERG\ROBERTO\BALANC~1\TEXTO\MYHTML.HTM"</definedName>
    <definedName name="HTML2_2" hidden="1">1</definedName>
    <definedName name="HTML2_3" hidden="1">"CUADRO~1"</definedName>
    <definedName name="HTML2_4" hidden="1">"FACTORES DE CONVERSION"</definedName>
    <definedName name="HTML2_5" hidden="1">""</definedName>
    <definedName name="HTML2_6" hidden="1">-4146</definedName>
    <definedName name="HTML2_7" hidden="1">-4146</definedName>
    <definedName name="HTML2_8" hidden="1">"22/10/1997"</definedName>
    <definedName name="HTML2_9" hidden="1">"Personal Autorizado"</definedName>
    <definedName name="HTMLCount" hidden="1">2</definedName>
    <definedName name="Kcal_TEP" localSheetId="14">[1]LEYENDA!$F$89</definedName>
    <definedName name="kcal_TEP">#REF!</definedName>
    <definedName name="LE_103TON_TJ" localSheetId="14">[2]Factor!$H$10</definedName>
    <definedName name="LE_103TON_TJ">#REF!</definedName>
    <definedName name="LGN_m3_TJ" localSheetId="14">[1]LEYENDA!$H$54</definedName>
    <definedName name="LGN_m3_TJ">#REF!</definedName>
    <definedName name="m3_pc" localSheetId="14">[1]LEYENDA!$C$110</definedName>
    <definedName name="m3_pc">#REF!</definedName>
    <definedName name="MMBTU_TEP" localSheetId="14">#REF!</definedName>
    <definedName name="MMBTU_TEP">#REF!</definedName>
    <definedName name="Petr_m3_TJ" localSheetId="14">[1]LEYENDA!$H$53</definedName>
    <definedName name="Petr_m3_TJ">#REF!</definedName>
    <definedName name="Sankey_Elec01">"7 Imagen"</definedName>
    <definedName name="TEP_TJ" localSheetId="14">[1]LEYENDA!$C$90</definedName>
    <definedName name="TEP_TJ">#REF!</definedName>
    <definedName name="TJ_TEP" localSheetId="14">[1]LEYENDA!$F$88</definedName>
    <definedName name="TJ_TEP">#REF!</definedName>
    <definedName name="TUR_m3_TJ" localSheetId="14">[1]LEYENDA!$H$70</definedName>
    <definedName name="TUR_m3_TJ">#REF!</definedName>
    <definedName name="year" localSheetId="14">[2]ENTRADA!$R$8</definedName>
    <definedName name="year">#REF!</definedName>
  </definedNames>
  <calcPr calcId="191029"/>
  <customWorkbookViews>
    <customWorkbookView name="Isla Castaneda, Luis Enrique - Vista personalizada" guid="{CA46C68A-8AF0-423A-BED5-E3D850CE3F57}" mergeInterval="0" personalView="1" maximized="1" windowWidth="1591" windowHeight="663" tabRatio="839" activeSheetId="20"/>
    <customWorkbookView name="Amaya Vite Alberto - Vista personalizada" guid="{2FBDB232-F38F-4455-9360-DAE7B3A78D95}" mergeInterval="0" personalView="1" maximized="1" windowWidth="1020" windowHeight="637" tabRatio="795" activeSheetId="46"/>
    <customWorkbookView name="Espinoza Zegarra Claudia - Vista personalizada" guid="{9DC72C95-49A7-4103-AE06-FFAE9DFA651B}" mergeInterval="0" personalView="1" maximized="1" windowWidth="1276" windowHeight="727" tabRatio="795" activeSheetId="33"/>
    <customWorkbookView name="Caro Jara José Luis - Vista personalizada" guid="{0AE446C5-A211-407D-91D3-C5C0D6CDE4C2}" mergeInterval="0" personalView="1" maximized="1" xWindow="1" yWindow="1" windowWidth="1020" windowHeight="506" tabRatio="795" activeSheetId="5"/>
    <customWorkbookView name="Porles Ochoa Francisco Daniel - Vista personalizada" guid="{BA76CF94-A39C-4DD6-9BA9-A6B252A6A128}" mergeInterval="0" personalView="1" maximized="1" windowWidth="1276" windowHeight="555" tabRatio="795" activeSheetId="26"/>
    <customWorkbookView name="ABALLART - Vista personalizada" guid="{F546CA98-9333-425D-B666-8743D7FE5220}" mergeInterval="0" personalView="1" maximized="1" windowWidth="796" windowHeight="429" tabRatio="845" activeSheetId="28" showStatusbar="0"/>
    <customWorkbookView name="RMENDOZA - Vista personalizada" guid="{8599C095-99D7-407D-BD7B-250506423B16}" mergeInterval="0" personalView="1" maximized="1" windowWidth="1020" windowHeight="581" tabRatio="908" activeSheetId="2"/>
    <customWorkbookView name="Palomino Suarez Moises Reynaldo - Vista personalizada" guid="{0CD08D0B-515A-4D09-B2F9-C7AFD34E31E5}" mergeInterval="0" personalView="1" maximized="1" windowWidth="1362" windowHeight="543" tabRatio="795" activeSheetId="5"/>
    <customWorkbookView name="Caro Jara Jose Luis - Vista personalizada" guid="{864EA5BE-E179-4A93-9F83-6A1E449AA206}" mergeInterval="0" personalView="1" maximized="1" xWindow="-8" yWindow="-8" windowWidth="1936" windowHeight="1056" tabRatio="743" activeSheetId="9"/>
    <customWorkbookView name="Ibarra Vásquez Giannina Milagros - Vista personalizada" guid="{DE1AED6E-F504-452F-B901-ABC1509A2603}" mergeInterval="0" personalView="1" xWindow="468" windowWidth="1449" windowHeight="1047" tabRatio="823" activeSheetId="9"/>
    <customWorkbookView name="LUCIANO DE LA CRUZ LUCERO CYNTHIA - Vista personalizada" guid="{A9E999A3-0427-4ED2-AFD0-85888DA10B53}" mergeInterval="0" personalView="1" maximized="1" windowWidth="1916" windowHeight="863" tabRatio="805" activeSheetId="27"/>
  </customWorkbookViews>
</workbook>
</file>

<file path=xl/calcChain.xml><?xml version="1.0" encoding="utf-8"?>
<calcChain xmlns="http://schemas.openxmlformats.org/spreadsheetml/2006/main">
  <c r="AF423" i="168" l="1"/>
  <c r="AF422" i="168"/>
  <c r="AF421" i="168"/>
  <c r="AF420" i="168"/>
  <c r="AF419" i="168"/>
  <c r="AF418" i="168"/>
  <c r="AF417" i="168"/>
  <c r="AF416" i="168"/>
  <c r="AF415" i="168"/>
  <c r="AF414" i="168"/>
  <c r="AF413" i="168"/>
  <c r="AF412" i="168"/>
  <c r="AF411" i="168"/>
  <c r="AF410" i="168"/>
  <c r="AF409" i="168"/>
  <c r="AF408" i="168"/>
  <c r="AF407" i="168"/>
  <c r="AF406" i="168"/>
  <c r="AF405" i="168"/>
  <c r="AF363" i="168"/>
  <c r="AF364" i="168"/>
  <c r="AF365" i="168"/>
  <c r="AF366" i="168"/>
  <c r="AF367" i="168"/>
  <c r="AF368" i="168"/>
  <c r="AF369" i="168"/>
  <c r="AF370" i="168"/>
  <c r="AF371" i="168"/>
  <c r="AF372" i="168"/>
  <c r="AF373" i="168"/>
  <c r="AF374" i="168"/>
  <c r="AF375" i="168"/>
  <c r="AF376" i="168"/>
  <c r="AF377" i="168"/>
  <c r="AF378" i="168"/>
  <c r="AF362" i="168"/>
  <c r="AF338" i="168"/>
  <c r="AF337" i="168"/>
  <c r="AF336" i="168"/>
  <c r="AF335" i="168"/>
  <c r="AF334" i="168"/>
  <c r="AF333" i="168"/>
  <c r="AF332" i="168"/>
  <c r="AF331" i="168"/>
  <c r="AF330" i="168"/>
  <c r="AF329" i="168"/>
  <c r="AF328" i="168"/>
  <c r="AF327" i="168"/>
  <c r="AF326" i="168"/>
  <c r="AF325" i="168"/>
  <c r="AF299" i="168"/>
  <c r="AF298" i="168"/>
  <c r="AF297" i="168"/>
  <c r="AF296" i="168"/>
  <c r="AF295" i="168"/>
  <c r="AF294" i="168"/>
  <c r="AF293" i="168"/>
  <c r="AF292" i="168"/>
  <c r="AF291" i="168"/>
  <c r="AF290" i="168"/>
  <c r="AF289" i="168"/>
  <c r="AF288" i="168"/>
  <c r="AF287" i="168"/>
  <c r="AF286" i="168"/>
  <c r="AF285" i="168"/>
  <c r="AF284" i="168"/>
  <c r="AF265" i="168"/>
  <c r="AF264" i="168"/>
  <c r="AF263" i="168"/>
  <c r="AF262" i="168"/>
  <c r="AF261" i="168"/>
  <c r="AF260" i="168"/>
  <c r="AF259" i="168"/>
  <c r="AF258" i="168"/>
  <c r="AF257" i="168"/>
  <c r="AF256" i="168"/>
  <c r="AF255" i="168"/>
  <c r="AF254" i="168"/>
  <c r="AF231" i="168"/>
  <c r="AF230" i="168"/>
  <c r="AF229" i="168"/>
  <c r="AF228" i="168"/>
  <c r="AF227" i="168"/>
  <c r="AF226" i="168"/>
  <c r="AF225" i="168"/>
  <c r="AF224" i="168"/>
  <c r="AF223" i="168"/>
  <c r="AF222" i="168"/>
  <c r="AF221" i="168"/>
  <c r="AF220" i="168"/>
  <c r="AF219" i="168"/>
  <c r="AF218" i="168"/>
  <c r="AF196" i="168"/>
  <c r="AF195" i="168"/>
  <c r="AF194" i="168"/>
  <c r="AF193" i="168"/>
  <c r="AF192" i="168"/>
  <c r="AF191" i="168"/>
  <c r="AF190" i="168"/>
  <c r="AF189" i="168"/>
  <c r="AF188" i="168"/>
  <c r="AF187" i="168"/>
  <c r="AF186" i="168"/>
  <c r="AF185" i="168"/>
  <c r="AF184" i="168"/>
  <c r="AF183" i="168"/>
  <c r="AF182" i="168"/>
  <c r="AF181" i="168"/>
  <c r="AF180" i="168"/>
  <c r="AF179" i="168"/>
  <c r="AF172" i="168"/>
  <c r="AF171" i="168"/>
  <c r="AF170" i="168"/>
  <c r="AF169" i="168"/>
  <c r="AF168" i="168"/>
  <c r="AF167" i="168"/>
  <c r="AF166" i="168"/>
  <c r="AF165" i="168"/>
  <c r="AF164" i="168"/>
  <c r="AF163" i="168"/>
  <c r="AF162" i="168"/>
  <c r="AF161" i="168"/>
  <c r="AF160" i="168"/>
  <c r="AF159" i="168"/>
  <c r="AF158" i="168"/>
  <c r="AF157" i="168"/>
  <c r="AF156" i="168"/>
  <c r="AF155" i="168"/>
  <c r="AF154" i="168"/>
  <c r="AF153" i="168"/>
  <c r="AF152" i="168"/>
  <c r="AF151" i="168"/>
  <c r="AF150" i="168"/>
  <c r="AF149" i="168"/>
  <c r="AF148" i="168"/>
  <c r="AF147" i="168"/>
  <c r="AF146" i="168"/>
  <c r="AF145" i="168"/>
  <c r="AF144" i="168"/>
  <c r="AF143" i="168"/>
  <c r="AF142" i="168"/>
  <c r="AF141" i="168"/>
  <c r="AF110" i="168"/>
  <c r="AF111" i="168"/>
  <c r="AF112" i="168"/>
  <c r="AF113" i="168"/>
  <c r="AF114" i="168"/>
  <c r="AF115" i="168"/>
  <c r="AF116" i="168"/>
  <c r="AF117" i="168"/>
  <c r="AF118" i="168"/>
  <c r="AF119" i="168"/>
  <c r="AF120" i="168"/>
  <c r="AF121" i="168"/>
  <c r="AF122" i="168"/>
  <c r="AF123" i="168"/>
  <c r="AF124" i="168"/>
  <c r="AF125" i="168"/>
  <c r="AF126" i="168"/>
  <c r="AF127" i="168"/>
  <c r="AF128" i="168"/>
  <c r="AF129" i="168"/>
  <c r="AF130" i="168"/>
  <c r="AF131" i="168"/>
  <c r="AF89" i="168"/>
  <c r="AF90" i="168"/>
  <c r="AF91" i="168"/>
  <c r="AF92" i="168"/>
  <c r="AF93" i="168"/>
  <c r="AF94" i="168"/>
  <c r="AF95" i="168"/>
  <c r="AF96" i="168"/>
  <c r="AF97" i="168"/>
  <c r="AF98" i="168"/>
  <c r="AF99" i="168"/>
  <c r="AF100" i="168"/>
  <c r="AF101" i="168"/>
  <c r="AF102" i="168"/>
  <c r="AF103" i="168"/>
  <c r="AF104" i="168"/>
  <c r="AF105" i="168"/>
  <c r="AF106" i="168"/>
  <c r="AF107" i="168"/>
  <c r="AF108" i="168"/>
  <c r="AF109" i="168"/>
  <c r="AF88" i="168"/>
  <c r="X30" i="169" l="1"/>
  <c r="D32" i="165"/>
  <c r="J29" i="165"/>
  <c r="I29" i="165"/>
  <c r="H29" i="165"/>
  <c r="G29" i="165"/>
  <c r="F29" i="165"/>
  <c r="E29" i="165"/>
  <c r="D29" i="165"/>
  <c r="J28" i="165"/>
  <c r="I28" i="165"/>
  <c r="H28" i="165"/>
  <c r="G28" i="165"/>
  <c r="F28" i="165"/>
  <c r="E28" i="165"/>
  <c r="D28" i="165"/>
  <c r="C28" i="165"/>
  <c r="J25" i="165"/>
  <c r="I25" i="165"/>
  <c r="H25" i="165"/>
  <c r="G25" i="165"/>
  <c r="F25" i="165"/>
  <c r="E25" i="165"/>
  <c r="D25" i="165"/>
  <c r="C25" i="165"/>
  <c r="J24" i="165"/>
  <c r="I24" i="165"/>
  <c r="H24" i="165"/>
  <c r="G24" i="165"/>
  <c r="F24" i="165"/>
  <c r="E24" i="165"/>
  <c r="D24" i="165"/>
  <c r="C24" i="165"/>
  <c r="J21" i="165"/>
  <c r="J33" i="165" s="1"/>
  <c r="I21" i="165"/>
  <c r="I33" i="165" s="1"/>
  <c r="H21" i="165"/>
  <c r="H33" i="165" s="1"/>
  <c r="G21" i="165"/>
  <c r="G33" i="165" s="1"/>
  <c r="F21" i="165"/>
  <c r="F33" i="165" s="1"/>
  <c r="E21" i="165"/>
  <c r="D21" i="165"/>
  <c r="C21" i="165"/>
  <c r="C32" i="165" s="1"/>
  <c r="J20" i="165"/>
  <c r="I20" i="165"/>
  <c r="H20" i="165"/>
  <c r="G20" i="165"/>
  <c r="F20" i="165"/>
  <c r="E20" i="165"/>
  <c r="D20" i="165"/>
  <c r="C20" i="165"/>
  <c r="J19" i="165"/>
  <c r="I19" i="165"/>
  <c r="H19" i="165"/>
  <c r="G19" i="165"/>
  <c r="F19" i="165"/>
  <c r="E19" i="165"/>
  <c r="D19" i="165"/>
  <c r="C19" i="165"/>
  <c r="J18" i="165"/>
  <c r="I18" i="165"/>
  <c r="H18" i="165"/>
  <c r="G18" i="165"/>
  <c r="F18" i="165"/>
  <c r="E18" i="165"/>
  <c r="D18" i="165"/>
  <c r="C18" i="165"/>
  <c r="J17" i="165"/>
  <c r="I17" i="165"/>
  <c r="H17" i="165"/>
  <c r="G17" i="165"/>
  <c r="F17" i="165"/>
  <c r="E17" i="165"/>
  <c r="D17" i="165"/>
  <c r="C17" i="165"/>
  <c r="J16" i="165"/>
  <c r="I16" i="165"/>
  <c r="H16" i="165"/>
  <c r="G16" i="165"/>
  <c r="F16" i="165"/>
  <c r="E16" i="165"/>
  <c r="D16" i="165"/>
  <c r="C16" i="165"/>
  <c r="J15" i="165"/>
  <c r="I15" i="165"/>
  <c r="H15" i="165"/>
  <c r="G15" i="165"/>
  <c r="F15" i="165"/>
  <c r="E15" i="165"/>
  <c r="D15" i="165"/>
  <c r="C15" i="165"/>
  <c r="J14" i="165"/>
  <c r="I14" i="165"/>
  <c r="H14" i="165"/>
  <c r="G14" i="165"/>
  <c r="F14" i="165"/>
  <c r="E14" i="165"/>
  <c r="D14" i="165"/>
  <c r="C14" i="165"/>
  <c r="J13" i="165"/>
  <c r="I13" i="165"/>
  <c r="H13" i="165"/>
  <c r="G13" i="165"/>
  <c r="F13" i="165"/>
  <c r="E13" i="165"/>
  <c r="D13" i="165"/>
  <c r="C13" i="165"/>
  <c r="J12" i="165"/>
  <c r="I12" i="165"/>
  <c r="H12" i="165"/>
  <c r="G12" i="165"/>
  <c r="F12" i="165"/>
  <c r="E12" i="165"/>
  <c r="D12" i="165"/>
  <c r="C12" i="165"/>
  <c r="J11" i="165"/>
  <c r="I11" i="165"/>
  <c r="H11" i="165"/>
  <c r="G11" i="165"/>
  <c r="F11" i="165"/>
  <c r="E11" i="165"/>
  <c r="D11" i="165"/>
  <c r="C11" i="165"/>
  <c r="J10" i="165"/>
  <c r="I10" i="165"/>
  <c r="H10" i="165"/>
  <c r="G10" i="165"/>
  <c r="F10" i="165"/>
  <c r="E10" i="165"/>
  <c r="D10" i="165"/>
  <c r="C10" i="165"/>
  <c r="J9" i="165"/>
  <c r="I9" i="165"/>
  <c r="H9" i="165"/>
  <c r="G9" i="165"/>
  <c r="F9" i="165"/>
  <c r="E9" i="165"/>
  <c r="D9" i="165"/>
  <c r="C9" i="165"/>
  <c r="C40" i="164"/>
  <c r="J37" i="164"/>
  <c r="I37" i="164"/>
  <c r="H37" i="164"/>
  <c r="G37" i="164"/>
  <c r="F37" i="164"/>
  <c r="E37" i="164"/>
  <c r="D37" i="164"/>
  <c r="J36" i="164"/>
  <c r="I36" i="164"/>
  <c r="H36" i="164"/>
  <c r="G36" i="164"/>
  <c r="F36" i="164"/>
  <c r="E36" i="164"/>
  <c r="D36" i="164"/>
  <c r="C36" i="164"/>
  <c r="J33" i="164"/>
  <c r="I33" i="164"/>
  <c r="H33" i="164"/>
  <c r="G33" i="164"/>
  <c r="F33" i="164"/>
  <c r="E33" i="164"/>
  <c r="D33" i="164"/>
  <c r="C33" i="164"/>
  <c r="J32" i="164"/>
  <c r="I32" i="164"/>
  <c r="H32" i="164"/>
  <c r="G32" i="164"/>
  <c r="F32" i="164"/>
  <c r="E32" i="164"/>
  <c r="D32" i="164"/>
  <c r="C32" i="164"/>
  <c r="J29" i="164"/>
  <c r="J41" i="164" s="1"/>
  <c r="I29" i="164"/>
  <c r="H29" i="164"/>
  <c r="H41" i="164" s="1"/>
  <c r="G29" i="164"/>
  <c r="G40" i="164" s="1"/>
  <c r="F29" i="164"/>
  <c r="F41" i="164" s="1"/>
  <c r="E29" i="164"/>
  <c r="E41" i="164" s="1"/>
  <c r="D29" i="164"/>
  <c r="D41" i="164" s="1"/>
  <c r="C29" i="164"/>
  <c r="J28" i="164"/>
  <c r="I28" i="164"/>
  <c r="H28" i="164"/>
  <c r="G28" i="164"/>
  <c r="F28" i="164"/>
  <c r="E28" i="164"/>
  <c r="D28" i="164"/>
  <c r="C28" i="164"/>
  <c r="J27" i="164"/>
  <c r="I27" i="164"/>
  <c r="H27" i="164"/>
  <c r="G27" i="164"/>
  <c r="F27" i="164"/>
  <c r="E27" i="164"/>
  <c r="D27" i="164"/>
  <c r="C27" i="164"/>
  <c r="J26" i="164"/>
  <c r="I26" i="164"/>
  <c r="H26" i="164"/>
  <c r="G26" i="164"/>
  <c r="F26" i="164"/>
  <c r="E26" i="164"/>
  <c r="D26" i="164"/>
  <c r="C26" i="164"/>
  <c r="J25" i="164"/>
  <c r="I25" i="164"/>
  <c r="H25" i="164"/>
  <c r="G25" i="164"/>
  <c r="F25" i="164"/>
  <c r="E25" i="164"/>
  <c r="D25" i="164"/>
  <c r="C25" i="164"/>
  <c r="J24" i="164"/>
  <c r="I24" i="164"/>
  <c r="H24" i="164"/>
  <c r="G24" i="164"/>
  <c r="F24" i="164"/>
  <c r="E24" i="164"/>
  <c r="D24" i="164"/>
  <c r="C24" i="164"/>
  <c r="J23" i="164"/>
  <c r="I23" i="164"/>
  <c r="H23" i="164"/>
  <c r="G23" i="164"/>
  <c r="F23" i="164"/>
  <c r="E23" i="164"/>
  <c r="D23" i="164"/>
  <c r="C23" i="164"/>
  <c r="J22" i="164"/>
  <c r="I22" i="164"/>
  <c r="H22" i="164"/>
  <c r="G22" i="164"/>
  <c r="F22" i="164"/>
  <c r="E22" i="164"/>
  <c r="D22" i="164"/>
  <c r="C22" i="164"/>
  <c r="J21" i="164"/>
  <c r="I21" i="164"/>
  <c r="H21" i="164"/>
  <c r="G21" i="164"/>
  <c r="F21" i="164"/>
  <c r="E21" i="164"/>
  <c r="D21" i="164"/>
  <c r="C21" i="164"/>
  <c r="J20" i="164"/>
  <c r="I20" i="164"/>
  <c r="H20" i="164"/>
  <c r="G20" i="164"/>
  <c r="F20" i="164"/>
  <c r="E20" i="164"/>
  <c r="D20" i="164"/>
  <c r="C20" i="164"/>
  <c r="J19" i="164"/>
  <c r="I19" i="164"/>
  <c r="H19" i="164"/>
  <c r="G19" i="164"/>
  <c r="F19" i="164"/>
  <c r="E19" i="164"/>
  <c r="D19" i="164"/>
  <c r="C19" i="164"/>
  <c r="J18" i="164"/>
  <c r="I18" i="164"/>
  <c r="H18" i="164"/>
  <c r="G18" i="164"/>
  <c r="F18" i="164"/>
  <c r="E18" i="164"/>
  <c r="D18" i="164"/>
  <c r="C18" i="164"/>
  <c r="J17" i="164"/>
  <c r="I17" i="164"/>
  <c r="H17" i="164"/>
  <c r="G17" i="164"/>
  <c r="F17" i="164"/>
  <c r="E17" i="164"/>
  <c r="D17" i="164"/>
  <c r="C17" i="164"/>
  <c r="J16" i="164"/>
  <c r="I16" i="164"/>
  <c r="H16" i="164"/>
  <c r="G16" i="164"/>
  <c r="F16" i="164"/>
  <c r="E16" i="164"/>
  <c r="D16" i="164"/>
  <c r="C16" i="164"/>
  <c r="J13" i="164"/>
  <c r="I13" i="164"/>
  <c r="H13" i="164"/>
  <c r="G13" i="164"/>
  <c r="F13" i="164"/>
  <c r="E13" i="164"/>
  <c r="D13" i="164"/>
  <c r="C13" i="164"/>
  <c r="J12" i="164"/>
  <c r="I12" i="164"/>
  <c r="H12" i="164"/>
  <c r="G12" i="164"/>
  <c r="F12" i="164"/>
  <c r="E12" i="164"/>
  <c r="D12" i="164"/>
  <c r="C12" i="164"/>
  <c r="J11" i="164"/>
  <c r="I11" i="164"/>
  <c r="H11" i="164"/>
  <c r="G11" i="164"/>
  <c r="F11" i="164"/>
  <c r="E11" i="164"/>
  <c r="D11" i="164"/>
  <c r="C11" i="164"/>
  <c r="J10" i="164"/>
  <c r="I10" i="164"/>
  <c r="H10" i="164"/>
  <c r="G10" i="164"/>
  <c r="F10" i="164"/>
  <c r="E10" i="164"/>
  <c r="D10" i="164"/>
  <c r="C10" i="164"/>
  <c r="J9" i="164"/>
  <c r="I9" i="164"/>
  <c r="H9" i="164"/>
  <c r="G9" i="164"/>
  <c r="F9" i="164"/>
  <c r="E9" i="164"/>
  <c r="D9" i="164"/>
  <c r="C9" i="164"/>
  <c r="J36" i="163"/>
  <c r="I36" i="163"/>
  <c r="H36" i="163"/>
  <c r="G36" i="163"/>
  <c r="F36" i="163"/>
  <c r="E36" i="163"/>
  <c r="D36" i="163"/>
  <c r="J35" i="163"/>
  <c r="I35" i="163"/>
  <c r="H35" i="163"/>
  <c r="G35" i="163"/>
  <c r="F35" i="163"/>
  <c r="E35" i="163"/>
  <c r="D35" i="163"/>
  <c r="C35" i="163"/>
  <c r="J32" i="163"/>
  <c r="I32" i="163"/>
  <c r="H32" i="163"/>
  <c r="G32" i="163"/>
  <c r="F32" i="163"/>
  <c r="E32" i="163"/>
  <c r="D32" i="163"/>
  <c r="C32" i="163"/>
  <c r="J31" i="163"/>
  <c r="I31" i="163"/>
  <c r="H31" i="163"/>
  <c r="G31" i="163"/>
  <c r="F31" i="163"/>
  <c r="E31" i="163"/>
  <c r="D31" i="163"/>
  <c r="C31" i="163"/>
  <c r="J28" i="163"/>
  <c r="J40" i="163" s="1"/>
  <c r="I28" i="163"/>
  <c r="H28" i="163"/>
  <c r="H40" i="163" s="1"/>
  <c r="G28" i="163"/>
  <c r="F28" i="163"/>
  <c r="F40" i="163" s="1"/>
  <c r="E28" i="163"/>
  <c r="E40" i="163" s="1"/>
  <c r="D28" i="163"/>
  <c r="D40" i="163" s="1"/>
  <c r="C28" i="163"/>
  <c r="C39" i="163" s="1"/>
  <c r="J27" i="163"/>
  <c r="I27" i="163"/>
  <c r="H27" i="163"/>
  <c r="G27" i="163"/>
  <c r="F27" i="163"/>
  <c r="E27" i="163"/>
  <c r="D27" i="163"/>
  <c r="C27" i="163"/>
  <c r="J26" i="163"/>
  <c r="I26" i="163"/>
  <c r="H26" i="163"/>
  <c r="G26" i="163"/>
  <c r="F26" i="163"/>
  <c r="E26" i="163"/>
  <c r="D26" i="163"/>
  <c r="C26" i="163"/>
  <c r="J25" i="163"/>
  <c r="I25" i="163"/>
  <c r="H25" i="163"/>
  <c r="G25" i="163"/>
  <c r="F25" i="163"/>
  <c r="E25" i="163"/>
  <c r="D25" i="163"/>
  <c r="C25" i="163"/>
  <c r="J24" i="163"/>
  <c r="I24" i="163"/>
  <c r="H24" i="163"/>
  <c r="G24" i="163"/>
  <c r="F24" i="163"/>
  <c r="E24" i="163"/>
  <c r="D24" i="163"/>
  <c r="C24" i="163"/>
  <c r="J23" i="163"/>
  <c r="I23" i="163"/>
  <c r="H23" i="163"/>
  <c r="G23" i="163"/>
  <c r="F23" i="163"/>
  <c r="E23" i="163"/>
  <c r="D23" i="163"/>
  <c r="C23" i="163"/>
  <c r="J22" i="163"/>
  <c r="I22" i="163"/>
  <c r="H22" i="163"/>
  <c r="G22" i="163"/>
  <c r="F22" i="163"/>
  <c r="E22" i="163"/>
  <c r="D22" i="163"/>
  <c r="C22" i="163"/>
  <c r="J21" i="163"/>
  <c r="I21" i="163"/>
  <c r="H21" i="163"/>
  <c r="G21" i="163"/>
  <c r="F21" i="163"/>
  <c r="E21" i="163"/>
  <c r="D21" i="163"/>
  <c r="C21" i="163"/>
  <c r="J20" i="163"/>
  <c r="I20" i="163"/>
  <c r="H20" i="163"/>
  <c r="G20" i="163"/>
  <c r="F20" i="163"/>
  <c r="E20" i="163"/>
  <c r="D20" i="163"/>
  <c r="C20" i="163"/>
  <c r="J19" i="163"/>
  <c r="I19" i="163"/>
  <c r="H19" i="163"/>
  <c r="G19" i="163"/>
  <c r="F19" i="163"/>
  <c r="E19" i="163"/>
  <c r="D19" i="163"/>
  <c r="C19" i="163"/>
  <c r="J18" i="163"/>
  <c r="I18" i="163"/>
  <c r="H18" i="163"/>
  <c r="G18" i="163"/>
  <c r="F18" i="163"/>
  <c r="E18" i="163"/>
  <c r="D18" i="163"/>
  <c r="C18" i="163"/>
  <c r="J17" i="163"/>
  <c r="I17" i="163"/>
  <c r="H17" i="163"/>
  <c r="G17" i="163"/>
  <c r="F17" i="163"/>
  <c r="E17" i="163"/>
  <c r="D17" i="163"/>
  <c r="C17" i="163"/>
  <c r="J16" i="163"/>
  <c r="I16" i="163"/>
  <c r="H16" i="163"/>
  <c r="G16" i="163"/>
  <c r="F16" i="163"/>
  <c r="E16" i="163"/>
  <c r="D16" i="163"/>
  <c r="C16" i="163"/>
  <c r="J15" i="163"/>
  <c r="I15" i="163"/>
  <c r="H15" i="163"/>
  <c r="G15" i="163"/>
  <c r="F15" i="163"/>
  <c r="E15" i="163"/>
  <c r="D15" i="163"/>
  <c r="C15" i="163"/>
  <c r="J12" i="163"/>
  <c r="I12" i="163"/>
  <c r="H12" i="163"/>
  <c r="G12" i="163"/>
  <c r="F12" i="163"/>
  <c r="E12" i="163"/>
  <c r="D12" i="163"/>
  <c r="C12" i="163"/>
  <c r="J11" i="163"/>
  <c r="I11" i="163"/>
  <c r="H11" i="163"/>
  <c r="G11" i="163"/>
  <c r="F11" i="163"/>
  <c r="E11" i="163"/>
  <c r="D11" i="163"/>
  <c r="C11" i="163"/>
  <c r="J10" i="163"/>
  <c r="I10" i="163"/>
  <c r="H10" i="163"/>
  <c r="G10" i="163"/>
  <c r="F10" i="163"/>
  <c r="E10" i="163"/>
  <c r="D10" i="163"/>
  <c r="C10" i="163"/>
  <c r="J9" i="163"/>
  <c r="I9" i="163"/>
  <c r="H9" i="163"/>
  <c r="G9" i="163"/>
  <c r="F9" i="163"/>
  <c r="E9" i="163"/>
  <c r="D9" i="163"/>
  <c r="C9" i="163"/>
  <c r="H36" i="162"/>
  <c r="C36" i="162"/>
  <c r="J33" i="162"/>
  <c r="I33" i="162"/>
  <c r="H33" i="162"/>
  <c r="G33" i="162"/>
  <c r="F33" i="162"/>
  <c r="E33" i="162"/>
  <c r="D33" i="162"/>
  <c r="J32" i="162"/>
  <c r="I32" i="162"/>
  <c r="H32" i="162"/>
  <c r="G32" i="162"/>
  <c r="F32" i="162"/>
  <c r="E32" i="162"/>
  <c r="D32" i="162"/>
  <c r="C32" i="162"/>
  <c r="J29" i="162"/>
  <c r="I29" i="162"/>
  <c r="H29" i="162"/>
  <c r="G29" i="162"/>
  <c r="F29" i="162"/>
  <c r="E29" i="162"/>
  <c r="D29" i="162"/>
  <c r="C29" i="162"/>
  <c r="J28" i="162"/>
  <c r="I28" i="162"/>
  <c r="H28" i="162"/>
  <c r="G28" i="162"/>
  <c r="F28" i="162"/>
  <c r="E28" i="162"/>
  <c r="D28" i="162"/>
  <c r="C28" i="162"/>
  <c r="J25" i="162"/>
  <c r="J37" i="162" s="1"/>
  <c r="I25" i="162"/>
  <c r="I37" i="162" s="1"/>
  <c r="H25" i="162"/>
  <c r="H37" i="162" s="1"/>
  <c r="G25" i="162"/>
  <c r="G37" i="162" s="1"/>
  <c r="F25" i="162"/>
  <c r="F37" i="162" s="1"/>
  <c r="E25" i="162"/>
  <c r="E37" i="162" s="1"/>
  <c r="D25" i="162"/>
  <c r="D37" i="162" s="1"/>
  <c r="C25" i="162"/>
  <c r="J24" i="162"/>
  <c r="I24" i="162"/>
  <c r="H24" i="162"/>
  <c r="G24" i="162"/>
  <c r="F24" i="162"/>
  <c r="E24" i="162"/>
  <c r="D24" i="162"/>
  <c r="C24" i="162"/>
  <c r="J23" i="162"/>
  <c r="I23" i="162"/>
  <c r="H23" i="162"/>
  <c r="G23" i="162"/>
  <c r="F23" i="162"/>
  <c r="E23" i="162"/>
  <c r="D23" i="162"/>
  <c r="C23" i="162"/>
  <c r="J22" i="162"/>
  <c r="I22" i="162"/>
  <c r="H22" i="162"/>
  <c r="G22" i="162"/>
  <c r="F22" i="162"/>
  <c r="E22" i="162"/>
  <c r="D22" i="162"/>
  <c r="C22" i="162"/>
  <c r="J21" i="162"/>
  <c r="I21" i="162"/>
  <c r="H21" i="162"/>
  <c r="G21" i="162"/>
  <c r="F21" i="162"/>
  <c r="E21" i="162"/>
  <c r="D21" i="162"/>
  <c r="C21" i="162"/>
  <c r="J20" i="162"/>
  <c r="I20" i="162"/>
  <c r="H20" i="162"/>
  <c r="G20" i="162"/>
  <c r="F20" i="162"/>
  <c r="E20" i="162"/>
  <c r="D20" i="162"/>
  <c r="C20" i="162"/>
  <c r="J19" i="162"/>
  <c r="I19" i="162"/>
  <c r="H19" i="162"/>
  <c r="G19" i="162"/>
  <c r="F19" i="162"/>
  <c r="E19" i="162"/>
  <c r="D19" i="162"/>
  <c r="C19" i="162"/>
  <c r="J18" i="162"/>
  <c r="I18" i="162"/>
  <c r="H18" i="162"/>
  <c r="G18" i="162"/>
  <c r="F18" i="162"/>
  <c r="E18" i="162"/>
  <c r="D18" i="162"/>
  <c r="C18" i="162"/>
  <c r="J17" i="162"/>
  <c r="I17" i="162"/>
  <c r="H17" i="162"/>
  <c r="G17" i="162"/>
  <c r="F17" i="162"/>
  <c r="E17" i="162"/>
  <c r="D17" i="162"/>
  <c r="C17" i="162"/>
  <c r="J16" i="162"/>
  <c r="I16" i="162"/>
  <c r="H16" i="162"/>
  <c r="G16" i="162"/>
  <c r="F16" i="162"/>
  <c r="E16" i="162"/>
  <c r="D16" i="162"/>
  <c r="C16" i="162"/>
  <c r="J15" i="162"/>
  <c r="I15" i="162"/>
  <c r="H15" i="162"/>
  <c r="G15" i="162"/>
  <c r="F15" i="162"/>
  <c r="E15" i="162"/>
  <c r="D15" i="162"/>
  <c r="C15" i="162"/>
  <c r="J14" i="162"/>
  <c r="I14" i="162"/>
  <c r="H14" i="162"/>
  <c r="G14" i="162"/>
  <c r="F14" i="162"/>
  <c r="E14" i="162"/>
  <c r="D14" i="162"/>
  <c r="C14" i="162"/>
  <c r="J11" i="162"/>
  <c r="I11" i="162"/>
  <c r="H11" i="162"/>
  <c r="G11" i="162"/>
  <c r="F11" i="162"/>
  <c r="E11" i="162"/>
  <c r="D11" i="162"/>
  <c r="C11" i="162"/>
  <c r="J10" i="162"/>
  <c r="I10" i="162"/>
  <c r="H10" i="162"/>
  <c r="G10" i="162"/>
  <c r="F10" i="162"/>
  <c r="E10" i="162"/>
  <c r="D10" i="162"/>
  <c r="C10" i="162"/>
  <c r="J9" i="162"/>
  <c r="I9" i="162"/>
  <c r="H9" i="162"/>
  <c r="G9" i="162"/>
  <c r="F9" i="162"/>
  <c r="E9" i="162"/>
  <c r="D9" i="162"/>
  <c r="C9" i="162"/>
  <c r="J35" i="161"/>
  <c r="I35" i="161"/>
  <c r="H35" i="161"/>
  <c r="G35" i="161"/>
  <c r="F35" i="161"/>
  <c r="E35" i="161"/>
  <c r="D35" i="161"/>
  <c r="J34" i="161"/>
  <c r="I34" i="161"/>
  <c r="H34" i="161"/>
  <c r="G34" i="161"/>
  <c r="F34" i="161"/>
  <c r="E34" i="161"/>
  <c r="D34" i="161"/>
  <c r="C34" i="161"/>
  <c r="J31" i="161"/>
  <c r="I31" i="161"/>
  <c r="H31" i="161"/>
  <c r="G31" i="161"/>
  <c r="F31" i="161"/>
  <c r="E31" i="161"/>
  <c r="D31" i="161"/>
  <c r="C31" i="161"/>
  <c r="J30" i="161"/>
  <c r="I30" i="161"/>
  <c r="H30" i="161"/>
  <c r="G30" i="161"/>
  <c r="F30" i="161"/>
  <c r="E30" i="161"/>
  <c r="D30" i="161"/>
  <c r="C30" i="161"/>
  <c r="J27" i="161"/>
  <c r="J39" i="161" s="1"/>
  <c r="I27" i="161"/>
  <c r="I39" i="161" s="1"/>
  <c r="H27" i="161"/>
  <c r="G27" i="161"/>
  <c r="G39" i="161" s="1"/>
  <c r="F27" i="161"/>
  <c r="E27" i="161"/>
  <c r="E39" i="161" s="1"/>
  <c r="D27" i="161"/>
  <c r="D39" i="161" s="1"/>
  <c r="C27" i="161"/>
  <c r="C38" i="161" s="1"/>
  <c r="J26" i="161"/>
  <c r="I26" i="161"/>
  <c r="H26" i="161"/>
  <c r="G26" i="161"/>
  <c r="F26" i="161"/>
  <c r="E26" i="161"/>
  <c r="D26" i="161"/>
  <c r="C26" i="161"/>
  <c r="J25" i="161"/>
  <c r="I25" i="161"/>
  <c r="H25" i="161"/>
  <c r="G25" i="161"/>
  <c r="F25" i="161"/>
  <c r="E25" i="161"/>
  <c r="D25" i="161"/>
  <c r="C25" i="161"/>
  <c r="J24" i="161"/>
  <c r="I24" i="161"/>
  <c r="H24" i="161"/>
  <c r="G24" i="161"/>
  <c r="F24" i="161"/>
  <c r="E24" i="161"/>
  <c r="D24" i="161"/>
  <c r="C24" i="161"/>
  <c r="J23" i="161"/>
  <c r="I23" i="161"/>
  <c r="H23" i="161"/>
  <c r="G23" i="161"/>
  <c r="F23" i="161"/>
  <c r="E23" i="161"/>
  <c r="D23" i="161"/>
  <c r="C23" i="161"/>
  <c r="J22" i="161"/>
  <c r="I22" i="161"/>
  <c r="H22" i="161"/>
  <c r="G22" i="161"/>
  <c r="F22" i="161"/>
  <c r="E22" i="161"/>
  <c r="D22" i="161"/>
  <c r="C22" i="161"/>
  <c r="J21" i="161"/>
  <c r="I21" i="161"/>
  <c r="H21" i="161"/>
  <c r="G21" i="161"/>
  <c r="F21" i="161"/>
  <c r="E21" i="161"/>
  <c r="D21" i="161"/>
  <c r="C21" i="161"/>
  <c r="J20" i="161"/>
  <c r="I20" i="161"/>
  <c r="H20" i="161"/>
  <c r="G20" i="161"/>
  <c r="F20" i="161"/>
  <c r="E20" i="161"/>
  <c r="D20" i="161"/>
  <c r="C20" i="161"/>
  <c r="J19" i="161"/>
  <c r="I19" i="161"/>
  <c r="H19" i="161"/>
  <c r="G19" i="161"/>
  <c r="F19" i="161"/>
  <c r="E19" i="161"/>
  <c r="D19" i="161"/>
  <c r="C19" i="161"/>
  <c r="J18" i="161"/>
  <c r="I18" i="161"/>
  <c r="H18" i="161"/>
  <c r="G18" i="161"/>
  <c r="F18" i="161"/>
  <c r="E18" i="161"/>
  <c r="D18" i="161"/>
  <c r="C18" i="161"/>
  <c r="J17" i="161"/>
  <c r="I17" i="161"/>
  <c r="H17" i="161"/>
  <c r="G17" i="161"/>
  <c r="F17" i="161"/>
  <c r="E17" i="161"/>
  <c r="D17" i="161"/>
  <c r="C17" i="161"/>
  <c r="J16" i="161"/>
  <c r="I16" i="161"/>
  <c r="H16" i="161"/>
  <c r="G16" i="161"/>
  <c r="F16" i="161"/>
  <c r="E16" i="161"/>
  <c r="D16" i="161"/>
  <c r="C16" i="161"/>
  <c r="J13" i="161"/>
  <c r="I13" i="161"/>
  <c r="H13" i="161"/>
  <c r="G13" i="161"/>
  <c r="F13" i="161"/>
  <c r="E13" i="161"/>
  <c r="D13" i="161"/>
  <c r="C13" i="161"/>
  <c r="J12" i="161"/>
  <c r="I12" i="161"/>
  <c r="H12" i="161"/>
  <c r="G12" i="161"/>
  <c r="F12" i="161"/>
  <c r="E12" i="161"/>
  <c r="D12" i="161"/>
  <c r="C12" i="161"/>
  <c r="J11" i="161"/>
  <c r="I11" i="161"/>
  <c r="H11" i="161"/>
  <c r="G11" i="161"/>
  <c r="F11" i="161"/>
  <c r="E11" i="161"/>
  <c r="D11" i="161"/>
  <c r="C11" i="161"/>
  <c r="J10" i="161"/>
  <c r="I10" i="161"/>
  <c r="H10" i="161"/>
  <c r="G10" i="161"/>
  <c r="F10" i="161"/>
  <c r="E10" i="161"/>
  <c r="D10" i="161"/>
  <c r="C10" i="161"/>
  <c r="J9" i="161"/>
  <c r="I9" i="161"/>
  <c r="H9" i="161"/>
  <c r="G9" i="161"/>
  <c r="F9" i="161"/>
  <c r="E9" i="161"/>
  <c r="D9" i="161"/>
  <c r="C9" i="161"/>
  <c r="J33" i="160"/>
  <c r="I33" i="160"/>
  <c r="H33" i="160"/>
  <c r="G33" i="160"/>
  <c r="F33" i="160"/>
  <c r="E33" i="160"/>
  <c r="D33" i="160"/>
  <c r="J32" i="160"/>
  <c r="I32" i="160"/>
  <c r="H32" i="160"/>
  <c r="G32" i="160"/>
  <c r="F32" i="160"/>
  <c r="E32" i="160"/>
  <c r="D32" i="160"/>
  <c r="C32" i="160"/>
  <c r="J29" i="160"/>
  <c r="I29" i="160"/>
  <c r="H29" i="160"/>
  <c r="G29" i="160"/>
  <c r="F29" i="160"/>
  <c r="E29" i="160"/>
  <c r="D29" i="160"/>
  <c r="C29" i="160"/>
  <c r="J28" i="160"/>
  <c r="I28" i="160"/>
  <c r="H28" i="160"/>
  <c r="G28" i="160"/>
  <c r="F28" i="160"/>
  <c r="E28" i="160"/>
  <c r="D28" i="160"/>
  <c r="C28" i="160"/>
  <c r="J25" i="160"/>
  <c r="J37" i="160" s="1"/>
  <c r="I25" i="160"/>
  <c r="I37" i="160" s="1"/>
  <c r="H25" i="160"/>
  <c r="H37" i="160" s="1"/>
  <c r="G25" i="160"/>
  <c r="G37" i="160" s="1"/>
  <c r="F25" i="160"/>
  <c r="F37" i="160" s="1"/>
  <c r="E25" i="160"/>
  <c r="E37" i="160" s="1"/>
  <c r="D25" i="160"/>
  <c r="D37" i="160" s="1"/>
  <c r="C25" i="160"/>
  <c r="C36" i="160" s="1"/>
  <c r="J24" i="160"/>
  <c r="I24" i="160"/>
  <c r="H24" i="160"/>
  <c r="G24" i="160"/>
  <c r="F24" i="160"/>
  <c r="E24" i="160"/>
  <c r="D24" i="160"/>
  <c r="C24" i="160"/>
  <c r="J23" i="160"/>
  <c r="I23" i="160"/>
  <c r="H23" i="160"/>
  <c r="G23" i="160"/>
  <c r="F23" i="160"/>
  <c r="E23" i="160"/>
  <c r="D23" i="160"/>
  <c r="C23" i="160"/>
  <c r="J22" i="160"/>
  <c r="I22" i="160"/>
  <c r="H22" i="160"/>
  <c r="G22" i="160"/>
  <c r="F22" i="160"/>
  <c r="E22" i="160"/>
  <c r="D22" i="160"/>
  <c r="C22" i="160"/>
  <c r="J21" i="160"/>
  <c r="I21" i="160"/>
  <c r="H21" i="160"/>
  <c r="G21" i="160"/>
  <c r="F21" i="160"/>
  <c r="E21" i="160"/>
  <c r="D21" i="160"/>
  <c r="C21" i="160"/>
  <c r="J20" i="160"/>
  <c r="I20" i="160"/>
  <c r="H20" i="160"/>
  <c r="G20" i="160"/>
  <c r="F20" i="160"/>
  <c r="E20" i="160"/>
  <c r="D20" i="160"/>
  <c r="C20" i="160"/>
  <c r="J19" i="160"/>
  <c r="I19" i="160"/>
  <c r="H19" i="160"/>
  <c r="G19" i="160"/>
  <c r="F19" i="160"/>
  <c r="E19" i="160"/>
  <c r="D19" i="160"/>
  <c r="C19" i="160"/>
  <c r="J18" i="160"/>
  <c r="I18" i="160"/>
  <c r="H18" i="160"/>
  <c r="G18" i="160"/>
  <c r="F18" i="160"/>
  <c r="E18" i="160"/>
  <c r="D18" i="160"/>
  <c r="C18" i="160"/>
  <c r="J17" i="160"/>
  <c r="I17" i="160"/>
  <c r="H17" i="160"/>
  <c r="G17" i="160"/>
  <c r="F17" i="160"/>
  <c r="E17" i="160"/>
  <c r="D17" i="160"/>
  <c r="C17" i="160"/>
  <c r="J16" i="160"/>
  <c r="I16" i="160"/>
  <c r="H16" i="160"/>
  <c r="G16" i="160"/>
  <c r="F16" i="160"/>
  <c r="E16" i="160"/>
  <c r="D16" i="160"/>
  <c r="C16" i="160"/>
  <c r="J15" i="160"/>
  <c r="I15" i="160"/>
  <c r="H15" i="160"/>
  <c r="G15" i="160"/>
  <c r="F15" i="160"/>
  <c r="E15" i="160"/>
  <c r="D15" i="160"/>
  <c r="C15" i="160"/>
  <c r="J14" i="160"/>
  <c r="I14" i="160"/>
  <c r="H14" i="160"/>
  <c r="G14" i="160"/>
  <c r="F14" i="160"/>
  <c r="E14" i="160"/>
  <c r="D14" i="160"/>
  <c r="C14" i="160"/>
  <c r="J11" i="160"/>
  <c r="I11" i="160"/>
  <c r="H11" i="160"/>
  <c r="G11" i="160"/>
  <c r="F11" i="160"/>
  <c r="E11" i="160"/>
  <c r="D11" i="160"/>
  <c r="C11" i="160"/>
  <c r="J10" i="160"/>
  <c r="I10" i="160"/>
  <c r="H10" i="160"/>
  <c r="G10" i="160"/>
  <c r="F10" i="160"/>
  <c r="E10" i="160"/>
  <c r="D10" i="160"/>
  <c r="C10" i="160"/>
  <c r="J9" i="160"/>
  <c r="I9" i="160"/>
  <c r="H9" i="160"/>
  <c r="G9" i="160"/>
  <c r="F9" i="160"/>
  <c r="E9" i="160"/>
  <c r="D9" i="160"/>
  <c r="C9" i="160"/>
  <c r="C38" i="169"/>
  <c r="J35" i="169"/>
  <c r="I35" i="169"/>
  <c r="H35" i="169"/>
  <c r="G35" i="169"/>
  <c r="F35" i="169"/>
  <c r="E35" i="169"/>
  <c r="D35" i="169"/>
  <c r="J34" i="169"/>
  <c r="I34" i="169"/>
  <c r="H34" i="169"/>
  <c r="G34" i="169"/>
  <c r="F34" i="169"/>
  <c r="E34" i="169"/>
  <c r="D34" i="169"/>
  <c r="C34" i="169"/>
  <c r="J31" i="169"/>
  <c r="I31" i="169"/>
  <c r="H31" i="169"/>
  <c r="G31" i="169"/>
  <c r="F31" i="169"/>
  <c r="E31" i="169"/>
  <c r="D31" i="169"/>
  <c r="C31" i="169"/>
  <c r="J30" i="169"/>
  <c r="I30" i="169"/>
  <c r="H30" i="169"/>
  <c r="G30" i="169"/>
  <c r="F30" i="169"/>
  <c r="E30" i="169"/>
  <c r="D30" i="169"/>
  <c r="C30" i="169"/>
  <c r="J27" i="169"/>
  <c r="J39" i="169" s="1"/>
  <c r="I27" i="169"/>
  <c r="H27" i="169"/>
  <c r="H39" i="169" s="1"/>
  <c r="G27" i="169"/>
  <c r="G39" i="169" s="1"/>
  <c r="F27" i="169"/>
  <c r="F39" i="169" s="1"/>
  <c r="E27" i="169"/>
  <c r="E39" i="169" s="1"/>
  <c r="D27" i="169"/>
  <c r="D39" i="169" s="1"/>
  <c r="C27" i="169"/>
  <c r="J26" i="169"/>
  <c r="I26" i="169"/>
  <c r="H26" i="169"/>
  <c r="G26" i="169"/>
  <c r="F26" i="169"/>
  <c r="E26" i="169"/>
  <c r="D26" i="169"/>
  <c r="C26" i="169"/>
  <c r="J25" i="169"/>
  <c r="I25" i="169"/>
  <c r="H25" i="169"/>
  <c r="G25" i="169"/>
  <c r="F25" i="169"/>
  <c r="E25" i="169"/>
  <c r="D25" i="169"/>
  <c r="C25" i="169"/>
  <c r="J24" i="169"/>
  <c r="I24" i="169"/>
  <c r="H24" i="169"/>
  <c r="G24" i="169"/>
  <c r="F24" i="169"/>
  <c r="E24" i="169"/>
  <c r="D24" i="169"/>
  <c r="C24" i="169"/>
  <c r="J23" i="169"/>
  <c r="I23" i="169"/>
  <c r="H23" i="169"/>
  <c r="G23" i="169"/>
  <c r="F23" i="169"/>
  <c r="E23" i="169"/>
  <c r="D23" i="169"/>
  <c r="C23" i="169"/>
  <c r="J22" i="169"/>
  <c r="I22" i="169"/>
  <c r="H22" i="169"/>
  <c r="G22" i="169"/>
  <c r="F22" i="169"/>
  <c r="E22" i="169"/>
  <c r="D22" i="169"/>
  <c r="C22" i="169"/>
  <c r="J21" i="169"/>
  <c r="I21" i="169"/>
  <c r="H21" i="169"/>
  <c r="G21" i="169"/>
  <c r="F21" i="169"/>
  <c r="E21" i="169"/>
  <c r="D21" i="169"/>
  <c r="C21" i="169"/>
  <c r="J20" i="169"/>
  <c r="I20" i="169"/>
  <c r="H20" i="169"/>
  <c r="G20" i="169"/>
  <c r="F20" i="169"/>
  <c r="E20" i="169"/>
  <c r="D20" i="169"/>
  <c r="C20" i="169"/>
  <c r="J19" i="169"/>
  <c r="I19" i="169"/>
  <c r="H19" i="169"/>
  <c r="G19" i="169"/>
  <c r="F19" i="169"/>
  <c r="E19" i="169"/>
  <c r="D19" i="169"/>
  <c r="C19" i="169"/>
  <c r="J18" i="169"/>
  <c r="I18" i="169"/>
  <c r="H18" i="169"/>
  <c r="G18" i="169"/>
  <c r="F18" i="169"/>
  <c r="E18" i="169"/>
  <c r="D18" i="169"/>
  <c r="C18" i="169"/>
  <c r="J17" i="169"/>
  <c r="I17" i="169"/>
  <c r="H17" i="169"/>
  <c r="G17" i="169"/>
  <c r="F17" i="169"/>
  <c r="E17" i="169"/>
  <c r="D17" i="169"/>
  <c r="C17" i="169"/>
  <c r="J16" i="169"/>
  <c r="I16" i="169"/>
  <c r="H16" i="169"/>
  <c r="G16" i="169"/>
  <c r="F16" i="169"/>
  <c r="E16" i="169"/>
  <c r="D16" i="169"/>
  <c r="C16" i="169"/>
  <c r="J13" i="169"/>
  <c r="I13" i="169"/>
  <c r="H13" i="169"/>
  <c r="G13" i="169"/>
  <c r="F13" i="169"/>
  <c r="E13" i="169"/>
  <c r="D13" i="169"/>
  <c r="C13" i="169"/>
  <c r="J12" i="169"/>
  <c r="I12" i="169"/>
  <c r="H12" i="169"/>
  <c r="G12" i="169"/>
  <c r="F12" i="169"/>
  <c r="E12" i="169"/>
  <c r="D12" i="169"/>
  <c r="C12" i="169"/>
  <c r="J11" i="169"/>
  <c r="I11" i="169"/>
  <c r="H11" i="169"/>
  <c r="G11" i="169"/>
  <c r="F11" i="169"/>
  <c r="E11" i="169"/>
  <c r="D11" i="169"/>
  <c r="C11" i="169"/>
  <c r="J10" i="169"/>
  <c r="I10" i="169"/>
  <c r="H10" i="169"/>
  <c r="G10" i="169"/>
  <c r="F10" i="169"/>
  <c r="E10" i="169"/>
  <c r="D10" i="169"/>
  <c r="C10" i="169"/>
  <c r="J9" i="169"/>
  <c r="I9" i="169"/>
  <c r="H9" i="169"/>
  <c r="G9" i="169"/>
  <c r="F9" i="169"/>
  <c r="E9" i="169"/>
  <c r="D9" i="169"/>
  <c r="C9" i="169"/>
  <c r="J35" i="159"/>
  <c r="I35" i="159"/>
  <c r="H35" i="159"/>
  <c r="G35" i="159"/>
  <c r="F35" i="159"/>
  <c r="E35" i="159"/>
  <c r="D35" i="159"/>
  <c r="J34" i="159"/>
  <c r="I34" i="159"/>
  <c r="H34" i="159"/>
  <c r="G34" i="159"/>
  <c r="F34" i="159"/>
  <c r="E34" i="159"/>
  <c r="D34" i="159"/>
  <c r="C34" i="159"/>
  <c r="J31" i="159"/>
  <c r="I31" i="159"/>
  <c r="H31" i="159"/>
  <c r="G31" i="159"/>
  <c r="F31" i="159"/>
  <c r="E31" i="159"/>
  <c r="D31" i="159"/>
  <c r="C31" i="159"/>
  <c r="J30" i="159"/>
  <c r="I30" i="159"/>
  <c r="H30" i="159"/>
  <c r="G30" i="159"/>
  <c r="F30" i="159"/>
  <c r="E30" i="159"/>
  <c r="D30" i="159"/>
  <c r="C30" i="159"/>
  <c r="J27" i="159"/>
  <c r="J39" i="159" s="1"/>
  <c r="I27" i="159"/>
  <c r="I39" i="159" s="1"/>
  <c r="H27" i="159"/>
  <c r="H39" i="159" s="1"/>
  <c r="G27" i="159"/>
  <c r="G39" i="159" s="1"/>
  <c r="F27" i="159"/>
  <c r="F39" i="159" s="1"/>
  <c r="E27" i="159"/>
  <c r="D27" i="159"/>
  <c r="D39" i="159" s="1"/>
  <c r="C27" i="159"/>
  <c r="C38" i="159" s="1"/>
  <c r="J26" i="159"/>
  <c r="I26" i="159"/>
  <c r="H26" i="159"/>
  <c r="G26" i="159"/>
  <c r="F26" i="159"/>
  <c r="E26" i="159"/>
  <c r="D26" i="159"/>
  <c r="C26" i="159"/>
  <c r="J25" i="159"/>
  <c r="I25" i="159"/>
  <c r="H25" i="159"/>
  <c r="G25" i="159"/>
  <c r="F25" i="159"/>
  <c r="E25" i="159"/>
  <c r="D25" i="159"/>
  <c r="C25" i="159"/>
  <c r="J24" i="159"/>
  <c r="I24" i="159"/>
  <c r="H24" i="159"/>
  <c r="G24" i="159"/>
  <c r="F24" i="159"/>
  <c r="E24" i="159"/>
  <c r="D24" i="159"/>
  <c r="C24" i="159"/>
  <c r="J23" i="159"/>
  <c r="I23" i="159"/>
  <c r="H23" i="159"/>
  <c r="G23" i="159"/>
  <c r="F23" i="159"/>
  <c r="E23" i="159"/>
  <c r="D23" i="159"/>
  <c r="C23" i="159"/>
  <c r="J22" i="159"/>
  <c r="I22" i="159"/>
  <c r="H22" i="159"/>
  <c r="G22" i="159"/>
  <c r="F22" i="159"/>
  <c r="E22" i="159"/>
  <c r="D22" i="159"/>
  <c r="C22" i="159"/>
  <c r="J21" i="159"/>
  <c r="I21" i="159"/>
  <c r="H21" i="159"/>
  <c r="G21" i="159"/>
  <c r="F21" i="159"/>
  <c r="E21" i="159"/>
  <c r="D21" i="159"/>
  <c r="C21" i="159"/>
  <c r="J20" i="159"/>
  <c r="I20" i="159"/>
  <c r="H20" i="159"/>
  <c r="G20" i="159"/>
  <c r="F20" i="159"/>
  <c r="E20" i="159"/>
  <c r="D20" i="159"/>
  <c r="C20" i="159"/>
  <c r="J19" i="159"/>
  <c r="I19" i="159"/>
  <c r="H19" i="159"/>
  <c r="G19" i="159"/>
  <c r="F19" i="159"/>
  <c r="E19" i="159"/>
  <c r="D19" i="159"/>
  <c r="C19" i="159"/>
  <c r="J18" i="159"/>
  <c r="I18" i="159"/>
  <c r="H18" i="159"/>
  <c r="G18" i="159"/>
  <c r="F18" i="159"/>
  <c r="E18" i="159"/>
  <c r="D18" i="159"/>
  <c r="C18" i="159"/>
  <c r="J17" i="159"/>
  <c r="I17" i="159"/>
  <c r="H17" i="159"/>
  <c r="G17" i="159"/>
  <c r="F17" i="159"/>
  <c r="E17" i="159"/>
  <c r="D17" i="159"/>
  <c r="C17" i="159"/>
  <c r="J16" i="159"/>
  <c r="I16" i="159"/>
  <c r="H16" i="159"/>
  <c r="G16" i="159"/>
  <c r="F16" i="159"/>
  <c r="E16" i="159"/>
  <c r="D16" i="159"/>
  <c r="C16" i="159"/>
  <c r="J13" i="159"/>
  <c r="I13" i="159"/>
  <c r="H13" i="159"/>
  <c r="G13" i="159"/>
  <c r="F13" i="159"/>
  <c r="E13" i="159"/>
  <c r="D13" i="159"/>
  <c r="C13" i="159"/>
  <c r="J12" i="159"/>
  <c r="I12" i="159"/>
  <c r="H12" i="159"/>
  <c r="G12" i="159"/>
  <c r="F12" i="159"/>
  <c r="E12" i="159"/>
  <c r="D12" i="159"/>
  <c r="C12" i="159"/>
  <c r="J11" i="159"/>
  <c r="I11" i="159"/>
  <c r="H11" i="159"/>
  <c r="G11" i="159"/>
  <c r="F11" i="159"/>
  <c r="E11" i="159"/>
  <c r="D11" i="159"/>
  <c r="C11" i="159"/>
  <c r="J10" i="159"/>
  <c r="I10" i="159"/>
  <c r="H10" i="159"/>
  <c r="G10" i="159"/>
  <c r="F10" i="159"/>
  <c r="E10" i="159"/>
  <c r="D10" i="159"/>
  <c r="C10" i="159"/>
  <c r="J9" i="159"/>
  <c r="I9" i="159"/>
  <c r="H9" i="159"/>
  <c r="G9" i="159"/>
  <c r="F9" i="159"/>
  <c r="E9" i="159"/>
  <c r="D9" i="159"/>
  <c r="C9" i="159"/>
  <c r="J41" i="158"/>
  <c r="I41" i="158"/>
  <c r="H41" i="158"/>
  <c r="G41" i="158"/>
  <c r="F41" i="158"/>
  <c r="E41" i="158"/>
  <c r="D41" i="158"/>
  <c r="J40" i="158"/>
  <c r="I40" i="158"/>
  <c r="H40" i="158"/>
  <c r="G40" i="158"/>
  <c r="F40" i="158"/>
  <c r="E40" i="158"/>
  <c r="D40" i="158"/>
  <c r="C40" i="158"/>
  <c r="J37" i="158"/>
  <c r="I37" i="158"/>
  <c r="H37" i="158"/>
  <c r="G37" i="158"/>
  <c r="F37" i="158"/>
  <c r="E37" i="158"/>
  <c r="D37" i="158"/>
  <c r="C37" i="158"/>
  <c r="J36" i="158"/>
  <c r="I36" i="158"/>
  <c r="H36" i="158"/>
  <c r="G36" i="158"/>
  <c r="F36" i="158"/>
  <c r="E36" i="158"/>
  <c r="D36" i="158"/>
  <c r="C36" i="158"/>
  <c r="J33" i="158"/>
  <c r="I33" i="158"/>
  <c r="I45" i="158" s="1"/>
  <c r="H33" i="158"/>
  <c r="H45" i="158" s="1"/>
  <c r="G33" i="158"/>
  <c r="G45" i="158" s="1"/>
  <c r="F33" i="158"/>
  <c r="F45" i="158" s="1"/>
  <c r="E33" i="158"/>
  <c r="E45" i="158" s="1"/>
  <c r="D33" i="158"/>
  <c r="D45" i="158" s="1"/>
  <c r="C33" i="158"/>
  <c r="J32" i="158"/>
  <c r="I32" i="158"/>
  <c r="H32" i="158"/>
  <c r="G32" i="158"/>
  <c r="F32" i="158"/>
  <c r="E32" i="158"/>
  <c r="D32" i="158"/>
  <c r="C32" i="158"/>
  <c r="J31" i="158"/>
  <c r="I31" i="158"/>
  <c r="H31" i="158"/>
  <c r="G31" i="158"/>
  <c r="F31" i="158"/>
  <c r="E31" i="158"/>
  <c r="D31" i="158"/>
  <c r="C31" i="158"/>
  <c r="J30" i="158"/>
  <c r="I30" i="158"/>
  <c r="H30" i="158"/>
  <c r="G30" i="158"/>
  <c r="F30" i="158"/>
  <c r="E30" i="158"/>
  <c r="D30" i="158"/>
  <c r="C30" i="158"/>
  <c r="J29" i="158"/>
  <c r="I29" i="158"/>
  <c r="H29" i="158"/>
  <c r="G29" i="158"/>
  <c r="F29" i="158"/>
  <c r="E29" i="158"/>
  <c r="D29" i="158"/>
  <c r="C29" i="158"/>
  <c r="J28" i="158"/>
  <c r="I28" i="158"/>
  <c r="H28" i="158"/>
  <c r="G28" i="158"/>
  <c r="F28" i="158"/>
  <c r="E28" i="158"/>
  <c r="D28" i="158"/>
  <c r="C28" i="158"/>
  <c r="J27" i="158"/>
  <c r="I27" i="158"/>
  <c r="H27" i="158"/>
  <c r="G27" i="158"/>
  <c r="F27" i="158"/>
  <c r="E27" i="158"/>
  <c r="D27" i="158"/>
  <c r="C27" i="158"/>
  <c r="J26" i="158"/>
  <c r="I26" i="158"/>
  <c r="H26" i="158"/>
  <c r="G26" i="158"/>
  <c r="F26" i="158"/>
  <c r="E26" i="158"/>
  <c r="D26" i="158"/>
  <c r="C26" i="158"/>
  <c r="J25" i="158"/>
  <c r="I25" i="158"/>
  <c r="H25" i="158"/>
  <c r="G25" i="158"/>
  <c r="F25" i="158"/>
  <c r="E25" i="158"/>
  <c r="D25" i="158"/>
  <c r="C25" i="158"/>
  <c r="J24" i="158"/>
  <c r="I24" i="158"/>
  <c r="H24" i="158"/>
  <c r="G24" i="158"/>
  <c r="F24" i="158"/>
  <c r="E24" i="158"/>
  <c r="D24" i="158"/>
  <c r="C24" i="158"/>
  <c r="J23" i="158"/>
  <c r="I23" i="158"/>
  <c r="H23" i="158"/>
  <c r="G23" i="158"/>
  <c r="F23" i="158"/>
  <c r="E23" i="158"/>
  <c r="D23" i="158"/>
  <c r="C23" i="158"/>
  <c r="J22" i="158"/>
  <c r="I22" i="158"/>
  <c r="H22" i="158"/>
  <c r="G22" i="158"/>
  <c r="F22" i="158"/>
  <c r="E22" i="158"/>
  <c r="D22" i="158"/>
  <c r="C22" i="158"/>
  <c r="J21" i="158"/>
  <c r="I21" i="158"/>
  <c r="H21" i="158"/>
  <c r="G21" i="158"/>
  <c r="F21" i="158"/>
  <c r="E21" i="158"/>
  <c r="D21" i="158"/>
  <c r="C21" i="158"/>
  <c r="J20" i="158"/>
  <c r="I20" i="158"/>
  <c r="H20" i="158"/>
  <c r="G20" i="158"/>
  <c r="F20" i="158"/>
  <c r="E20" i="158"/>
  <c r="D20" i="158"/>
  <c r="C20" i="158"/>
  <c r="J19" i="158"/>
  <c r="I19" i="158"/>
  <c r="H19" i="158"/>
  <c r="G19" i="158"/>
  <c r="F19" i="158"/>
  <c r="E19" i="158"/>
  <c r="D19" i="158"/>
  <c r="C19" i="158"/>
  <c r="J18" i="158"/>
  <c r="I18" i="158"/>
  <c r="H18" i="158"/>
  <c r="G18" i="158"/>
  <c r="F18" i="158"/>
  <c r="E18" i="158"/>
  <c r="D18" i="158"/>
  <c r="C18" i="158"/>
  <c r="J15" i="158"/>
  <c r="I15" i="158"/>
  <c r="H15" i="158"/>
  <c r="G15" i="158"/>
  <c r="F15" i="158"/>
  <c r="E15" i="158"/>
  <c r="D15" i="158"/>
  <c r="C15" i="158"/>
  <c r="J14" i="158"/>
  <c r="I14" i="158"/>
  <c r="H14" i="158"/>
  <c r="G14" i="158"/>
  <c r="F14" i="158"/>
  <c r="E14" i="158"/>
  <c r="D14" i="158"/>
  <c r="C14" i="158"/>
  <c r="J13" i="158"/>
  <c r="I13" i="158"/>
  <c r="H13" i="158"/>
  <c r="G13" i="158"/>
  <c r="F13" i="158"/>
  <c r="E13" i="158"/>
  <c r="D13" i="158"/>
  <c r="C13" i="158"/>
  <c r="J12" i="158"/>
  <c r="I12" i="158"/>
  <c r="H12" i="158"/>
  <c r="G12" i="158"/>
  <c r="F12" i="158"/>
  <c r="E12" i="158"/>
  <c r="D12" i="158"/>
  <c r="C12" i="158"/>
  <c r="J11" i="158"/>
  <c r="I11" i="158"/>
  <c r="H11" i="158"/>
  <c r="G11" i="158"/>
  <c r="F11" i="158"/>
  <c r="E11" i="158"/>
  <c r="D11" i="158"/>
  <c r="C11" i="158"/>
  <c r="J10" i="158"/>
  <c r="I10" i="158"/>
  <c r="H10" i="158"/>
  <c r="G10" i="158"/>
  <c r="F10" i="158"/>
  <c r="E10" i="158"/>
  <c r="D10" i="158"/>
  <c r="C10" i="158"/>
  <c r="J9" i="158"/>
  <c r="I9" i="158"/>
  <c r="H9" i="158"/>
  <c r="G9" i="158"/>
  <c r="F9" i="158"/>
  <c r="E9" i="158"/>
  <c r="D9" i="158"/>
  <c r="C9" i="158"/>
  <c r="D37" i="167"/>
  <c r="E37" i="167"/>
  <c r="F37" i="167"/>
  <c r="G37" i="167"/>
  <c r="H37" i="167"/>
  <c r="D38" i="167"/>
  <c r="E38" i="167"/>
  <c r="F38" i="167"/>
  <c r="G38" i="167"/>
  <c r="H38" i="167"/>
  <c r="D39" i="167"/>
  <c r="E39" i="167"/>
  <c r="F39" i="167"/>
  <c r="G39" i="167"/>
  <c r="H39" i="167"/>
  <c r="D40" i="167"/>
  <c r="E40" i="167"/>
  <c r="F40" i="167"/>
  <c r="G40" i="167"/>
  <c r="H40" i="167"/>
  <c r="C38" i="167"/>
  <c r="C39" i="167"/>
  <c r="C40" i="167"/>
  <c r="C37" i="167"/>
  <c r="D32" i="167"/>
  <c r="E32" i="167"/>
  <c r="F32" i="167"/>
  <c r="G32" i="167"/>
  <c r="H32" i="167"/>
  <c r="D33" i="167"/>
  <c r="E33" i="167"/>
  <c r="F33" i="167"/>
  <c r="G33" i="167"/>
  <c r="H33" i="167"/>
  <c r="C33" i="167"/>
  <c r="C32" i="167"/>
  <c r="D27" i="167"/>
  <c r="E27" i="167"/>
  <c r="F27" i="167"/>
  <c r="G27" i="167"/>
  <c r="H27" i="167"/>
  <c r="D28" i="167"/>
  <c r="E28" i="167"/>
  <c r="F28" i="167"/>
  <c r="G28" i="167"/>
  <c r="H28" i="167"/>
  <c r="D29" i="167"/>
  <c r="E29" i="167"/>
  <c r="F29" i="167"/>
  <c r="G29" i="167"/>
  <c r="H29" i="167"/>
  <c r="C29" i="167"/>
  <c r="C28" i="167"/>
  <c r="C27" i="167"/>
  <c r="D22" i="167"/>
  <c r="E22" i="167"/>
  <c r="F22" i="167"/>
  <c r="G22" i="167"/>
  <c r="H22" i="167"/>
  <c r="D23" i="167"/>
  <c r="E23" i="167"/>
  <c r="F23" i="167"/>
  <c r="G23" i="167"/>
  <c r="H23" i="167"/>
  <c r="D24" i="167"/>
  <c r="E24" i="167"/>
  <c r="F24" i="167"/>
  <c r="G24" i="167"/>
  <c r="H24" i="167"/>
  <c r="C23" i="167"/>
  <c r="C24" i="167"/>
  <c r="C22" i="167"/>
  <c r="D18" i="167"/>
  <c r="E18" i="167"/>
  <c r="F18" i="167"/>
  <c r="G18" i="167"/>
  <c r="H18" i="167"/>
  <c r="D19" i="167"/>
  <c r="E19" i="167"/>
  <c r="F19" i="167"/>
  <c r="G19" i="167"/>
  <c r="H19" i="167"/>
  <c r="C19" i="167"/>
  <c r="C18" i="167"/>
  <c r="D11" i="167"/>
  <c r="E11" i="167"/>
  <c r="F11" i="167"/>
  <c r="G11" i="167"/>
  <c r="H11" i="167"/>
  <c r="D12" i="167"/>
  <c r="E12" i="167"/>
  <c r="F12" i="167"/>
  <c r="G12" i="167"/>
  <c r="H12" i="167"/>
  <c r="D13" i="167"/>
  <c r="E13" i="167"/>
  <c r="F13" i="167"/>
  <c r="G13" i="167"/>
  <c r="H13" i="167"/>
  <c r="D14" i="167"/>
  <c r="E14" i="167"/>
  <c r="F14" i="167"/>
  <c r="G14" i="167"/>
  <c r="H14" i="167"/>
  <c r="D15" i="167"/>
  <c r="E15" i="167"/>
  <c r="F15" i="167"/>
  <c r="G15" i="167"/>
  <c r="H15" i="167"/>
  <c r="C12" i="167"/>
  <c r="C13" i="167"/>
  <c r="C14" i="167"/>
  <c r="C15" i="167"/>
  <c r="C11" i="167"/>
  <c r="L9" i="169"/>
  <c r="M9" i="169"/>
  <c r="N9" i="169"/>
  <c r="O9" i="169"/>
  <c r="P9" i="169"/>
  <c r="Q9" i="169"/>
  <c r="R9" i="169"/>
  <c r="S9" i="169"/>
  <c r="T9" i="169"/>
  <c r="U9" i="169"/>
  <c r="V9" i="169"/>
  <c r="W9" i="169"/>
  <c r="X9" i="169"/>
  <c r="Y9" i="169"/>
  <c r="L10" i="169"/>
  <c r="M10" i="169"/>
  <c r="N10" i="169"/>
  <c r="O10" i="169"/>
  <c r="P10" i="169"/>
  <c r="Q10" i="169"/>
  <c r="R10" i="169"/>
  <c r="S10" i="169"/>
  <c r="T10" i="169"/>
  <c r="U10" i="169"/>
  <c r="V10" i="169"/>
  <c r="W10" i="169"/>
  <c r="X10" i="169"/>
  <c r="Y10" i="169"/>
  <c r="L11" i="169"/>
  <c r="M11" i="169"/>
  <c r="N11" i="169"/>
  <c r="O11" i="169"/>
  <c r="P11" i="169"/>
  <c r="Q11" i="169"/>
  <c r="R11" i="169"/>
  <c r="S11" i="169"/>
  <c r="T11" i="169"/>
  <c r="U11" i="169"/>
  <c r="V11" i="169"/>
  <c r="W11" i="169"/>
  <c r="X11" i="169"/>
  <c r="Y11" i="169"/>
  <c r="L12" i="169"/>
  <c r="M12" i="169"/>
  <c r="N12" i="169"/>
  <c r="O12" i="169"/>
  <c r="P12" i="169"/>
  <c r="Q12" i="169"/>
  <c r="R12" i="169"/>
  <c r="S12" i="169"/>
  <c r="T12" i="169"/>
  <c r="U12" i="169"/>
  <c r="V12" i="169"/>
  <c r="W12" i="169"/>
  <c r="X12" i="169"/>
  <c r="Y12" i="169"/>
  <c r="L13" i="169"/>
  <c r="M13" i="169"/>
  <c r="N13" i="169"/>
  <c r="O13" i="169"/>
  <c r="P13" i="169"/>
  <c r="Q13" i="169"/>
  <c r="R13" i="169"/>
  <c r="S13" i="169"/>
  <c r="T13" i="169"/>
  <c r="U13" i="169"/>
  <c r="V13" i="169"/>
  <c r="W13" i="169"/>
  <c r="X13" i="169"/>
  <c r="Y13" i="169"/>
  <c r="L16" i="169"/>
  <c r="M16" i="169"/>
  <c r="N16" i="169"/>
  <c r="O16" i="169"/>
  <c r="P16" i="169"/>
  <c r="Q16" i="169"/>
  <c r="R16" i="169"/>
  <c r="S16" i="169"/>
  <c r="T16" i="169"/>
  <c r="U16" i="169"/>
  <c r="V16" i="169"/>
  <c r="W16" i="169"/>
  <c r="X16" i="169"/>
  <c r="Y16" i="169"/>
  <c r="L17" i="169"/>
  <c r="M17" i="169"/>
  <c r="N17" i="169"/>
  <c r="O17" i="169"/>
  <c r="P17" i="169"/>
  <c r="Q17" i="169"/>
  <c r="R17" i="169"/>
  <c r="S17" i="169"/>
  <c r="T17" i="169"/>
  <c r="U17" i="169"/>
  <c r="V17" i="169"/>
  <c r="W17" i="169"/>
  <c r="X17" i="169"/>
  <c r="Y17" i="169"/>
  <c r="L18" i="169"/>
  <c r="M18" i="169"/>
  <c r="N18" i="169"/>
  <c r="O18" i="169"/>
  <c r="P18" i="169"/>
  <c r="Q18" i="169"/>
  <c r="R18" i="169"/>
  <c r="S18" i="169"/>
  <c r="T18" i="169"/>
  <c r="U18" i="169"/>
  <c r="V18" i="169"/>
  <c r="W18" i="169"/>
  <c r="X18" i="169"/>
  <c r="Y18" i="169"/>
  <c r="L19" i="169"/>
  <c r="M19" i="169"/>
  <c r="N19" i="169"/>
  <c r="O19" i="169"/>
  <c r="P19" i="169"/>
  <c r="Q19" i="169"/>
  <c r="R19" i="169"/>
  <c r="S19" i="169"/>
  <c r="T19" i="169"/>
  <c r="U19" i="169"/>
  <c r="V19" i="169"/>
  <c r="W19" i="169"/>
  <c r="X19" i="169"/>
  <c r="Y19" i="169"/>
  <c r="L20" i="169"/>
  <c r="M20" i="169"/>
  <c r="N20" i="169"/>
  <c r="O20" i="169"/>
  <c r="P20" i="169"/>
  <c r="Q20" i="169"/>
  <c r="R20" i="169"/>
  <c r="S20" i="169"/>
  <c r="T20" i="169"/>
  <c r="U20" i="169"/>
  <c r="V20" i="169"/>
  <c r="W20" i="169"/>
  <c r="X20" i="169"/>
  <c r="Y20" i="169"/>
  <c r="L21" i="169"/>
  <c r="M21" i="169"/>
  <c r="N21" i="169"/>
  <c r="O21" i="169"/>
  <c r="P21" i="169"/>
  <c r="Q21" i="169"/>
  <c r="R21" i="169"/>
  <c r="S21" i="169"/>
  <c r="T21" i="169"/>
  <c r="U21" i="169"/>
  <c r="V21" i="169"/>
  <c r="W21" i="169"/>
  <c r="X21" i="169"/>
  <c r="Y21" i="169"/>
  <c r="L22" i="169"/>
  <c r="M22" i="169"/>
  <c r="N22" i="169"/>
  <c r="O22" i="169"/>
  <c r="P22" i="169"/>
  <c r="Q22" i="169"/>
  <c r="R22" i="169"/>
  <c r="S22" i="169"/>
  <c r="T22" i="169"/>
  <c r="U22" i="169"/>
  <c r="V22" i="169"/>
  <c r="W22" i="169"/>
  <c r="X22" i="169"/>
  <c r="Y22" i="169"/>
  <c r="L23" i="169"/>
  <c r="M23" i="169"/>
  <c r="N23" i="169"/>
  <c r="O23" i="169"/>
  <c r="P23" i="169"/>
  <c r="Q23" i="169"/>
  <c r="R23" i="169"/>
  <c r="S23" i="169"/>
  <c r="T23" i="169"/>
  <c r="U23" i="169"/>
  <c r="V23" i="169"/>
  <c r="W23" i="169"/>
  <c r="X23" i="169"/>
  <c r="Y23" i="169"/>
  <c r="L24" i="169"/>
  <c r="M24" i="169"/>
  <c r="N24" i="169"/>
  <c r="O24" i="169"/>
  <c r="P24" i="169"/>
  <c r="Q24" i="169"/>
  <c r="R24" i="169"/>
  <c r="S24" i="169"/>
  <c r="T24" i="169"/>
  <c r="U24" i="169"/>
  <c r="V24" i="169"/>
  <c r="W24" i="169"/>
  <c r="X24" i="169"/>
  <c r="Y24" i="169"/>
  <c r="L25" i="169"/>
  <c r="M25" i="169"/>
  <c r="N25" i="169"/>
  <c r="O25" i="169"/>
  <c r="P25" i="169"/>
  <c r="Q25" i="169"/>
  <c r="R25" i="169"/>
  <c r="S25" i="169"/>
  <c r="T25" i="169"/>
  <c r="U25" i="169"/>
  <c r="V25" i="169"/>
  <c r="W25" i="169"/>
  <c r="X25" i="169"/>
  <c r="Y25" i="169"/>
  <c r="L26" i="169"/>
  <c r="M26" i="169"/>
  <c r="N26" i="169"/>
  <c r="O26" i="169"/>
  <c r="P26" i="169"/>
  <c r="Q26" i="169"/>
  <c r="R26" i="169"/>
  <c r="S26" i="169"/>
  <c r="T26" i="169"/>
  <c r="U26" i="169"/>
  <c r="V26" i="169"/>
  <c r="W26" i="169"/>
  <c r="X26" i="169"/>
  <c r="Y26" i="169"/>
  <c r="L27" i="169"/>
  <c r="M27" i="169"/>
  <c r="N27" i="169"/>
  <c r="O27" i="169"/>
  <c r="P27" i="169"/>
  <c r="Q27" i="169"/>
  <c r="R27" i="169"/>
  <c r="S27" i="169"/>
  <c r="T27" i="169"/>
  <c r="U27" i="169"/>
  <c r="V27" i="169"/>
  <c r="W27" i="169"/>
  <c r="X27" i="169"/>
  <c r="Y27" i="169"/>
  <c r="K17" i="169"/>
  <c r="K18" i="169"/>
  <c r="K19" i="169"/>
  <c r="K20" i="169"/>
  <c r="K21" i="169"/>
  <c r="K22" i="169"/>
  <c r="K23" i="169"/>
  <c r="K24" i="169"/>
  <c r="K25" i="169"/>
  <c r="K26" i="169"/>
  <c r="K27" i="169"/>
  <c r="K16" i="169"/>
  <c r="K10" i="169"/>
  <c r="K11" i="169"/>
  <c r="K12" i="169"/>
  <c r="K13" i="169"/>
  <c r="K9" i="169"/>
  <c r="Y35" i="169"/>
  <c r="X35" i="169"/>
  <c r="W35" i="169"/>
  <c r="V35" i="169"/>
  <c r="U35" i="169"/>
  <c r="T35" i="169"/>
  <c r="S35" i="169"/>
  <c r="R35" i="169"/>
  <c r="Q35" i="169"/>
  <c r="Q39" i="169" s="1"/>
  <c r="P35" i="169"/>
  <c r="P39" i="169" s="1"/>
  <c r="O35" i="169"/>
  <c r="O39" i="169" s="1"/>
  <c r="N35" i="169"/>
  <c r="N39" i="169" s="1"/>
  <c r="M35" i="169"/>
  <c r="L35" i="169"/>
  <c r="K35" i="169"/>
  <c r="Y34" i="169"/>
  <c r="X34" i="169"/>
  <c r="W34" i="169"/>
  <c r="V34" i="169"/>
  <c r="U34" i="169"/>
  <c r="T34" i="169"/>
  <c r="S34" i="169"/>
  <c r="R34" i="169"/>
  <c r="Q34" i="169"/>
  <c r="P34" i="169"/>
  <c r="O34" i="169"/>
  <c r="N34" i="169"/>
  <c r="M34" i="169"/>
  <c r="L34" i="169"/>
  <c r="K34" i="169"/>
  <c r="Y31" i="169"/>
  <c r="X31" i="169"/>
  <c r="W31" i="169"/>
  <c r="V31" i="169"/>
  <c r="U31" i="169"/>
  <c r="T31" i="169"/>
  <c r="S31" i="169"/>
  <c r="R31" i="169"/>
  <c r="Q31" i="169"/>
  <c r="Q38" i="169" s="1"/>
  <c r="P31" i="169"/>
  <c r="P38" i="169" s="1"/>
  <c r="O31" i="169"/>
  <c r="O38" i="169" s="1"/>
  <c r="N31" i="169"/>
  <c r="N38" i="169" s="1"/>
  <c r="M31" i="169"/>
  <c r="L31" i="169"/>
  <c r="L38" i="169" s="1"/>
  <c r="K31" i="169"/>
  <c r="Y30" i="169"/>
  <c r="W30" i="169"/>
  <c r="V30" i="169"/>
  <c r="U30" i="169"/>
  <c r="T30" i="169"/>
  <c r="S30" i="169"/>
  <c r="R30" i="169"/>
  <c r="Q30" i="169"/>
  <c r="P30" i="169"/>
  <c r="O30" i="169"/>
  <c r="N30" i="169"/>
  <c r="M30" i="169"/>
  <c r="L30" i="169"/>
  <c r="K30" i="169"/>
  <c r="B2" i="169"/>
  <c r="L24" i="165"/>
  <c r="M24" i="165"/>
  <c r="N24" i="165"/>
  <c r="O24" i="165"/>
  <c r="P24" i="165"/>
  <c r="Q24" i="165"/>
  <c r="R24" i="165"/>
  <c r="S24" i="165"/>
  <c r="T24" i="165"/>
  <c r="U24" i="165"/>
  <c r="V24" i="165"/>
  <c r="W24" i="165"/>
  <c r="X24" i="165"/>
  <c r="Y24" i="165"/>
  <c r="L25" i="165"/>
  <c r="M25" i="165"/>
  <c r="N25" i="165"/>
  <c r="O25" i="165"/>
  <c r="P25" i="165"/>
  <c r="Q25" i="165"/>
  <c r="R25" i="165"/>
  <c r="S25" i="165"/>
  <c r="T25" i="165"/>
  <c r="U25" i="165"/>
  <c r="V25" i="165"/>
  <c r="W25" i="165"/>
  <c r="X25" i="165"/>
  <c r="Y25" i="165"/>
  <c r="L28" i="165"/>
  <c r="M28" i="165"/>
  <c r="N28" i="165"/>
  <c r="O28" i="165"/>
  <c r="P28" i="165"/>
  <c r="Q28" i="165"/>
  <c r="R28" i="165"/>
  <c r="S28" i="165"/>
  <c r="T28" i="165"/>
  <c r="U28" i="165"/>
  <c r="V28" i="165"/>
  <c r="W28" i="165"/>
  <c r="X28" i="165"/>
  <c r="Y28" i="165"/>
  <c r="L29" i="165"/>
  <c r="M29" i="165"/>
  <c r="N29" i="165"/>
  <c r="O29" i="165"/>
  <c r="P29" i="165"/>
  <c r="Q29" i="165"/>
  <c r="R29" i="165"/>
  <c r="S29" i="165"/>
  <c r="T29" i="165"/>
  <c r="U29" i="165"/>
  <c r="V29" i="165"/>
  <c r="W29" i="165"/>
  <c r="X29" i="165"/>
  <c r="Y29" i="165"/>
  <c r="K29" i="165"/>
  <c r="K28" i="165"/>
  <c r="K25" i="165"/>
  <c r="K24" i="165"/>
  <c r="L9" i="165"/>
  <c r="M9" i="165"/>
  <c r="N9" i="165"/>
  <c r="O9" i="165"/>
  <c r="P9" i="165"/>
  <c r="Q9" i="165"/>
  <c r="R9" i="165"/>
  <c r="S9" i="165"/>
  <c r="T9" i="165"/>
  <c r="U9" i="165"/>
  <c r="V9" i="165"/>
  <c r="W9" i="165"/>
  <c r="X9" i="165"/>
  <c r="Y9" i="165"/>
  <c r="L10" i="165"/>
  <c r="M10" i="165"/>
  <c r="N10" i="165"/>
  <c r="O10" i="165"/>
  <c r="P10" i="165"/>
  <c r="Q10" i="165"/>
  <c r="R10" i="165"/>
  <c r="S10" i="165"/>
  <c r="T10" i="165"/>
  <c r="U10" i="165"/>
  <c r="V10" i="165"/>
  <c r="W10" i="165"/>
  <c r="X10" i="165"/>
  <c r="Y10" i="165"/>
  <c r="L11" i="165"/>
  <c r="M11" i="165"/>
  <c r="N11" i="165"/>
  <c r="O11" i="165"/>
  <c r="P11" i="165"/>
  <c r="Q11" i="165"/>
  <c r="R11" i="165"/>
  <c r="S11" i="165"/>
  <c r="T11" i="165"/>
  <c r="U11" i="165"/>
  <c r="V11" i="165"/>
  <c r="W11" i="165"/>
  <c r="X11" i="165"/>
  <c r="Y11" i="165"/>
  <c r="L12" i="165"/>
  <c r="M12" i="165"/>
  <c r="N12" i="165"/>
  <c r="O12" i="165"/>
  <c r="P12" i="165"/>
  <c r="Q12" i="165"/>
  <c r="R12" i="165"/>
  <c r="S12" i="165"/>
  <c r="T12" i="165"/>
  <c r="U12" i="165"/>
  <c r="V12" i="165"/>
  <c r="W12" i="165"/>
  <c r="X12" i="165"/>
  <c r="Y12" i="165"/>
  <c r="L13" i="165"/>
  <c r="M13" i="165"/>
  <c r="N13" i="165"/>
  <c r="O13" i="165"/>
  <c r="P13" i="165"/>
  <c r="Q13" i="165"/>
  <c r="R13" i="165"/>
  <c r="S13" i="165"/>
  <c r="T13" i="165"/>
  <c r="U13" i="165"/>
  <c r="V13" i="165"/>
  <c r="W13" i="165"/>
  <c r="X13" i="165"/>
  <c r="Y13" i="165"/>
  <c r="L14" i="165"/>
  <c r="M14" i="165"/>
  <c r="N14" i="165"/>
  <c r="O14" i="165"/>
  <c r="P14" i="165"/>
  <c r="Q14" i="165"/>
  <c r="R14" i="165"/>
  <c r="S14" i="165"/>
  <c r="T14" i="165"/>
  <c r="U14" i="165"/>
  <c r="V14" i="165"/>
  <c r="W14" i="165"/>
  <c r="X14" i="165"/>
  <c r="Y14" i="165"/>
  <c r="L15" i="165"/>
  <c r="M15" i="165"/>
  <c r="N15" i="165"/>
  <c r="O15" i="165"/>
  <c r="P15" i="165"/>
  <c r="Q15" i="165"/>
  <c r="R15" i="165"/>
  <c r="S15" i="165"/>
  <c r="T15" i="165"/>
  <c r="U15" i="165"/>
  <c r="V15" i="165"/>
  <c r="W15" i="165"/>
  <c r="X15" i="165"/>
  <c r="Y15" i="165"/>
  <c r="L16" i="165"/>
  <c r="M16" i="165"/>
  <c r="N16" i="165"/>
  <c r="O16" i="165"/>
  <c r="P16" i="165"/>
  <c r="Q16" i="165"/>
  <c r="R16" i="165"/>
  <c r="S16" i="165"/>
  <c r="T16" i="165"/>
  <c r="U16" i="165"/>
  <c r="V16" i="165"/>
  <c r="W16" i="165"/>
  <c r="X16" i="165"/>
  <c r="Y16" i="165"/>
  <c r="L17" i="165"/>
  <c r="M17" i="165"/>
  <c r="N17" i="165"/>
  <c r="O17" i="165"/>
  <c r="P17" i="165"/>
  <c r="Q17" i="165"/>
  <c r="R17" i="165"/>
  <c r="S17" i="165"/>
  <c r="T17" i="165"/>
  <c r="U17" i="165"/>
  <c r="V17" i="165"/>
  <c r="W17" i="165"/>
  <c r="X17" i="165"/>
  <c r="Y17" i="165"/>
  <c r="L18" i="165"/>
  <c r="M18" i="165"/>
  <c r="N18" i="165"/>
  <c r="O18" i="165"/>
  <c r="P18" i="165"/>
  <c r="Q18" i="165"/>
  <c r="R18" i="165"/>
  <c r="S18" i="165"/>
  <c r="T18" i="165"/>
  <c r="U18" i="165"/>
  <c r="V18" i="165"/>
  <c r="W18" i="165"/>
  <c r="X18" i="165"/>
  <c r="Y18" i="165"/>
  <c r="L19" i="165"/>
  <c r="M19" i="165"/>
  <c r="N19" i="165"/>
  <c r="O19" i="165"/>
  <c r="P19" i="165"/>
  <c r="Q19" i="165"/>
  <c r="R19" i="165"/>
  <c r="S19" i="165"/>
  <c r="T19" i="165"/>
  <c r="U19" i="165"/>
  <c r="V19" i="165"/>
  <c r="W19" i="165"/>
  <c r="X19" i="165"/>
  <c r="Y19" i="165"/>
  <c r="L20" i="165"/>
  <c r="M20" i="165"/>
  <c r="N20" i="165"/>
  <c r="O20" i="165"/>
  <c r="P20" i="165"/>
  <c r="Q20" i="165"/>
  <c r="R20" i="165"/>
  <c r="S20" i="165"/>
  <c r="T20" i="165"/>
  <c r="U20" i="165"/>
  <c r="V20" i="165"/>
  <c r="W20" i="165"/>
  <c r="X20" i="165"/>
  <c r="Y20" i="165"/>
  <c r="L21" i="165"/>
  <c r="M21" i="165"/>
  <c r="N21" i="165"/>
  <c r="O21" i="165"/>
  <c r="P21" i="165"/>
  <c r="Q21" i="165"/>
  <c r="R21" i="165"/>
  <c r="S21" i="165"/>
  <c r="T21" i="165"/>
  <c r="U21" i="165"/>
  <c r="V21" i="165"/>
  <c r="W21" i="165"/>
  <c r="X21" i="165"/>
  <c r="Y21" i="165"/>
  <c r="K10" i="165"/>
  <c r="K11" i="165"/>
  <c r="K12" i="165"/>
  <c r="K13" i="165"/>
  <c r="K14" i="165"/>
  <c r="K15" i="165"/>
  <c r="K16" i="165"/>
  <c r="K17" i="165"/>
  <c r="K18" i="165"/>
  <c r="K19" i="165"/>
  <c r="K20" i="165"/>
  <c r="K21" i="165"/>
  <c r="K9" i="165"/>
  <c r="L32" i="164"/>
  <c r="M32" i="164"/>
  <c r="N32" i="164"/>
  <c r="O32" i="164"/>
  <c r="P32" i="164"/>
  <c r="Q32" i="164"/>
  <c r="R32" i="164"/>
  <c r="S32" i="164"/>
  <c r="T32" i="164"/>
  <c r="U32" i="164"/>
  <c r="V32" i="164"/>
  <c r="W32" i="164"/>
  <c r="X32" i="164"/>
  <c r="Y32" i="164"/>
  <c r="L33" i="164"/>
  <c r="M33" i="164"/>
  <c r="N33" i="164"/>
  <c r="O33" i="164"/>
  <c r="P33" i="164"/>
  <c r="Q33" i="164"/>
  <c r="R33" i="164"/>
  <c r="S33" i="164"/>
  <c r="T33" i="164"/>
  <c r="U33" i="164"/>
  <c r="V33" i="164"/>
  <c r="W33" i="164"/>
  <c r="X33" i="164"/>
  <c r="Y33" i="164"/>
  <c r="L36" i="164"/>
  <c r="M36" i="164"/>
  <c r="N36" i="164"/>
  <c r="O36" i="164"/>
  <c r="P36" i="164"/>
  <c r="Q36" i="164"/>
  <c r="R36" i="164"/>
  <c r="S36" i="164"/>
  <c r="T36" i="164"/>
  <c r="U36" i="164"/>
  <c r="V36" i="164"/>
  <c r="W36" i="164"/>
  <c r="X36" i="164"/>
  <c r="Y36" i="164"/>
  <c r="L37" i="164"/>
  <c r="M37" i="164"/>
  <c r="N37" i="164"/>
  <c r="O37" i="164"/>
  <c r="P37" i="164"/>
  <c r="Q37" i="164"/>
  <c r="R37" i="164"/>
  <c r="S37" i="164"/>
  <c r="T37" i="164"/>
  <c r="U37" i="164"/>
  <c r="V37" i="164"/>
  <c r="W37" i="164"/>
  <c r="X37" i="164"/>
  <c r="Y37" i="164"/>
  <c r="K37" i="164"/>
  <c r="K36" i="164"/>
  <c r="K33" i="164"/>
  <c r="K32" i="164"/>
  <c r="L9" i="164"/>
  <c r="M9" i="164"/>
  <c r="N9" i="164"/>
  <c r="O9" i="164"/>
  <c r="P9" i="164"/>
  <c r="Q9" i="164"/>
  <c r="R9" i="164"/>
  <c r="S9" i="164"/>
  <c r="T9" i="164"/>
  <c r="U9" i="164"/>
  <c r="V9" i="164"/>
  <c r="W9" i="164"/>
  <c r="X9" i="164"/>
  <c r="Y9" i="164"/>
  <c r="L10" i="164"/>
  <c r="M10" i="164"/>
  <c r="N10" i="164"/>
  <c r="O10" i="164"/>
  <c r="P10" i="164"/>
  <c r="Q10" i="164"/>
  <c r="R10" i="164"/>
  <c r="S10" i="164"/>
  <c r="T10" i="164"/>
  <c r="U10" i="164"/>
  <c r="V10" i="164"/>
  <c r="W10" i="164"/>
  <c r="X10" i="164"/>
  <c r="Y10" i="164"/>
  <c r="L11" i="164"/>
  <c r="M11" i="164"/>
  <c r="N11" i="164"/>
  <c r="O11" i="164"/>
  <c r="P11" i="164"/>
  <c r="Q11" i="164"/>
  <c r="R11" i="164"/>
  <c r="S11" i="164"/>
  <c r="T11" i="164"/>
  <c r="U11" i="164"/>
  <c r="V11" i="164"/>
  <c r="W11" i="164"/>
  <c r="X11" i="164"/>
  <c r="Y11" i="164"/>
  <c r="L12" i="164"/>
  <c r="M12" i="164"/>
  <c r="N12" i="164"/>
  <c r="O12" i="164"/>
  <c r="P12" i="164"/>
  <c r="Q12" i="164"/>
  <c r="R12" i="164"/>
  <c r="S12" i="164"/>
  <c r="T12" i="164"/>
  <c r="U12" i="164"/>
  <c r="V12" i="164"/>
  <c r="W12" i="164"/>
  <c r="X12" i="164"/>
  <c r="Y12" i="164"/>
  <c r="L13" i="164"/>
  <c r="M13" i="164"/>
  <c r="N13" i="164"/>
  <c r="O13" i="164"/>
  <c r="P13" i="164"/>
  <c r="Q13" i="164"/>
  <c r="R13" i="164"/>
  <c r="S13" i="164"/>
  <c r="T13" i="164"/>
  <c r="U13" i="164"/>
  <c r="V13" i="164"/>
  <c r="W13" i="164"/>
  <c r="X13" i="164"/>
  <c r="Y13" i="164"/>
  <c r="L16" i="164"/>
  <c r="M16" i="164"/>
  <c r="N16" i="164"/>
  <c r="O16" i="164"/>
  <c r="P16" i="164"/>
  <c r="Q16" i="164"/>
  <c r="R16" i="164"/>
  <c r="S16" i="164"/>
  <c r="T16" i="164"/>
  <c r="U16" i="164"/>
  <c r="V16" i="164"/>
  <c r="W16" i="164"/>
  <c r="X16" i="164"/>
  <c r="Y16" i="164"/>
  <c r="L17" i="164"/>
  <c r="M17" i="164"/>
  <c r="N17" i="164"/>
  <c r="O17" i="164"/>
  <c r="P17" i="164"/>
  <c r="Q17" i="164"/>
  <c r="R17" i="164"/>
  <c r="S17" i="164"/>
  <c r="T17" i="164"/>
  <c r="U17" i="164"/>
  <c r="V17" i="164"/>
  <c r="W17" i="164"/>
  <c r="X17" i="164"/>
  <c r="Y17" i="164"/>
  <c r="L18" i="164"/>
  <c r="M18" i="164"/>
  <c r="N18" i="164"/>
  <c r="O18" i="164"/>
  <c r="P18" i="164"/>
  <c r="Q18" i="164"/>
  <c r="R18" i="164"/>
  <c r="S18" i="164"/>
  <c r="T18" i="164"/>
  <c r="U18" i="164"/>
  <c r="V18" i="164"/>
  <c r="W18" i="164"/>
  <c r="X18" i="164"/>
  <c r="Y18" i="164"/>
  <c r="L19" i="164"/>
  <c r="M19" i="164"/>
  <c r="N19" i="164"/>
  <c r="O19" i="164"/>
  <c r="P19" i="164"/>
  <c r="Q19" i="164"/>
  <c r="R19" i="164"/>
  <c r="S19" i="164"/>
  <c r="T19" i="164"/>
  <c r="U19" i="164"/>
  <c r="V19" i="164"/>
  <c r="W19" i="164"/>
  <c r="X19" i="164"/>
  <c r="Y19" i="164"/>
  <c r="L20" i="164"/>
  <c r="M20" i="164"/>
  <c r="N20" i="164"/>
  <c r="O20" i="164"/>
  <c r="P20" i="164"/>
  <c r="Q20" i="164"/>
  <c r="R20" i="164"/>
  <c r="S20" i="164"/>
  <c r="T20" i="164"/>
  <c r="U20" i="164"/>
  <c r="V20" i="164"/>
  <c r="W20" i="164"/>
  <c r="X20" i="164"/>
  <c r="Y20" i="164"/>
  <c r="L21" i="164"/>
  <c r="M21" i="164"/>
  <c r="N21" i="164"/>
  <c r="O21" i="164"/>
  <c r="P21" i="164"/>
  <c r="Q21" i="164"/>
  <c r="R21" i="164"/>
  <c r="S21" i="164"/>
  <c r="T21" i="164"/>
  <c r="U21" i="164"/>
  <c r="V21" i="164"/>
  <c r="W21" i="164"/>
  <c r="X21" i="164"/>
  <c r="Y21" i="164"/>
  <c r="L22" i="164"/>
  <c r="M22" i="164"/>
  <c r="N22" i="164"/>
  <c r="O22" i="164"/>
  <c r="P22" i="164"/>
  <c r="Q22" i="164"/>
  <c r="R22" i="164"/>
  <c r="S22" i="164"/>
  <c r="T22" i="164"/>
  <c r="U22" i="164"/>
  <c r="V22" i="164"/>
  <c r="W22" i="164"/>
  <c r="X22" i="164"/>
  <c r="Y22" i="164"/>
  <c r="L23" i="164"/>
  <c r="M23" i="164"/>
  <c r="N23" i="164"/>
  <c r="O23" i="164"/>
  <c r="P23" i="164"/>
  <c r="Q23" i="164"/>
  <c r="R23" i="164"/>
  <c r="S23" i="164"/>
  <c r="T23" i="164"/>
  <c r="U23" i="164"/>
  <c r="V23" i="164"/>
  <c r="W23" i="164"/>
  <c r="X23" i="164"/>
  <c r="Y23" i="164"/>
  <c r="L24" i="164"/>
  <c r="M24" i="164"/>
  <c r="N24" i="164"/>
  <c r="O24" i="164"/>
  <c r="P24" i="164"/>
  <c r="Q24" i="164"/>
  <c r="R24" i="164"/>
  <c r="S24" i="164"/>
  <c r="T24" i="164"/>
  <c r="U24" i="164"/>
  <c r="V24" i="164"/>
  <c r="W24" i="164"/>
  <c r="X24" i="164"/>
  <c r="Y24" i="164"/>
  <c r="L25" i="164"/>
  <c r="M25" i="164"/>
  <c r="N25" i="164"/>
  <c r="O25" i="164"/>
  <c r="P25" i="164"/>
  <c r="Q25" i="164"/>
  <c r="R25" i="164"/>
  <c r="S25" i="164"/>
  <c r="T25" i="164"/>
  <c r="U25" i="164"/>
  <c r="V25" i="164"/>
  <c r="W25" i="164"/>
  <c r="X25" i="164"/>
  <c r="Y25" i="164"/>
  <c r="L26" i="164"/>
  <c r="M26" i="164"/>
  <c r="N26" i="164"/>
  <c r="O26" i="164"/>
  <c r="P26" i="164"/>
  <c r="Q26" i="164"/>
  <c r="R26" i="164"/>
  <c r="S26" i="164"/>
  <c r="T26" i="164"/>
  <c r="U26" i="164"/>
  <c r="V26" i="164"/>
  <c r="W26" i="164"/>
  <c r="X26" i="164"/>
  <c r="Y26" i="164"/>
  <c r="L27" i="164"/>
  <c r="M27" i="164"/>
  <c r="N27" i="164"/>
  <c r="O27" i="164"/>
  <c r="P27" i="164"/>
  <c r="Q27" i="164"/>
  <c r="R27" i="164"/>
  <c r="S27" i="164"/>
  <c r="T27" i="164"/>
  <c r="U27" i="164"/>
  <c r="V27" i="164"/>
  <c r="W27" i="164"/>
  <c r="X27" i="164"/>
  <c r="Y27" i="164"/>
  <c r="L28" i="164"/>
  <c r="M28" i="164"/>
  <c r="N28" i="164"/>
  <c r="O28" i="164"/>
  <c r="P28" i="164"/>
  <c r="Q28" i="164"/>
  <c r="R28" i="164"/>
  <c r="S28" i="164"/>
  <c r="T28" i="164"/>
  <c r="U28" i="164"/>
  <c r="V28" i="164"/>
  <c r="W28" i="164"/>
  <c r="X28" i="164"/>
  <c r="Y28" i="164"/>
  <c r="L29" i="164"/>
  <c r="M29" i="164"/>
  <c r="N29" i="164"/>
  <c r="O29" i="164"/>
  <c r="P29" i="164"/>
  <c r="Q29" i="164"/>
  <c r="R29" i="164"/>
  <c r="S29" i="164"/>
  <c r="T29" i="164"/>
  <c r="U29" i="164"/>
  <c r="V29" i="164"/>
  <c r="W29" i="164"/>
  <c r="X29" i="164"/>
  <c r="Y29" i="164"/>
  <c r="K17" i="164"/>
  <c r="K18" i="164"/>
  <c r="K19" i="164"/>
  <c r="K20" i="164"/>
  <c r="K21" i="164"/>
  <c r="K22" i="164"/>
  <c r="K23" i="164"/>
  <c r="K24" i="164"/>
  <c r="K25" i="164"/>
  <c r="K26" i="164"/>
  <c r="K27" i="164"/>
  <c r="K28" i="164"/>
  <c r="K29" i="164"/>
  <c r="K16" i="164"/>
  <c r="K10" i="164"/>
  <c r="K11" i="164"/>
  <c r="K12" i="164"/>
  <c r="K13" i="164"/>
  <c r="K9" i="164"/>
  <c r="J45" i="158" l="1"/>
  <c r="I39" i="169"/>
  <c r="F39" i="161"/>
  <c r="D36" i="162"/>
  <c r="G40" i="163"/>
  <c r="I41" i="164"/>
  <c r="E39" i="159"/>
  <c r="G38" i="169"/>
  <c r="H39" i="161"/>
  <c r="I36" i="162"/>
  <c r="I40" i="163"/>
  <c r="F40" i="164"/>
  <c r="J36" i="162"/>
  <c r="D39" i="163"/>
  <c r="H40" i="164"/>
  <c r="E38" i="161"/>
  <c r="E39" i="163"/>
  <c r="G38" i="161"/>
  <c r="F39" i="163"/>
  <c r="D33" i="165"/>
  <c r="I38" i="161"/>
  <c r="G39" i="163"/>
  <c r="E33" i="165"/>
  <c r="E38" i="159"/>
  <c r="I39" i="163"/>
  <c r="I38" i="159"/>
  <c r="E36" i="160"/>
  <c r="J36" i="160"/>
  <c r="G41" i="164"/>
  <c r="E32" i="165"/>
  <c r="F32" i="165"/>
  <c r="G32" i="165"/>
  <c r="H32" i="165"/>
  <c r="I32" i="165"/>
  <c r="J32" i="165"/>
  <c r="D40" i="164"/>
  <c r="E40" i="164"/>
  <c r="I40" i="164"/>
  <c r="J40" i="164"/>
  <c r="H39" i="163"/>
  <c r="J39" i="163"/>
  <c r="E36" i="162"/>
  <c r="F36" i="162"/>
  <c r="G36" i="162"/>
  <c r="D38" i="161"/>
  <c r="F38" i="161"/>
  <c r="H38" i="161"/>
  <c r="J38" i="161"/>
  <c r="D36" i="160"/>
  <c r="F36" i="160"/>
  <c r="G36" i="160"/>
  <c r="H36" i="160"/>
  <c r="I36" i="160"/>
  <c r="D38" i="169"/>
  <c r="E38" i="169"/>
  <c r="F38" i="169"/>
  <c r="H38" i="169"/>
  <c r="I38" i="169"/>
  <c r="J38" i="169"/>
  <c r="M39" i="169"/>
  <c r="W39" i="169"/>
  <c r="R38" i="169"/>
  <c r="S38" i="169"/>
  <c r="D38" i="159"/>
  <c r="F38" i="159"/>
  <c r="G38" i="159"/>
  <c r="H38" i="159"/>
  <c r="J38" i="159"/>
  <c r="D44" i="158"/>
  <c r="E44" i="158"/>
  <c r="F44" i="158"/>
  <c r="G44" i="158"/>
  <c r="H44" i="158"/>
  <c r="C44" i="158"/>
  <c r="I44" i="158"/>
  <c r="J44" i="158"/>
  <c r="V38" i="169"/>
  <c r="K38" i="169"/>
  <c r="C16" i="167"/>
  <c r="X38" i="169"/>
  <c r="U38" i="169"/>
  <c r="T38" i="169"/>
  <c r="E16" i="167"/>
  <c r="G16" i="167"/>
  <c r="F16" i="167"/>
  <c r="K39" i="169"/>
  <c r="D16" i="167"/>
  <c r="H16" i="167"/>
  <c r="Y38" i="169"/>
  <c r="X39" i="169"/>
  <c r="W38" i="169"/>
  <c r="Y39" i="169"/>
  <c r="L39" i="169"/>
  <c r="M38" i="169"/>
  <c r="R39" i="169"/>
  <c r="S39" i="169"/>
  <c r="T39" i="169"/>
  <c r="U39" i="169"/>
  <c r="V39" i="169"/>
  <c r="L31" i="163"/>
  <c r="M31" i="163"/>
  <c r="N31" i="163"/>
  <c r="O31" i="163"/>
  <c r="P31" i="163"/>
  <c r="Q31" i="163"/>
  <c r="R31" i="163"/>
  <c r="S31" i="163"/>
  <c r="T31" i="163"/>
  <c r="U31" i="163"/>
  <c r="V31" i="163"/>
  <c r="W31" i="163"/>
  <c r="X31" i="163"/>
  <c r="Y31" i="163"/>
  <c r="L32" i="163"/>
  <c r="M32" i="163"/>
  <c r="N32" i="163"/>
  <c r="O32" i="163"/>
  <c r="P32" i="163"/>
  <c r="Q32" i="163"/>
  <c r="R32" i="163"/>
  <c r="S32" i="163"/>
  <c r="T32" i="163"/>
  <c r="U32" i="163"/>
  <c r="V32" i="163"/>
  <c r="W32" i="163"/>
  <c r="X32" i="163"/>
  <c r="Y32" i="163"/>
  <c r="L35" i="163"/>
  <c r="M35" i="163"/>
  <c r="N35" i="163"/>
  <c r="O35" i="163"/>
  <c r="P35" i="163"/>
  <c r="Q35" i="163"/>
  <c r="R35" i="163"/>
  <c r="S35" i="163"/>
  <c r="T35" i="163"/>
  <c r="U35" i="163"/>
  <c r="V35" i="163"/>
  <c r="W35" i="163"/>
  <c r="X35" i="163"/>
  <c r="Y35" i="163"/>
  <c r="L36" i="163"/>
  <c r="M36" i="163"/>
  <c r="N36" i="163"/>
  <c r="O36" i="163"/>
  <c r="P36" i="163"/>
  <c r="Q36" i="163"/>
  <c r="R36" i="163"/>
  <c r="S36" i="163"/>
  <c r="T36" i="163"/>
  <c r="U36" i="163"/>
  <c r="V36" i="163"/>
  <c r="W36" i="163"/>
  <c r="X36" i="163"/>
  <c r="Y36" i="163"/>
  <c r="L9" i="163"/>
  <c r="M9" i="163"/>
  <c r="N9" i="163"/>
  <c r="O9" i="163"/>
  <c r="P9" i="163"/>
  <c r="Q9" i="163"/>
  <c r="R9" i="163"/>
  <c r="S9" i="163"/>
  <c r="T9" i="163"/>
  <c r="U9" i="163"/>
  <c r="V9" i="163"/>
  <c r="W9" i="163"/>
  <c r="X9" i="163"/>
  <c r="Y9" i="163"/>
  <c r="L10" i="163"/>
  <c r="M10" i="163"/>
  <c r="N10" i="163"/>
  <c r="O10" i="163"/>
  <c r="P10" i="163"/>
  <c r="Q10" i="163"/>
  <c r="R10" i="163"/>
  <c r="S10" i="163"/>
  <c r="T10" i="163"/>
  <c r="U10" i="163"/>
  <c r="V10" i="163"/>
  <c r="W10" i="163"/>
  <c r="X10" i="163"/>
  <c r="Y10" i="163"/>
  <c r="L11" i="163"/>
  <c r="M11" i="163"/>
  <c r="N11" i="163"/>
  <c r="O11" i="163"/>
  <c r="P11" i="163"/>
  <c r="Q11" i="163"/>
  <c r="R11" i="163"/>
  <c r="S11" i="163"/>
  <c r="T11" i="163"/>
  <c r="U11" i="163"/>
  <c r="V11" i="163"/>
  <c r="W11" i="163"/>
  <c r="X11" i="163"/>
  <c r="Y11" i="163"/>
  <c r="L12" i="163"/>
  <c r="M12" i="163"/>
  <c r="N12" i="163"/>
  <c r="O12" i="163"/>
  <c r="P12" i="163"/>
  <c r="Q12" i="163"/>
  <c r="R12" i="163"/>
  <c r="S12" i="163"/>
  <c r="T12" i="163"/>
  <c r="U12" i="163"/>
  <c r="V12" i="163"/>
  <c r="W12" i="163"/>
  <c r="X12" i="163"/>
  <c r="Y12" i="163"/>
  <c r="L15" i="163"/>
  <c r="M15" i="163"/>
  <c r="N15" i="163"/>
  <c r="O15" i="163"/>
  <c r="P15" i="163"/>
  <c r="Q15" i="163"/>
  <c r="R15" i="163"/>
  <c r="S15" i="163"/>
  <c r="T15" i="163"/>
  <c r="U15" i="163"/>
  <c r="V15" i="163"/>
  <c r="W15" i="163"/>
  <c r="X15" i="163"/>
  <c r="Y15" i="163"/>
  <c r="L16" i="163"/>
  <c r="M16" i="163"/>
  <c r="N16" i="163"/>
  <c r="O16" i="163"/>
  <c r="P16" i="163"/>
  <c r="Q16" i="163"/>
  <c r="R16" i="163"/>
  <c r="S16" i="163"/>
  <c r="T16" i="163"/>
  <c r="U16" i="163"/>
  <c r="V16" i="163"/>
  <c r="W16" i="163"/>
  <c r="X16" i="163"/>
  <c r="Y16" i="163"/>
  <c r="L17" i="163"/>
  <c r="M17" i="163"/>
  <c r="N17" i="163"/>
  <c r="O17" i="163"/>
  <c r="P17" i="163"/>
  <c r="Q17" i="163"/>
  <c r="R17" i="163"/>
  <c r="S17" i="163"/>
  <c r="T17" i="163"/>
  <c r="U17" i="163"/>
  <c r="V17" i="163"/>
  <c r="W17" i="163"/>
  <c r="X17" i="163"/>
  <c r="Y17" i="163"/>
  <c r="L18" i="163"/>
  <c r="M18" i="163"/>
  <c r="N18" i="163"/>
  <c r="O18" i="163"/>
  <c r="P18" i="163"/>
  <c r="Q18" i="163"/>
  <c r="R18" i="163"/>
  <c r="S18" i="163"/>
  <c r="T18" i="163"/>
  <c r="U18" i="163"/>
  <c r="V18" i="163"/>
  <c r="W18" i="163"/>
  <c r="X18" i="163"/>
  <c r="Y18" i="163"/>
  <c r="L19" i="163"/>
  <c r="M19" i="163"/>
  <c r="N19" i="163"/>
  <c r="O19" i="163"/>
  <c r="P19" i="163"/>
  <c r="Q19" i="163"/>
  <c r="R19" i="163"/>
  <c r="S19" i="163"/>
  <c r="T19" i="163"/>
  <c r="U19" i="163"/>
  <c r="V19" i="163"/>
  <c r="W19" i="163"/>
  <c r="X19" i="163"/>
  <c r="Y19" i="163"/>
  <c r="L20" i="163"/>
  <c r="M20" i="163"/>
  <c r="N20" i="163"/>
  <c r="O20" i="163"/>
  <c r="P20" i="163"/>
  <c r="Q20" i="163"/>
  <c r="R20" i="163"/>
  <c r="S20" i="163"/>
  <c r="T20" i="163"/>
  <c r="U20" i="163"/>
  <c r="V20" i="163"/>
  <c r="W20" i="163"/>
  <c r="X20" i="163"/>
  <c r="Y20" i="163"/>
  <c r="L21" i="163"/>
  <c r="M21" i="163"/>
  <c r="N21" i="163"/>
  <c r="O21" i="163"/>
  <c r="P21" i="163"/>
  <c r="Q21" i="163"/>
  <c r="R21" i="163"/>
  <c r="S21" i="163"/>
  <c r="T21" i="163"/>
  <c r="U21" i="163"/>
  <c r="V21" i="163"/>
  <c r="W21" i="163"/>
  <c r="X21" i="163"/>
  <c r="Y21" i="163"/>
  <c r="L22" i="163"/>
  <c r="M22" i="163"/>
  <c r="N22" i="163"/>
  <c r="O22" i="163"/>
  <c r="P22" i="163"/>
  <c r="Q22" i="163"/>
  <c r="R22" i="163"/>
  <c r="S22" i="163"/>
  <c r="T22" i="163"/>
  <c r="U22" i="163"/>
  <c r="V22" i="163"/>
  <c r="W22" i="163"/>
  <c r="X22" i="163"/>
  <c r="Y22" i="163"/>
  <c r="L23" i="163"/>
  <c r="M23" i="163"/>
  <c r="N23" i="163"/>
  <c r="O23" i="163"/>
  <c r="P23" i="163"/>
  <c r="Q23" i="163"/>
  <c r="R23" i="163"/>
  <c r="S23" i="163"/>
  <c r="T23" i="163"/>
  <c r="U23" i="163"/>
  <c r="V23" i="163"/>
  <c r="W23" i="163"/>
  <c r="X23" i="163"/>
  <c r="Y23" i="163"/>
  <c r="L24" i="163"/>
  <c r="M24" i="163"/>
  <c r="N24" i="163"/>
  <c r="O24" i="163"/>
  <c r="P24" i="163"/>
  <c r="Q24" i="163"/>
  <c r="R24" i="163"/>
  <c r="S24" i="163"/>
  <c r="T24" i="163"/>
  <c r="U24" i="163"/>
  <c r="V24" i="163"/>
  <c r="W24" i="163"/>
  <c r="X24" i="163"/>
  <c r="Y24" i="163"/>
  <c r="L25" i="163"/>
  <c r="M25" i="163"/>
  <c r="N25" i="163"/>
  <c r="O25" i="163"/>
  <c r="P25" i="163"/>
  <c r="Q25" i="163"/>
  <c r="R25" i="163"/>
  <c r="S25" i="163"/>
  <c r="T25" i="163"/>
  <c r="U25" i="163"/>
  <c r="V25" i="163"/>
  <c r="W25" i="163"/>
  <c r="X25" i="163"/>
  <c r="Y25" i="163"/>
  <c r="L26" i="163"/>
  <c r="M26" i="163"/>
  <c r="N26" i="163"/>
  <c r="O26" i="163"/>
  <c r="P26" i="163"/>
  <c r="Q26" i="163"/>
  <c r="R26" i="163"/>
  <c r="S26" i="163"/>
  <c r="T26" i="163"/>
  <c r="U26" i="163"/>
  <c r="V26" i="163"/>
  <c r="W26" i="163"/>
  <c r="X26" i="163"/>
  <c r="Y26" i="163"/>
  <c r="L27" i="163"/>
  <c r="M27" i="163"/>
  <c r="N27" i="163"/>
  <c r="O27" i="163"/>
  <c r="P27" i="163"/>
  <c r="Q27" i="163"/>
  <c r="R27" i="163"/>
  <c r="S27" i="163"/>
  <c r="T27" i="163"/>
  <c r="U27" i="163"/>
  <c r="V27" i="163"/>
  <c r="W27" i="163"/>
  <c r="X27" i="163"/>
  <c r="Y27" i="163"/>
  <c r="L28" i="163"/>
  <c r="M28" i="163"/>
  <c r="N28" i="163"/>
  <c r="O28" i="163"/>
  <c r="P28" i="163"/>
  <c r="Q28" i="163"/>
  <c r="R28" i="163"/>
  <c r="S28" i="163"/>
  <c r="T28" i="163"/>
  <c r="U28" i="163"/>
  <c r="V28" i="163"/>
  <c r="W28" i="163"/>
  <c r="X28" i="163"/>
  <c r="Y28" i="163"/>
  <c r="K36" i="163"/>
  <c r="K35" i="163"/>
  <c r="K32" i="163"/>
  <c r="K31" i="163"/>
  <c r="K16" i="163"/>
  <c r="K17" i="163"/>
  <c r="K18" i="163"/>
  <c r="K19" i="163"/>
  <c r="K20" i="163"/>
  <c r="K21" i="163"/>
  <c r="K22" i="163"/>
  <c r="K23" i="163"/>
  <c r="K24" i="163"/>
  <c r="K25" i="163"/>
  <c r="K26" i="163"/>
  <c r="K27" i="163"/>
  <c r="K28" i="163"/>
  <c r="K15" i="163"/>
  <c r="K10" i="163"/>
  <c r="K11" i="163"/>
  <c r="K12" i="163"/>
  <c r="K9" i="163"/>
  <c r="L28" i="162"/>
  <c r="M28" i="162"/>
  <c r="N28" i="162"/>
  <c r="O28" i="162"/>
  <c r="P28" i="162"/>
  <c r="Q28" i="162"/>
  <c r="R28" i="162"/>
  <c r="S28" i="162"/>
  <c r="T28" i="162"/>
  <c r="U28" i="162"/>
  <c r="V28" i="162"/>
  <c r="W28" i="162"/>
  <c r="X28" i="162"/>
  <c r="Y28" i="162"/>
  <c r="L29" i="162"/>
  <c r="M29" i="162"/>
  <c r="N29" i="162"/>
  <c r="O29" i="162"/>
  <c r="P29" i="162"/>
  <c r="Q29" i="162"/>
  <c r="R29" i="162"/>
  <c r="S29" i="162"/>
  <c r="T29" i="162"/>
  <c r="U29" i="162"/>
  <c r="V29" i="162"/>
  <c r="W29" i="162"/>
  <c r="X29" i="162"/>
  <c r="Y29" i="162"/>
  <c r="L32" i="162"/>
  <c r="M32" i="162"/>
  <c r="N32" i="162"/>
  <c r="O32" i="162"/>
  <c r="P32" i="162"/>
  <c r="Q32" i="162"/>
  <c r="R32" i="162"/>
  <c r="S32" i="162"/>
  <c r="T32" i="162"/>
  <c r="U32" i="162"/>
  <c r="V32" i="162"/>
  <c r="W32" i="162"/>
  <c r="X32" i="162"/>
  <c r="Y32" i="162"/>
  <c r="L33" i="162"/>
  <c r="M33" i="162"/>
  <c r="N33" i="162"/>
  <c r="O33" i="162"/>
  <c r="P33" i="162"/>
  <c r="Q33" i="162"/>
  <c r="R33" i="162"/>
  <c r="S33" i="162"/>
  <c r="T33" i="162"/>
  <c r="U33" i="162"/>
  <c r="V33" i="162"/>
  <c r="W33" i="162"/>
  <c r="X33" i="162"/>
  <c r="Y33" i="162"/>
  <c r="K33" i="162"/>
  <c r="K32" i="162"/>
  <c r="K29" i="162"/>
  <c r="K28" i="162"/>
  <c r="L9" i="162"/>
  <c r="M9" i="162"/>
  <c r="N9" i="162"/>
  <c r="O9" i="162"/>
  <c r="P9" i="162"/>
  <c r="Q9" i="162"/>
  <c r="R9" i="162"/>
  <c r="S9" i="162"/>
  <c r="T9" i="162"/>
  <c r="U9" i="162"/>
  <c r="V9" i="162"/>
  <c r="W9" i="162"/>
  <c r="X9" i="162"/>
  <c r="Y9" i="162"/>
  <c r="L10" i="162"/>
  <c r="M10" i="162"/>
  <c r="N10" i="162"/>
  <c r="O10" i="162"/>
  <c r="P10" i="162"/>
  <c r="Q10" i="162"/>
  <c r="R10" i="162"/>
  <c r="S10" i="162"/>
  <c r="T10" i="162"/>
  <c r="U10" i="162"/>
  <c r="V10" i="162"/>
  <c r="W10" i="162"/>
  <c r="X10" i="162"/>
  <c r="Y10" i="162"/>
  <c r="L11" i="162"/>
  <c r="M11" i="162"/>
  <c r="N11" i="162"/>
  <c r="O11" i="162"/>
  <c r="P11" i="162"/>
  <c r="Q11" i="162"/>
  <c r="R11" i="162"/>
  <c r="S11" i="162"/>
  <c r="T11" i="162"/>
  <c r="U11" i="162"/>
  <c r="V11" i="162"/>
  <c r="W11" i="162"/>
  <c r="X11" i="162"/>
  <c r="Y11" i="162"/>
  <c r="L14" i="162"/>
  <c r="M14" i="162"/>
  <c r="N14" i="162"/>
  <c r="O14" i="162"/>
  <c r="P14" i="162"/>
  <c r="Q14" i="162"/>
  <c r="R14" i="162"/>
  <c r="S14" i="162"/>
  <c r="T14" i="162"/>
  <c r="U14" i="162"/>
  <c r="V14" i="162"/>
  <c r="W14" i="162"/>
  <c r="X14" i="162"/>
  <c r="Y14" i="162"/>
  <c r="L15" i="162"/>
  <c r="M15" i="162"/>
  <c r="N15" i="162"/>
  <c r="O15" i="162"/>
  <c r="P15" i="162"/>
  <c r="Q15" i="162"/>
  <c r="R15" i="162"/>
  <c r="S15" i="162"/>
  <c r="T15" i="162"/>
  <c r="U15" i="162"/>
  <c r="V15" i="162"/>
  <c r="W15" i="162"/>
  <c r="X15" i="162"/>
  <c r="Y15" i="162"/>
  <c r="L16" i="162"/>
  <c r="M16" i="162"/>
  <c r="N16" i="162"/>
  <c r="O16" i="162"/>
  <c r="P16" i="162"/>
  <c r="Q16" i="162"/>
  <c r="R16" i="162"/>
  <c r="S16" i="162"/>
  <c r="T16" i="162"/>
  <c r="U16" i="162"/>
  <c r="V16" i="162"/>
  <c r="W16" i="162"/>
  <c r="X16" i="162"/>
  <c r="Y16" i="162"/>
  <c r="L17" i="162"/>
  <c r="M17" i="162"/>
  <c r="N17" i="162"/>
  <c r="O17" i="162"/>
  <c r="P17" i="162"/>
  <c r="Q17" i="162"/>
  <c r="R17" i="162"/>
  <c r="S17" i="162"/>
  <c r="T17" i="162"/>
  <c r="U17" i="162"/>
  <c r="V17" i="162"/>
  <c r="W17" i="162"/>
  <c r="X17" i="162"/>
  <c r="Y17" i="162"/>
  <c r="L18" i="162"/>
  <c r="M18" i="162"/>
  <c r="N18" i="162"/>
  <c r="O18" i="162"/>
  <c r="P18" i="162"/>
  <c r="Q18" i="162"/>
  <c r="R18" i="162"/>
  <c r="S18" i="162"/>
  <c r="T18" i="162"/>
  <c r="U18" i="162"/>
  <c r="V18" i="162"/>
  <c r="W18" i="162"/>
  <c r="X18" i="162"/>
  <c r="Y18" i="162"/>
  <c r="L19" i="162"/>
  <c r="M19" i="162"/>
  <c r="N19" i="162"/>
  <c r="O19" i="162"/>
  <c r="P19" i="162"/>
  <c r="Q19" i="162"/>
  <c r="R19" i="162"/>
  <c r="S19" i="162"/>
  <c r="T19" i="162"/>
  <c r="U19" i="162"/>
  <c r="V19" i="162"/>
  <c r="W19" i="162"/>
  <c r="X19" i="162"/>
  <c r="Y19" i="162"/>
  <c r="L20" i="162"/>
  <c r="M20" i="162"/>
  <c r="N20" i="162"/>
  <c r="O20" i="162"/>
  <c r="P20" i="162"/>
  <c r="Q20" i="162"/>
  <c r="R20" i="162"/>
  <c r="S20" i="162"/>
  <c r="T20" i="162"/>
  <c r="U20" i="162"/>
  <c r="V20" i="162"/>
  <c r="W20" i="162"/>
  <c r="X20" i="162"/>
  <c r="Y20" i="162"/>
  <c r="L21" i="162"/>
  <c r="M21" i="162"/>
  <c r="N21" i="162"/>
  <c r="O21" i="162"/>
  <c r="P21" i="162"/>
  <c r="Q21" i="162"/>
  <c r="R21" i="162"/>
  <c r="S21" i="162"/>
  <c r="T21" i="162"/>
  <c r="U21" i="162"/>
  <c r="V21" i="162"/>
  <c r="W21" i="162"/>
  <c r="X21" i="162"/>
  <c r="Y21" i="162"/>
  <c r="L22" i="162"/>
  <c r="M22" i="162"/>
  <c r="N22" i="162"/>
  <c r="O22" i="162"/>
  <c r="P22" i="162"/>
  <c r="Q22" i="162"/>
  <c r="R22" i="162"/>
  <c r="S22" i="162"/>
  <c r="T22" i="162"/>
  <c r="U22" i="162"/>
  <c r="V22" i="162"/>
  <c r="W22" i="162"/>
  <c r="X22" i="162"/>
  <c r="Y22" i="162"/>
  <c r="L23" i="162"/>
  <c r="M23" i="162"/>
  <c r="N23" i="162"/>
  <c r="O23" i="162"/>
  <c r="P23" i="162"/>
  <c r="Q23" i="162"/>
  <c r="R23" i="162"/>
  <c r="S23" i="162"/>
  <c r="T23" i="162"/>
  <c r="U23" i="162"/>
  <c r="V23" i="162"/>
  <c r="W23" i="162"/>
  <c r="X23" i="162"/>
  <c r="Y23" i="162"/>
  <c r="L24" i="162"/>
  <c r="M24" i="162"/>
  <c r="N24" i="162"/>
  <c r="O24" i="162"/>
  <c r="P24" i="162"/>
  <c r="Q24" i="162"/>
  <c r="R24" i="162"/>
  <c r="S24" i="162"/>
  <c r="T24" i="162"/>
  <c r="U24" i="162"/>
  <c r="V24" i="162"/>
  <c r="W24" i="162"/>
  <c r="X24" i="162"/>
  <c r="Y24" i="162"/>
  <c r="L25" i="162"/>
  <c r="M25" i="162"/>
  <c r="N25" i="162"/>
  <c r="O25" i="162"/>
  <c r="P25" i="162"/>
  <c r="Q25" i="162"/>
  <c r="R25" i="162"/>
  <c r="S25" i="162"/>
  <c r="T25" i="162"/>
  <c r="U25" i="162"/>
  <c r="V25" i="162"/>
  <c r="W25" i="162"/>
  <c r="X25" i="162"/>
  <c r="Y25" i="162"/>
  <c r="Y37" i="162" s="1"/>
  <c r="K15" i="162"/>
  <c r="K16" i="162"/>
  <c r="K17" i="162"/>
  <c r="K18" i="162"/>
  <c r="K19" i="162"/>
  <c r="K20" i="162"/>
  <c r="K21" i="162"/>
  <c r="K22" i="162"/>
  <c r="K23" i="162"/>
  <c r="K24" i="162"/>
  <c r="K25" i="162"/>
  <c r="K14" i="162"/>
  <c r="K10" i="162"/>
  <c r="K11" i="162"/>
  <c r="K9" i="162"/>
  <c r="L30" i="161"/>
  <c r="M30" i="161"/>
  <c r="N30" i="161"/>
  <c r="O30" i="161"/>
  <c r="P30" i="161"/>
  <c r="Q30" i="161"/>
  <c r="R30" i="161"/>
  <c r="S30" i="161"/>
  <c r="T30" i="161"/>
  <c r="U30" i="161"/>
  <c r="V30" i="161"/>
  <c r="W30" i="161"/>
  <c r="X30" i="161"/>
  <c r="Y30" i="161"/>
  <c r="L31" i="161"/>
  <c r="M31" i="161"/>
  <c r="N31" i="161"/>
  <c r="O31" i="161"/>
  <c r="P31" i="161"/>
  <c r="Q31" i="161"/>
  <c r="R31" i="161"/>
  <c r="S31" i="161"/>
  <c r="T31" i="161"/>
  <c r="U31" i="161"/>
  <c r="V31" i="161"/>
  <c r="W31" i="161"/>
  <c r="X31" i="161"/>
  <c r="Y31" i="161"/>
  <c r="L34" i="161"/>
  <c r="M34" i="161"/>
  <c r="N34" i="161"/>
  <c r="O34" i="161"/>
  <c r="P34" i="161"/>
  <c r="Q34" i="161"/>
  <c r="R34" i="161"/>
  <c r="S34" i="161"/>
  <c r="T34" i="161"/>
  <c r="U34" i="161"/>
  <c r="V34" i="161"/>
  <c r="W34" i="161"/>
  <c r="X34" i="161"/>
  <c r="Y34" i="161"/>
  <c r="L35" i="161"/>
  <c r="M35" i="161"/>
  <c r="N35" i="161"/>
  <c r="O35" i="161"/>
  <c r="P35" i="161"/>
  <c r="Q35" i="161"/>
  <c r="R35" i="161"/>
  <c r="S35" i="161"/>
  <c r="T35" i="161"/>
  <c r="U35" i="161"/>
  <c r="V35" i="161"/>
  <c r="W35" i="161"/>
  <c r="X35" i="161"/>
  <c r="Y35" i="161"/>
  <c r="K35" i="161"/>
  <c r="K34" i="161"/>
  <c r="K31" i="161"/>
  <c r="K30" i="161"/>
  <c r="L9" i="161"/>
  <c r="M9" i="161"/>
  <c r="N9" i="161"/>
  <c r="O9" i="161"/>
  <c r="P9" i="161"/>
  <c r="Q9" i="161"/>
  <c r="R9" i="161"/>
  <c r="S9" i="161"/>
  <c r="T9" i="161"/>
  <c r="U9" i="161"/>
  <c r="V9" i="161"/>
  <c r="W9" i="161"/>
  <c r="X9" i="161"/>
  <c r="Y9" i="161"/>
  <c r="L10" i="161"/>
  <c r="M10" i="161"/>
  <c r="N10" i="161"/>
  <c r="O10" i="161"/>
  <c r="P10" i="161"/>
  <c r="Q10" i="161"/>
  <c r="R10" i="161"/>
  <c r="S10" i="161"/>
  <c r="T10" i="161"/>
  <c r="U10" i="161"/>
  <c r="V10" i="161"/>
  <c r="W10" i="161"/>
  <c r="X10" i="161"/>
  <c r="Y10" i="161"/>
  <c r="L11" i="161"/>
  <c r="M11" i="161"/>
  <c r="N11" i="161"/>
  <c r="O11" i="161"/>
  <c r="P11" i="161"/>
  <c r="Q11" i="161"/>
  <c r="R11" i="161"/>
  <c r="S11" i="161"/>
  <c r="T11" i="161"/>
  <c r="U11" i="161"/>
  <c r="V11" i="161"/>
  <c r="W11" i="161"/>
  <c r="X11" i="161"/>
  <c r="Y11" i="161"/>
  <c r="L12" i="161"/>
  <c r="M12" i="161"/>
  <c r="N12" i="161"/>
  <c r="O12" i="161"/>
  <c r="P12" i="161"/>
  <c r="Q12" i="161"/>
  <c r="R12" i="161"/>
  <c r="S12" i="161"/>
  <c r="T12" i="161"/>
  <c r="U12" i="161"/>
  <c r="V12" i="161"/>
  <c r="W12" i="161"/>
  <c r="X12" i="161"/>
  <c r="Y12" i="161"/>
  <c r="L13" i="161"/>
  <c r="M13" i="161"/>
  <c r="N13" i="161"/>
  <c r="O13" i="161"/>
  <c r="P13" i="161"/>
  <c r="Q13" i="161"/>
  <c r="R13" i="161"/>
  <c r="S13" i="161"/>
  <c r="T13" i="161"/>
  <c r="U13" i="161"/>
  <c r="V13" i="161"/>
  <c r="W13" i="161"/>
  <c r="X13" i="161"/>
  <c r="Y13" i="161"/>
  <c r="L16" i="161"/>
  <c r="M16" i="161"/>
  <c r="N16" i="161"/>
  <c r="O16" i="161"/>
  <c r="P16" i="161"/>
  <c r="Q16" i="161"/>
  <c r="R16" i="161"/>
  <c r="S16" i="161"/>
  <c r="T16" i="161"/>
  <c r="U16" i="161"/>
  <c r="V16" i="161"/>
  <c r="W16" i="161"/>
  <c r="X16" i="161"/>
  <c r="Y16" i="161"/>
  <c r="L17" i="161"/>
  <c r="M17" i="161"/>
  <c r="N17" i="161"/>
  <c r="O17" i="161"/>
  <c r="P17" i="161"/>
  <c r="Q17" i="161"/>
  <c r="R17" i="161"/>
  <c r="S17" i="161"/>
  <c r="T17" i="161"/>
  <c r="U17" i="161"/>
  <c r="V17" i="161"/>
  <c r="W17" i="161"/>
  <c r="X17" i="161"/>
  <c r="Y17" i="161"/>
  <c r="L18" i="161"/>
  <c r="M18" i="161"/>
  <c r="N18" i="161"/>
  <c r="O18" i="161"/>
  <c r="P18" i="161"/>
  <c r="Q18" i="161"/>
  <c r="R18" i="161"/>
  <c r="S18" i="161"/>
  <c r="T18" i="161"/>
  <c r="U18" i="161"/>
  <c r="V18" i="161"/>
  <c r="W18" i="161"/>
  <c r="X18" i="161"/>
  <c r="Y18" i="161"/>
  <c r="L19" i="161"/>
  <c r="M19" i="161"/>
  <c r="N19" i="161"/>
  <c r="O19" i="161"/>
  <c r="P19" i="161"/>
  <c r="Q19" i="161"/>
  <c r="R19" i="161"/>
  <c r="S19" i="161"/>
  <c r="T19" i="161"/>
  <c r="U19" i="161"/>
  <c r="V19" i="161"/>
  <c r="W19" i="161"/>
  <c r="X19" i="161"/>
  <c r="Y19" i="161"/>
  <c r="L20" i="161"/>
  <c r="M20" i="161"/>
  <c r="N20" i="161"/>
  <c r="O20" i="161"/>
  <c r="P20" i="161"/>
  <c r="Q20" i="161"/>
  <c r="R20" i="161"/>
  <c r="S20" i="161"/>
  <c r="T20" i="161"/>
  <c r="U20" i="161"/>
  <c r="V20" i="161"/>
  <c r="W20" i="161"/>
  <c r="X20" i="161"/>
  <c r="Y20" i="161"/>
  <c r="L21" i="161"/>
  <c r="M21" i="161"/>
  <c r="N21" i="161"/>
  <c r="O21" i="161"/>
  <c r="P21" i="161"/>
  <c r="Q21" i="161"/>
  <c r="R21" i="161"/>
  <c r="S21" i="161"/>
  <c r="T21" i="161"/>
  <c r="U21" i="161"/>
  <c r="V21" i="161"/>
  <c r="W21" i="161"/>
  <c r="X21" i="161"/>
  <c r="Y21" i="161"/>
  <c r="L22" i="161"/>
  <c r="M22" i="161"/>
  <c r="N22" i="161"/>
  <c r="O22" i="161"/>
  <c r="P22" i="161"/>
  <c r="Q22" i="161"/>
  <c r="R22" i="161"/>
  <c r="S22" i="161"/>
  <c r="T22" i="161"/>
  <c r="U22" i="161"/>
  <c r="V22" i="161"/>
  <c r="W22" i="161"/>
  <c r="X22" i="161"/>
  <c r="Y22" i="161"/>
  <c r="L23" i="161"/>
  <c r="M23" i="161"/>
  <c r="N23" i="161"/>
  <c r="O23" i="161"/>
  <c r="P23" i="161"/>
  <c r="Q23" i="161"/>
  <c r="R23" i="161"/>
  <c r="S23" i="161"/>
  <c r="T23" i="161"/>
  <c r="U23" i="161"/>
  <c r="V23" i="161"/>
  <c r="W23" i="161"/>
  <c r="X23" i="161"/>
  <c r="Y23" i="161"/>
  <c r="L24" i="161"/>
  <c r="M24" i="161"/>
  <c r="N24" i="161"/>
  <c r="O24" i="161"/>
  <c r="P24" i="161"/>
  <c r="Q24" i="161"/>
  <c r="R24" i="161"/>
  <c r="S24" i="161"/>
  <c r="T24" i="161"/>
  <c r="U24" i="161"/>
  <c r="V24" i="161"/>
  <c r="W24" i="161"/>
  <c r="X24" i="161"/>
  <c r="Y24" i="161"/>
  <c r="L25" i="161"/>
  <c r="M25" i="161"/>
  <c r="N25" i="161"/>
  <c r="O25" i="161"/>
  <c r="P25" i="161"/>
  <c r="Q25" i="161"/>
  <c r="R25" i="161"/>
  <c r="S25" i="161"/>
  <c r="T25" i="161"/>
  <c r="U25" i="161"/>
  <c r="V25" i="161"/>
  <c r="W25" i="161"/>
  <c r="X25" i="161"/>
  <c r="Y25" i="161"/>
  <c r="L26" i="161"/>
  <c r="M26" i="161"/>
  <c r="N26" i="161"/>
  <c r="O26" i="161"/>
  <c r="P26" i="161"/>
  <c r="Q26" i="161"/>
  <c r="R26" i="161"/>
  <c r="S26" i="161"/>
  <c r="T26" i="161"/>
  <c r="U26" i="161"/>
  <c r="V26" i="161"/>
  <c r="W26" i="161"/>
  <c r="X26" i="161"/>
  <c r="Y26" i="161"/>
  <c r="L27" i="161"/>
  <c r="M27" i="161"/>
  <c r="N27" i="161"/>
  <c r="O27" i="161"/>
  <c r="P27" i="161"/>
  <c r="Q27" i="161"/>
  <c r="R27" i="161"/>
  <c r="S27" i="161"/>
  <c r="T27" i="161"/>
  <c r="U27" i="161"/>
  <c r="V27" i="161"/>
  <c r="W27" i="161"/>
  <c r="X27" i="161"/>
  <c r="Y27" i="161"/>
  <c r="K17" i="161"/>
  <c r="K18" i="161"/>
  <c r="K19" i="161"/>
  <c r="K20" i="161"/>
  <c r="K21" i="161"/>
  <c r="K22" i="161"/>
  <c r="K23" i="161"/>
  <c r="K24" i="161"/>
  <c r="K25" i="161"/>
  <c r="K26" i="161"/>
  <c r="K27" i="161"/>
  <c r="K16" i="161"/>
  <c r="K10" i="161"/>
  <c r="K11" i="161"/>
  <c r="K12" i="161"/>
  <c r="K13" i="161"/>
  <c r="K9" i="161"/>
  <c r="L9" i="160"/>
  <c r="M9" i="160"/>
  <c r="N9" i="160"/>
  <c r="O9" i="160"/>
  <c r="P9" i="160"/>
  <c r="Q9" i="160"/>
  <c r="R9" i="160"/>
  <c r="S9" i="160"/>
  <c r="T9" i="160"/>
  <c r="U9" i="160"/>
  <c r="V9" i="160"/>
  <c r="W9" i="160"/>
  <c r="X9" i="160"/>
  <c r="Y9" i="160"/>
  <c r="L10" i="160"/>
  <c r="M10" i="160"/>
  <c r="N10" i="160"/>
  <c r="O10" i="160"/>
  <c r="P10" i="160"/>
  <c r="Q10" i="160"/>
  <c r="R10" i="160"/>
  <c r="S10" i="160"/>
  <c r="T10" i="160"/>
  <c r="U10" i="160"/>
  <c r="V10" i="160"/>
  <c r="W10" i="160"/>
  <c r="X10" i="160"/>
  <c r="Y10" i="160"/>
  <c r="L11" i="160"/>
  <c r="M11" i="160"/>
  <c r="N11" i="160"/>
  <c r="O11" i="160"/>
  <c r="P11" i="160"/>
  <c r="Q11" i="160"/>
  <c r="R11" i="160"/>
  <c r="S11" i="160"/>
  <c r="T11" i="160"/>
  <c r="U11" i="160"/>
  <c r="V11" i="160"/>
  <c r="W11" i="160"/>
  <c r="X11" i="160"/>
  <c r="Y11" i="160"/>
  <c r="L14" i="160"/>
  <c r="M14" i="160"/>
  <c r="N14" i="160"/>
  <c r="O14" i="160"/>
  <c r="P14" i="160"/>
  <c r="Q14" i="160"/>
  <c r="R14" i="160"/>
  <c r="S14" i="160"/>
  <c r="T14" i="160"/>
  <c r="U14" i="160"/>
  <c r="V14" i="160"/>
  <c r="W14" i="160"/>
  <c r="X14" i="160"/>
  <c r="Y14" i="160"/>
  <c r="L15" i="160"/>
  <c r="M15" i="160"/>
  <c r="N15" i="160"/>
  <c r="O15" i="160"/>
  <c r="P15" i="160"/>
  <c r="Q15" i="160"/>
  <c r="R15" i="160"/>
  <c r="S15" i="160"/>
  <c r="T15" i="160"/>
  <c r="U15" i="160"/>
  <c r="V15" i="160"/>
  <c r="W15" i="160"/>
  <c r="X15" i="160"/>
  <c r="Y15" i="160"/>
  <c r="L16" i="160"/>
  <c r="M16" i="160"/>
  <c r="N16" i="160"/>
  <c r="O16" i="160"/>
  <c r="P16" i="160"/>
  <c r="Q16" i="160"/>
  <c r="R16" i="160"/>
  <c r="S16" i="160"/>
  <c r="T16" i="160"/>
  <c r="U16" i="160"/>
  <c r="V16" i="160"/>
  <c r="W16" i="160"/>
  <c r="X16" i="160"/>
  <c r="Y16" i="160"/>
  <c r="L17" i="160"/>
  <c r="M17" i="160"/>
  <c r="N17" i="160"/>
  <c r="O17" i="160"/>
  <c r="P17" i="160"/>
  <c r="Q17" i="160"/>
  <c r="R17" i="160"/>
  <c r="S17" i="160"/>
  <c r="T17" i="160"/>
  <c r="U17" i="160"/>
  <c r="V17" i="160"/>
  <c r="W17" i="160"/>
  <c r="X17" i="160"/>
  <c r="Y17" i="160"/>
  <c r="L18" i="160"/>
  <c r="M18" i="160"/>
  <c r="N18" i="160"/>
  <c r="O18" i="160"/>
  <c r="P18" i="160"/>
  <c r="Q18" i="160"/>
  <c r="R18" i="160"/>
  <c r="S18" i="160"/>
  <c r="T18" i="160"/>
  <c r="U18" i="160"/>
  <c r="V18" i="160"/>
  <c r="W18" i="160"/>
  <c r="X18" i="160"/>
  <c r="Y18" i="160"/>
  <c r="L19" i="160"/>
  <c r="M19" i="160"/>
  <c r="N19" i="160"/>
  <c r="O19" i="160"/>
  <c r="P19" i="160"/>
  <c r="Q19" i="160"/>
  <c r="R19" i="160"/>
  <c r="S19" i="160"/>
  <c r="T19" i="160"/>
  <c r="U19" i="160"/>
  <c r="V19" i="160"/>
  <c r="W19" i="160"/>
  <c r="X19" i="160"/>
  <c r="Y19" i="160"/>
  <c r="L20" i="160"/>
  <c r="M20" i="160"/>
  <c r="N20" i="160"/>
  <c r="O20" i="160"/>
  <c r="P20" i="160"/>
  <c r="Q20" i="160"/>
  <c r="R20" i="160"/>
  <c r="S20" i="160"/>
  <c r="T20" i="160"/>
  <c r="U20" i="160"/>
  <c r="V20" i="160"/>
  <c r="W20" i="160"/>
  <c r="X20" i="160"/>
  <c r="Y20" i="160"/>
  <c r="L21" i="160"/>
  <c r="M21" i="160"/>
  <c r="N21" i="160"/>
  <c r="O21" i="160"/>
  <c r="P21" i="160"/>
  <c r="Q21" i="160"/>
  <c r="R21" i="160"/>
  <c r="S21" i="160"/>
  <c r="T21" i="160"/>
  <c r="U21" i="160"/>
  <c r="V21" i="160"/>
  <c r="W21" i="160"/>
  <c r="X21" i="160"/>
  <c r="Y21" i="160"/>
  <c r="L22" i="160"/>
  <c r="M22" i="160"/>
  <c r="N22" i="160"/>
  <c r="O22" i="160"/>
  <c r="P22" i="160"/>
  <c r="Q22" i="160"/>
  <c r="R22" i="160"/>
  <c r="S22" i="160"/>
  <c r="T22" i="160"/>
  <c r="U22" i="160"/>
  <c r="V22" i="160"/>
  <c r="W22" i="160"/>
  <c r="X22" i="160"/>
  <c r="Y22" i="160"/>
  <c r="L23" i="160"/>
  <c r="M23" i="160"/>
  <c r="N23" i="160"/>
  <c r="O23" i="160"/>
  <c r="P23" i="160"/>
  <c r="Q23" i="160"/>
  <c r="R23" i="160"/>
  <c r="S23" i="160"/>
  <c r="T23" i="160"/>
  <c r="U23" i="160"/>
  <c r="V23" i="160"/>
  <c r="W23" i="160"/>
  <c r="X23" i="160"/>
  <c r="Y23" i="160"/>
  <c r="L24" i="160"/>
  <c r="M24" i="160"/>
  <c r="N24" i="160"/>
  <c r="O24" i="160"/>
  <c r="P24" i="160"/>
  <c r="Q24" i="160"/>
  <c r="R24" i="160"/>
  <c r="S24" i="160"/>
  <c r="T24" i="160"/>
  <c r="U24" i="160"/>
  <c r="V24" i="160"/>
  <c r="W24" i="160"/>
  <c r="X24" i="160"/>
  <c r="Y24" i="160"/>
  <c r="L25" i="160"/>
  <c r="M25" i="160"/>
  <c r="N25" i="160"/>
  <c r="O25" i="160"/>
  <c r="P25" i="160"/>
  <c r="Q25" i="160"/>
  <c r="R25" i="160"/>
  <c r="S25" i="160"/>
  <c r="T25" i="160"/>
  <c r="U25" i="160"/>
  <c r="V25" i="160"/>
  <c r="W25" i="160"/>
  <c r="X25" i="160"/>
  <c r="Y25" i="160"/>
  <c r="K15" i="160"/>
  <c r="K16" i="160"/>
  <c r="K17" i="160"/>
  <c r="K18" i="160"/>
  <c r="K19" i="160"/>
  <c r="K20" i="160"/>
  <c r="K21" i="160"/>
  <c r="K22" i="160"/>
  <c r="K23" i="160"/>
  <c r="K24" i="160"/>
  <c r="K25" i="160"/>
  <c r="K14" i="160"/>
  <c r="K10" i="160"/>
  <c r="K11" i="160"/>
  <c r="K9" i="160"/>
  <c r="L37" i="162" l="1"/>
  <c r="W37" i="162"/>
  <c r="V37" i="162"/>
  <c r="T37" i="162"/>
  <c r="R36" i="162"/>
  <c r="P36" i="162"/>
  <c r="U37" i="162"/>
  <c r="S37" i="162"/>
  <c r="Q36" i="162"/>
  <c r="Y40" i="163"/>
  <c r="O37" i="162"/>
  <c r="W36" i="162"/>
  <c r="R37" i="162"/>
  <c r="N36" i="162"/>
  <c r="Q37" i="162"/>
  <c r="V36" i="162"/>
  <c r="M36" i="162"/>
  <c r="U36" i="162"/>
  <c r="P37" i="162"/>
  <c r="L36" i="162"/>
  <c r="T36" i="162"/>
  <c r="S36" i="162"/>
  <c r="N37" i="162"/>
  <c r="M37" i="162"/>
  <c r="Y36" i="162"/>
  <c r="X36" i="162"/>
  <c r="O36" i="162"/>
  <c r="X37" i="162"/>
  <c r="L28" i="160"/>
  <c r="M28" i="160"/>
  <c r="N28" i="160"/>
  <c r="O28" i="160"/>
  <c r="P28" i="160"/>
  <c r="Q28" i="160"/>
  <c r="R28" i="160"/>
  <c r="S28" i="160"/>
  <c r="T28" i="160"/>
  <c r="U28" i="160"/>
  <c r="V28" i="160"/>
  <c r="W28" i="160"/>
  <c r="X28" i="160"/>
  <c r="Y28" i="160"/>
  <c r="L29" i="160"/>
  <c r="M29" i="160"/>
  <c r="N29" i="160"/>
  <c r="O29" i="160"/>
  <c r="P29" i="160"/>
  <c r="Q29" i="160"/>
  <c r="R29" i="160"/>
  <c r="S29" i="160"/>
  <c r="T29" i="160"/>
  <c r="U29" i="160"/>
  <c r="V29" i="160"/>
  <c r="W29" i="160"/>
  <c r="X29" i="160"/>
  <c r="Y29" i="160"/>
  <c r="L32" i="160"/>
  <c r="M32" i="160"/>
  <c r="N32" i="160"/>
  <c r="O32" i="160"/>
  <c r="P32" i="160"/>
  <c r="Q32" i="160"/>
  <c r="R32" i="160"/>
  <c r="S32" i="160"/>
  <c r="T32" i="160"/>
  <c r="U32" i="160"/>
  <c r="V32" i="160"/>
  <c r="W32" i="160"/>
  <c r="X32" i="160"/>
  <c r="Y32" i="160"/>
  <c r="L33" i="160"/>
  <c r="M33" i="160"/>
  <c r="N33" i="160"/>
  <c r="O33" i="160"/>
  <c r="P33" i="160"/>
  <c r="Q33" i="160"/>
  <c r="R33" i="160"/>
  <c r="S33" i="160"/>
  <c r="T33" i="160"/>
  <c r="U33" i="160"/>
  <c r="V33" i="160"/>
  <c r="W33" i="160"/>
  <c r="X33" i="160"/>
  <c r="Y33" i="160"/>
  <c r="K33" i="160"/>
  <c r="K32" i="160"/>
  <c r="K29" i="160"/>
  <c r="K28" i="160"/>
  <c r="L9" i="159"/>
  <c r="M9" i="159"/>
  <c r="N9" i="159"/>
  <c r="O9" i="159"/>
  <c r="P9" i="159"/>
  <c r="Q9" i="159"/>
  <c r="R9" i="159"/>
  <c r="S9" i="159"/>
  <c r="T9" i="159"/>
  <c r="U9" i="159"/>
  <c r="V9" i="159"/>
  <c r="W9" i="159"/>
  <c r="X9" i="159"/>
  <c r="Y9" i="159"/>
  <c r="L10" i="159"/>
  <c r="M10" i="159"/>
  <c r="N10" i="159"/>
  <c r="O10" i="159"/>
  <c r="P10" i="159"/>
  <c r="Q10" i="159"/>
  <c r="R10" i="159"/>
  <c r="S10" i="159"/>
  <c r="T10" i="159"/>
  <c r="U10" i="159"/>
  <c r="V10" i="159"/>
  <c r="W10" i="159"/>
  <c r="X10" i="159"/>
  <c r="Y10" i="159"/>
  <c r="L11" i="159"/>
  <c r="M11" i="159"/>
  <c r="N11" i="159"/>
  <c r="O11" i="159"/>
  <c r="P11" i="159"/>
  <c r="Q11" i="159"/>
  <c r="R11" i="159"/>
  <c r="S11" i="159"/>
  <c r="T11" i="159"/>
  <c r="U11" i="159"/>
  <c r="V11" i="159"/>
  <c r="W11" i="159"/>
  <c r="X11" i="159"/>
  <c r="Y11" i="159"/>
  <c r="L12" i="159"/>
  <c r="M12" i="159"/>
  <c r="N12" i="159"/>
  <c r="O12" i="159"/>
  <c r="P12" i="159"/>
  <c r="Q12" i="159"/>
  <c r="R12" i="159"/>
  <c r="S12" i="159"/>
  <c r="T12" i="159"/>
  <c r="U12" i="159"/>
  <c r="V12" i="159"/>
  <c r="W12" i="159"/>
  <c r="X12" i="159"/>
  <c r="Y12" i="159"/>
  <c r="L13" i="159"/>
  <c r="M13" i="159"/>
  <c r="N13" i="159"/>
  <c r="O13" i="159"/>
  <c r="P13" i="159"/>
  <c r="Q13" i="159"/>
  <c r="R13" i="159"/>
  <c r="S13" i="159"/>
  <c r="T13" i="159"/>
  <c r="U13" i="159"/>
  <c r="V13" i="159"/>
  <c r="W13" i="159"/>
  <c r="X13" i="159"/>
  <c r="Y13" i="159"/>
  <c r="L16" i="159"/>
  <c r="M16" i="159"/>
  <c r="N16" i="159"/>
  <c r="O16" i="159"/>
  <c r="P16" i="159"/>
  <c r="Q16" i="159"/>
  <c r="R16" i="159"/>
  <c r="S16" i="159"/>
  <c r="T16" i="159"/>
  <c r="U16" i="159"/>
  <c r="V16" i="159"/>
  <c r="W16" i="159"/>
  <c r="X16" i="159"/>
  <c r="Y16" i="159"/>
  <c r="L17" i="159"/>
  <c r="M17" i="159"/>
  <c r="N17" i="159"/>
  <c r="O17" i="159"/>
  <c r="P17" i="159"/>
  <c r="Q17" i="159"/>
  <c r="R17" i="159"/>
  <c r="S17" i="159"/>
  <c r="T17" i="159"/>
  <c r="U17" i="159"/>
  <c r="V17" i="159"/>
  <c r="W17" i="159"/>
  <c r="X17" i="159"/>
  <c r="Y17" i="159"/>
  <c r="L18" i="159"/>
  <c r="M18" i="159"/>
  <c r="N18" i="159"/>
  <c r="O18" i="159"/>
  <c r="P18" i="159"/>
  <c r="Q18" i="159"/>
  <c r="R18" i="159"/>
  <c r="S18" i="159"/>
  <c r="T18" i="159"/>
  <c r="U18" i="159"/>
  <c r="V18" i="159"/>
  <c r="W18" i="159"/>
  <c r="X18" i="159"/>
  <c r="Y18" i="159"/>
  <c r="L19" i="159"/>
  <c r="M19" i="159"/>
  <c r="N19" i="159"/>
  <c r="O19" i="159"/>
  <c r="P19" i="159"/>
  <c r="Q19" i="159"/>
  <c r="R19" i="159"/>
  <c r="S19" i="159"/>
  <c r="T19" i="159"/>
  <c r="U19" i="159"/>
  <c r="V19" i="159"/>
  <c r="W19" i="159"/>
  <c r="X19" i="159"/>
  <c r="Y19" i="159"/>
  <c r="L20" i="159"/>
  <c r="M20" i="159"/>
  <c r="N20" i="159"/>
  <c r="O20" i="159"/>
  <c r="P20" i="159"/>
  <c r="Q20" i="159"/>
  <c r="R20" i="159"/>
  <c r="S20" i="159"/>
  <c r="T20" i="159"/>
  <c r="U20" i="159"/>
  <c r="V20" i="159"/>
  <c r="W20" i="159"/>
  <c r="X20" i="159"/>
  <c r="Y20" i="159"/>
  <c r="L21" i="159"/>
  <c r="M21" i="159"/>
  <c r="N21" i="159"/>
  <c r="O21" i="159"/>
  <c r="P21" i="159"/>
  <c r="Q21" i="159"/>
  <c r="R21" i="159"/>
  <c r="S21" i="159"/>
  <c r="T21" i="159"/>
  <c r="U21" i="159"/>
  <c r="V21" i="159"/>
  <c r="W21" i="159"/>
  <c r="X21" i="159"/>
  <c r="Y21" i="159"/>
  <c r="L22" i="159"/>
  <c r="M22" i="159"/>
  <c r="N22" i="159"/>
  <c r="O22" i="159"/>
  <c r="P22" i="159"/>
  <c r="Q22" i="159"/>
  <c r="R22" i="159"/>
  <c r="S22" i="159"/>
  <c r="T22" i="159"/>
  <c r="U22" i="159"/>
  <c r="V22" i="159"/>
  <c r="W22" i="159"/>
  <c r="X22" i="159"/>
  <c r="Y22" i="159"/>
  <c r="L23" i="159"/>
  <c r="M23" i="159"/>
  <c r="N23" i="159"/>
  <c r="O23" i="159"/>
  <c r="P23" i="159"/>
  <c r="Q23" i="159"/>
  <c r="R23" i="159"/>
  <c r="S23" i="159"/>
  <c r="T23" i="159"/>
  <c r="U23" i="159"/>
  <c r="V23" i="159"/>
  <c r="W23" i="159"/>
  <c r="X23" i="159"/>
  <c r="Y23" i="159"/>
  <c r="L24" i="159"/>
  <c r="M24" i="159"/>
  <c r="N24" i="159"/>
  <c r="O24" i="159"/>
  <c r="P24" i="159"/>
  <c r="Q24" i="159"/>
  <c r="R24" i="159"/>
  <c r="S24" i="159"/>
  <c r="T24" i="159"/>
  <c r="U24" i="159"/>
  <c r="V24" i="159"/>
  <c r="W24" i="159"/>
  <c r="X24" i="159"/>
  <c r="Y24" i="159"/>
  <c r="L25" i="159"/>
  <c r="M25" i="159"/>
  <c r="N25" i="159"/>
  <c r="O25" i="159"/>
  <c r="P25" i="159"/>
  <c r="Q25" i="159"/>
  <c r="R25" i="159"/>
  <c r="S25" i="159"/>
  <c r="T25" i="159"/>
  <c r="U25" i="159"/>
  <c r="V25" i="159"/>
  <c r="W25" i="159"/>
  <c r="X25" i="159"/>
  <c r="Y25" i="159"/>
  <c r="L26" i="159"/>
  <c r="M26" i="159"/>
  <c r="N26" i="159"/>
  <c r="O26" i="159"/>
  <c r="P26" i="159"/>
  <c r="Q26" i="159"/>
  <c r="R26" i="159"/>
  <c r="S26" i="159"/>
  <c r="T26" i="159"/>
  <c r="U26" i="159"/>
  <c r="V26" i="159"/>
  <c r="W26" i="159"/>
  <c r="X26" i="159"/>
  <c r="Y26" i="159"/>
  <c r="L27" i="159"/>
  <c r="M27" i="159"/>
  <c r="N27" i="159"/>
  <c r="O27" i="159"/>
  <c r="P27" i="159"/>
  <c r="Q27" i="159"/>
  <c r="R27" i="159"/>
  <c r="S27" i="159"/>
  <c r="S38" i="159" s="1"/>
  <c r="T27" i="159"/>
  <c r="U27" i="159"/>
  <c r="V27" i="159"/>
  <c r="W27" i="159"/>
  <c r="X27" i="159"/>
  <c r="Y27" i="159"/>
  <c r="L30" i="159"/>
  <c r="M30" i="159"/>
  <c r="N30" i="159"/>
  <c r="O30" i="159"/>
  <c r="P30" i="159"/>
  <c r="Q30" i="159"/>
  <c r="R30" i="159"/>
  <c r="S30" i="159"/>
  <c r="T30" i="159"/>
  <c r="U30" i="159"/>
  <c r="V30" i="159"/>
  <c r="W30" i="159"/>
  <c r="X30" i="159"/>
  <c r="Y30" i="159"/>
  <c r="L31" i="159"/>
  <c r="M31" i="159"/>
  <c r="N31" i="159"/>
  <c r="O31" i="159"/>
  <c r="P31" i="159"/>
  <c r="Q31" i="159"/>
  <c r="R31" i="159"/>
  <c r="S31" i="159"/>
  <c r="T31" i="159"/>
  <c r="U31" i="159"/>
  <c r="V31" i="159"/>
  <c r="W31" i="159"/>
  <c r="X31" i="159"/>
  <c r="Y31" i="159"/>
  <c r="L34" i="159"/>
  <c r="M34" i="159"/>
  <c r="N34" i="159"/>
  <c r="O34" i="159"/>
  <c r="P34" i="159"/>
  <c r="Q34" i="159"/>
  <c r="R34" i="159"/>
  <c r="S34" i="159"/>
  <c r="T34" i="159"/>
  <c r="U34" i="159"/>
  <c r="V34" i="159"/>
  <c r="W34" i="159"/>
  <c r="X34" i="159"/>
  <c r="Y34" i="159"/>
  <c r="L35" i="159"/>
  <c r="M35" i="159"/>
  <c r="N35" i="159"/>
  <c r="O35" i="159"/>
  <c r="P35" i="159"/>
  <c r="Q35" i="159"/>
  <c r="R35" i="159"/>
  <c r="S35" i="159"/>
  <c r="T35" i="159"/>
  <c r="U35" i="159"/>
  <c r="V35" i="159"/>
  <c r="W35" i="159"/>
  <c r="X35" i="159"/>
  <c r="Y35" i="159"/>
  <c r="K34" i="159"/>
  <c r="K35" i="159"/>
  <c r="K31" i="159"/>
  <c r="K30" i="159"/>
  <c r="T38" i="159"/>
  <c r="K17" i="159"/>
  <c r="K18" i="159"/>
  <c r="K19" i="159"/>
  <c r="K20" i="159"/>
  <c r="K21" i="159"/>
  <c r="K22" i="159"/>
  <c r="K23" i="159"/>
  <c r="K24" i="159"/>
  <c r="K25" i="159"/>
  <c r="K26" i="159"/>
  <c r="K27" i="159"/>
  <c r="K16" i="159"/>
  <c r="K10" i="159"/>
  <c r="K11" i="159"/>
  <c r="K12" i="159"/>
  <c r="K13" i="159"/>
  <c r="K9" i="159"/>
  <c r="T39" i="159" l="1"/>
  <c r="S39" i="159"/>
  <c r="L39" i="159"/>
  <c r="X38" i="159"/>
  <c r="K38" i="159"/>
  <c r="V39" i="159"/>
  <c r="N38" i="159"/>
  <c r="U39" i="159"/>
  <c r="M39" i="159"/>
  <c r="W38" i="159"/>
  <c r="V38" i="159"/>
  <c r="R38" i="159"/>
  <c r="Q38" i="159"/>
  <c r="X39" i="159"/>
  <c r="P38" i="159"/>
  <c r="W39" i="159"/>
  <c r="O39" i="159"/>
  <c r="Y38" i="159"/>
  <c r="N39" i="159"/>
  <c r="Q39" i="159"/>
  <c r="P39" i="159"/>
  <c r="R39" i="159"/>
  <c r="O38" i="159"/>
  <c r="U38" i="159"/>
  <c r="K39" i="159"/>
  <c r="M38" i="159"/>
  <c r="L38" i="159"/>
  <c r="Y39" i="159"/>
  <c r="L40" i="158"/>
  <c r="M40" i="158"/>
  <c r="N40" i="158"/>
  <c r="O40" i="158"/>
  <c r="P40" i="158"/>
  <c r="Q40" i="158"/>
  <c r="R40" i="158"/>
  <c r="S40" i="158"/>
  <c r="T40" i="158"/>
  <c r="U40" i="158"/>
  <c r="V40" i="158"/>
  <c r="W40" i="158"/>
  <c r="X40" i="158"/>
  <c r="Y40" i="158"/>
  <c r="L41" i="158"/>
  <c r="M41" i="158"/>
  <c r="N41" i="158"/>
  <c r="O41" i="158"/>
  <c r="P41" i="158"/>
  <c r="Q41" i="158"/>
  <c r="R41" i="158"/>
  <c r="S41" i="158"/>
  <c r="T41" i="158"/>
  <c r="U41" i="158"/>
  <c r="V41" i="158"/>
  <c r="W41" i="158"/>
  <c r="X41" i="158"/>
  <c r="Y41" i="158"/>
  <c r="K41" i="158"/>
  <c r="K40" i="158"/>
  <c r="L36" i="158"/>
  <c r="M36" i="158"/>
  <c r="N36" i="158"/>
  <c r="O36" i="158"/>
  <c r="P36" i="158"/>
  <c r="Q36" i="158"/>
  <c r="R36" i="158"/>
  <c r="S36" i="158"/>
  <c r="T36" i="158"/>
  <c r="U36" i="158"/>
  <c r="V36" i="158"/>
  <c r="W36" i="158"/>
  <c r="X36" i="158"/>
  <c r="Y36" i="158"/>
  <c r="L37" i="158"/>
  <c r="M37" i="158"/>
  <c r="N37" i="158"/>
  <c r="O37" i="158"/>
  <c r="P37" i="158"/>
  <c r="Q37" i="158"/>
  <c r="R37" i="158"/>
  <c r="S37" i="158"/>
  <c r="T37" i="158"/>
  <c r="U37" i="158"/>
  <c r="V37" i="158"/>
  <c r="W37" i="158"/>
  <c r="X37" i="158"/>
  <c r="Y37" i="158"/>
  <c r="K37" i="158"/>
  <c r="K36" i="158"/>
  <c r="L9" i="158"/>
  <c r="M9" i="158"/>
  <c r="N9" i="158"/>
  <c r="O9" i="158"/>
  <c r="P9" i="158"/>
  <c r="Q9" i="158"/>
  <c r="R9" i="158"/>
  <c r="S9" i="158"/>
  <c r="T9" i="158"/>
  <c r="U9" i="158"/>
  <c r="V9" i="158"/>
  <c r="W9" i="158"/>
  <c r="X9" i="158"/>
  <c r="Y9" i="158"/>
  <c r="L10" i="158"/>
  <c r="M10" i="158"/>
  <c r="N10" i="158"/>
  <c r="O10" i="158"/>
  <c r="P10" i="158"/>
  <c r="Q10" i="158"/>
  <c r="R10" i="158"/>
  <c r="S10" i="158"/>
  <c r="T10" i="158"/>
  <c r="U10" i="158"/>
  <c r="V10" i="158"/>
  <c r="W10" i="158"/>
  <c r="X10" i="158"/>
  <c r="Y10" i="158"/>
  <c r="L11" i="158"/>
  <c r="M11" i="158"/>
  <c r="N11" i="158"/>
  <c r="O11" i="158"/>
  <c r="P11" i="158"/>
  <c r="Q11" i="158"/>
  <c r="R11" i="158"/>
  <c r="S11" i="158"/>
  <c r="T11" i="158"/>
  <c r="U11" i="158"/>
  <c r="V11" i="158"/>
  <c r="W11" i="158"/>
  <c r="X11" i="158"/>
  <c r="Y11" i="158"/>
  <c r="L12" i="158"/>
  <c r="M12" i="158"/>
  <c r="N12" i="158"/>
  <c r="O12" i="158"/>
  <c r="P12" i="158"/>
  <c r="Q12" i="158"/>
  <c r="R12" i="158"/>
  <c r="S12" i="158"/>
  <c r="T12" i="158"/>
  <c r="U12" i="158"/>
  <c r="V12" i="158"/>
  <c r="W12" i="158"/>
  <c r="X12" i="158"/>
  <c r="Y12" i="158"/>
  <c r="L13" i="158"/>
  <c r="M13" i="158"/>
  <c r="N13" i="158"/>
  <c r="O13" i="158"/>
  <c r="P13" i="158"/>
  <c r="Q13" i="158"/>
  <c r="R13" i="158"/>
  <c r="S13" i="158"/>
  <c r="T13" i="158"/>
  <c r="U13" i="158"/>
  <c r="V13" i="158"/>
  <c r="W13" i="158"/>
  <c r="X13" i="158"/>
  <c r="Y13" i="158"/>
  <c r="L14" i="158"/>
  <c r="M14" i="158"/>
  <c r="N14" i="158"/>
  <c r="O14" i="158"/>
  <c r="P14" i="158"/>
  <c r="Q14" i="158"/>
  <c r="R14" i="158"/>
  <c r="S14" i="158"/>
  <c r="T14" i="158"/>
  <c r="U14" i="158"/>
  <c r="V14" i="158"/>
  <c r="W14" i="158"/>
  <c r="X14" i="158"/>
  <c r="Y14" i="158"/>
  <c r="L15" i="158"/>
  <c r="M15" i="158"/>
  <c r="N15" i="158"/>
  <c r="O15" i="158"/>
  <c r="P15" i="158"/>
  <c r="Q15" i="158"/>
  <c r="R15" i="158"/>
  <c r="S15" i="158"/>
  <c r="T15" i="158"/>
  <c r="U15" i="158"/>
  <c r="V15" i="158"/>
  <c r="W15" i="158"/>
  <c r="X15" i="158"/>
  <c r="Y15" i="158"/>
  <c r="L18" i="158"/>
  <c r="M18" i="158"/>
  <c r="N18" i="158"/>
  <c r="O18" i="158"/>
  <c r="P18" i="158"/>
  <c r="Q18" i="158"/>
  <c r="R18" i="158"/>
  <c r="S18" i="158"/>
  <c r="T18" i="158"/>
  <c r="U18" i="158"/>
  <c r="V18" i="158"/>
  <c r="W18" i="158"/>
  <c r="X18" i="158"/>
  <c r="Y18" i="158"/>
  <c r="L19" i="158"/>
  <c r="M19" i="158"/>
  <c r="N19" i="158"/>
  <c r="O19" i="158"/>
  <c r="P19" i="158"/>
  <c r="Q19" i="158"/>
  <c r="R19" i="158"/>
  <c r="S19" i="158"/>
  <c r="T19" i="158"/>
  <c r="U19" i="158"/>
  <c r="V19" i="158"/>
  <c r="W19" i="158"/>
  <c r="X19" i="158"/>
  <c r="Y19" i="158"/>
  <c r="L20" i="158"/>
  <c r="M20" i="158"/>
  <c r="N20" i="158"/>
  <c r="O20" i="158"/>
  <c r="P20" i="158"/>
  <c r="Q20" i="158"/>
  <c r="R20" i="158"/>
  <c r="S20" i="158"/>
  <c r="T20" i="158"/>
  <c r="U20" i="158"/>
  <c r="V20" i="158"/>
  <c r="W20" i="158"/>
  <c r="X20" i="158"/>
  <c r="Y20" i="158"/>
  <c r="L21" i="158"/>
  <c r="M21" i="158"/>
  <c r="N21" i="158"/>
  <c r="O21" i="158"/>
  <c r="P21" i="158"/>
  <c r="Q21" i="158"/>
  <c r="R21" i="158"/>
  <c r="S21" i="158"/>
  <c r="T21" i="158"/>
  <c r="U21" i="158"/>
  <c r="V21" i="158"/>
  <c r="W21" i="158"/>
  <c r="X21" i="158"/>
  <c r="Y21" i="158"/>
  <c r="L22" i="158"/>
  <c r="M22" i="158"/>
  <c r="N22" i="158"/>
  <c r="O22" i="158"/>
  <c r="P22" i="158"/>
  <c r="Q22" i="158"/>
  <c r="R22" i="158"/>
  <c r="S22" i="158"/>
  <c r="T22" i="158"/>
  <c r="U22" i="158"/>
  <c r="V22" i="158"/>
  <c r="W22" i="158"/>
  <c r="X22" i="158"/>
  <c r="Y22" i="158"/>
  <c r="L23" i="158"/>
  <c r="M23" i="158"/>
  <c r="N23" i="158"/>
  <c r="O23" i="158"/>
  <c r="P23" i="158"/>
  <c r="Q23" i="158"/>
  <c r="R23" i="158"/>
  <c r="S23" i="158"/>
  <c r="T23" i="158"/>
  <c r="U23" i="158"/>
  <c r="V23" i="158"/>
  <c r="W23" i="158"/>
  <c r="X23" i="158"/>
  <c r="Y23" i="158"/>
  <c r="L24" i="158"/>
  <c r="M24" i="158"/>
  <c r="N24" i="158"/>
  <c r="O24" i="158"/>
  <c r="P24" i="158"/>
  <c r="Q24" i="158"/>
  <c r="R24" i="158"/>
  <c r="S24" i="158"/>
  <c r="T24" i="158"/>
  <c r="U24" i="158"/>
  <c r="V24" i="158"/>
  <c r="W24" i="158"/>
  <c r="X24" i="158"/>
  <c r="Y24" i="158"/>
  <c r="L25" i="158"/>
  <c r="M25" i="158"/>
  <c r="N25" i="158"/>
  <c r="O25" i="158"/>
  <c r="P25" i="158"/>
  <c r="Q25" i="158"/>
  <c r="R25" i="158"/>
  <c r="S25" i="158"/>
  <c r="T25" i="158"/>
  <c r="U25" i="158"/>
  <c r="V25" i="158"/>
  <c r="W25" i="158"/>
  <c r="X25" i="158"/>
  <c r="Y25" i="158"/>
  <c r="L26" i="158"/>
  <c r="M26" i="158"/>
  <c r="N26" i="158"/>
  <c r="O26" i="158"/>
  <c r="P26" i="158"/>
  <c r="Q26" i="158"/>
  <c r="R26" i="158"/>
  <c r="S26" i="158"/>
  <c r="T26" i="158"/>
  <c r="U26" i="158"/>
  <c r="V26" i="158"/>
  <c r="W26" i="158"/>
  <c r="X26" i="158"/>
  <c r="Y26" i="158"/>
  <c r="L27" i="158"/>
  <c r="M27" i="158"/>
  <c r="N27" i="158"/>
  <c r="O27" i="158"/>
  <c r="P27" i="158"/>
  <c r="Q27" i="158"/>
  <c r="R27" i="158"/>
  <c r="S27" i="158"/>
  <c r="T27" i="158"/>
  <c r="U27" i="158"/>
  <c r="V27" i="158"/>
  <c r="W27" i="158"/>
  <c r="X27" i="158"/>
  <c r="Y27" i="158"/>
  <c r="L28" i="158"/>
  <c r="M28" i="158"/>
  <c r="N28" i="158"/>
  <c r="O28" i="158"/>
  <c r="P28" i="158"/>
  <c r="Q28" i="158"/>
  <c r="R28" i="158"/>
  <c r="S28" i="158"/>
  <c r="T28" i="158"/>
  <c r="U28" i="158"/>
  <c r="V28" i="158"/>
  <c r="W28" i="158"/>
  <c r="X28" i="158"/>
  <c r="Y28" i="158"/>
  <c r="L29" i="158"/>
  <c r="M29" i="158"/>
  <c r="N29" i="158"/>
  <c r="O29" i="158"/>
  <c r="P29" i="158"/>
  <c r="Q29" i="158"/>
  <c r="R29" i="158"/>
  <c r="S29" i="158"/>
  <c r="T29" i="158"/>
  <c r="U29" i="158"/>
  <c r="V29" i="158"/>
  <c r="W29" i="158"/>
  <c r="X29" i="158"/>
  <c r="Y29" i="158"/>
  <c r="L30" i="158"/>
  <c r="M30" i="158"/>
  <c r="N30" i="158"/>
  <c r="O30" i="158"/>
  <c r="P30" i="158"/>
  <c r="Q30" i="158"/>
  <c r="R30" i="158"/>
  <c r="S30" i="158"/>
  <c r="T30" i="158"/>
  <c r="U30" i="158"/>
  <c r="V30" i="158"/>
  <c r="W30" i="158"/>
  <c r="X30" i="158"/>
  <c r="Y30" i="158"/>
  <c r="L31" i="158"/>
  <c r="M31" i="158"/>
  <c r="N31" i="158"/>
  <c r="O31" i="158"/>
  <c r="P31" i="158"/>
  <c r="Q31" i="158"/>
  <c r="R31" i="158"/>
  <c r="S31" i="158"/>
  <c r="T31" i="158"/>
  <c r="U31" i="158"/>
  <c r="V31" i="158"/>
  <c r="W31" i="158"/>
  <c r="X31" i="158"/>
  <c r="Y31" i="158"/>
  <c r="L32" i="158"/>
  <c r="M32" i="158"/>
  <c r="N32" i="158"/>
  <c r="O32" i="158"/>
  <c r="P32" i="158"/>
  <c r="Q32" i="158"/>
  <c r="R32" i="158"/>
  <c r="S32" i="158"/>
  <c r="T32" i="158"/>
  <c r="U32" i="158"/>
  <c r="V32" i="158"/>
  <c r="W32" i="158"/>
  <c r="X32" i="158"/>
  <c r="Y32" i="158"/>
  <c r="L33" i="158"/>
  <c r="M33" i="158"/>
  <c r="N33" i="158"/>
  <c r="N44" i="158" s="1"/>
  <c r="O33" i="158"/>
  <c r="O45" i="158" s="1"/>
  <c r="P33" i="158"/>
  <c r="Q33" i="158"/>
  <c r="R33" i="158"/>
  <c r="S33" i="158"/>
  <c r="T33" i="158"/>
  <c r="U33" i="158"/>
  <c r="V33" i="158"/>
  <c r="W33" i="158"/>
  <c r="X33" i="158"/>
  <c r="X44" i="158" s="1"/>
  <c r="Y33" i="158"/>
  <c r="K19" i="158"/>
  <c r="K20" i="158"/>
  <c r="K21" i="158"/>
  <c r="K22" i="158"/>
  <c r="K23" i="158"/>
  <c r="K24" i="158"/>
  <c r="K25" i="158"/>
  <c r="K26" i="158"/>
  <c r="K27" i="158"/>
  <c r="K28" i="158"/>
  <c r="K29" i="158"/>
  <c r="K30" i="158"/>
  <c r="K31" i="158"/>
  <c r="K32" i="158"/>
  <c r="K33" i="158"/>
  <c r="K18" i="158"/>
  <c r="K10" i="158"/>
  <c r="K11" i="158"/>
  <c r="K12" i="158"/>
  <c r="K13" i="158"/>
  <c r="K14" i="158"/>
  <c r="K15" i="158"/>
  <c r="K9" i="158"/>
  <c r="AB458" i="168"/>
  <c r="AA458" i="168"/>
  <c r="Z458" i="168"/>
  <c r="Y458" i="168"/>
  <c r="X458" i="168"/>
  <c r="W458" i="168"/>
  <c r="V458" i="168"/>
  <c r="U458" i="168"/>
  <c r="T458" i="168"/>
  <c r="S458" i="168"/>
  <c r="R458" i="168"/>
  <c r="Q458" i="168"/>
  <c r="P458" i="168"/>
  <c r="O458" i="168"/>
  <c r="N458" i="168"/>
  <c r="M458" i="168"/>
  <c r="L458" i="168"/>
  <c r="K458" i="168"/>
  <c r="J458" i="168"/>
  <c r="I458" i="168"/>
  <c r="H458" i="168"/>
  <c r="G458" i="168"/>
  <c r="AB457" i="168"/>
  <c r="AA457" i="168"/>
  <c r="Z457" i="168"/>
  <c r="Y457" i="168"/>
  <c r="X457" i="168"/>
  <c r="W457" i="168"/>
  <c r="V457" i="168"/>
  <c r="U457" i="168"/>
  <c r="T457" i="168"/>
  <c r="S457" i="168"/>
  <c r="R457" i="168"/>
  <c r="Q457" i="168"/>
  <c r="P457" i="168"/>
  <c r="O457" i="168"/>
  <c r="N457" i="168"/>
  <c r="M457" i="168"/>
  <c r="L457" i="168"/>
  <c r="K457" i="168"/>
  <c r="J457" i="168"/>
  <c r="I457" i="168"/>
  <c r="H457" i="168"/>
  <c r="G457" i="168"/>
  <c r="AB456" i="168"/>
  <c r="AA456" i="168"/>
  <c r="Z456" i="168"/>
  <c r="Y456" i="168"/>
  <c r="X456" i="168"/>
  <c r="W456" i="168"/>
  <c r="V456" i="168"/>
  <c r="U456" i="168"/>
  <c r="T456" i="168"/>
  <c r="S456" i="168"/>
  <c r="R456" i="168"/>
  <c r="Q456" i="168"/>
  <c r="P456" i="168"/>
  <c r="O456" i="168"/>
  <c r="N456" i="168"/>
  <c r="M456" i="168"/>
  <c r="L456" i="168"/>
  <c r="K456" i="168"/>
  <c r="J456" i="168"/>
  <c r="I456" i="168"/>
  <c r="H456" i="168"/>
  <c r="G456" i="168"/>
  <c r="AB455" i="168"/>
  <c r="AA455" i="168"/>
  <c r="Z455" i="168"/>
  <c r="Y455" i="168"/>
  <c r="X455" i="168"/>
  <c r="W455" i="168"/>
  <c r="V455" i="168"/>
  <c r="U455" i="168"/>
  <c r="T455" i="168"/>
  <c r="S455" i="168"/>
  <c r="R455" i="168"/>
  <c r="Q455" i="168"/>
  <c r="P455" i="168"/>
  <c r="O455" i="168"/>
  <c r="N455" i="168"/>
  <c r="M455" i="168"/>
  <c r="L455" i="168"/>
  <c r="K455" i="168"/>
  <c r="J455" i="168"/>
  <c r="I455" i="168"/>
  <c r="H455" i="168"/>
  <c r="G455" i="168"/>
  <c r="AB454" i="168"/>
  <c r="AA454" i="168"/>
  <c r="Z454" i="168"/>
  <c r="Y454" i="168"/>
  <c r="X454" i="168"/>
  <c r="W454" i="168"/>
  <c r="V454" i="168"/>
  <c r="U454" i="168"/>
  <c r="T454" i="168"/>
  <c r="S454" i="168"/>
  <c r="R454" i="168"/>
  <c r="Q454" i="168"/>
  <c r="P454" i="168"/>
  <c r="O454" i="168"/>
  <c r="N454" i="168"/>
  <c r="M454" i="168"/>
  <c r="L454" i="168"/>
  <c r="K454" i="168"/>
  <c r="J454" i="168"/>
  <c r="I454" i="168"/>
  <c r="H454" i="168"/>
  <c r="G454" i="168"/>
  <c r="AB453" i="168"/>
  <c r="AB452" i="168" s="1"/>
  <c r="AA453" i="168"/>
  <c r="AA452" i="168" s="1"/>
  <c r="Z453" i="168"/>
  <c r="Z452" i="168" s="1"/>
  <c r="Y453" i="168"/>
  <c r="Y452" i="168" s="1"/>
  <c r="X453" i="168"/>
  <c r="X452" i="168" s="1"/>
  <c r="W452" i="168"/>
  <c r="V452" i="168"/>
  <c r="U452" i="168"/>
  <c r="T452" i="168"/>
  <c r="S452" i="168"/>
  <c r="R452" i="168"/>
  <c r="Q452" i="168"/>
  <c r="P452" i="168"/>
  <c r="O452" i="168"/>
  <c r="N452" i="168"/>
  <c r="M452" i="168"/>
  <c r="L452" i="168"/>
  <c r="K452" i="168"/>
  <c r="J452" i="168"/>
  <c r="I452" i="168"/>
  <c r="H452" i="168"/>
  <c r="G452" i="168"/>
  <c r="AB451" i="168"/>
  <c r="AA451" i="168"/>
  <c r="Z451" i="168"/>
  <c r="Y451" i="168"/>
  <c r="X451" i="168"/>
  <c r="W451" i="168"/>
  <c r="V451" i="168"/>
  <c r="U451" i="168"/>
  <c r="T451" i="168"/>
  <c r="S451" i="168"/>
  <c r="R451" i="168"/>
  <c r="Q451" i="168"/>
  <c r="P451" i="168"/>
  <c r="O451" i="168"/>
  <c r="N451" i="168"/>
  <c r="M451" i="168"/>
  <c r="L451" i="168"/>
  <c r="K451" i="168"/>
  <c r="J451" i="168"/>
  <c r="I451" i="168"/>
  <c r="H451" i="168"/>
  <c r="G451" i="168"/>
  <c r="AB450" i="168"/>
  <c r="AA450" i="168"/>
  <c r="Z450" i="168"/>
  <c r="Y450" i="168"/>
  <c r="X450" i="168"/>
  <c r="W450" i="168"/>
  <c r="V450" i="168"/>
  <c r="U450" i="168"/>
  <c r="T450" i="168"/>
  <c r="S450" i="168"/>
  <c r="R450" i="168"/>
  <c r="Q450" i="168"/>
  <c r="P450" i="168"/>
  <c r="O450" i="168"/>
  <c r="N450" i="168"/>
  <c r="M450" i="168"/>
  <c r="L450" i="168"/>
  <c r="K450" i="168"/>
  <c r="J450" i="168"/>
  <c r="I450" i="168"/>
  <c r="H450" i="168"/>
  <c r="G450" i="168"/>
  <c r="AB449" i="168"/>
  <c r="AA449" i="168"/>
  <c r="Z449" i="168"/>
  <c r="Y449" i="168"/>
  <c r="X449" i="168"/>
  <c r="W449" i="168"/>
  <c r="V449" i="168"/>
  <c r="U449" i="168"/>
  <c r="T449" i="168"/>
  <c r="S449" i="168"/>
  <c r="R449" i="168"/>
  <c r="Q449" i="168"/>
  <c r="P449" i="168"/>
  <c r="O449" i="168"/>
  <c r="N449" i="168"/>
  <c r="M449" i="168"/>
  <c r="L449" i="168"/>
  <c r="K449" i="168"/>
  <c r="J449" i="168"/>
  <c r="I449" i="168"/>
  <c r="H449" i="168"/>
  <c r="G449" i="168"/>
  <c r="AB444" i="168"/>
  <c r="AA444" i="168"/>
  <c r="Z444" i="168"/>
  <c r="Y444" i="168"/>
  <c r="X444" i="168"/>
  <c r="W444" i="168"/>
  <c r="V444" i="168"/>
  <c r="U444" i="168"/>
  <c r="T444" i="168"/>
  <c r="S444" i="168"/>
  <c r="R444" i="168"/>
  <c r="Q444" i="168"/>
  <c r="P444" i="168"/>
  <c r="O444" i="168"/>
  <c r="N444" i="168"/>
  <c r="M444" i="168"/>
  <c r="L444" i="168"/>
  <c r="K444" i="168"/>
  <c r="J444" i="168"/>
  <c r="I444" i="168"/>
  <c r="H444" i="168"/>
  <c r="G444" i="168"/>
  <c r="AB443" i="168"/>
  <c r="AA443" i="168"/>
  <c r="Z443" i="168"/>
  <c r="Y443" i="168"/>
  <c r="X443" i="168"/>
  <c r="W443" i="168"/>
  <c r="V443" i="168"/>
  <c r="U443" i="168"/>
  <c r="T443" i="168"/>
  <c r="S443" i="168"/>
  <c r="R443" i="168"/>
  <c r="Q443" i="168"/>
  <c r="P443" i="168"/>
  <c r="O443" i="168"/>
  <c r="N443" i="168"/>
  <c r="M443" i="168"/>
  <c r="L443" i="168"/>
  <c r="K443" i="168"/>
  <c r="J443" i="168"/>
  <c r="I443" i="168"/>
  <c r="H443" i="168"/>
  <c r="G443" i="168"/>
  <c r="AB442" i="168"/>
  <c r="AA442" i="168"/>
  <c r="Z442" i="168"/>
  <c r="Y442" i="168"/>
  <c r="X442" i="168"/>
  <c r="W442" i="168"/>
  <c r="V442" i="168"/>
  <c r="U442" i="168"/>
  <c r="T442" i="168"/>
  <c r="S442" i="168"/>
  <c r="R442" i="168"/>
  <c r="Q442" i="168"/>
  <c r="P442" i="168"/>
  <c r="O442" i="168"/>
  <c r="N442" i="168"/>
  <c r="M442" i="168"/>
  <c r="L442" i="168"/>
  <c r="K442" i="168"/>
  <c r="J442" i="168"/>
  <c r="I442" i="168"/>
  <c r="H442" i="168"/>
  <c r="G442" i="168"/>
  <c r="AB440" i="168"/>
  <c r="AA440" i="168"/>
  <c r="Z440" i="168"/>
  <c r="Y440" i="168"/>
  <c r="X440" i="168"/>
  <c r="W440" i="168"/>
  <c r="V440" i="168"/>
  <c r="U440" i="168"/>
  <c r="T440" i="168"/>
  <c r="S440" i="168"/>
  <c r="R440" i="168"/>
  <c r="Q440" i="168"/>
  <c r="P440" i="168"/>
  <c r="O440" i="168"/>
  <c r="N440" i="168"/>
  <c r="M440" i="168"/>
  <c r="L440" i="168"/>
  <c r="K440" i="168"/>
  <c r="J440" i="168"/>
  <c r="I440" i="168"/>
  <c r="H440" i="168"/>
  <c r="G440" i="168"/>
  <c r="AB439" i="168"/>
  <c r="AA439" i="168"/>
  <c r="Z439" i="168"/>
  <c r="Y439" i="168"/>
  <c r="X439" i="168"/>
  <c r="W439" i="168"/>
  <c r="V439" i="168"/>
  <c r="U439" i="168"/>
  <c r="T439" i="168"/>
  <c r="S439" i="168"/>
  <c r="R439" i="168"/>
  <c r="Q439" i="168"/>
  <c r="P439" i="168"/>
  <c r="O439" i="168"/>
  <c r="N439" i="168"/>
  <c r="M439" i="168"/>
  <c r="L439" i="168"/>
  <c r="K439" i="168"/>
  <c r="J439" i="168"/>
  <c r="I439" i="168"/>
  <c r="H439" i="168"/>
  <c r="G439" i="168"/>
  <c r="AB438" i="168"/>
  <c r="AA438" i="168"/>
  <c r="Z438" i="168"/>
  <c r="Y438" i="168"/>
  <c r="X438" i="168"/>
  <c r="W438" i="168"/>
  <c r="V438" i="168"/>
  <c r="U438" i="168"/>
  <c r="T438" i="168"/>
  <c r="S438" i="168"/>
  <c r="R438" i="168"/>
  <c r="Q438" i="168"/>
  <c r="P438" i="168"/>
  <c r="O438" i="168"/>
  <c r="N438" i="168"/>
  <c r="M438" i="168"/>
  <c r="L438" i="168"/>
  <c r="K438" i="168"/>
  <c r="J438" i="168"/>
  <c r="I438" i="168"/>
  <c r="H438" i="168"/>
  <c r="G438" i="168"/>
  <c r="AB437" i="168"/>
  <c r="AA437" i="168"/>
  <c r="Z437" i="168"/>
  <c r="Y437" i="168"/>
  <c r="X437" i="168"/>
  <c r="W437" i="168"/>
  <c r="V437" i="168"/>
  <c r="U437" i="168"/>
  <c r="T437" i="168"/>
  <c r="S437" i="168"/>
  <c r="R437" i="168"/>
  <c r="Q437" i="168"/>
  <c r="P437" i="168"/>
  <c r="O437" i="168"/>
  <c r="N437" i="168"/>
  <c r="M437" i="168"/>
  <c r="L437" i="168"/>
  <c r="K437" i="168"/>
  <c r="J437" i="168"/>
  <c r="I437" i="168"/>
  <c r="H437" i="168"/>
  <c r="G437" i="168"/>
  <c r="AB436" i="168"/>
  <c r="AA436" i="168"/>
  <c r="Z436" i="168"/>
  <c r="Y436" i="168"/>
  <c r="X436" i="168"/>
  <c r="W436" i="168"/>
  <c r="V436" i="168"/>
  <c r="U436" i="168"/>
  <c r="T436" i="168"/>
  <c r="S436" i="168"/>
  <c r="R436" i="168"/>
  <c r="Q436" i="168"/>
  <c r="P436" i="168"/>
  <c r="O436" i="168"/>
  <c r="N436" i="168"/>
  <c r="M436" i="168"/>
  <c r="L436" i="168"/>
  <c r="K436" i="168"/>
  <c r="J436" i="168"/>
  <c r="I436" i="168"/>
  <c r="H436" i="168"/>
  <c r="G436" i="168"/>
  <c r="AB435" i="168"/>
  <c r="AA435" i="168"/>
  <c r="Z435" i="168"/>
  <c r="Y435" i="168"/>
  <c r="X435" i="168"/>
  <c r="W435" i="168"/>
  <c r="V435" i="168"/>
  <c r="U435" i="168"/>
  <c r="T435" i="168"/>
  <c r="S435" i="168"/>
  <c r="R435" i="168"/>
  <c r="Q435" i="168"/>
  <c r="P435" i="168"/>
  <c r="O435" i="168"/>
  <c r="N435" i="168"/>
  <c r="M435" i="168"/>
  <c r="L435" i="168"/>
  <c r="K435" i="168"/>
  <c r="J435" i="168"/>
  <c r="I435" i="168"/>
  <c r="H435" i="168"/>
  <c r="G435" i="168"/>
  <c r="AB434" i="168"/>
  <c r="AA434" i="168"/>
  <c r="Z434" i="168"/>
  <c r="Y434" i="168"/>
  <c r="X434" i="168"/>
  <c r="W434" i="168"/>
  <c r="V434" i="168"/>
  <c r="U434" i="168"/>
  <c r="T434" i="168"/>
  <c r="S434" i="168"/>
  <c r="R434" i="168"/>
  <c r="Q434" i="168"/>
  <c r="P434" i="168"/>
  <c r="O434" i="168"/>
  <c r="N434" i="168"/>
  <c r="M434" i="168"/>
  <c r="L434" i="168"/>
  <c r="K434" i="168"/>
  <c r="J434" i="168"/>
  <c r="I434" i="168"/>
  <c r="H434" i="168"/>
  <c r="G434" i="168"/>
  <c r="AB433" i="168"/>
  <c r="AA433" i="168"/>
  <c r="Z433" i="168"/>
  <c r="Y433" i="168"/>
  <c r="X433" i="168"/>
  <c r="W433" i="168"/>
  <c r="V433" i="168"/>
  <c r="U433" i="168"/>
  <c r="T433" i="168"/>
  <c r="S433" i="168"/>
  <c r="R433" i="168"/>
  <c r="Q433" i="168"/>
  <c r="P433" i="168"/>
  <c r="O433" i="168"/>
  <c r="N433" i="168"/>
  <c r="M433" i="168"/>
  <c r="L433" i="168"/>
  <c r="K433" i="168"/>
  <c r="J433" i="168"/>
  <c r="I433" i="168"/>
  <c r="H433" i="168"/>
  <c r="G433" i="168"/>
  <c r="AB432" i="168"/>
  <c r="AA432" i="168"/>
  <c r="Z432" i="168"/>
  <c r="Y432" i="168"/>
  <c r="X432" i="168"/>
  <c r="W432" i="168"/>
  <c r="V432" i="168"/>
  <c r="U432" i="168"/>
  <c r="T432" i="168"/>
  <c r="S432" i="168"/>
  <c r="R432" i="168"/>
  <c r="Q432" i="168"/>
  <c r="P432" i="168"/>
  <c r="O432" i="168"/>
  <c r="N432" i="168"/>
  <c r="M432" i="168"/>
  <c r="L432" i="168"/>
  <c r="K432" i="168"/>
  <c r="J432" i="168"/>
  <c r="I432" i="168"/>
  <c r="H432" i="168"/>
  <c r="G432" i="168"/>
  <c r="AB431" i="168"/>
  <c r="AA431" i="168"/>
  <c r="Z431" i="168"/>
  <c r="Y431" i="168"/>
  <c r="X431" i="168"/>
  <c r="W431" i="168"/>
  <c r="V431" i="168"/>
  <c r="U431" i="168"/>
  <c r="T431" i="168"/>
  <c r="S431" i="168"/>
  <c r="R431" i="168"/>
  <c r="Q431" i="168"/>
  <c r="P431" i="168"/>
  <c r="O431" i="168"/>
  <c r="N431" i="168"/>
  <c r="M431" i="168"/>
  <c r="L431" i="168"/>
  <c r="K431" i="168"/>
  <c r="J431" i="168"/>
  <c r="I431" i="168"/>
  <c r="H431" i="168"/>
  <c r="G431" i="168"/>
  <c r="AB430" i="168"/>
  <c r="AA430" i="168"/>
  <c r="Z430" i="168"/>
  <c r="Y430" i="168"/>
  <c r="X430" i="168"/>
  <c r="W430" i="168"/>
  <c r="V430" i="168"/>
  <c r="U430" i="168"/>
  <c r="T430" i="168"/>
  <c r="S430" i="168"/>
  <c r="R430" i="168"/>
  <c r="Q430" i="168"/>
  <c r="P430" i="168"/>
  <c r="O430" i="168"/>
  <c r="N430" i="168"/>
  <c r="M430" i="168"/>
  <c r="L430" i="168"/>
  <c r="K430" i="168"/>
  <c r="J430" i="168"/>
  <c r="I430" i="168"/>
  <c r="H430" i="168"/>
  <c r="G430" i="168"/>
  <c r="AB429" i="168"/>
  <c r="AA429" i="168"/>
  <c r="Z429" i="168"/>
  <c r="Y429" i="168"/>
  <c r="X429" i="168"/>
  <c r="W429" i="168"/>
  <c r="V429" i="168"/>
  <c r="U429" i="168"/>
  <c r="T429" i="168"/>
  <c r="S429" i="168"/>
  <c r="R429" i="168"/>
  <c r="Q429" i="168"/>
  <c r="P429" i="168"/>
  <c r="O429" i="168"/>
  <c r="N429" i="168"/>
  <c r="M429" i="168"/>
  <c r="L429" i="168"/>
  <c r="K429" i="168"/>
  <c r="J429" i="168"/>
  <c r="I429" i="168"/>
  <c r="H429" i="168"/>
  <c r="G429" i="168"/>
  <c r="AB428" i="168"/>
  <c r="AA428" i="168"/>
  <c r="Z428" i="168"/>
  <c r="Y428" i="168"/>
  <c r="X428" i="168"/>
  <c r="W428" i="168"/>
  <c r="V428" i="168"/>
  <c r="U428" i="168"/>
  <c r="T428" i="168"/>
  <c r="S428" i="168"/>
  <c r="R428" i="168"/>
  <c r="Q428" i="168"/>
  <c r="P428" i="168"/>
  <c r="O428" i="168"/>
  <c r="N428" i="168"/>
  <c r="M428" i="168"/>
  <c r="L428" i="168"/>
  <c r="K428" i="168"/>
  <c r="J428" i="168"/>
  <c r="I428" i="168"/>
  <c r="H428" i="168"/>
  <c r="G428" i="168"/>
  <c r="AB427" i="168"/>
  <c r="AA427" i="168"/>
  <c r="Z427" i="168"/>
  <c r="Y427" i="168"/>
  <c r="X427" i="168"/>
  <c r="W427" i="168"/>
  <c r="V427" i="168"/>
  <c r="U427" i="168"/>
  <c r="T427" i="168"/>
  <c r="S427" i="168"/>
  <c r="R427" i="168"/>
  <c r="Q427" i="168"/>
  <c r="P427" i="168"/>
  <c r="O427" i="168"/>
  <c r="N427" i="168"/>
  <c r="M427" i="168"/>
  <c r="L427" i="168"/>
  <c r="K427" i="168"/>
  <c r="J427" i="168"/>
  <c r="I427" i="168"/>
  <c r="H427" i="168"/>
  <c r="G427" i="168"/>
  <c r="AB426" i="168"/>
  <c r="AA426" i="168"/>
  <c r="Z426" i="168"/>
  <c r="Y426" i="168"/>
  <c r="X426" i="168"/>
  <c r="W426" i="168"/>
  <c r="V426" i="168"/>
  <c r="U426" i="168"/>
  <c r="T426" i="168"/>
  <c r="S426" i="168"/>
  <c r="R426" i="168"/>
  <c r="Q426" i="168"/>
  <c r="P426" i="168"/>
  <c r="O426" i="168"/>
  <c r="N426" i="168"/>
  <c r="M426" i="168"/>
  <c r="L426" i="168"/>
  <c r="K426" i="168"/>
  <c r="J426" i="168"/>
  <c r="I426" i="168"/>
  <c r="H426" i="168"/>
  <c r="G426" i="168"/>
  <c r="AB425" i="168"/>
  <c r="AA425" i="168"/>
  <c r="Z425" i="168"/>
  <c r="Y425" i="168"/>
  <c r="X425" i="168"/>
  <c r="W425" i="168"/>
  <c r="V425" i="168"/>
  <c r="U425" i="168"/>
  <c r="T425" i="168"/>
  <c r="S425" i="168"/>
  <c r="R425" i="168"/>
  <c r="Q425" i="168"/>
  <c r="P425" i="168"/>
  <c r="O425" i="168"/>
  <c r="N425" i="168"/>
  <c r="M425" i="168"/>
  <c r="L425" i="168"/>
  <c r="K425" i="168"/>
  <c r="J425" i="168"/>
  <c r="I425" i="168"/>
  <c r="H425" i="168"/>
  <c r="G425" i="168"/>
  <c r="AB424" i="168"/>
  <c r="AA424" i="168"/>
  <c r="Z424" i="168"/>
  <c r="Y424" i="168"/>
  <c r="X424" i="168"/>
  <c r="W424" i="168"/>
  <c r="V424" i="168"/>
  <c r="U424" i="168"/>
  <c r="T424" i="168"/>
  <c r="S424" i="168"/>
  <c r="R424" i="168"/>
  <c r="Q424" i="168"/>
  <c r="P424" i="168"/>
  <c r="O424" i="168"/>
  <c r="N424" i="168"/>
  <c r="M424" i="168"/>
  <c r="L424" i="168"/>
  <c r="K424" i="168"/>
  <c r="J424" i="168"/>
  <c r="I424" i="168"/>
  <c r="H424" i="168"/>
  <c r="G424" i="168"/>
  <c r="AB399" i="168"/>
  <c r="AA399" i="168"/>
  <c r="Z399" i="168"/>
  <c r="Y399" i="168"/>
  <c r="X399" i="168"/>
  <c r="W399" i="168"/>
  <c r="V399" i="168"/>
  <c r="U399" i="168"/>
  <c r="T399" i="168"/>
  <c r="S399" i="168"/>
  <c r="R399" i="168"/>
  <c r="Q399" i="168"/>
  <c r="P399" i="168"/>
  <c r="O399" i="168"/>
  <c r="N399" i="168"/>
  <c r="M399" i="168"/>
  <c r="L399" i="168"/>
  <c r="K399" i="168"/>
  <c r="J399" i="168"/>
  <c r="I399" i="168"/>
  <c r="H399" i="168"/>
  <c r="G399" i="168"/>
  <c r="AB398" i="168"/>
  <c r="AA398" i="168"/>
  <c r="Z398" i="168"/>
  <c r="Y398" i="168"/>
  <c r="X398" i="168"/>
  <c r="W398" i="168"/>
  <c r="V398" i="168"/>
  <c r="U398" i="168"/>
  <c r="T398" i="168"/>
  <c r="S398" i="168"/>
  <c r="R398" i="168"/>
  <c r="Q398" i="168"/>
  <c r="P398" i="168"/>
  <c r="O398" i="168"/>
  <c r="N398" i="168"/>
  <c r="M398" i="168"/>
  <c r="L398" i="168"/>
  <c r="K398" i="168"/>
  <c r="J398" i="168"/>
  <c r="I398" i="168"/>
  <c r="H398" i="168"/>
  <c r="G398" i="168"/>
  <c r="AB397" i="168"/>
  <c r="AA397" i="168"/>
  <c r="Z397" i="168"/>
  <c r="Y397" i="168"/>
  <c r="X397" i="168"/>
  <c r="W397" i="168"/>
  <c r="V397" i="168"/>
  <c r="U397" i="168"/>
  <c r="T397" i="168"/>
  <c r="S397" i="168"/>
  <c r="R397" i="168"/>
  <c r="Q397" i="168"/>
  <c r="P397" i="168"/>
  <c r="O397" i="168"/>
  <c r="N397" i="168"/>
  <c r="M397" i="168"/>
  <c r="L397" i="168"/>
  <c r="K397" i="168"/>
  <c r="J397" i="168"/>
  <c r="I397" i="168"/>
  <c r="H397" i="168"/>
  <c r="G397" i="168"/>
  <c r="AB395" i="168"/>
  <c r="AA395" i="168"/>
  <c r="Z395" i="168"/>
  <c r="Y395" i="168"/>
  <c r="X395" i="168"/>
  <c r="W395" i="168"/>
  <c r="V395" i="168"/>
  <c r="U395" i="168"/>
  <c r="T395" i="168"/>
  <c r="S395" i="168"/>
  <c r="R395" i="168"/>
  <c r="Q395" i="168"/>
  <c r="P395" i="168"/>
  <c r="O395" i="168"/>
  <c r="N395" i="168"/>
  <c r="M395" i="168"/>
  <c r="L395" i="168"/>
  <c r="K395" i="168"/>
  <c r="J395" i="168"/>
  <c r="I395" i="168"/>
  <c r="H395" i="168"/>
  <c r="G395" i="168"/>
  <c r="AB394" i="168"/>
  <c r="AA394" i="168"/>
  <c r="Z394" i="168"/>
  <c r="Y394" i="168"/>
  <c r="X394" i="168"/>
  <c r="W394" i="168"/>
  <c r="V394" i="168"/>
  <c r="U394" i="168"/>
  <c r="T394" i="168"/>
  <c r="S394" i="168"/>
  <c r="R394" i="168"/>
  <c r="Q394" i="168"/>
  <c r="P394" i="168"/>
  <c r="O394" i="168"/>
  <c r="N394" i="168"/>
  <c r="M394" i="168"/>
  <c r="L394" i="168"/>
  <c r="K394" i="168"/>
  <c r="J394" i="168"/>
  <c r="I394" i="168"/>
  <c r="H394" i="168"/>
  <c r="G394" i="168"/>
  <c r="AB393" i="168"/>
  <c r="AA393" i="168"/>
  <c r="Z393" i="168"/>
  <c r="Y393" i="168"/>
  <c r="X393" i="168"/>
  <c r="W393" i="168"/>
  <c r="V393" i="168"/>
  <c r="U393" i="168"/>
  <c r="T393" i="168"/>
  <c r="S393" i="168"/>
  <c r="R393" i="168"/>
  <c r="Q393" i="168"/>
  <c r="P393" i="168"/>
  <c r="O393" i="168"/>
  <c r="N393" i="168"/>
  <c r="M393" i="168"/>
  <c r="L393" i="168"/>
  <c r="K393" i="168"/>
  <c r="J393" i="168"/>
  <c r="I393" i="168"/>
  <c r="H393" i="168"/>
  <c r="G393" i="168"/>
  <c r="AB392" i="168"/>
  <c r="AA392" i="168"/>
  <c r="Z392" i="168"/>
  <c r="Y392" i="168"/>
  <c r="X392" i="168"/>
  <c r="W392" i="168"/>
  <c r="V392" i="168"/>
  <c r="U392" i="168"/>
  <c r="T392" i="168"/>
  <c r="S392" i="168"/>
  <c r="R392" i="168"/>
  <c r="Q392" i="168"/>
  <c r="P392" i="168"/>
  <c r="O392" i="168"/>
  <c r="N392" i="168"/>
  <c r="M392" i="168"/>
  <c r="L392" i="168"/>
  <c r="K392" i="168"/>
  <c r="J392" i="168"/>
  <c r="I392" i="168"/>
  <c r="H392" i="168"/>
  <c r="G392" i="168"/>
  <c r="AB391" i="168"/>
  <c r="AA391" i="168"/>
  <c r="Z391" i="168"/>
  <c r="Y391" i="168"/>
  <c r="X391" i="168"/>
  <c r="W391" i="168"/>
  <c r="V391" i="168"/>
  <c r="U391" i="168"/>
  <c r="T391" i="168"/>
  <c r="S391" i="168"/>
  <c r="R391" i="168"/>
  <c r="Q391" i="168"/>
  <c r="P391" i="168"/>
  <c r="O391" i="168"/>
  <c r="N391" i="168"/>
  <c r="M391" i="168"/>
  <c r="L391" i="168"/>
  <c r="K391" i="168"/>
  <c r="J391" i="168"/>
  <c r="I391" i="168"/>
  <c r="H391" i="168"/>
  <c r="G391" i="168"/>
  <c r="AB390" i="168"/>
  <c r="AA390" i="168"/>
  <c r="Z390" i="168"/>
  <c r="Y390" i="168"/>
  <c r="X390" i="168"/>
  <c r="W390" i="168"/>
  <c r="V390" i="168"/>
  <c r="U390" i="168"/>
  <c r="T390" i="168"/>
  <c r="S390" i="168"/>
  <c r="R390" i="168"/>
  <c r="Q390" i="168"/>
  <c r="P390" i="168"/>
  <c r="O390" i="168"/>
  <c r="N390" i="168"/>
  <c r="M390" i="168"/>
  <c r="L390" i="168"/>
  <c r="K390" i="168"/>
  <c r="J390" i="168"/>
  <c r="I390" i="168"/>
  <c r="H390" i="168"/>
  <c r="G390" i="168"/>
  <c r="AB389" i="168"/>
  <c r="AA389" i="168"/>
  <c r="Z389" i="168"/>
  <c r="Y389" i="168"/>
  <c r="X389" i="168"/>
  <c r="W389" i="168"/>
  <c r="V389" i="168"/>
  <c r="U389" i="168"/>
  <c r="T389" i="168"/>
  <c r="S389" i="168"/>
  <c r="R389" i="168"/>
  <c r="Q389" i="168"/>
  <c r="P389" i="168"/>
  <c r="O389" i="168"/>
  <c r="N389" i="168"/>
  <c r="M389" i="168"/>
  <c r="L389" i="168"/>
  <c r="K389" i="168"/>
  <c r="J389" i="168"/>
  <c r="I389" i="168"/>
  <c r="H389" i="168"/>
  <c r="G389" i="168"/>
  <c r="AB388" i="168"/>
  <c r="AA388" i="168"/>
  <c r="Z388" i="168"/>
  <c r="Y388" i="168"/>
  <c r="X388" i="168"/>
  <c r="W388" i="168"/>
  <c r="V388" i="168"/>
  <c r="U388" i="168"/>
  <c r="T388" i="168"/>
  <c r="S388" i="168"/>
  <c r="R388" i="168"/>
  <c r="Q388" i="168"/>
  <c r="P388" i="168"/>
  <c r="O388" i="168"/>
  <c r="N388" i="168"/>
  <c r="M388" i="168"/>
  <c r="L388" i="168"/>
  <c r="K388" i="168"/>
  <c r="J388" i="168"/>
  <c r="I388" i="168"/>
  <c r="H388" i="168"/>
  <c r="G388" i="168"/>
  <c r="AB387" i="168"/>
  <c r="AA387" i="168"/>
  <c r="Z387" i="168"/>
  <c r="Y387" i="168"/>
  <c r="X387" i="168"/>
  <c r="W387" i="168"/>
  <c r="V387" i="168"/>
  <c r="U387" i="168"/>
  <c r="T387" i="168"/>
  <c r="S387" i="168"/>
  <c r="R387" i="168"/>
  <c r="Q387" i="168"/>
  <c r="P387" i="168"/>
  <c r="O387" i="168"/>
  <c r="N387" i="168"/>
  <c r="M387" i="168"/>
  <c r="L387" i="168"/>
  <c r="K387" i="168"/>
  <c r="J387" i="168"/>
  <c r="I387" i="168"/>
  <c r="H387" i="168"/>
  <c r="G387" i="168"/>
  <c r="AB386" i="168"/>
  <c r="AA386" i="168"/>
  <c r="Z386" i="168"/>
  <c r="Y386" i="168"/>
  <c r="X386" i="168"/>
  <c r="W386" i="168"/>
  <c r="V386" i="168"/>
  <c r="U386" i="168"/>
  <c r="T386" i="168"/>
  <c r="S386" i="168"/>
  <c r="R386" i="168"/>
  <c r="Q386" i="168"/>
  <c r="P386" i="168"/>
  <c r="O386" i="168"/>
  <c r="N386" i="168"/>
  <c r="M386" i="168"/>
  <c r="L386" i="168"/>
  <c r="K386" i="168"/>
  <c r="J386" i="168"/>
  <c r="I386" i="168"/>
  <c r="H386" i="168"/>
  <c r="G386" i="168"/>
  <c r="AB385" i="168"/>
  <c r="AA385" i="168"/>
  <c r="Z385" i="168"/>
  <c r="Y385" i="168"/>
  <c r="X385" i="168"/>
  <c r="W385" i="168"/>
  <c r="V385" i="168"/>
  <c r="U385" i="168"/>
  <c r="T385" i="168"/>
  <c r="S385" i="168"/>
  <c r="R385" i="168"/>
  <c r="Q385" i="168"/>
  <c r="P385" i="168"/>
  <c r="O385" i="168"/>
  <c r="N385" i="168"/>
  <c r="M385" i="168"/>
  <c r="L385" i="168"/>
  <c r="K385" i="168"/>
  <c r="J385" i="168"/>
  <c r="I385" i="168"/>
  <c r="H385" i="168"/>
  <c r="G385" i="168"/>
  <c r="AB384" i="168"/>
  <c r="AA384" i="168"/>
  <c r="Z384" i="168"/>
  <c r="Y384" i="168"/>
  <c r="X384" i="168"/>
  <c r="W384" i="168"/>
  <c r="V384" i="168"/>
  <c r="U384" i="168"/>
  <c r="T384" i="168"/>
  <c r="S384" i="168"/>
  <c r="R384" i="168"/>
  <c r="Q384" i="168"/>
  <c r="P384" i="168"/>
  <c r="O384" i="168"/>
  <c r="N384" i="168"/>
  <c r="M384" i="168"/>
  <c r="L384" i="168"/>
  <c r="K384" i="168"/>
  <c r="J384" i="168"/>
  <c r="I384" i="168"/>
  <c r="H384" i="168"/>
  <c r="G384" i="168"/>
  <c r="AB383" i="168"/>
  <c r="AA383" i="168"/>
  <c r="Z383" i="168"/>
  <c r="Y383" i="168"/>
  <c r="X383" i="168"/>
  <c r="W383" i="168"/>
  <c r="V383" i="168"/>
  <c r="U383" i="168"/>
  <c r="T383" i="168"/>
  <c r="S383" i="168"/>
  <c r="R383" i="168"/>
  <c r="Q383" i="168"/>
  <c r="P383" i="168"/>
  <c r="O383" i="168"/>
  <c r="N383" i="168"/>
  <c r="M383" i="168"/>
  <c r="L383" i="168"/>
  <c r="K383" i="168"/>
  <c r="J383" i="168"/>
  <c r="I383" i="168"/>
  <c r="H383" i="168"/>
  <c r="G383" i="168"/>
  <c r="AB382" i="168"/>
  <c r="AA382" i="168"/>
  <c r="Z382" i="168"/>
  <c r="Y382" i="168"/>
  <c r="X382" i="168"/>
  <c r="W382" i="168"/>
  <c r="V382" i="168"/>
  <c r="U382" i="168"/>
  <c r="T382" i="168"/>
  <c r="S382" i="168"/>
  <c r="R382" i="168"/>
  <c r="Q382" i="168"/>
  <c r="P382" i="168"/>
  <c r="O382" i="168"/>
  <c r="N382" i="168"/>
  <c r="M382" i="168"/>
  <c r="L382" i="168"/>
  <c r="K382" i="168"/>
  <c r="J382" i="168"/>
  <c r="I382" i="168"/>
  <c r="H382" i="168"/>
  <c r="G382" i="168"/>
  <c r="AB381" i="168"/>
  <c r="AA381" i="168"/>
  <c r="Z381" i="168"/>
  <c r="Y381" i="168"/>
  <c r="X381" i="168"/>
  <c r="W381" i="168"/>
  <c r="V381" i="168"/>
  <c r="U381" i="168"/>
  <c r="T381" i="168"/>
  <c r="S381" i="168"/>
  <c r="R381" i="168"/>
  <c r="Q381" i="168"/>
  <c r="P381" i="168"/>
  <c r="O381" i="168"/>
  <c r="N381" i="168"/>
  <c r="M381" i="168"/>
  <c r="L381" i="168"/>
  <c r="K381" i="168"/>
  <c r="J381" i="168"/>
  <c r="I381" i="168"/>
  <c r="H381" i="168"/>
  <c r="G381" i="168"/>
  <c r="AB380" i="168"/>
  <c r="AA380" i="168"/>
  <c r="Z380" i="168"/>
  <c r="Y380" i="168"/>
  <c r="X380" i="168"/>
  <c r="W380" i="168"/>
  <c r="V380" i="168"/>
  <c r="U380" i="168"/>
  <c r="T380" i="168"/>
  <c r="S380" i="168"/>
  <c r="R380" i="168"/>
  <c r="Q380" i="168"/>
  <c r="P380" i="168"/>
  <c r="O380" i="168"/>
  <c r="N380" i="168"/>
  <c r="M380" i="168"/>
  <c r="L380" i="168"/>
  <c r="K380" i="168"/>
  <c r="J380" i="168"/>
  <c r="I380" i="168"/>
  <c r="H380" i="168"/>
  <c r="G380" i="168"/>
  <c r="AB356" i="168"/>
  <c r="AA356" i="168"/>
  <c r="Z356" i="168"/>
  <c r="Y356" i="168"/>
  <c r="X356" i="168"/>
  <c r="W356" i="168"/>
  <c r="V356" i="168"/>
  <c r="U356" i="168"/>
  <c r="T356" i="168"/>
  <c r="S356" i="168"/>
  <c r="R356" i="168"/>
  <c r="Q356" i="168"/>
  <c r="P356" i="168"/>
  <c r="O356" i="168"/>
  <c r="N356" i="168"/>
  <c r="M356" i="168"/>
  <c r="L356" i="168"/>
  <c r="K356" i="168"/>
  <c r="J356" i="168"/>
  <c r="I356" i="168"/>
  <c r="H356" i="168"/>
  <c r="G356" i="168"/>
  <c r="AB355" i="168"/>
  <c r="AA355" i="168"/>
  <c r="Z355" i="168"/>
  <c r="Y355" i="168"/>
  <c r="X355" i="168"/>
  <c r="W355" i="168"/>
  <c r="V355" i="168"/>
  <c r="U355" i="168"/>
  <c r="T355" i="168"/>
  <c r="S355" i="168"/>
  <c r="R355" i="168"/>
  <c r="Q355" i="168"/>
  <c r="P355" i="168"/>
  <c r="O355" i="168"/>
  <c r="N355" i="168"/>
  <c r="M355" i="168"/>
  <c r="L355" i="168"/>
  <c r="K355" i="168"/>
  <c r="J355" i="168"/>
  <c r="I355" i="168"/>
  <c r="H355" i="168"/>
  <c r="G355" i="168"/>
  <c r="AB354" i="168"/>
  <c r="AA354" i="168"/>
  <c r="Z354" i="168"/>
  <c r="Y354" i="168"/>
  <c r="X354" i="168"/>
  <c r="W354" i="168"/>
  <c r="V354" i="168"/>
  <c r="U354" i="168"/>
  <c r="T354" i="168"/>
  <c r="S354" i="168"/>
  <c r="R354" i="168"/>
  <c r="Q354" i="168"/>
  <c r="P354" i="168"/>
  <c r="O354" i="168"/>
  <c r="N354" i="168"/>
  <c r="M354" i="168"/>
  <c r="L354" i="168"/>
  <c r="K354" i="168"/>
  <c r="J354" i="168"/>
  <c r="I354" i="168"/>
  <c r="H354" i="168"/>
  <c r="G354" i="168"/>
  <c r="AB352" i="168"/>
  <c r="AA352" i="168"/>
  <c r="Z352" i="168"/>
  <c r="Y352" i="168"/>
  <c r="X352" i="168"/>
  <c r="W352" i="168"/>
  <c r="V352" i="168"/>
  <c r="U352" i="168"/>
  <c r="T352" i="168"/>
  <c r="S352" i="168"/>
  <c r="R352" i="168"/>
  <c r="Q352" i="168"/>
  <c r="P352" i="168"/>
  <c r="O352" i="168"/>
  <c r="N352" i="168"/>
  <c r="M352" i="168"/>
  <c r="L352" i="168"/>
  <c r="K352" i="168"/>
  <c r="J352" i="168"/>
  <c r="I352" i="168"/>
  <c r="H352" i="168"/>
  <c r="G352" i="168"/>
  <c r="AB351" i="168"/>
  <c r="AA351" i="168"/>
  <c r="Z351" i="168"/>
  <c r="Y351" i="168"/>
  <c r="X351" i="168"/>
  <c r="W351" i="168"/>
  <c r="V351" i="168"/>
  <c r="U351" i="168"/>
  <c r="T351" i="168"/>
  <c r="S351" i="168"/>
  <c r="R351" i="168"/>
  <c r="Q351" i="168"/>
  <c r="P351" i="168"/>
  <c r="O351" i="168"/>
  <c r="N351" i="168"/>
  <c r="M351" i="168"/>
  <c r="L351" i="168"/>
  <c r="K351" i="168"/>
  <c r="J351" i="168"/>
  <c r="I351" i="168"/>
  <c r="H351" i="168"/>
  <c r="G351" i="168"/>
  <c r="AB350" i="168"/>
  <c r="AA350" i="168"/>
  <c r="Z350" i="168"/>
  <c r="Y350" i="168"/>
  <c r="X350" i="168"/>
  <c r="W350" i="168"/>
  <c r="V350" i="168"/>
  <c r="U350" i="168"/>
  <c r="T350" i="168"/>
  <c r="S350" i="168"/>
  <c r="R350" i="168"/>
  <c r="Q350" i="168"/>
  <c r="P350" i="168"/>
  <c r="O350" i="168"/>
  <c r="N350" i="168"/>
  <c r="M350" i="168"/>
  <c r="L350" i="168"/>
  <c r="K350" i="168"/>
  <c r="J350" i="168"/>
  <c r="I350" i="168"/>
  <c r="H350" i="168"/>
  <c r="G350" i="168"/>
  <c r="AB349" i="168"/>
  <c r="AA349" i="168"/>
  <c r="Z349" i="168"/>
  <c r="Y349" i="168"/>
  <c r="X349" i="168"/>
  <c r="W349" i="168"/>
  <c r="V349" i="168"/>
  <c r="U349" i="168"/>
  <c r="T349" i="168"/>
  <c r="S349" i="168"/>
  <c r="R349" i="168"/>
  <c r="Q349" i="168"/>
  <c r="P349" i="168"/>
  <c r="O349" i="168"/>
  <c r="N349" i="168"/>
  <c r="M349" i="168"/>
  <c r="L349" i="168"/>
  <c r="K349" i="168"/>
  <c r="J349" i="168"/>
  <c r="I349" i="168"/>
  <c r="H349" i="168"/>
  <c r="G349" i="168"/>
  <c r="AB348" i="168"/>
  <c r="AA348" i="168"/>
  <c r="Z348" i="168"/>
  <c r="Y348" i="168"/>
  <c r="X348" i="168"/>
  <c r="W348" i="168"/>
  <c r="V348" i="168"/>
  <c r="U348" i="168"/>
  <c r="T348" i="168"/>
  <c r="S348" i="168"/>
  <c r="R348" i="168"/>
  <c r="Q348" i="168"/>
  <c r="P348" i="168"/>
  <c r="O348" i="168"/>
  <c r="N348" i="168"/>
  <c r="M348" i="168"/>
  <c r="L348" i="168"/>
  <c r="K348" i="168"/>
  <c r="J348" i="168"/>
  <c r="I348" i="168"/>
  <c r="H348" i="168"/>
  <c r="G348" i="168"/>
  <c r="AB347" i="168"/>
  <c r="AA347" i="168"/>
  <c r="Z347" i="168"/>
  <c r="Y347" i="168"/>
  <c r="X347" i="168"/>
  <c r="W347" i="168"/>
  <c r="V347" i="168"/>
  <c r="U347" i="168"/>
  <c r="T347" i="168"/>
  <c r="S347" i="168"/>
  <c r="R347" i="168"/>
  <c r="Q347" i="168"/>
  <c r="P347" i="168"/>
  <c r="O347" i="168"/>
  <c r="N347" i="168"/>
  <c r="M347" i="168"/>
  <c r="L347" i="168"/>
  <c r="K347" i="168"/>
  <c r="J347" i="168"/>
  <c r="I347" i="168"/>
  <c r="H347" i="168"/>
  <c r="G347" i="168"/>
  <c r="AB346" i="168"/>
  <c r="AA346" i="168"/>
  <c r="Z346" i="168"/>
  <c r="Y346" i="168"/>
  <c r="X346" i="168"/>
  <c r="W346" i="168"/>
  <c r="V346" i="168"/>
  <c r="U346" i="168"/>
  <c r="T346" i="168"/>
  <c r="S346" i="168"/>
  <c r="R346" i="168"/>
  <c r="Q346" i="168"/>
  <c r="P346" i="168"/>
  <c r="O346" i="168"/>
  <c r="N346" i="168"/>
  <c r="M346" i="168"/>
  <c r="L346" i="168"/>
  <c r="K346" i="168"/>
  <c r="J346" i="168"/>
  <c r="I346" i="168"/>
  <c r="H346" i="168"/>
  <c r="G346" i="168"/>
  <c r="AB345" i="168"/>
  <c r="AA345" i="168"/>
  <c r="Z345" i="168"/>
  <c r="Y345" i="168"/>
  <c r="X345" i="168"/>
  <c r="W345" i="168"/>
  <c r="V345" i="168"/>
  <c r="U345" i="168"/>
  <c r="T345" i="168"/>
  <c r="S345" i="168"/>
  <c r="R345" i="168"/>
  <c r="Q345" i="168"/>
  <c r="P345" i="168"/>
  <c r="O345" i="168"/>
  <c r="N345" i="168"/>
  <c r="M345" i="168"/>
  <c r="L345" i="168"/>
  <c r="K345" i="168"/>
  <c r="J345" i="168"/>
  <c r="I345" i="168"/>
  <c r="H345" i="168"/>
  <c r="G345" i="168"/>
  <c r="AB344" i="168"/>
  <c r="AA344" i="168"/>
  <c r="Z344" i="168"/>
  <c r="Y344" i="168"/>
  <c r="X344" i="168"/>
  <c r="W344" i="168"/>
  <c r="V344" i="168"/>
  <c r="U344" i="168"/>
  <c r="T344" i="168"/>
  <c r="S344" i="168"/>
  <c r="R344" i="168"/>
  <c r="Q344" i="168"/>
  <c r="P344" i="168"/>
  <c r="O344" i="168"/>
  <c r="N344" i="168"/>
  <c r="M344" i="168"/>
  <c r="L344" i="168"/>
  <c r="K344" i="168"/>
  <c r="J344" i="168"/>
  <c r="I344" i="168"/>
  <c r="H344" i="168"/>
  <c r="G344" i="168"/>
  <c r="AB343" i="168"/>
  <c r="AA343" i="168"/>
  <c r="Z343" i="168"/>
  <c r="Y343" i="168"/>
  <c r="X343" i="168"/>
  <c r="W343" i="168"/>
  <c r="V343" i="168"/>
  <c r="U343" i="168"/>
  <c r="T343" i="168"/>
  <c r="S343" i="168"/>
  <c r="R343" i="168"/>
  <c r="Q343" i="168"/>
  <c r="P343" i="168"/>
  <c r="O343" i="168"/>
  <c r="N343" i="168"/>
  <c r="M343" i="168"/>
  <c r="L343" i="168"/>
  <c r="K343" i="168"/>
  <c r="J343" i="168"/>
  <c r="I343" i="168"/>
  <c r="H343" i="168"/>
  <c r="G343" i="168"/>
  <c r="AB342" i="168"/>
  <c r="AA342" i="168"/>
  <c r="Z342" i="168"/>
  <c r="Y342" i="168"/>
  <c r="X342" i="168"/>
  <c r="W342" i="168"/>
  <c r="V342" i="168"/>
  <c r="U342" i="168"/>
  <c r="T342" i="168"/>
  <c r="S342" i="168"/>
  <c r="R342" i="168"/>
  <c r="Q342" i="168"/>
  <c r="P342" i="168"/>
  <c r="O342" i="168"/>
  <c r="N342" i="168"/>
  <c r="M342" i="168"/>
  <c r="L342" i="168"/>
  <c r="K342" i="168"/>
  <c r="J342" i="168"/>
  <c r="I342" i="168"/>
  <c r="H342" i="168"/>
  <c r="G342" i="168"/>
  <c r="AB341" i="168"/>
  <c r="AA341" i="168"/>
  <c r="Z341" i="168"/>
  <c r="Y341" i="168"/>
  <c r="X341" i="168"/>
  <c r="W341" i="168"/>
  <c r="V341" i="168"/>
  <c r="U341" i="168"/>
  <c r="T341" i="168"/>
  <c r="S341" i="168"/>
  <c r="R341" i="168"/>
  <c r="Q341" i="168"/>
  <c r="P341" i="168"/>
  <c r="O341" i="168"/>
  <c r="N341" i="168"/>
  <c r="M341" i="168"/>
  <c r="L341" i="168"/>
  <c r="K341" i="168"/>
  <c r="J341" i="168"/>
  <c r="I341" i="168"/>
  <c r="H341" i="168"/>
  <c r="G341" i="168"/>
  <c r="AB340" i="168"/>
  <c r="AA340" i="168"/>
  <c r="Z340" i="168"/>
  <c r="Y340" i="168"/>
  <c r="X340" i="168"/>
  <c r="W340" i="168"/>
  <c r="V340" i="168"/>
  <c r="U340" i="168"/>
  <c r="T340" i="168"/>
  <c r="S340" i="168"/>
  <c r="R340" i="168"/>
  <c r="Q340" i="168"/>
  <c r="P340" i="168"/>
  <c r="O340" i="168"/>
  <c r="N340" i="168"/>
  <c r="M340" i="168"/>
  <c r="L340" i="168"/>
  <c r="K340" i="168"/>
  <c r="J340" i="168"/>
  <c r="I340" i="168"/>
  <c r="H340" i="168"/>
  <c r="G340" i="168"/>
  <c r="AB319" i="168"/>
  <c r="AA319" i="168"/>
  <c r="Z319" i="168"/>
  <c r="Y319" i="168"/>
  <c r="X319" i="168"/>
  <c r="W319" i="168"/>
  <c r="V319" i="168"/>
  <c r="U319" i="168"/>
  <c r="T319" i="168"/>
  <c r="S319" i="168"/>
  <c r="R319" i="168"/>
  <c r="Q319" i="168"/>
  <c r="P319" i="168"/>
  <c r="O319" i="168"/>
  <c r="N319" i="168"/>
  <c r="M319" i="168"/>
  <c r="L319" i="168"/>
  <c r="K319" i="168"/>
  <c r="J319" i="168"/>
  <c r="I319" i="168"/>
  <c r="H319" i="168"/>
  <c r="G319" i="168"/>
  <c r="AB318" i="168"/>
  <c r="AA318" i="168"/>
  <c r="Z318" i="168"/>
  <c r="Y318" i="168"/>
  <c r="X318" i="168"/>
  <c r="W318" i="168"/>
  <c r="V318" i="168"/>
  <c r="U318" i="168"/>
  <c r="T318" i="168"/>
  <c r="S318" i="168"/>
  <c r="R318" i="168"/>
  <c r="Q318" i="168"/>
  <c r="P318" i="168"/>
  <c r="O318" i="168"/>
  <c r="N318" i="168"/>
  <c r="M318" i="168"/>
  <c r="L318" i="168"/>
  <c r="K318" i="168"/>
  <c r="J318" i="168"/>
  <c r="I318" i="168"/>
  <c r="H318" i="168"/>
  <c r="G318" i="168"/>
  <c r="AB317" i="168"/>
  <c r="AA317" i="168"/>
  <c r="Z317" i="168"/>
  <c r="Y317" i="168"/>
  <c r="X317" i="168"/>
  <c r="W317" i="168"/>
  <c r="V317" i="168"/>
  <c r="U317" i="168"/>
  <c r="T317" i="168"/>
  <c r="S317" i="168"/>
  <c r="R317" i="168"/>
  <c r="Q317" i="168"/>
  <c r="P317" i="168"/>
  <c r="O317" i="168"/>
  <c r="N317" i="168"/>
  <c r="M317" i="168"/>
  <c r="L317" i="168"/>
  <c r="K317" i="168"/>
  <c r="J317" i="168"/>
  <c r="I317" i="168"/>
  <c r="H317" i="168"/>
  <c r="G317" i="168"/>
  <c r="AB315" i="168"/>
  <c r="AA315" i="168"/>
  <c r="Z315" i="168"/>
  <c r="Y315" i="168"/>
  <c r="X315" i="168"/>
  <c r="W315" i="168"/>
  <c r="V315" i="168"/>
  <c r="U315" i="168"/>
  <c r="T315" i="168"/>
  <c r="S315" i="168"/>
  <c r="R315" i="168"/>
  <c r="Q315" i="168"/>
  <c r="P315" i="168"/>
  <c r="O315" i="168"/>
  <c r="N315" i="168"/>
  <c r="M315" i="168"/>
  <c r="L315" i="168"/>
  <c r="K315" i="168"/>
  <c r="J315" i="168"/>
  <c r="I315" i="168"/>
  <c r="H315" i="168"/>
  <c r="G315" i="168"/>
  <c r="AB314" i="168"/>
  <c r="AA314" i="168"/>
  <c r="Z314" i="168"/>
  <c r="Y314" i="168"/>
  <c r="X314" i="168"/>
  <c r="W314" i="168"/>
  <c r="V314" i="168"/>
  <c r="U314" i="168"/>
  <c r="T314" i="168"/>
  <c r="S314" i="168"/>
  <c r="R314" i="168"/>
  <c r="Q314" i="168"/>
  <c r="P314" i="168"/>
  <c r="O314" i="168"/>
  <c r="N314" i="168"/>
  <c r="M314" i="168"/>
  <c r="L314" i="168"/>
  <c r="K314" i="168"/>
  <c r="J314" i="168"/>
  <c r="I314" i="168"/>
  <c r="H314" i="168"/>
  <c r="G314" i="168"/>
  <c r="AB313" i="168"/>
  <c r="AA313" i="168"/>
  <c r="Z313" i="168"/>
  <c r="Y313" i="168"/>
  <c r="X313" i="168"/>
  <c r="W313" i="168"/>
  <c r="V313" i="168"/>
  <c r="U313" i="168"/>
  <c r="T313" i="168"/>
  <c r="S313" i="168"/>
  <c r="R313" i="168"/>
  <c r="Q313" i="168"/>
  <c r="P313" i="168"/>
  <c r="O313" i="168"/>
  <c r="N313" i="168"/>
  <c r="M313" i="168"/>
  <c r="L313" i="168"/>
  <c r="K313" i="168"/>
  <c r="J313" i="168"/>
  <c r="I313" i="168"/>
  <c r="H313" i="168"/>
  <c r="G313" i="168"/>
  <c r="AB312" i="168"/>
  <c r="AA312" i="168"/>
  <c r="Z312" i="168"/>
  <c r="Y312" i="168"/>
  <c r="X312" i="168"/>
  <c r="W312" i="168"/>
  <c r="V312" i="168"/>
  <c r="U312" i="168"/>
  <c r="T312" i="168"/>
  <c r="S312" i="168"/>
  <c r="R312" i="168"/>
  <c r="Q312" i="168"/>
  <c r="P312" i="168"/>
  <c r="O312" i="168"/>
  <c r="N312" i="168"/>
  <c r="M312" i="168"/>
  <c r="L312" i="168"/>
  <c r="K312" i="168"/>
  <c r="J312" i="168"/>
  <c r="I312" i="168"/>
  <c r="H312" i="168"/>
  <c r="G312" i="168"/>
  <c r="AB311" i="168"/>
  <c r="AA311" i="168"/>
  <c r="Z311" i="168"/>
  <c r="Y311" i="168"/>
  <c r="X311" i="168"/>
  <c r="W311" i="168"/>
  <c r="V311" i="168"/>
  <c r="U311" i="168"/>
  <c r="T311" i="168"/>
  <c r="S311" i="168"/>
  <c r="R311" i="168"/>
  <c r="Q311" i="168"/>
  <c r="P311" i="168"/>
  <c r="O311" i="168"/>
  <c r="N311" i="168"/>
  <c r="M311" i="168"/>
  <c r="L311" i="168"/>
  <c r="K311" i="168"/>
  <c r="J311" i="168"/>
  <c r="I311" i="168"/>
  <c r="H311" i="168"/>
  <c r="G311" i="168"/>
  <c r="AB310" i="168"/>
  <c r="AA310" i="168"/>
  <c r="Z310" i="168"/>
  <c r="Y310" i="168"/>
  <c r="X310" i="168"/>
  <c r="W310" i="168"/>
  <c r="V310" i="168"/>
  <c r="U310" i="168"/>
  <c r="T310" i="168"/>
  <c r="S310" i="168"/>
  <c r="R310" i="168"/>
  <c r="Q310" i="168"/>
  <c r="P310" i="168"/>
  <c r="O310" i="168"/>
  <c r="N310" i="168"/>
  <c r="M310" i="168"/>
  <c r="L310" i="168"/>
  <c r="K310" i="168"/>
  <c r="J310" i="168"/>
  <c r="I310" i="168"/>
  <c r="H310" i="168"/>
  <c r="G310" i="168"/>
  <c r="AB309" i="168"/>
  <c r="AA309" i="168"/>
  <c r="Z309" i="168"/>
  <c r="Y309" i="168"/>
  <c r="X309" i="168"/>
  <c r="W309" i="168"/>
  <c r="V309" i="168"/>
  <c r="U309" i="168"/>
  <c r="T309" i="168"/>
  <c r="S309" i="168"/>
  <c r="R309" i="168"/>
  <c r="Q309" i="168"/>
  <c r="P309" i="168"/>
  <c r="O309" i="168"/>
  <c r="N309" i="168"/>
  <c r="M309" i="168"/>
  <c r="L309" i="168"/>
  <c r="K309" i="168"/>
  <c r="J309" i="168"/>
  <c r="I309" i="168"/>
  <c r="H309" i="168"/>
  <c r="G309" i="168"/>
  <c r="AB308" i="168"/>
  <c r="AA308" i="168"/>
  <c r="Z308" i="168"/>
  <c r="Y308" i="168"/>
  <c r="X308" i="168"/>
  <c r="W308" i="168"/>
  <c r="V308" i="168"/>
  <c r="U308" i="168"/>
  <c r="T308" i="168"/>
  <c r="S308" i="168"/>
  <c r="R308" i="168"/>
  <c r="Q308" i="168"/>
  <c r="P308" i="168"/>
  <c r="O308" i="168"/>
  <c r="N308" i="168"/>
  <c r="M308" i="168"/>
  <c r="L308" i="168"/>
  <c r="K308" i="168"/>
  <c r="J308" i="168"/>
  <c r="I308" i="168"/>
  <c r="H308" i="168"/>
  <c r="G308" i="168"/>
  <c r="AB307" i="168"/>
  <c r="AA307" i="168"/>
  <c r="Z307" i="168"/>
  <c r="Y307" i="168"/>
  <c r="X307" i="168"/>
  <c r="W307" i="168"/>
  <c r="V307" i="168"/>
  <c r="U307" i="168"/>
  <c r="T307" i="168"/>
  <c r="S307" i="168"/>
  <c r="R307" i="168"/>
  <c r="Q307" i="168"/>
  <c r="P307" i="168"/>
  <c r="O307" i="168"/>
  <c r="N307" i="168"/>
  <c r="M307" i="168"/>
  <c r="L307" i="168"/>
  <c r="K307" i="168"/>
  <c r="J307" i="168"/>
  <c r="I307" i="168"/>
  <c r="H307" i="168"/>
  <c r="G307" i="168"/>
  <c r="AB306" i="168"/>
  <c r="AA306" i="168"/>
  <c r="Z306" i="168"/>
  <c r="Y306" i="168"/>
  <c r="X306" i="168"/>
  <c r="W306" i="168"/>
  <c r="V306" i="168"/>
  <c r="U306" i="168"/>
  <c r="T306" i="168"/>
  <c r="S306" i="168"/>
  <c r="R306" i="168"/>
  <c r="Q306" i="168"/>
  <c r="P306" i="168"/>
  <c r="O306" i="168"/>
  <c r="N306" i="168"/>
  <c r="M306" i="168"/>
  <c r="L306" i="168"/>
  <c r="K306" i="168"/>
  <c r="J306" i="168"/>
  <c r="I306" i="168"/>
  <c r="H306" i="168"/>
  <c r="G306" i="168"/>
  <c r="AB305" i="168"/>
  <c r="AA305" i="168"/>
  <c r="Z305" i="168"/>
  <c r="Y305" i="168"/>
  <c r="X305" i="168"/>
  <c r="W305" i="168"/>
  <c r="V305" i="168"/>
  <c r="U305" i="168"/>
  <c r="T305" i="168"/>
  <c r="S305" i="168"/>
  <c r="R305" i="168"/>
  <c r="Q305" i="168"/>
  <c r="P305" i="168"/>
  <c r="O305" i="168"/>
  <c r="N305" i="168"/>
  <c r="M305" i="168"/>
  <c r="L305" i="168"/>
  <c r="K305" i="168"/>
  <c r="J305" i="168"/>
  <c r="I305" i="168"/>
  <c r="H305" i="168"/>
  <c r="G305" i="168"/>
  <c r="AB304" i="168"/>
  <c r="AA304" i="168"/>
  <c r="Z304" i="168"/>
  <c r="Y304" i="168"/>
  <c r="X304" i="168"/>
  <c r="W304" i="168"/>
  <c r="V304" i="168"/>
  <c r="U304" i="168"/>
  <c r="T304" i="168"/>
  <c r="S304" i="168"/>
  <c r="R304" i="168"/>
  <c r="Q304" i="168"/>
  <c r="P304" i="168"/>
  <c r="O304" i="168"/>
  <c r="N304" i="168"/>
  <c r="M304" i="168"/>
  <c r="L304" i="168"/>
  <c r="K304" i="168"/>
  <c r="J304" i="168"/>
  <c r="I304" i="168"/>
  <c r="H304" i="168"/>
  <c r="G304" i="168"/>
  <c r="AB303" i="168"/>
  <c r="AA303" i="168"/>
  <c r="Z303" i="168"/>
  <c r="Y303" i="168"/>
  <c r="X303" i="168"/>
  <c r="W303" i="168"/>
  <c r="V303" i="168"/>
  <c r="U303" i="168"/>
  <c r="T303" i="168"/>
  <c r="S303" i="168"/>
  <c r="R303" i="168"/>
  <c r="Q303" i="168"/>
  <c r="P303" i="168"/>
  <c r="O303" i="168"/>
  <c r="N303" i="168"/>
  <c r="M303" i="168"/>
  <c r="L303" i="168"/>
  <c r="K303" i="168"/>
  <c r="J303" i="168"/>
  <c r="I303" i="168"/>
  <c r="H303" i="168"/>
  <c r="G303" i="168"/>
  <c r="AB302" i="168"/>
  <c r="AA302" i="168"/>
  <c r="Z302" i="168"/>
  <c r="Y302" i="168"/>
  <c r="X302" i="168"/>
  <c r="W302" i="168"/>
  <c r="V302" i="168"/>
  <c r="U302" i="168"/>
  <c r="T302" i="168"/>
  <c r="S302" i="168"/>
  <c r="R302" i="168"/>
  <c r="Q302" i="168"/>
  <c r="P302" i="168"/>
  <c r="O302" i="168"/>
  <c r="N302" i="168"/>
  <c r="M302" i="168"/>
  <c r="L302" i="168"/>
  <c r="K302" i="168"/>
  <c r="J302" i="168"/>
  <c r="I302" i="168"/>
  <c r="H302" i="168"/>
  <c r="G302" i="168"/>
  <c r="AB301" i="168"/>
  <c r="AA301" i="168"/>
  <c r="Z301" i="168"/>
  <c r="Y301" i="168"/>
  <c r="X301" i="168"/>
  <c r="W301" i="168"/>
  <c r="V301" i="168"/>
  <c r="U301" i="168"/>
  <c r="T301" i="168"/>
  <c r="S301" i="168"/>
  <c r="R301" i="168"/>
  <c r="Q301" i="168"/>
  <c r="P301" i="168"/>
  <c r="O301" i="168"/>
  <c r="N301" i="168"/>
  <c r="M301" i="168"/>
  <c r="L301" i="168"/>
  <c r="K301" i="168"/>
  <c r="J301" i="168"/>
  <c r="I301" i="168"/>
  <c r="H301" i="168"/>
  <c r="G301" i="168"/>
  <c r="AB277" i="168"/>
  <c r="AA277" i="168"/>
  <c r="Z277" i="168"/>
  <c r="Y277" i="168"/>
  <c r="X277" i="168"/>
  <c r="W277" i="168"/>
  <c r="V277" i="168"/>
  <c r="U277" i="168"/>
  <c r="T277" i="168"/>
  <c r="S277" i="168"/>
  <c r="R277" i="168"/>
  <c r="Q277" i="168"/>
  <c r="P277" i="168"/>
  <c r="O277" i="168"/>
  <c r="N277" i="168"/>
  <c r="M277" i="168"/>
  <c r="L277" i="168"/>
  <c r="K277" i="168"/>
  <c r="J277" i="168"/>
  <c r="I277" i="168"/>
  <c r="H277" i="168"/>
  <c r="G277" i="168"/>
  <c r="AB276" i="168"/>
  <c r="AA276" i="168"/>
  <c r="Z276" i="168"/>
  <c r="Y276" i="168"/>
  <c r="X276" i="168"/>
  <c r="W276" i="168"/>
  <c r="V276" i="168"/>
  <c r="U276" i="168"/>
  <c r="T276" i="168"/>
  <c r="S276" i="168"/>
  <c r="R276" i="168"/>
  <c r="Q276" i="168"/>
  <c r="P276" i="168"/>
  <c r="O276" i="168"/>
  <c r="N276" i="168"/>
  <c r="M276" i="168"/>
  <c r="L276" i="168"/>
  <c r="K276" i="168"/>
  <c r="J276" i="168"/>
  <c r="I276" i="168"/>
  <c r="H276" i="168"/>
  <c r="G276" i="168"/>
  <c r="AB275" i="168"/>
  <c r="AA275" i="168"/>
  <c r="Z275" i="168"/>
  <c r="Y275" i="168"/>
  <c r="X275" i="168"/>
  <c r="W275" i="168"/>
  <c r="V275" i="168"/>
  <c r="U275" i="168"/>
  <c r="T275" i="168"/>
  <c r="S275" i="168"/>
  <c r="R275" i="168"/>
  <c r="Q275" i="168"/>
  <c r="P275" i="168"/>
  <c r="O275" i="168"/>
  <c r="N275" i="168"/>
  <c r="M275" i="168"/>
  <c r="L275" i="168"/>
  <c r="K275" i="168"/>
  <c r="J275" i="168"/>
  <c r="I275" i="168"/>
  <c r="H275" i="168"/>
  <c r="G275" i="168"/>
  <c r="AB274" i="168"/>
  <c r="AA274" i="168"/>
  <c r="Z274" i="168"/>
  <c r="Y274" i="168"/>
  <c r="X274" i="168"/>
  <c r="W274" i="168"/>
  <c r="V274" i="168"/>
  <c r="U274" i="168"/>
  <c r="T274" i="168"/>
  <c r="S274" i="168"/>
  <c r="R274" i="168"/>
  <c r="Q274" i="168"/>
  <c r="P274" i="168"/>
  <c r="O274" i="168"/>
  <c r="N274" i="168"/>
  <c r="M274" i="168"/>
  <c r="L274" i="168"/>
  <c r="K274" i="168"/>
  <c r="J274" i="168"/>
  <c r="I274" i="168"/>
  <c r="H274" i="168"/>
  <c r="G274" i="168"/>
  <c r="AB273" i="168"/>
  <c r="AA273" i="168"/>
  <c r="Z273" i="168"/>
  <c r="Y273" i="168"/>
  <c r="X273" i="168"/>
  <c r="W273" i="168"/>
  <c r="V273" i="168"/>
  <c r="U273" i="168"/>
  <c r="T273" i="168"/>
  <c r="S273" i="168"/>
  <c r="R273" i="168"/>
  <c r="Q273" i="168"/>
  <c r="P273" i="168"/>
  <c r="O273" i="168"/>
  <c r="N273" i="168"/>
  <c r="M273" i="168"/>
  <c r="L273" i="168"/>
  <c r="K273" i="168"/>
  <c r="J273" i="168"/>
  <c r="I273" i="168"/>
  <c r="H273" i="168"/>
  <c r="G273" i="168"/>
  <c r="AB272" i="168"/>
  <c r="AA272" i="168"/>
  <c r="Z272" i="168"/>
  <c r="Y272" i="168"/>
  <c r="X272" i="168"/>
  <c r="W272" i="168"/>
  <c r="V272" i="168"/>
  <c r="U272" i="168"/>
  <c r="T272" i="168"/>
  <c r="S272" i="168"/>
  <c r="R272" i="168"/>
  <c r="Q272" i="168"/>
  <c r="P272" i="168"/>
  <c r="O272" i="168"/>
  <c r="N272" i="168"/>
  <c r="M272" i="168"/>
  <c r="L272" i="168"/>
  <c r="K272" i="168"/>
  <c r="J272" i="168"/>
  <c r="I272" i="168"/>
  <c r="H272" i="168"/>
  <c r="G272" i="168"/>
  <c r="AB271" i="168"/>
  <c r="AA271" i="168"/>
  <c r="Z271" i="168"/>
  <c r="Y271" i="168"/>
  <c r="X271" i="168"/>
  <c r="W271" i="168"/>
  <c r="V271" i="168"/>
  <c r="U271" i="168"/>
  <c r="T271" i="168"/>
  <c r="S271" i="168"/>
  <c r="R271" i="168"/>
  <c r="Q271" i="168"/>
  <c r="P271" i="168"/>
  <c r="O271" i="168"/>
  <c r="N271" i="168"/>
  <c r="M271" i="168"/>
  <c r="L271" i="168"/>
  <c r="K271" i="168"/>
  <c r="J271" i="168"/>
  <c r="I271" i="168"/>
  <c r="H271" i="168"/>
  <c r="G271" i="168"/>
  <c r="AB270" i="168"/>
  <c r="AA270" i="168"/>
  <c r="Z270" i="168"/>
  <c r="Y270" i="168"/>
  <c r="X270" i="168"/>
  <c r="W270" i="168"/>
  <c r="V270" i="168"/>
  <c r="U270" i="168"/>
  <c r="T270" i="168"/>
  <c r="S270" i="168"/>
  <c r="R270" i="168"/>
  <c r="Q270" i="168"/>
  <c r="P270" i="168"/>
  <c r="O270" i="168"/>
  <c r="N270" i="168"/>
  <c r="M270" i="168"/>
  <c r="L270" i="168"/>
  <c r="K270" i="168"/>
  <c r="J270" i="168"/>
  <c r="I270" i="168"/>
  <c r="H270" i="168"/>
  <c r="G270" i="168"/>
  <c r="AB269" i="168"/>
  <c r="AA269" i="168"/>
  <c r="Z269" i="168"/>
  <c r="Y269" i="168"/>
  <c r="X269" i="168"/>
  <c r="W269" i="168"/>
  <c r="V269" i="168"/>
  <c r="U269" i="168"/>
  <c r="T269" i="168"/>
  <c r="S269" i="168"/>
  <c r="R269" i="168"/>
  <c r="Q269" i="168"/>
  <c r="P269" i="168"/>
  <c r="O269" i="168"/>
  <c r="N269" i="168"/>
  <c r="M269" i="168"/>
  <c r="L269" i="168"/>
  <c r="K269" i="168"/>
  <c r="J269" i="168"/>
  <c r="I269" i="168"/>
  <c r="H269" i="168"/>
  <c r="G269" i="168"/>
  <c r="AB268" i="168"/>
  <c r="AA268" i="168"/>
  <c r="Z268" i="168"/>
  <c r="Y268" i="168"/>
  <c r="X268" i="168"/>
  <c r="W268" i="168"/>
  <c r="V268" i="168"/>
  <c r="U268" i="168"/>
  <c r="T268" i="168"/>
  <c r="S268" i="168"/>
  <c r="R268" i="168"/>
  <c r="Q268" i="168"/>
  <c r="P268" i="168"/>
  <c r="O268" i="168"/>
  <c r="N268" i="168"/>
  <c r="M268" i="168"/>
  <c r="L268" i="168"/>
  <c r="K268" i="168"/>
  <c r="J268" i="168"/>
  <c r="I268" i="168"/>
  <c r="H268" i="168"/>
  <c r="G268" i="168"/>
  <c r="AB267" i="168"/>
  <c r="AA267" i="168"/>
  <c r="Z267" i="168"/>
  <c r="Y267" i="168"/>
  <c r="X267" i="168"/>
  <c r="W267" i="168"/>
  <c r="V267" i="168"/>
  <c r="U267" i="168"/>
  <c r="T267" i="168"/>
  <c r="S267" i="168"/>
  <c r="R267" i="168"/>
  <c r="Q267" i="168"/>
  <c r="P267" i="168"/>
  <c r="O267" i="168"/>
  <c r="N267" i="168"/>
  <c r="M267" i="168"/>
  <c r="L267" i="168"/>
  <c r="K267" i="168"/>
  <c r="J267" i="168"/>
  <c r="I267" i="168"/>
  <c r="H267" i="168"/>
  <c r="G267" i="168"/>
  <c r="AB249" i="168"/>
  <c r="AA249" i="168"/>
  <c r="Z249" i="168"/>
  <c r="Y249" i="168"/>
  <c r="X249" i="168"/>
  <c r="W249" i="168"/>
  <c r="V249" i="168"/>
  <c r="U249" i="168"/>
  <c r="T249" i="168"/>
  <c r="S249" i="168"/>
  <c r="R249" i="168"/>
  <c r="Q249" i="168"/>
  <c r="P249" i="168"/>
  <c r="O249" i="168"/>
  <c r="N249" i="168"/>
  <c r="M249" i="168"/>
  <c r="L249" i="168"/>
  <c r="K249" i="168"/>
  <c r="J249" i="168"/>
  <c r="I249" i="168"/>
  <c r="H249" i="168"/>
  <c r="G249" i="168"/>
  <c r="AB248" i="168"/>
  <c r="AA248" i="168"/>
  <c r="Z248" i="168"/>
  <c r="Y248" i="168"/>
  <c r="X248" i="168"/>
  <c r="W248" i="168"/>
  <c r="V248" i="168"/>
  <c r="U248" i="168"/>
  <c r="T248" i="168"/>
  <c r="S248" i="168"/>
  <c r="R248" i="168"/>
  <c r="Q248" i="168"/>
  <c r="P248" i="168"/>
  <c r="O248" i="168"/>
  <c r="N248" i="168"/>
  <c r="M248" i="168"/>
  <c r="L248" i="168"/>
  <c r="K248" i="168"/>
  <c r="J248" i="168"/>
  <c r="I248" i="168"/>
  <c r="H248" i="168"/>
  <c r="G248" i="168"/>
  <c r="AB247" i="168"/>
  <c r="AA247" i="168"/>
  <c r="Z247" i="168"/>
  <c r="Y247" i="168"/>
  <c r="X247" i="168"/>
  <c r="W247" i="168"/>
  <c r="V247" i="168"/>
  <c r="U247" i="168"/>
  <c r="T247" i="168"/>
  <c r="S247" i="168"/>
  <c r="R247" i="168"/>
  <c r="Q247" i="168"/>
  <c r="P247" i="168"/>
  <c r="O247" i="168"/>
  <c r="N247" i="168"/>
  <c r="M247" i="168"/>
  <c r="L247" i="168"/>
  <c r="K247" i="168"/>
  <c r="J247" i="168"/>
  <c r="I247" i="168"/>
  <c r="H247" i="168"/>
  <c r="G247" i="168"/>
  <c r="AB245" i="168"/>
  <c r="AA245" i="168"/>
  <c r="Z245" i="168"/>
  <c r="Y245" i="168"/>
  <c r="X245" i="168"/>
  <c r="W245" i="168"/>
  <c r="V245" i="168"/>
  <c r="U245" i="168"/>
  <c r="T245" i="168"/>
  <c r="S245" i="168"/>
  <c r="R245" i="168"/>
  <c r="Q245" i="168"/>
  <c r="P245" i="168"/>
  <c r="O245" i="168"/>
  <c r="N245" i="168"/>
  <c r="M245" i="168"/>
  <c r="L245" i="168"/>
  <c r="K245" i="168"/>
  <c r="J245" i="168"/>
  <c r="I245" i="168"/>
  <c r="H245" i="168"/>
  <c r="G245" i="168"/>
  <c r="AB244" i="168"/>
  <c r="AA244" i="168"/>
  <c r="Z244" i="168"/>
  <c r="Y244" i="168"/>
  <c r="X244" i="168"/>
  <c r="W244" i="168"/>
  <c r="V244" i="168"/>
  <c r="U244" i="168"/>
  <c r="T244" i="168"/>
  <c r="S244" i="168"/>
  <c r="R244" i="168"/>
  <c r="Q244" i="168"/>
  <c r="P244" i="168"/>
  <c r="O244" i="168"/>
  <c r="N244" i="168"/>
  <c r="M244" i="168"/>
  <c r="L244" i="168"/>
  <c r="K244" i="168"/>
  <c r="J244" i="168"/>
  <c r="I244" i="168"/>
  <c r="H244" i="168"/>
  <c r="G244" i="168"/>
  <c r="AB243" i="168"/>
  <c r="AA243" i="168"/>
  <c r="Z243" i="168"/>
  <c r="Y243" i="168"/>
  <c r="X243" i="168"/>
  <c r="W243" i="168"/>
  <c r="V243" i="168"/>
  <c r="U243" i="168"/>
  <c r="T243" i="168"/>
  <c r="S243" i="168"/>
  <c r="R243" i="168"/>
  <c r="Q243" i="168"/>
  <c r="P243" i="168"/>
  <c r="O243" i="168"/>
  <c r="N243" i="168"/>
  <c r="M243" i="168"/>
  <c r="L243" i="168"/>
  <c r="K243" i="168"/>
  <c r="J243" i="168"/>
  <c r="I243" i="168"/>
  <c r="H243" i="168"/>
  <c r="G243" i="168"/>
  <c r="AB242" i="168"/>
  <c r="AA242" i="168"/>
  <c r="Z242" i="168"/>
  <c r="Y242" i="168"/>
  <c r="X242" i="168"/>
  <c r="W242" i="168"/>
  <c r="V242" i="168"/>
  <c r="U242" i="168"/>
  <c r="T242" i="168"/>
  <c r="S242" i="168"/>
  <c r="R242" i="168"/>
  <c r="Q242" i="168"/>
  <c r="P242" i="168"/>
  <c r="O242" i="168"/>
  <c r="N242" i="168"/>
  <c r="M242" i="168"/>
  <c r="L242" i="168"/>
  <c r="K242" i="168"/>
  <c r="J242" i="168"/>
  <c r="I242" i="168"/>
  <c r="H242" i="168"/>
  <c r="G242" i="168"/>
  <c r="AB241" i="168"/>
  <c r="AA241" i="168"/>
  <c r="Z241" i="168"/>
  <c r="Y241" i="168"/>
  <c r="X241" i="168"/>
  <c r="W241" i="168"/>
  <c r="V241" i="168"/>
  <c r="U241" i="168"/>
  <c r="T241" i="168"/>
  <c r="S241" i="168"/>
  <c r="R241" i="168"/>
  <c r="Q241" i="168"/>
  <c r="P241" i="168"/>
  <c r="O241" i="168"/>
  <c r="N241" i="168"/>
  <c r="M241" i="168"/>
  <c r="L241" i="168"/>
  <c r="K241" i="168"/>
  <c r="J241" i="168"/>
  <c r="I241" i="168"/>
  <c r="H241" i="168"/>
  <c r="G241" i="168"/>
  <c r="AB240" i="168"/>
  <c r="AA240" i="168"/>
  <c r="Z240" i="168"/>
  <c r="Y240" i="168"/>
  <c r="X240" i="168"/>
  <c r="W240" i="168"/>
  <c r="V240" i="168"/>
  <c r="U240" i="168"/>
  <c r="T240" i="168"/>
  <c r="S240" i="168"/>
  <c r="R240" i="168"/>
  <c r="Q240" i="168"/>
  <c r="P240" i="168"/>
  <c r="O240" i="168"/>
  <c r="N240" i="168"/>
  <c r="M240" i="168"/>
  <c r="L240" i="168"/>
  <c r="K240" i="168"/>
  <c r="J240" i="168"/>
  <c r="I240" i="168"/>
  <c r="H240" i="168"/>
  <c r="G240" i="168"/>
  <c r="AB239" i="168"/>
  <c r="AA239" i="168"/>
  <c r="Z239" i="168"/>
  <c r="Y239" i="168"/>
  <c r="X239" i="168"/>
  <c r="W239" i="168"/>
  <c r="V239" i="168"/>
  <c r="U239" i="168"/>
  <c r="T239" i="168"/>
  <c r="S239" i="168"/>
  <c r="R239" i="168"/>
  <c r="Q239" i="168"/>
  <c r="P239" i="168"/>
  <c r="O239" i="168"/>
  <c r="N239" i="168"/>
  <c r="M239" i="168"/>
  <c r="L239" i="168"/>
  <c r="K239" i="168"/>
  <c r="J239" i="168"/>
  <c r="I239" i="168"/>
  <c r="H239" i="168"/>
  <c r="G239" i="168"/>
  <c r="AB238" i="168"/>
  <c r="AA238" i="168"/>
  <c r="Z238" i="168"/>
  <c r="Y238" i="168"/>
  <c r="X238" i="168"/>
  <c r="W238" i="168"/>
  <c r="V238" i="168"/>
  <c r="U238" i="168"/>
  <c r="T238" i="168"/>
  <c r="S238" i="168"/>
  <c r="R238" i="168"/>
  <c r="Q238" i="168"/>
  <c r="P238" i="168"/>
  <c r="O238" i="168"/>
  <c r="N238" i="168"/>
  <c r="M238" i="168"/>
  <c r="L238" i="168"/>
  <c r="K238" i="168"/>
  <c r="J238" i="168"/>
  <c r="I238" i="168"/>
  <c r="H238" i="168"/>
  <c r="G238" i="168"/>
  <c r="AB237" i="168"/>
  <c r="AA237" i="168"/>
  <c r="Z237" i="168"/>
  <c r="Y237" i="168"/>
  <c r="X237" i="168"/>
  <c r="W237" i="168"/>
  <c r="V237" i="168"/>
  <c r="U237" i="168"/>
  <c r="T237" i="168"/>
  <c r="S237" i="168"/>
  <c r="R237" i="168"/>
  <c r="Q237" i="168"/>
  <c r="P237" i="168"/>
  <c r="O237" i="168"/>
  <c r="N237" i="168"/>
  <c r="M237" i="168"/>
  <c r="L237" i="168"/>
  <c r="K237" i="168"/>
  <c r="J237" i="168"/>
  <c r="I237" i="168"/>
  <c r="H237" i="168"/>
  <c r="G237" i="168"/>
  <c r="AB236" i="168"/>
  <c r="AA236" i="168"/>
  <c r="Z236" i="168"/>
  <c r="Y236" i="168"/>
  <c r="X236" i="168"/>
  <c r="W236" i="168"/>
  <c r="V236" i="168"/>
  <c r="U236" i="168"/>
  <c r="T236" i="168"/>
  <c r="S236" i="168"/>
  <c r="R236" i="168"/>
  <c r="Q236" i="168"/>
  <c r="P236" i="168"/>
  <c r="O236" i="168"/>
  <c r="N236" i="168"/>
  <c r="M236" i="168"/>
  <c r="L236" i="168"/>
  <c r="K236" i="168"/>
  <c r="J236" i="168"/>
  <c r="I236" i="168"/>
  <c r="H236" i="168"/>
  <c r="G236" i="168"/>
  <c r="AB235" i="168"/>
  <c r="AA235" i="168"/>
  <c r="Z235" i="168"/>
  <c r="Y235" i="168"/>
  <c r="X235" i="168"/>
  <c r="W235" i="168"/>
  <c r="V235" i="168"/>
  <c r="U235" i="168"/>
  <c r="T235" i="168"/>
  <c r="S235" i="168"/>
  <c r="R235" i="168"/>
  <c r="Q235" i="168"/>
  <c r="P235" i="168"/>
  <c r="O235" i="168"/>
  <c r="N235" i="168"/>
  <c r="M235" i="168"/>
  <c r="L235" i="168"/>
  <c r="K235" i="168"/>
  <c r="J235" i="168"/>
  <c r="I235" i="168"/>
  <c r="H235" i="168"/>
  <c r="G235" i="168"/>
  <c r="AB234" i="168"/>
  <c r="AA234" i="168"/>
  <c r="Z234" i="168"/>
  <c r="Y234" i="168"/>
  <c r="X234" i="168"/>
  <c r="W234" i="168"/>
  <c r="V234" i="168"/>
  <c r="U234" i="168"/>
  <c r="T234" i="168"/>
  <c r="S234" i="168"/>
  <c r="R234" i="168"/>
  <c r="Q234" i="168"/>
  <c r="P234" i="168"/>
  <c r="O234" i="168"/>
  <c r="N234" i="168"/>
  <c r="M234" i="168"/>
  <c r="L234" i="168"/>
  <c r="K234" i="168"/>
  <c r="J234" i="168"/>
  <c r="I234" i="168"/>
  <c r="H234" i="168"/>
  <c r="G234" i="168"/>
  <c r="AB233" i="168"/>
  <c r="AA233" i="168"/>
  <c r="Z233" i="168"/>
  <c r="Y233" i="168"/>
  <c r="X233" i="168"/>
  <c r="W233" i="168"/>
  <c r="V233" i="168"/>
  <c r="U233" i="168"/>
  <c r="T233" i="168"/>
  <c r="S233" i="168"/>
  <c r="R233" i="168"/>
  <c r="Q233" i="168"/>
  <c r="P233" i="168"/>
  <c r="O233" i="168"/>
  <c r="N233" i="168"/>
  <c r="M233" i="168"/>
  <c r="L233" i="168"/>
  <c r="K233" i="168"/>
  <c r="J233" i="168"/>
  <c r="I233" i="168"/>
  <c r="H233" i="168"/>
  <c r="G233" i="168"/>
  <c r="AB212" i="168"/>
  <c r="AA212" i="168"/>
  <c r="Z212" i="168"/>
  <c r="Y212" i="168"/>
  <c r="X212" i="168"/>
  <c r="W212" i="168"/>
  <c r="V212" i="168"/>
  <c r="U212" i="168"/>
  <c r="T212" i="168"/>
  <c r="S212" i="168"/>
  <c r="R212" i="168"/>
  <c r="Q212" i="168"/>
  <c r="P212" i="168"/>
  <c r="O212" i="168"/>
  <c r="N212" i="168"/>
  <c r="M212" i="168"/>
  <c r="L212" i="168"/>
  <c r="K212" i="168"/>
  <c r="J212" i="168"/>
  <c r="I212" i="168"/>
  <c r="H212" i="168"/>
  <c r="G212" i="168"/>
  <c r="AB211" i="168"/>
  <c r="AA211" i="168"/>
  <c r="Z211" i="168"/>
  <c r="Y211" i="168"/>
  <c r="X211" i="168"/>
  <c r="W211" i="168"/>
  <c r="V211" i="168"/>
  <c r="U211" i="168"/>
  <c r="T211" i="168"/>
  <c r="S211" i="168"/>
  <c r="R211" i="168"/>
  <c r="Q211" i="168"/>
  <c r="P211" i="168"/>
  <c r="O211" i="168"/>
  <c r="N211" i="168"/>
  <c r="M211" i="168"/>
  <c r="L211" i="168"/>
  <c r="K211" i="168"/>
  <c r="J211" i="168"/>
  <c r="I211" i="168"/>
  <c r="H211" i="168"/>
  <c r="G211" i="168"/>
  <c r="AB210" i="168"/>
  <c r="AA210" i="168"/>
  <c r="Z210" i="168"/>
  <c r="Y210" i="168"/>
  <c r="X210" i="168"/>
  <c r="W210" i="168"/>
  <c r="V210" i="168"/>
  <c r="U210" i="168"/>
  <c r="T210" i="168"/>
  <c r="S210" i="168"/>
  <c r="R210" i="168"/>
  <c r="Q210" i="168"/>
  <c r="P210" i="168"/>
  <c r="O210" i="168"/>
  <c r="N210" i="168"/>
  <c r="M210" i="168"/>
  <c r="L210" i="168"/>
  <c r="K210" i="168"/>
  <c r="J210" i="168"/>
  <c r="I210" i="168"/>
  <c r="H210" i="168"/>
  <c r="G210" i="168"/>
  <c r="AB209" i="168"/>
  <c r="AA209" i="168"/>
  <c r="Z209" i="168"/>
  <c r="Y209" i="168"/>
  <c r="X209" i="168"/>
  <c r="W209" i="168"/>
  <c r="V209" i="168"/>
  <c r="U209" i="168"/>
  <c r="T209" i="168"/>
  <c r="S209" i="168"/>
  <c r="R209" i="168"/>
  <c r="Q209" i="168"/>
  <c r="P209" i="168"/>
  <c r="O209" i="168"/>
  <c r="N209" i="168"/>
  <c r="M209" i="168"/>
  <c r="L209" i="168"/>
  <c r="K209" i="168"/>
  <c r="J209" i="168"/>
  <c r="I209" i="168"/>
  <c r="H209" i="168"/>
  <c r="G209" i="168"/>
  <c r="AB208" i="168"/>
  <c r="AA208" i="168"/>
  <c r="Z208" i="168"/>
  <c r="Y208" i="168"/>
  <c r="X208" i="168"/>
  <c r="W208" i="168"/>
  <c r="V208" i="168"/>
  <c r="U208" i="168"/>
  <c r="T208" i="168"/>
  <c r="S208" i="168"/>
  <c r="R208" i="168"/>
  <c r="Q208" i="168"/>
  <c r="P208" i="168"/>
  <c r="O208" i="168"/>
  <c r="N208" i="168"/>
  <c r="M208" i="168"/>
  <c r="L208" i="168"/>
  <c r="K208" i="168"/>
  <c r="J208" i="168"/>
  <c r="I208" i="168"/>
  <c r="H208" i="168"/>
  <c r="G208" i="168"/>
  <c r="AB207" i="168"/>
  <c r="AA207" i="168"/>
  <c r="Z207" i="168"/>
  <c r="Y207" i="168"/>
  <c r="X207" i="168"/>
  <c r="W207" i="168"/>
  <c r="V207" i="168"/>
  <c r="U207" i="168"/>
  <c r="T207" i="168"/>
  <c r="S207" i="168"/>
  <c r="R207" i="168"/>
  <c r="Q207" i="168"/>
  <c r="P207" i="168"/>
  <c r="O207" i="168"/>
  <c r="N207" i="168"/>
  <c r="M207" i="168"/>
  <c r="L207" i="168"/>
  <c r="K207" i="168"/>
  <c r="J207" i="168"/>
  <c r="I207" i="168"/>
  <c r="H207" i="168"/>
  <c r="G207" i="168"/>
  <c r="AB206" i="168"/>
  <c r="AA206" i="168"/>
  <c r="Z206" i="168"/>
  <c r="Y206" i="168"/>
  <c r="X206" i="168"/>
  <c r="W206" i="168"/>
  <c r="V206" i="168"/>
  <c r="U206" i="168"/>
  <c r="T206" i="168"/>
  <c r="S206" i="168"/>
  <c r="R206" i="168"/>
  <c r="Q206" i="168"/>
  <c r="P206" i="168"/>
  <c r="O206" i="168"/>
  <c r="N206" i="168"/>
  <c r="M206" i="168"/>
  <c r="L206" i="168"/>
  <c r="K206" i="168"/>
  <c r="J206" i="168"/>
  <c r="I206" i="168"/>
  <c r="H206" i="168"/>
  <c r="G206" i="168"/>
  <c r="AB205" i="168"/>
  <c r="AA205" i="168"/>
  <c r="Z205" i="168"/>
  <c r="Y205" i="168"/>
  <c r="X205" i="168"/>
  <c r="W205" i="168"/>
  <c r="V205" i="168"/>
  <c r="U205" i="168"/>
  <c r="T205" i="168"/>
  <c r="S205" i="168"/>
  <c r="R205" i="168"/>
  <c r="Q205" i="168"/>
  <c r="P205" i="168"/>
  <c r="O205" i="168"/>
  <c r="N205" i="168"/>
  <c r="M205" i="168"/>
  <c r="L205" i="168"/>
  <c r="K205" i="168"/>
  <c r="J205" i="168"/>
  <c r="I205" i="168"/>
  <c r="H205" i="168"/>
  <c r="G205" i="168"/>
  <c r="AB204" i="168"/>
  <c r="AA204" i="168"/>
  <c r="Z204" i="168"/>
  <c r="Y204" i="168"/>
  <c r="X204" i="168"/>
  <c r="W204" i="168"/>
  <c r="V204" i="168"/>
  <c r="U204" i="168"/>
  <c r="T204" i="168"/>
  <c r="S204" i="168"/>
  <c r="R204" i="168"/>
  <c r="Q204" i="168"/>
  <c r="P204" i="168"/>
  <c r="O204" i="168"/>
  <c r="N204" i="168"/>
  <c r="M204" i="168"/>
  <c r="L204" i="168"/>
  <c r="K204" i="168"/>
  <c r="J204" i="168"/>
  <c r="I204" i="168"/>
  <c r="H204" i="168"/>
  <c r="G204" i="168"/>
  <c r="AB203" i="168"/>
  <c r="AA203" i="168"/>
  <c r="Z203" i="168"/>
  <c r="Y203" i="168"/>
  <c r="X203" i="168"/>
  <c r="W203" i="168"/>
  <c r="V203" i="168"/>
  <c r="U203" i="168"/>
  <c r="T203" i="168"/>
  <c r="S203" i="168"/>
  <c r="R203" i="168"/>
  <c r="Q203" i="168"/>
  <c r="P203" i="168"/>
  <c r="O203" i="168"/>
  <c r="N203" i="168"/>
  <c r="M203" i="168"/>
  <c r="L203" i="168"/>
  <c r="K203" i="168"/>
  <c r="J203" i="168"/>
  <c r="I203" i="168"/>
  <c r="H203" i="168"/>
  <c r="G203" i="168"/>
  <c r="AB202" i="168"/>
  <c r="AA202" i="168"/>
  <c r="Z202" i="168"/>
  <c r="Y202" i="168"/>
  <c r="X202" i="168"/>
  <c r="W202" i="168"/>
  <c r="V202" i="168"/>
  <c r="U202" i="168"/>
  <c r="T202" i="168"/>
  <c r="S202" i="168"/>
  <c r="R202" i="168"/>
  <c r="Q202" i="168"/>
  <c r="P202" i="168"/>
  <c r="O202" i="168"/>
  <c r="N202" i="168"/>
  <c r="M202" i="168"/>
  <c r="L202" i="168"/>
  <c r="K202" i="168"/>
  <c r="J202" i="168"/>
  <c r="I202" i="168"/>
  <c r="H202" i="168"/>
  <c r="G202" i="168"/>
  <c r="AB201" i="168"/>
  <c r="AA201" i="168"/>
  <c r="Z201" i="168"/>
  <c r="Y201" i="168"/>
  <c r="X201" i="168"/>
  <c r="W201" i="168"/>
  <c r="V201" i="168"/>
  <c r="U201" i="168"/>
  <c r="T201" i="168"/>
  <c r="S201" i="168"/>
  <c r="R201" i="168"/>
  <c r="Q201" i="168"/>
  <c r="P201" i="168"/>
  <c r="O201" i="168"/>
  <c r="N201" i="168"/>
  <c r="M201" i="168"/>
  <c r="L201" i="168"/>
  <c r="K201" i="168"/>
  <c r="J201" i="168"/>
  <c r="I201" i="168"/>
  <c r="H201" i="168"/>
  <c r="G201" i="168"/>
  <c r="AB200" i="168"/>
  <c r="AA200" i="168"/>
  <c r="Z200" i="168"/>
  <c r="Y200" i="168"/>
  <c r="X200" i="168"/>
  <c r="W200" i="168"/>
  <c r="V200" i="168"/>
  <c r="U200" i="168"/>
  <c r="T200" i="168"/>
  <c r="S200" i="168"/>
  <c r="R200" i="168"/>
  <c r="Q200" i="168"/>
  <c r="P200" i="168"/>
  <c r="O200" i="168"/>
  <c r="N200" i="168"/>
  <c r="M200" i="168"/>
  <c r="L200" i="168"/>
  <c r="K200" i="168"/>
  <c r="J200" i="168"/>
  <c r="I200" i="168"/>
  <c r="H200" i="168"/>
  <c r="G200" i="168"/>
  <c r="AB199" i="168"/>
  <c r="AA199" i="168"/>
  <c r="Z199" i="168"/>
  <c r="Y199" i="168"/>
  <c r="X199" i="168"/>
  <c r="W199" i="168"/>
  <c r="V199" i="168"/>
  <c r="U199" i="168"/>
  <c r="T199" i="168"/>
  <c r="S199" i="168"/>
  <c r="R199" i="168"/>
  <c r="Q199" i="168"/>
  <c r="P199" i="168"/>
  <c r="O199" i="168"/>
  <c r="N199" i="168"/>
  <c r="M199" i="168"/>
  <c r="L199" i="168"/>
  <c r="K199" i="168"/>
  <c r="J199" i="168"/>
  <c r="I199" i="168"/>
  <c r="H199" i="168"/>
  <c r="G199" i="168"/>
  <c r="AB198" i="168"/>
  <c r="AA198" i="168"/>
  <c r="Z198" i="168"/>
  <c r="Y198" i="168"/>
  <c r="X198" i="168"/>
  <c r="W198" i="168"/>
  <c r="V198" i="168"/>
  <c r="U198" i="168"/>
  <c r="T198" i="168"/>
  <c r="S198" i="168"/>
  <c r="R198" i="168"/>
  <c r="Q198" i="168"/>
  <c r="P198" i="168"/>
  <c r="O198" i="168"/>
  <c r="N198" i="168"/>
  <c r="M198" i="168"/>
  <c r="L198" i="168"/>
  <c r="K198" i="168"/>
  <c r="J198" i="168"/>
  <c r="I198" i="168"/>
  <c r="H198" i="168"/>
  <c r="G198" i="168"/>
  <c r="AB197" i="168"/>
  <c r="AA197" i="168"/>
  <c r="Z197" i="168"/>
  <c r="Y197" i="168"/>
  <c r="X197" i="168"/>
  <c r="W197" i="168"/>
  <c r="V197" i="168"/>
  <c r="U197" i="168"/>
  <c r="T197" i="168"/>
  <c r="S197" i="168"/>
  <c r="R197" i="168"/>
  <c r="Q197" i="168"/>
  <c r="P197" i="168"/>
  <c r="O197" i="168"/>
  <c r="N197" i="168"/>
  <c r="M197" i="168"/>
  <c r="L197" i="168"/>
  <c r="K197" i="168"/>
  <c r="J197" i="168"/>
  <c r="I197" i="168"/>
  <c r="H197" i="168"/>
  <c r="G197" i="168"/>
  <c r="AB196" i="168"/>
  <c r="AA196" i="168"/>
  <c r="Z196" i="168"/>
  <c r="Y196" i="168"/>
  <c r="X196" i="168"/>
  <c r="W196" i="168"/>
  <c r="V196" i="168"/>
  <c r="U196" i="168"/>
  <c r="T196" i="168"/>
  <c r="S196" i="168"/>
  <c r="R196" i="168"/>
  <c r="Q196" i="168"/>
  <c r="P196" i="168"/>
  <c r="O196" i="168"/>
  <c r="N196" i="168"/>
  <c r="M196" i="168"/>
  <c r="L196" i="168"/>
  <c r="K196" i="168"/>
  <c r="J196" i="168"/>
  <c r="I196" i="168"/>
  <c r="H196" i="168"/>
  <c r="G196" i="168"/>
  <c r="AB173" i="168"/>
  <c r="AA173" i="168"/>
  <c r="Z173" i="168"/>
  <c r="Y173" i="168"/>
  <c r="X173" i="168"/>
  <c r="W173" i="168"/>
  <c r="V173" i="168"/>
  <c r="U173" i="168"/>
  <c r="T173" i="168"/>
  <c r="S173" i="168"/>
  <c r="R173" i="168"/>
  <c r="Q173" i="168"/>
  <c r="P173" i="168"/>
  <c r="O173" i="168"/>
  <c r="N173" i="168"/>
  <c r="M173" i="168"/>
  <c r="L173" i="168"/>
  <c r="K173" i="168"/>
  <c r="J173" i="168"/>
  <c r="I173" i="168"/>
  <c r="H173" i="168"/>
  <c r="G173" i="168"/>
  <c r="AB172" i="168"/>
  <c r="AA172" i="168"/>
  <c r="Z172" i="168"/>
  <c r="Y172" i="168"/>
  <c r="X172" i="168"/>
  <c r="W172" i="168"/>
  <c r="V172" i="168"/>
  <c r="U172" i="168"/>
  <c r="T172" i="168"/>
  <c r="S172" i="168"/>
  <c r="R172" i="168"/>
  <c r="Q172" i="168"/>
  <c r="P172" i="168"/>
  <c r="O172" i="168"/>
  <c r="N172" i="168"/>
  <c r="M172" i="168"/>
  <c r="L172" i="168"/>
  <c r="K172" i="168"/>
  <c r="J172" i="168"/>
  <c r="I172" i="168"/>
  <c r="H172" i="168"/>
  <c r="G172" i="168"/>
  <c r="AB171" i="168"/>
  <c r="AA171" i="168"/>
  <c r="Z171" i="168"/>
  <c r="Y171" i="168"/>
  <c r="X171" i="168"/>
  <c r="W171" i="168"/>
  <c r="V171" i="168"/>
  <c r="U171" i="168"/>
  <c r="T171" i="168"/>
  <c r="S171" i="168"/>
  <c r="R171" i="168"/>
  <c r="Q171" i="168"/>
  <c r="P171" i="168"/>
  <c r="O171" i="168"/>
  <c r="N171" i="168"/>
  <c r="M171" i="168"/>
  <c r="L171" i="168"/>
  <c r="K171" i="168"/>
  <c r="J171" i="168"/>
  <c r="I171" i="168"/>
  <c r="H171" i="168"/>
  <c r="G171" i="168"/>
  <c r="AB170" i="168"/>
  <c r="AA170" i="168"/>
  <c r="Z170" i="168"/>
  <c r="Y170" i="168"/>
  <c r="X170" i="168"/>
  <c r="W170" i="168"/>
  <c r="V170" i="168"/>
  <c r="U170" i="168"/>
  <c r="T170" i="168"/>
  <c r="S170" i="168"/>
  <c r="R170" i="168"/>
  <c r="Q170" i="168"/>
  <c r="P170" i="168"/>
  <c r="O170" i="168"/>
  <c r="N170" i="168"/>
  <c r="M170" i="168"/>
  <c r="L170" i="168"/>
  <c r="K170" i="168"/>
  <c r="J170" i="168"/>
  <c r="I170" i="168"/>
  <c r="H170" i="168"/>
  <c r="G170" i="168"/>
  <c r="AB169" i="168"/>
  <c r="AA169" i="168"/>
  <c r="Z169" i="168"/>
  <c r="Y169" i="168"/>
  <c r="X169" i="168"/>
  <c r="W169" i="168"/>
  <c r="V169" i="168"/>
  <c r="U169" i="168"/>
  <c r="T169" i="168"/>
  <c r="S169" i="168"/>
  <c r="R169" i="168"/>
  <c r="Q169" i="168"/>
  <c r="P169" i="168"/>
  <c r="O169" i="168"/>
  <c r="N169" i="168"/>
  <c r="M169" i="168"/>
  <c r="L169" i="168"/>
  <c r="K169" i="168"/>
  <c r="J169" i="168"/>
  <c r="I169" i="168"/>
  <c r="H169" i="168"/>
  <c r="G169" i="168"/>
  <c r="AB168" i="168"/>
  <c r="AA168" i="168"/>
  <c r="Z168" i="168"/>
  <c r="Y168" i="168"/>
  <c r="X168" i="168"/>
  <c r="W168" i="168"/>
  <c r="V168" i="168"/>
  <c r="U168" i="168"/>
  <c r="T168" i="168"/>
  <c r="S168" i="168"/>
  <c r="R168" i="168"/>
  <c r="Q168" i="168"/>
  <c r="P168" i="168"/>
  <c r="O168" i="168"/>
  <c r="N168" i="168"/>
  <c r="M168" i="168"/>
  <c r="L168" i="168"/>
  <c r="K168" i="168"/>
  <c r="J168" i="168"/>
  <c r="I168" i="168"/>
  <c r="H168" i="168"/>
  <c r="G168" i="168"/>
  <c r="AB167" i="168"/>
  <c r="AA167" i="168"/>
  <c r="Z167" i="168"/>
  <c r="Y167" i="168"/>
  <c r="X167" i="168"/>
  <c r="W167" i="168"/>
  <c r="V167" i="168"/>
  <c r="U167" i="168"/>
  <c r="T167" i="168"/>
  <c r="S167" i="168"/>
  <c r="R167" i="168"/>
  <c r="Q167" i="168"/>
  <c r="P167" i="168"/>
  <c r="O167" i="168"/>
  <c r="N167" i="168"/>
  <c r="M167" i="168"/>
  <c r="L167" i="168"/>
  <c r="K167" i="168"/>
  <c r="J167" i="168"/>
  <c r="I167" i="168"/>
  <c r="H167" i="168"/>
  <c r="G167" i="168"/>
  <c r="AB166" i="168"/>
  <c r="AA166" i="168"/>
  <c r="Z166" i="168"/>
  <c r="Y166" i="168"/>
  <c r="X166" i="168"/>
  <c r="W166" i="168"/>
  <c r="V166" i="168"/>
  <c r="U166" i="168"/>
  <c r="T166" i="168"/>
  <c r="S166" i="168"/>
  <c r="R166" i="168"/>
  <c r="Q166" i="168"/>
  <c r="P166" i="168"/>
  <c r="O166" i="168"/>
  <c r="N166" i="168"/>
  <c r="M166" i="168"/>
  <c r="L166" i="168"/>
  <c r="K166" i="168"/>
  <c r="J166" i="168"/>
  <c r="I166" i="168"/>
  <c r="H166" i="168"/>
  <c r="G166" i="168"/>
  <c r="AB165" i="168"/>
  <c r="AA165" i="168"/>
  <c r="Z165" i="168"/>
  <c r="Y165" i="168"/>
  <c r="X165" i="168"/>
  <c r="W165" i="168"/>
  <c r="V165" i="168"/>
  <c r="U165" i="168"/>
  <c r="T165" i="168"/>
  <c r="S165" i="168"/>
  <c r="R165" i="168"/>
  <c r="Q165" i="168"/>
  <c r="P165" i="168"/>
  <c r="O165" i="168"/>
  <c r="N165" i="168"/>
  <c r="M165" i="168"/>
  <c r="L165" i="168"/>
  <c r="K165" i="168"/>
  <c r="J165" i="168"/>
  <c r="I165" i="168"/>
  <c r="H165" i="168"/>
  <c r="G165" i="168"/>
  <c r="AB164" i="168"/>
  <c r="AA164" i="168"/>
  <c r="Z164" i="168"/>
  <c r="Y164" i="168"/>
  <c r="X164" i="168"/>
  <c r="W164" i="168"/>
  <c r="V164" i="168"/>
  <c r="U164" i="168"/>
  <c r="T164" i="168"/>
  <c r="S164" i="168"/>
  <c r="R164" i="168"/>
  <c r="Q164" i="168"/>
  <c r="P164" i="168"/>
  <c r="O164" i="168"/>
  <c r="N164" i="168"/>
  <c r="M164" i="168"/>
  <c r="L164" i="168"/>
  <c r="K164" i="168"/>
  <c r="J164" i="168"/>
  <c r="I164" i="168"/>
  <c r="H164" i="168"/>
  <c r="G164" i="168"/>
  <c r="AB163" i="168"/>
  <c r="AA163" i="168"/>
  <c r="Z163" i="168"/>
  <c r="Y163" i="168"/>
  <c r="X163" i="168"/>
  <c r="W163" i="168"/>
  <c r="V163" i="168"/>
  <c r="U163" i="168"/>
  <c r="T163" i="168"/>
  <c r="S163" i="168"/>
  <c r="R163" i="168"/>
  <c r="Q163" i="168"/>
  <c r="P163" i="168"/>
  <c r="O163" i="168"/>
  <c r="N163" i="168"/>
  <c r="M163" i="168"/>
  <c r="L163" i="168"/>
  <c r="K163" i="168"/>
  <c r="J163" i="168"/>
  <c r="I163" i="168"/>
  <c r="H163" i="168"/>
  <c r="G163" i="168"/>
  <c r="AB162" i="168"/>
  <c r="AA162" i="168"/>
  <c r="Z162" i="168"/>
  <c r="Y162" i="168"/>
  <c r="X162" i="168"/>
  <c r="W162" i="168"/>
  <c r="V162" i="168"/>
  <c r="U162" i="168"/>
  <c r="T162" i="168"/>
  <c r="S162" i="168"/>
  <c r="R162" i="168"/>
  <c r="Q162" i="168"/>
  <c r="P162" i="168"/>
  <c r="O162" i="168"/>
  <c r="N162" i="168"/>
  <c r="M162" i="168"/>
  <c r="L162" i="168"/>
  <c r="K162" i="168"/>
  <c r="J162" i="168"/>
  <c r="I162" i="168"/>
  <c r="H162" i="168"/>
  <c r="G162" i="168"/>
  <c r="AB161" i="168"/>
  <c r="AA161" i="168"/>
  <c r="Z161" i="168"/>
  <c r="Y161" i="168"/>
  <c r="X161" i="168"/>
  <c r="W161" i="168"/>
  <c r="V161" i="168"/>
  <c r="U161" i="168"/>
  <c r="T161" i="168"/>
  <c r="S161" i="168"/>
  <c r="R161" i="168"/>
  <c r="Q161" i="168"/>
  <c r="P161" i="168"/>
  <c r="O161" i="168"/>
  <c r="N161" i="168"/>
  <c r="M161" i="168"/>
  <c r="L161" i="168"/>
  <c r="K161" i="168"/>
  <c r="J161" i="168"/>
  <c r="I161" i="168"/>
  <c r="H161" i="168"/>
  <c r="G161" i="168"/>
  <c r="AB160" i="168"/>
  <c r="AA160" i="168"/>
  <c r="Z160" i="168"/>
  <c r="Y160" i="168"/>
  <c r="X160" i="168"/>
  <c r="W160" i="168"/>
  <c r="V160" i="168"/>
  <c r="U160" i="168"/>
  <c r="T160" i="168"/>
  <c r="S160" i="168"/>
  <c r="R160" i="168"/>
  <c r="Q160" i="168"/>
  <c r="P160" i="168"/>
  <c r="O160" i="168"/>
  <c r="N160" i="168"/>
  <c r="M160" i="168"/>
  <c r="L160" i="168"/>
  <c r="K160" i="168"/>
  <c r="J160" i="168"/>
  <c r="I160" i="168"/>
  <c r="H160" i="168"/>
  <c r="G160" i="168"/>
  <c r="AB159" i="168"/>
  <c r="AA159" i="168"/>
  <c r="Z159" i="168"/>
  <c r="Y159" i="168"/>
  <c r="X159" i="168"/>
  <c r="W159" i="168"/>
  <c r="V159" i="168"/>
  <c r="U159" i="168"/>
  <c r="T159" i="168"/>
  <c r="S159" i="168"/>
  <c r="R159" i="168"/>
  <c r="Q159" i="168"/>
  <c r="P159" i="168"/>
  <c r="O159" i="168"/>
  <c r="N159" i="168"/>
  <c r="M159" i="168"/>
  <c r="L159" i="168"/>
  <c r="K159" i="168"/>
  <c r="J159" i="168"/>
  <c r="I159" i="168"/>
  <c r="H159" i="168"/>
  <c r="G159" i="168"/>
  <c r="AB158" i="168"/>
  <c r="AA158" i="168"/>
  <c r="Z158" i="168"/>
  <c r="Y158" i="168"/>
  <c r="X158" i="168"/>
  <c r="W158" i="168"/>
  <c r="V158" i="168"/>
  <c r="U158" i="168"/>
  <c r="T158" i="168"/>
  <c r="S158" i="168"/>
  <c r="R158" i="168"/>
  <c r="Q158" i="168"/>
  <c r="P158" i="168"/>
  <c r="O158" i="168"/>
  <c r="N158" i="168"/>
  <c r="M158" i="168"/>
  <c r="L158" i="168"/>
  <c r="K158" i="168"/>
  <c r="J158" i="168"/>
  <c r="I158" i="168"/>
  <c r="H158" i="168"/>
  <c r="G158" i="168"/>
  <c r="AB157" i="168"/>
  <c r="AA157" i="168"/>
  <c r="Z157" i="168"/>
  <c r="Y157" i="168"/>
  <c r="X157" i="168"/>
  <c r="W157" i="168"/>
  <c r="V157" i="168"/>
  <c r="U157" i="168"/>
  <c r="T157" i="168"/>
  <c r="S157" i="168"/>
  <c r="R157" i="168"/>
  <c r="Q157" i="168"/>
  <c r="P157" i="168"/>
  <c r="O157" i="168"/>
  <c r="N157" i="168"/>
  <c r="M157" i="168"/>
  <c r="L157" i="168"/>
  <c r="K157" i="168"/>
  <c r="J157" i="168"/>
  <c r="I157" i="168"/>
  <c r="H157" i="168"/>
  <c r="G157" i="168"/>
  <c r="AB133" i="168"/>
  <c r="AA133" i="168"/>
  <c r="Z133" i="168"/>
  <c r="Y133" i="168"/>
  <c r="X133" i="168"/>
  <c r="W133" i="168"/>
  <c r="V133" i="168"/>
  <c r="U133" i="168"/>
  <c r="T133" i="168"/>
  <c r="S133" i="168"/>
  <c r="R133" i="168"/>
  <c r="Q133" i="168"/>
  <c r="P133" i="168"/>
  <c r="O133" i="168"/>
  <c r="N133" i="168"/>
  <c r="M133" i="168"/>
  <c r="L133" i="168"/>
  <c r="K133" i="168"/>
  <c r="J133" i="168"/>
  <c r="I133" i="168"/>
  <c r="H133" i="168"/>
  <c r="G133" i="168"/>
  <c r="AB132" i="168"/>
  <c r="AA132" i="168"/>
  <c r="Z132" i="168"/>
  <c r="Y132" i="168"/>
  <c r="X132" i="168"/>
  <c r="W132" i="168"/>
  <c r="V132" i="168"/>
  <c r="U132" i="168"/>
  <c r="T132" i="168"/>
  <c r="S132" i="168"/>
  <c r="R132" i="168"/>
  <c r="Q132" i="168"/>
  <c r="P132" i="168"/>
  <c r="O132" i="168"/>
  <c r="N132" i="168"/>
  <c r="M132" i="168"/>
  <c r="L132" i="168"/>
  <c r="K132" i="168"/>
  <c r="J132" i="168"/>
  <c r="I132" i="168"/>
  <c r="H132" i="168"/>
  <c r="G132" i="168"/>
  <c r="AB131" i="168"/>
  <c r="AA131" i="168"/>
  <c r="Z131" i="168"/>
  <c r="Y131" i="168"/>
  <c r="X131" i="168"/>
  <c r="W131" i="168"/>
  <c r="V131" i="168"/>
  <c r="U131" i="168"/>
  <c r="T131" i="168"/>
  <c r="S131" i="168"/>
  <c r="R131" i="168"/>
  <c r="Q131" i="168"/>
  <c r="P131" i="168"/>
  <c r="O131" i="168"/>
  <c r="N131" i="168"/>
  <c r="M131" i="168"/>
  <c r="L131" i="168"/>
  <c r="K131" i="168"/>
  <c r="J131" i="168"/>
  <c r="I131" i="168"/>
  <c r="H131" i="168"/>
  <c r="G131" i="168"/>
  <c r="AB130" i="168"/>
  <c r="AA130" i="168"/>
  <c r="Z130" i="168"/>
  <c r="Y130" i="168"/>
  <c r="X130" i="168"/>
  <c r="W130" i="168"/>
  <c r="V130" i="168"/>
  <c r="U130" i="168"/>
  <c r="T130" i="168"/>
  <c r="S130" i="168"/>
  <c r="R130" i="168"/>
  <c r="Q130" i="168"/>
  <c r="P130" i="168"/>
  <c r="O130" i="168"/>
  <c r="N130" i="168"/>
  <c r="M130" i="168"/>
  <c r="L130" i="168"/>
  <c r="K130" i="168"/>
  <c r="J130" i="168"/>
  <c r="I130" i="168"/>
  <c r="H130" i="168"/>
  <c r="G130" i="168"/>
  <c r="AB129" i="168"/>
  <c r="AA129" i="168"/>
  <c r="Z129" i="168"/>
  <c r="Y129" i="168"/>
  <c r="X129" i="168"/>
  <c r="W129" i="168"/>
  <c r="V129" i="168"/>
  <c r="U129" i="168"/>
  <c r="T129" i="168"/>
  <c r="S129" i="168"/>
  <c r="R129" i="168"/>
  <c r="Q129" i="168"/>
  <c r="P129" i="168"/>
  <c r="O129" i="168"/>
  <c r="N129" i="168"/>
  <c r="M129" i="168"/>
  <c r="L129" i="168"/>
  <c r="K129" i="168"/>
  <c r="J129" i="168"/>
  <c r="I129" i="168"/>
  <c r="H129" i="168"/>
  <c r="G129" i="168"/>
  <c r="AB128" i="168"/>
  <c r="AA128" i="168"/>
  <c r="Z128" i="168"/>
  <c r="Y128" i="168"/>
  <c r="X128" i="168"/>
  <c r="W128" i="168"/>
  <c r="V128" i="168"/>
  <c r="U128" i="168"/>
  <c r="T128" i="168"/>
  <c r="S128" i="168"/>
  <c r="R128" i="168"/>
  <c r="Q128" i="168"/>
  <c r="P128" i="168"/>
  <c r="O128" i="168"/>
  <c r="N128" i="168"/>
  <c r="M128" i="168"/>
  <c r="L128" i="168"/>
  <c r="K128" i="168"/>
  <c r="J128" i="168"/>
  <c r="I128" i="168"/>
  <c r="H128" i="168"/>
  <c r="G128" i="168"/>
  <c r="AB127" i="168"/>
  <c r="AA127" i="168"/>
  <c r="Z127" i="168"/>
  <c r="Y127" i="168"/>
  <c r="X127" i="168"/>
  <c r="W127" i="168"/>
  <c r="V127" i="168"/>
  <c r="U127" i="168"/>
  <c r="T127" i="168"/>
  <c r="S127" i="168"/>
  <c r="R127" i="168"/>
  <c r="Q127" i="168"/>
  <c r="P127" i="168"/>
  <c r="O127" i="168"/>
  <c r="N127" i="168"/>
  <c r="M127" i="168"/>
  <c r="L127" i="168"/>
  <c r="K127" i="168"/>
  <c r="J127" i="168"/>
  <c r="I127" i="168"/>
  <c r="H127" i="168"/>
  <c r="G127" i="168"/>
  <c r="AB126" i="168"/>
  <c r="AA126" i="168"/>
  <c r="Z126" i="168"/>
  <c r="Y126" i="168"/>
  <c r="X126" i="168"/>
  <c r="W126" i="168"/>
  <c r="V126" i="168"/>
  <c r="U126" i="168"/>
  <c r="T126" i="168"/>
  <c r="S126" i="168"/>
  <c r="R126" i="168"/>
  <c r="Q126" i="168"/>
  <c r="P126" i="168"/>
  <c r="O126" i="168"/>
  <c r="N126" i="168"/>
  <c r="M126" i="168"/>
  <c r="L126" i="168"/>
  <c r="K126" i="168"/>
  <c r="J126" i="168"/>
  <c r="I126" i="168"/>
  <c r="H126" i="168"/>
  <c r="G126" i="168"/>
  <c r="AB125" i="168"/>
  <c r="AA125" i="168"/>
  <c r="Z125" i="168"/>
  <c r="Y125" i="168"/>
  <c r="X125" i="168"/>
  <c r="W125" i="168"/>
  <c r="V125" i="168"/>
  <c r="U125" i="168"/>
  <c r="T125" i="168"/>
  <c r="S125" i="168"/>
  <c r="R125" i="168"/>
  <c r="Q125" i="168"/>
  <c r="P125" i="168"/>
  <c r="O125" i="168"/>
  <c r="N125" i="168"/>
  <c r="M125" i="168"/>
  <c r="L125" i="168"/>
  <c r="K125" i="168"/>
  <c r="J125" i="168"/>
  <c r="I125" i="168"/>
  <c r="H125" i="168"/>
  <c r="G125" i="168"/>
  <c r="AB124" i="168"/>
  <c r="AA124" i="168"/>
  <c r="Z124" i="168"/>
  <c r="Y124" i="168"/>
  <c r="X124" i="168"/>
  <c r="W124" i="168"/>
  <c r="V124" i="168"/>
  <c r="U124" i="168"/>
  <c r="T124" i="168"/>
  <c r="S124" i="168"/>
  <c r="R124" i="168"/>
  <c r="Q124" i="168"/>
  <c r="P124" i="168"/>
  <c r="O124" i="168"/>
  <c r="N124" i="168"/>
  <c r="M124" i="168"/>
  <c r="L124" i="168"/>
  <c r="K124" i="168"/>
  <c r="J124" i="168"/>
  <c r="I124" i="168"/>
  <c r="H124" i="168"/>
  <c r="G124" i="168"/>
  <c r="AB123" i="168"/>
  <c r="AA123" i="168"/>
  <c r="Z123" i="168"/>
  <c r="Y123" i="168"/>
  <c r="X123" i="168"/>
  <c r="W123" i="168"/>
  <c r="V123" i="168"/>
  <c r="U123" i="168"/>
  <c r="T123" i="168"/>
  <c r="S123" i="168"/>
  <c r="R123" i="168"/>
  <c r="Q123" i="168"/>
  <c r="P123" i="168"/>
  <c r="O123" i="168"/>
  <c r="N123" i="168"/>
  <c r="M123" i="168"/>
  <c r="L123" i="168"/>
  <c r="K123" i="168"/>
  <c r="J123" i="168"/>
  <c r="I123" i="168"/>
  <c r="H123" i="168"/>
  <c r="G123" i="168"/>
  <c r="AB122" i="168"/>
  <c r="AA122" i="168"/>
  <c r="Z122" i="168"/>
  <c r="Y122" i="168"/>
  <c r="X122" i="168"/>
  <c r="W122" i="168"/>
  <c r="V122" i="168"/>
  <c r="U122" i="168"/>
  <c r="T122" i="168"/>
  <c r="S122" i="168"/>
  <c r="R122" i="168"/>
  <c r="Q122" i="168"/>
  <c r="P122" i="168"/>
  <c r="O122" i="168"/>
  <c r="N122" i="168"/>
  <c r="M122" i="168"/>
  <c r="L122" i="168"/>
  <c r="K122" i="168"/>
  <c r="J122" i="168"/>
  <c r="I122" i="168"/>
  <c r="H122" i="168"/>
  <c r="G122" i="168"/>
  <c r="AB121" i="168"/>
  <c r="AA121" i="168"/>
  <c r="Z121" i="168"/>
  <c r="Y121" i="168"/>
  <c r="X121" i="168"/>
  <c r="W121" i="168"/>
  <c r="V121" i="168"/>
  <c r="U121" i="168"/>
  <c r="T121" i="168"/>
  <c r="S121" i="168"/>
  <c r="R121" i="168"/>
  <c r="Q121" i="168"/>
  <c r="P121" i="168"/>
  <c r="O121" i="168"/>
  <c r="N121" i="168"/>
  <c r="M121" i="168"/>
  <c r="L121" i="168"/>
  <c r="K121" i="168"/>
  <c r="J121" i="168"/>
  <c r="I121" i="168"/>
  <c r="H121" i="168"/>
  <c r="G121" i="168"/>
  <c r="AB120" i="168"/>
  <c r="AA120" i="168"/>
  <c r="Z120" i="168"/>
  <c r="Y120" i="168"/>
  <c r="X120" i="168"/>
  <c r="W120" i="168"/>
  <c r="V120" i="168"/>
  <c r="U120" i="168"/>
  <c r="T120" i="168"/>
  <c r="S120" i="168"/>
  <c r="R120" i="168"/>
  <c r="Q120" i="168"/>
  <c r="P120" i="168"/>
  <c r="O120" i="168"/>
  <c r="N120" i="168"/>
  <c r="M120" i="168"/>
  <c r="L120" i="168"/>
  <c r="K120" i="168"/>
  <c r="J120" i="168"/>
  <c r="I120" i="168"/>
  <c r="H120" i="168"/>
  <c r="G120" i="168"/>
  <c r="AB119" i="168"/>
  <c r="AA119" i="168"/>
  <c r="Z119" i="168"/>
  <c r="Y119" i="168"/>
  <c r="X119" i="168"/>
  <c r="W119" i="168"/>
  <c r="V119" i="168"/>
  <c r="U119" i="168"/>
  <c r="T119" i="168"/>
  <c r="S119" i="168"/>
  <c r="R119" i="168"/>
  <c r="Q119" i="168"/>
  <c r="P119" i="168"/>
  <c r="O119" i="168"/>
  <c r="N119" i="168"/>
  <c r="M119" i="168"/>
  <c r="L119" i="168"/>
  <c r="K119" i="168"/>
  <c r="J119" i="168"/>
  <c r="I119" i="168"/>
  <c r="H119" i="168"/>
  <c r="G119" i="168"/>
  <c r="AB118" i="168"/>
  <c r="AA118" i="168"/>
  <c r="Z118" i="168"/>
  <c r="Y118" i="168"/>
  <c r="X118" i="168"/>
  <c r="W118" i="168"/>
  <c r="V118" i="168"/>
  <c r="U118" i="168"/>
  <c r="T118" i="168"/>
  <c r="S118" i="168"/>
  <c r="R118" i="168"/>
  <c r="Q118" i="168"/>
  <c r="P118" i="168"/>
  <c r="O118" i="168"/>
  <c r="N118" i="168"/>
  <c r="M118" i="168"/>
  <c r="L118" i="168"/>
  <c r="K118" i="168"/>
  <c r="J118" i="168"/>
  <c r="I118" i="168"/>
  <c r="H118" i="168"/>
  <c r="G118" i="168"/>
  <c r="AB117" i="168"/>
  <c r="AA117" i="168"/>
  <c r="Z117" i="168"/>
  <c r="Y117" i="168"/>
  <c r="X117" i="168"/>
  <c r="W117" i="168"/>
  <c r="V117" i="168"/>
  <c r="U117" i="168"/>
  <c r="T117" i="168"/>
  <c r="S117" i="168"/>
  <c r="R117" i="168"/>
  <c r="Q117" i="168"/>
  <c r="P117" i="168"/>
  <c r="O117" i="168"/>
  <c r="N117" i="168"/>
  <c r="M117" i="168"/>
  <c r="L117" i="168"/>
  <c r="K117" i="168"/>
  <c r="J117" i="168"/>
  <c r="I117" i="168"/>
  <c r="H117" i="168"/>
  <c r="G117" i="168"/>
  <c r="AB116" i="168"/>
  <c r="AA116" i="168"/>
  <c r="Z116" i="168"/>
  <c r="Y116" i="168"/>
  <c r="X116" i="168"/>
  <c r="W116" i="168"/>
  <c r="V116" i="168"/>
  <c r="U116" i="168"/>
  <c r="T116" i="168"/>
  <c r="S116" i="168"/>
  <c r="R116" i="168"/>
  <c r="Q116" i="168"/>
  <c r="P116" i="168"/>
  <c r="O116" i="168"/>
  <c r="N116" i="168"/>
  <c r="M116" i="168"/>
  <c r="L116" i="168"/>
  <c r="K116" i="168"/>
  <c r="J116" i="168"/>
  <c r="I116" i="168"/>
  <c r="H116" i="168"/>
  <c r="G116" i="168"/>
  <c r="AB115" i="168"/>
  <c r="AA115" i="168"/>
  <c r="Z115" i="168"/>
  <c r="Y115" i="168"/>
  <c r="X115" i="168"/>
  <c r="W115" i="168"/>
  <c r="V115" i="168"/>
  <c r="U115" i="168"/>
  <c r="T115" i="168"/>
  <c r="S115" i="168"/>
  <c r="R115" i="168"/>
  <c r="Q115" i="168"/>
  <c r="P115" i="168"/>
  <c r="O115" i="168"/>
  <c r="N115" i="168"/>
  <c r="M115" i="168"/>
  <c r="L115" i="168"/>
  <c r="K115" i="168"/>
  <c r="J115" i="168"/>
  <c r="I115" i="168"/>
  <c r="H115" i="168"/>
  <c r="G115" i="168"/>
  <c r="AB114" i="168"/>
  <c r="AA114" i="168"/>
  <c r="Z114" i="168"/>
  <c r="Y114" i="168"/>
  <c r="X114" i="168"/>
  <c r="W114" i="168"/>
  <c r="V114" i="168"/>
  <c r="U114" i="168"/>
  <c r="T114" i="168"/>
  <c r="S114" i="168"/>
  <c r="R114" i="168"/>
  <c r="Q114" i="168"/>
  <c r="P114" i="168"/>
  <c r="O114" i="168"/>
  <c r="N114" i="168"/>
  <c r="M114" i="168"/>
  <c r="L114" i="168"/>
  <c r="K114" i="168"/>
  <c r="J114" i="168"/>
  <c r="I114" i="168"/>
  <c r="H114" i="168"/>
  <c r="G114" i="168"/>
  <c r="AB113" i="168"/>
  <c r="AA113" i="168"/>
  <c r="Z113" i="168"/>
  <c r="Y113" i="168"/>
  <c r="X113" i="168"/>
  <c r="W113" i="168"/>
  <c r="V113" i="168"/>
  <c r="U113" i="168"/>
  <c r="T113" i="168"/>
  <c r="S113" i="168"/>
  <c r="R113" i="168"/>
  <c r="Q113" i="168"/>
  <c r="P113" i="168"/>
  <c r="O113" i="168"/>
  <c r="N113" i="168"/>
  <c r="M113" i="168"/>
  <c r="L113" i="168"/>
  <c r="K113" i="168"/>
  <c r="J113" i="168"/>
  <c r="I113" i="168"/>
  <c r="H113" i="168"/>
  <c r="G113" i="168"/>
  <c r="AB112" i="168"/>
  <c r="AA112" i="168"/>
  <c r="Z112" i="168"/>
  <c r="Y112" i="168"/>
  <c r="X112" i="168"/>
  <c r="W112" i="168"/>
  <c r="V112" i="168"/>
  <c r="U112" i="168"/>
  <c r="T112" i="168"/>
  <c r="S112" i="168"/>
  <c r="R112" i="168"/>
  <c r="Q112" i="168"/>
  <c r="P112" i="168"/>
  <c r="O112" i="168"/>
  <c r="N112" i="168"/>
  <c r="M112" i="168"/>
  <c r="L112" i="168"/>
  <c r="K112" i="168"/>
  <c r="J112" i="168"/>
  <c r="I112" i="168"/>
  <c r="H112" i="168"/>
  <c r="G112" i="168"/>
  <c r="AB111" i="168"/>
  <c r="AA111" i="168"/>
  <c r="Z111" i="168"/>
  <c r="Y111" i="168"/>
  <c r="X111" i="168"/>
  <c r="W111" i="168"/>
  <c r="V111" i="168"/>
  <c r="U111" i="168"/>
  <c r="T111" i="168"/>
  <c r="S111" i="168"/>
  <c r="R111" i="168"/>
  <c r="Q111" i="168"/>
  <c r="P111" i="168"/>
  <c r="O111" i="168"/>
  <c r="N111" i="168"/>
  <c r="M111" i="168"/>
  <c r="L111" i="168"/>
  <c r="K111" i="168"/>
  <c r="J111" i="168"/>
  <c r="I111" i="168"/>
  <c r="H111" i="168"/>
  <c r="G111" i="168"/>
  <c r="B1" i="168"/>
  <c r="B2" i="167"/>
  <c r="R33" i="165"/>
  <c r="X33" i="165"/>
  <c r="N33" i="165"/>
  <c r="K33" i="165"/>
  <c r="B2" i="165"/>
  <c r="W41" i="164"/>
  <c r="Y41" i="164"/>
  <c r="R41" i="164"/>
  <c r="B2" i="164"/>
  <c r="W40" i="163"/>
  <c r="R40" i="163"/>
  <c r="P40" i="163"/>
  <c r="L40" i="163"/>
  <c r="O40" i="163"/>
  <c r="B2" i="163"/>
  <c r="B2" i="162"/>
  <c r="X39" i="161"/>
  <c r="W39" i="161"/>
  <c r="R39" i="161"/>
  <c r="O39" i="161"/>
  <c r="N39" i="161"/>
  <c r="B2" i="161"/>
  <c r="V37" i="160"/>
  <c r="B2" i="160"/>
  <c r="B2" i="159"/>
  <c r="L44" i="158" l="1"/>
  <c r="I459" i="168"/>
  <c r="I470" i="168" s="1"/>
  <c r="Y459" i="168"/>
  <c r="Z459" i="168"/>
  <c r="Z460" i="168" s="1"/>
  <c r="S459" i="168"/>
  <c r="S461" i="168" s="1"/>
  <c r="T459" i="168"/>
  <c r="T466" i="168" s="1"/>
  <c r="U459" i="168"/>
  <c r="U468" i="168" s="1"/>
  <c r="S466" i="168"/>
  <c r="V459" i="168"/>
  <c r="V462" i="168" s="1"/>
  <c r="Z465" i="168"/>
  <c r="G459" i="168"/>
  <c r="G466" i="168" s="1"/>
  <c r="W459" i="168"/>
  <c r="W466" i="168" s="1"/>
  <c r="H459" i="168"/>
  <c r="H470" i="168" s="1"/>
  <c r="M44" i="158"/>
  <c r="U41" i="164"/>
  <c r="O41" i="164"/>
  <c r="K41" i="164"/>
  <c r="X41" i="164"/>
  <c r="K37" i="162"/>
  <c r="T37" i="160"/>
  <c r="P37" i="160"/>
  <c r="W33" i="165"/>
  <c r="R37" i="160"/>
  <c r="M39" i="161"/>
  <c r="Q45" i="158"/>
  <c r="T40" i="163"/>
  <c r="P44" i="158"/>
  <c r="P41" i="164"/>
  <c r="M33" i="165"/>
  <c r="S33" i="165"/>
  <c r="X40" i="163"/>
  <c r="Q39" i="161"/>
  <c r="P39" i="161"/>
  <c r="Y45" i="158"/>
  <c r="K37" i="160"/>
  <c r="Y463" i="168"/>
  <c r="I463" i="168"/>
  <c r="Z470" i="168"/>
  <c r="Z466" i="168"/>
  <c r="Z464" i="168"/>
  <c r="I468" i="168"/>
  <c r="Y468" i="168"/>
  <c r="I461" i="168"/>
  <c r="Y461" i="168"/>
  <c r="Z468" i="168"/>
  <c r="S469" i="168"/>
  <c r="I466" i="168"/>
  <c r="Y466" i="168"/>
  <c r="I469" i="168"/>
  <c r="Y469" i="168"/>
  <c r="I462" i="168"/>
  <c r="Y462" i="168"/>
  <c r="Z469" i="168"/>
  <c r="X459" i="168"/>
  <c r="X460" i="168" s="1"/>
  <c r="Z462" i="168"/>
  <c r="S463" i="168"/>
  <c r="I467" i="168"/>
  <c r="Y467" i="168"/>
  <c r="Y470" i="168"/>
  <c r="Y464" i="168"/>
  <c r="I465" i="168"/>
  <c r="Y465" i="168"/>
  <c r="K459" i="168"/>
  <c r="K460" i="168" s="1"/>
  <c r="AA459" i="168"/>
  <c r="AA465" i="168" s="1"/>
  <c r="L459" i="168"/>
  <c r="L465" i="168" s="1"/>
  <c r="AB459" i="168"/>
  <c r="AB469" i="168" s="1"/>
  <c r="M459" i="168"/>
  <c r="M469" i="168" s="1"/>
  <c r="N459" i="168"/>
  <c r="N460" i="168" s="1"/>
  <c r="O459" i="168"/>
  <c r="O467" i="168" s="1"/>
  <c r="P459" i="168"/>
  <c r="P462" i="168" s="1"/>
  <c r="I460" i="168"/>
  <c r="Y460" i="168"/>
  <c r="Q459" i="168"/>
  <c r="Q468" i="168" s="1"/>
  <c r="R459" i="168"/>
  <c r="R460" i="168" s="1"/>
  <c r="J459" i="168"/>
  <c r="J461" i="168" s="1"/>
  <c r="Z463" i="168"/>
  <c r="N37" i="160"/>
  <c r="T44" i="158"/>
  <c r="L39" i="161"/>
  <c r="S44" i="158"/>
  <c r="N41" i="164"/>
  <c r="L41" i="164"/>
  <c r="T41" i="164"/>
  <c r="Q33" i="165"/>
  <c r="U37" i="160"/>
  <c r="W37" i="160"/>
  <c r="Y39" i="161"/>
  <c r="S41" i="164"/>
  <c r="P33" i="165"/>
  <c r="O33" i="165"/>
  <c r="V44" i="158"/>
  <c r="V39" i="161"/>
  <c r="U39" i="161"/>
  <c r="L33" i="165"/>
  <c r="T39" i="161"/>
  <c r="W45" i="158"/>
  <c r="M41" i="164"/>
  <c r="R44" i="158"/>
  <c r="S40" i="163"/>
  <c r="Q40" i="163"/>
  <c r="S37" i="160"/>
  <c r="X45" i="158"/>
  <c r="K45" i="158"/>
  <c r="Y44" i="158"/>
  <c r="V45" i="158"/>
  <c r="T45" i="158"/>
  <c r="W44" i="158"/>
  <c r="N40" i="163"/>
  <c r="R45" i="158"/>
  <c r="M40" i="163"/>
  <c r="U44" i="158"/>
  <c r="P45" i="158"/>
  <c r="U45" i="158"/>
  <c r="S39" i="161"/>
  <c r="N45" i="158"/>
  <c r="S45" i="158"/>
  <c r="V41" i="164"/>
  <c r="Q44" i="158"/>
  <c r="Y33" i="165"/>
  <c r="O44" i="158"/>
  <c r="V40" i="163"/>
  <c r="U40" i="163"/>
  <c r="Q41" i="164"/>
  <c r="V33" i="165"/>
  <c r="M45" i="158"/>
  <c r="K39" i="161"/>
  <c r="U33" i="165"/>
  <c r="L45" i="158"/>
  <c r="K44" i="158"/>
  <c r="X37" i="160"/>
  <c r="T33" i="165"/>
  <c r="G34" i="167"/>
  <c r="G30" i="167"/>
  <c r="D34" i="167"/>
  <c r="H20" i="167"/>
  <c r="G20" i="167"/>
  <c r="E20" i="167"/>
  <c r="G25" i="167"/>
  <c r="F20" i="167"/>
  <c r="H25" i="167"/>
  <c r="H30" i="167"/>
  <c r="H41" i="167"/>
  <c r="H34" i="167"/>
  <c r="F30" i="167"/>
  <c r="C41" i="167"/>
  <c r="F41" i="167"/>
  <c r="F34" i="167"/>
  <c r="D20" i="167"/>
  <c r="F25" i="167"/>
  <c r="E34" i="167"/>
  <c r="E30" i="167"/>
  <c r="E25" i="167"/>
  <c r="G41" i="167"/>
  <c r="D30" i="167"/>
  <c r="D25" i="167"/>
  <c r="E41" i="167"/>
  <c r="D41" i="167"/>
  <c r="C20" i="167"/>
  <c r="C34" i="167"/>
  <c r="C30" i="167"/>
  <c r="C25" i="167"/>
  <c r="K32" i="165"/>
  <c r="L32" i="165"/>
  <c r="M32" i="165"/>
  <c r="N32" i="165"/>
  <c r="O32" i="165"/>
  <c r="P32" i="165"/>
  <c r="Q32" i="165"/>
  <c r="R32" i="165"/>
  <c r="S32" i="165"/>
  <c r="T32" i="165"/>
  <c r="U32" i="165"/>
  <c r="V32" i="165"/>
  <c r="W32" i="165"/>
  <c r="X32" i="165"/>
  <c r="Y32" i="165"/>
  <c r="O40" i="164"/>
  <c r="K40" i="164"/>
  <c r="L40" i="164"/>
  <c r="M40" i="164"/>
  <c r="N40" i="164"/>
  <c r="P40" i="164"/>
  <c r="Q40" i="164"/>
  <c r="R40" i="164"/>
  <c r="S40" i="164"/>
  <c r="T40" i="164"/>
  <c r="U40" i="164"/>
  <c r="V40" i="164"/>
  <c r="W40" i="164"/>
  <c r="X40" i="164"/>
  <c r="Y40" i="164"/>
  <c r="K40" i="163"/>
  <c r="K39" i="163"/>
  <c r="L39" i="163"/>
  <c r="M39" i="163"/>
  <c r="N39" i="163"/>
  <c r="O39" i="163"/>
  <c r="P39" i="163"/>
  <c r="Q39" i="163"/>
  <c r="R39" i="163"/>
  <c r="S39" i="163"/>
  <c r="T39" i="163"/>
  <c r="U39" i="163"/>
  <c r="V39" i="163"/>
  <c r="W39" i="163"/>
  <c r="X39" i="163"/>
  <c r="Y39" i="163"/>
  <c r="K36" i="162"/>
  <c r="Q37" i="160"/>
  <c r="O37" i="160"/>
  <c r="M37" i="160"/>
  <c r="L37" i="160"/>
  <c r="Y37" i="160"/>
  <c r="K38" i="161"/>
  <c r="L38" i="161"/>
  <c r="M38" i="161"/>
  <c r="N38" i="161"/>
  <c r="O38" i="161"/>
  <c r="P38" i="161"/>
  <c r="Q38" i="161"/>
  <c r="R38" i="161"/>
  <c r="S38" i="161"/>
  <c r="T38" i="161"/>
  <c r="U38" i="161"/>
  <c r="V38" i="161"/>
  <c r="W38" i="161"/>
  <c r="X38" i="161"/>
  <c r="Y38" i="161"/>
  <c r="K36" i="160"/>
  <c r="L36" i="160"/>
  <c r="M36" i="160"/>
  <c r="N36" i="160"/>
  <c r="O36" i="160"/>
  <c r="P36" i="160"/>
  <c r="Q36" i="160"/>
  <c r="R36" i="160"/>
  <c r="S36" i="160"/>
  <c r="T36" i="160"/>
  <c r="U36" i="160"/>
  <c r="V36" i="160"/>
  <c r="W36" i="160"/>
  <c r="X36" i="160"/>
  <c r="Y36" i="160"/>
  <c r="V469" i="168" l="1"/>
  <c r="G460" i="168"/>
  <c r="V460" i="168"/>
  <c r="G467" i="168"/>
  <c r="V470" i="168"/>
  <c r="T465" i="168"/>
  <c r="S470" i="168"/>
  <c r="S467" i="168"/>
  <c r="G35" i="167"/>
  <c r="H469" i="168"/>
  <c r="V467" i="168"/>
  <c r="G465" i="168"/>
  <c r="S460" i="168"/>
  <c r="W465" i="168"/>
  <c r="W467" i="168"/>
  <c r="W460" i="168"/>
  <c r="W468" i="168"/>
  <c r="G468" i="168"/>
  <c r="W462" i="168"/>
  <c r="W463" i="168"/>
  <c r="W469" i="168"/>
  <c r="W470" i="168"/>
  <c r="G462" i="168"/>
  <c r="X463" i="168"/>
  <c r="Z461" i="168"/>
  <c r="G469" i="168"/>
  <c r="G470" i="168"/>
  <c r="S468" i="168"/>
  <c r="U460" i="168"/>
  <c r="T462" i="168"/>
  <c r="T469" i="168"/>
  <c r="S462" i="168"/>
  <c r="AA464" i="168"/>
  <c r="H461" i="168"/>
  <c r="P461" i="168"/>
  <c r="P467" i="168"/>
  <c r="W461" i="168"/>
  <c r="U469" i="168"/>
  <c r="X461" i="168"/>
  <c r="G461" i="168"/>
  <c r="U467" i="168"/>
  <c r="T463" i="168"/>
  <c r="G463" i="168"/>
  <c r="X465" i="168"/>
  <c r="S465" i="168"/>
  <c r="N462" i="168"/>
  <c r="N465" i="168"/>
  <c r="J463" i="168"/>
  <c r="M463" i="168"/>
  <c r="V466" i="168"/>
  <c r="N461" i="168"/>
  <c r="M465" i="168"/>
  <c r="V463" i="168"/>
  <c r="V468" i="168"/>
  <c r="V461" i="168"/>
  <c r="J462" i="168"/>
  <c r="K465" i="168"/>
  <c r="U466" i="168"/>
  <c r="H465" i="168"/>
  <c r="U470" i="168"/>
  <c r="M462" i="168"/>
  <c r="U463" i="168"/>
  <c r="U461" i="168"/>
  <c r="U465" i="168"/>
  <c r="U462" i="168"/>
  <c r="H466" i="168"/>
  <c r="J469" i="168"/>
  <c r="AB464" i="168"/>
  <c r="AB460" i="168"/>
  <c r="N467" i="168"/>
  <c r="H463" i="168"/>
  <c r="H467" i="168"/>
  <c r="X462" i="168"/>
  <c r="T460" i="168"/>
  <c r="J468" i="168"/>
  <c r="T468" i="168"/>
  <c r="T461" i="168"/>
  <c r="AB462" i="168"/>
  <c r="V465" i="168"/>
  <c r="H462" i="168"/>
  <c r="T467" i="168"/>
  <c r="AB463" i="168"/>
  <c r="AB467" i="168"/>
  <c r="H468" i="168"/>
  <c r="Z467" i="168"/>
  <c r="H460" i="168"/>
  <c r="J467" i="168"/>
  <c r="T470" i="168"/>
  <c r="K462" i="168"/>
  <c r="Q461" i="168"/>
  <c r="K461" i="168"/>
  <c r="AA467" i="168"/>
  <c r="R461" i="168"/>
  <c r="X470" i="168"/>
  <c r="X464" i="168"/>
  <c r="O461" i="168"/>
  <c r="Q467" i="168"/>
  <c r="AA463" i="168"/>
  <c r="Q466" i="168"/>
  <c r="P470" i="168"/>
  <c r="P463" i="168"/>
  <c r="K467" i="168"/>
  <c r="AA468" i="168"/>
  <c r="X466" i="168"/>
  <c r="K470" i="168"/>
  <c r="K466" i="168"/>
  <c r="K468" i="168"/>
  <c r="O465" i="168"/>
  <c r="Q462" i="168"/>
  <c r="P469" i="168"/>
  <c r="AA462" i="168"/>
  <c r="AA469" i="168"/>
  <c r="AA460" i="168"/>
  <c r="X469" i="168"/>
  <c r="K463" i="168"/>
  <c r="O460" i="168"/>
  <c r="AB465" i="168"/>
  <c r="R470" i="168"/>
  <c r="R465" i="168"/>
  <c r="N463" i="168"/>
  <c r="N468" i="168"/>
  <c r="N470" i="168"/>
  <c r="K469" i="168"/>
  <c r="X467" i="168"/>
  <c r="R462" i="168"/>
  <c r="O469" i="168"/>
  <c r="L470" i="168"/>
  <c r="L461" i="168"/>
  <c r="L468" i="168"/>
  <c r="L466" i="168"/>
  <c r="AA461" i="168"/>
  <c r="L460" i="168"/>
  <c r="L462" i="168"/>
  <c r="R468" i="168"/>
  <c r="O468" i="168"/>
  <c r="P465" i="168"/>
  <c r="N469" i="168"/>
  <c r="Q465" i="168"/>
  <c r="Q470" i="168"/>
  <c r="J460" i="168"/>
  <c r="O466" i="168"/>
  <c r="P468" i="168"/>
  <c r="Q469" i="168"/>
  <c r="O462" i="168"/>
  <c r="M470" i="168"/>
  <c r="M468" i="168"/>
  <c r="M461" i="168"/>
  <c r="J465" i="168"/>
  <c r="L463" i="168"/>
  <c r="P460" i="168"/>
  <c r="X468" i="168"/>
  <c r="R469" i="168"/>
  <c r="Q463" i="168"/>
  <c r="R467" i="168"/>
  <c r="P466" i="168"/>
  <c r="M466" i="168"/>
  <c r="M467" i="168"/>
  <c r="M460" i="168"/>
  <c r="AA470" i="168"/>
  <c r="AA466" i="168"/>
  <c r="O470" i="168"/>
  <c r="O463" i="168"/>
  <c r="R466" i="168"/>
  <c r="J470" i="168"/>
  <c r="J466" i="168"/>
  <c r="AB470" i="168"/>
  <c r="AB461" i="168"/>
  <c r="AB468" i="168"/>
  <c r="AB466" i="168"/>
  <c r="L469" i="168"/>
  <c r="R463" i="168"/>
  <c r="N466" i="168"/>
  <c r="Q460" i="168"/>
  <c r="L467" i="168"/>
  <c r="G42" i="167"/>
  <c r="D35" i="167"/>
  <c r="D42" i="167" s="1"/>
  <c r="E35" i="167"/>
  <c r="E42" i="167" s="1"/>
  <c r="F35" i="167"/>
  <c r="F42" i="167" s="1"/>
  <c r="H35" i="167"/>
  <c r="H42" i="167" s="1"/>
  <c r="C35" i="167"/>
  <c r="C42" i="167" s="1"/>
  <c r="B2" i="158" l="1"/>
  <c r="B2" i="157" l="1"/>
  <c r="B2" i="156"/>
  <c r="B2" i="82" l="1"/>
  <c r="B2" i="8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Alvaro Criollo (temp_dgee85)</author>
  </authors>
  <commentList>
    <comment ref="B60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>Alvaro Criollo (temp_dgee85):</t>
        </r>
        <r>
          <rPr>
            <sz val="9"/>
            <color indexed="81"/>
            <rFont val="Tahoma"/>
            <family val="2"/>
          </rPr>
          <t xml:space="preserve">
(*) Electrcidad, Gas, Agua, Construcción, Comerical, Otros Servicio e Impuestos</t>
        </r>
      </text>
    </comment>
  </commentList>
</comments>
</file>

<file path=xl/sharedStrings.xml><?xml version="1.0" encoding="utf-8"?>
<sst xmlns="http://schemas.openxmlformats.org/spreadsheetml/2006/main" count="2126" uniqueCount="176">
  <si>
    <t>Comercial</t>
  </si>
  <si>
    <t>Residencial</t>
  </si>
  <si>
    <t>RESIDENCIAL</t>
  </si>
  <si>
    <t>COMERCIAL</t>
  </si>
  <si>
    <t>PÚBLICO</t>
  </si>
  <si>
    <t>TRANSPORTE</t>
  </si>
  <si>
    <t>INDUSTRIAL</t>
  </si>
  <si>
    <t>ENERGIA PRIMARIA</t>
  </si>
  <si>
    <t>ENERGIA SECUNDARIA</t>
  </si>
  <si>
    <t>ENERGÍA PRIMARIA</t>
  </si>
  <si>
    <t>ENERGÍA SECUNDARIA</t>
  </si>
  <si>
    <t>Transporte</t>
  </si>
  <si>
    <t>Industrial</t>
  </si>
  <si>
    <t>Público</t>
  </si>
  <si>
    <t>Electricidad</t>
  </si>
  <si>
    <t>Gasolina Motor</t>
  </si>
  <si>
    <t>Leña</t>
  </si>
  <si>
    <t>FUENTE</t>
  </si>
  <si>
    <t>Bagazo</t>
  </si>
  <si>
    <t>Gas Industrial</t>
  </si>
  <si>
    <t>No Energéticos</t>
  </si>
  <si>
    <t>Carbón Vegetal</t>
  </si>
  <si>
    <t>Coque</t>
  </si>
  <si>
    <t>Carbón Mineral</t>
  </si>
  <si>
    <t>Gas Natural</t>
  </si>
  <si>
    <t>SECTOR</t>
  </si>
  <si>
    <t>CONSUMO FINAL</t>
  </si>
  <si>
    <t>TJ</t>
  </si>
  <si>
    <t>UNIDAD</t>
  </si>
  <si>
    <t>Bosta/Yareta</t>
  </si>
  <si>
    <t>TASA DE CRECIMIENTO</t>
  </si>
  <si>
    <t>POBLACIÓN</t>
  </si>
  <si>
    <t>PBI</t>
  </si>
  <si>
    <t>TOTAL ENERGÍA</t>
  </si>
  <si>
    <t>Solar</t>
  </si>
  <si>
    <t>TABLA Nº 1</t>
  </si>
  <si>
    <t>CONSUMO FINAL DE ENERGÉTICOS</t>
  </si>
  <si>
    <t>Kerosene</t>
  </si>
  <si>
    <t>Turbo</t>
  </si>
  <si>
    <t>CONSUMO DE ENERGÍA EN EL SECTOR PÚBLICO</t>
  </si>
  <si>
    <t>Gasohol</t>
  </si>
  <si>
    <t>CONSUMO DE ENERGÍA EN EL SECTOR TRANSPORTE</t>
  </si>
  <si>
    <t>CONSUMO DE ENERGÍA EN EL SECTOR PESQUERO</t>
  </si>
  <si>
    <t>Total E. Primaria</t>
  </si>
  <si>
    <t>CONSUMO DE ENERGÍA EN EL SECTOR INDUSTRIAL</t>
  </si>
  <si>
    <t>TABLA Nº 2 TJ</t>
  </si>
  <si>
    <t>TABLA Nº 3 TJ</t>
  </si>
  <si>
    <t>TABLA Nº 4 TJ</t>
  </si>
  <si>
    <t>TABLA Nº 5 TJ</t>
  </si>
  <si>
    <t>TABLA Nº 6 TJ</t>
  </si>
  <si>
    <t>TABLA Nº 7 TJ</t>
  </si>
  <si>
    <t>TABLA Nº 8 TJ</t>
  </si>
  <si>
    <t>%</t>
  </si>
  <si>
    <t>Fuel Oil</t>
  </si>
  <si>
    <t xml:space="preserve">CONSUMO DE ENERGÍA EN EL SECTOR RESIDENCIAL </t>
  </si>
  <si>
    <t>CONSUMO DE ENERGÍA EN EL SECTOR COMERCIAL</t>
  </si>
  <si>
    <t>CONSUMO DE ENERGÍA EN EL SECTOR AGROPECUARIO</t>
  </si>
  <si>
    <t xml:space="preserve">CONSUMO DE ENERGÍA EN EL SECTOR MINERO </t>
  </si>
  <si>
    <t>Gas natural</t>
  </si>
  <si>
    <t>Carbon vegetal</t>
  </si>
  <si>
    <t>MINERO</t>
  </si>
  <si>
    <t>PEA Ocupada</t>
  </si>
  <si>
    <t>Población Rural</t>
  </si>
  <si>
    <t>Población Urbana</t>
  </si>
  <si>
    <t>Población Total</t>
  </si>
  <si>
    <t xml:space="preserve">    PBI Público</t>
  </si>
  <si>
    <t xml:space="preserve">    PBI Manufactura.</t>
  </si>
  <si>
    <t xml:space="preserve">    PBI Min e Hidrocar</t>
  </si>
  <si>
    <t xml:space="preserve">    PBI Pesca</t>
  </si>
  <si>
    <t xml:space="preserve">    PBI Agropecuario</t>
  </si>
  <si>
    <t xml:space="preserve">    PBI Terciario(*)</t>
  </si>
  <si>
    <t>Bunker</t>
  </si>
  <si>
    <t xml:space="preserve">    PBI Transporte</t>
  </si>
  <si>
    <t>Total E. Secundaria</t>
  </si>
  <si>
    <t>AGROPECUARIO</t>
  </si>
  <si>
    <t>PAÍS</t>
  </si>
  <si>
    <t>INDICADOR</t>
  </si>
  <si>
    <t>PERÚ</t>
  </si>
  <si>
    <t>INEI</t>
  </si>
  <si>
    <t>PBI NACIONAL</t>
  </si>
  <si>
    <t>Mil MM S/. 2007</t>
  </si>
  <si>
    <t xml:space="preserve"> Variación anual (%)</t>
  </si>
  <si>
    <t>Δ%</t>
  </si>
  <si>
    <t>Miles de Personas</t>
  </si>
  <si>
    <t>TIPO</t>
  </si>
  <si>
    <t>Tasa de crecimiento</t>
  </si>
  <si>
    <t>GENERAL</t>
  </si>
  <si>
    <t>PESQUERO</t>
  </si>
  <si>
    <t>Carbon Vegetal</t>
  </si>
  <si>
    <t>TABLA Nº 9 TJ</t>
  </si>
  <si>
    <t>Año:</t>
  </si>
  <si>
    <t>ILUSTRACIONES:</t>
  </si>
  <si>
    <t>Detalle</t>
  </si>
  <si>
    <t>EVOLUCIÓN DEL PBI NACIONAL Y SECTORIAL</t>
  </si>
  <si>
    <t>EVOLUCIÓN DE LA POBLACIÓN Y PEA OCUPADA</t>
  </si>
  <si>
    <t>GLP</t>
  </si>
  <si>
    <t>Kerosene/Turbo</t>
  </si>
  <si>
    <t>Diesel 2/DB2/DB5</t>
  </si>
  <si>
    <t>Fueloil</t>
  </si>
  <si>
    <t>Kero/Turbo</t>
  </si>
  <si>
    <t>Agropecuario</t>
  </si>
  <si>
    <t>Pesquero</t>
  </si>
  <si>
    <t>Minero</t>
  </si>
  <si>
    <t>CONSUMO FINAL DE SECTORES</t>
  </si>
  <si>
    <t>MGO</t>
  </si>
  <si>
    <t>Subtotal</t>
  </si>
  <si>
    <t>Bunker Aéreo</t>
  </si>
  <si>
    <t>Bunker Marítimo</t>
  </si>
  <si>
    <t>Bunker aéreo</t>
  </si>
  <si>
    <t>Bunker marítimo</t>
  </si>
  <si>
    <t>Consumo final</t>
  </si>
  <si>
    <t>Nacional</t>
  </si>
  <si>
    <t>Terrestre</t>
  </si>
  <si>
    <t xml:space="preserve">Diesel B5 </t>
  </si>
  <si>
    <t>Aéreo</t>
  </si>
  <si>
    <t>Maritimo</t>
  </si>
  <si>
    <t>Fluvial</t>
  </si>
  <si>
    <t>Ferroviario</t>
  </si>
  <si>
    <t>BUNKER</t>
  </si>
  <si>
    <t>MMPC</t>
  </si>
  <si>
    <t>GWh</t>
  </si>
  <si>
    <t>MBls</t>
  </si>
  <si>
    <t>CONTENIDO CAPÍTULO XIII</t>
  </si>
  <si>
    <t>XIII.2 CONSUMO DE CARBON VEGETAL POR DEPARTAMENTO – SECTOR RESIDENCIAL (UNIDAD: TJ)</t>
  </si>
  <si>
    <t>XIII.1 CONSUMO DE LEÑA POR DEPARTAMENTO – SECTOR RESIDENCIAL (UNIDAD: TJ)</t>
  </si>
  <si>
    <t>XIII.3 CONSUMO DE BOSTA Y YARETA POR DEPARTAMENTO – SECTOR RESIDENCIAL (UNIDAD: TJ)</t>
  </si>
  <si>
    <t>TABLAS:</t>
  </si>
  <si>
    <t>XIII.1 CONSUMO FINAL DE ENERGÉTICOS (UNIDAD: TJ)</t>
  </si>
  <si>
    <t>XIII.2 CONSUMO FINAL DE ENERGÍA EN EL SECTOR RESIDENCIAL (UNIDAD: TJ)</t>
  </si>
  <si>
    <t>ILUSTRACIÓN XIII.1: CONSUMO DE LEÑA POR DEPARTAMENTO – SECTOR RESIDENCIAL (UNIDAD: TJ)</t>
  </si>
  <si>
    <t>ILUSTRACIÓN XIII.2: CONSUMO DE CARBON VEGETAL POR DEPARTAMENTO – SECTOR RESIDENCIAL (UNIDAD: TJ)</t>
  </si>
  <si>
    <t>ILUSTRACIÓN XIII.3: CONSUMO DE BOSTA Y YARETA POR DEPARTAMENTO – SECTOR RESIDENCIAL (UNIDAD: TJ)</t>
  </si>
  <si>
    <t>TABLA XIII.1: CONSUMO FINAL DE ENERGÉTICOS (UNIDAD: TJ)</t>
  </si>
  <si>
    <t>INDICADORES</t>
  </si>
  <si>
    <r>
      <t xml:space="preserve">Kerosene/Turbo </t>
    </r>
    <r>
      <rPr>
        <vertAlign val="superscript"/>
        <sz val="9"/>
        <rFont val="Tahoma"/>
        <family val="2"/>
      </rPr>
      <t>2</t>
    </r>
  </si>
  <si>
    <t xml:space="preserve">TASA DE CRECIMIENTO </t>
  </si>
  <si>
    <t>(Millones de S/.  de 2007)</t>
  </si>
  <si>
    <t>Millones Habitantes</t>
  </si>
  <si>
    <t>ELASTICIDADES</t>
  </si>
  <si>
    <t>CONS.ENERGÍA/PBI</t>
  </si>
  <si>
    <t>CONS.ENERGÍA/POB</t>
  </si>
  <si>
    <r>
      <t xml:space="preserve">Diesel 2/DB2/DB5 </t>
    </r>
    <r>
      <rPr>
        <vertAlign val="superscript"/>
        <sz val="9"/>
        <rFont val="Tahoma"/>
        <family val="2"/>
      </rPr>
      <t>3</t>
    </r>
  </si>
  <si>
    <r>
      <t xml:space="preserve">Gasohol </t>
    </r>
    <r>
      <rPr>
        <vertAlign val="superscript"/>
        <sz val="9"/>
        <rFont val="Tahoma"/>
        <family val="2"/>
      </rPr>
      <t>1</t>
    </r>
  </si>
  <si>
    <t>TABLA XIII.2: CONSUMO FINAL DE ENERGÍA EN EL SECTOR RESIDENCIAL (UNIDAD: TJ)</t>
  </si>
  <si>
    <r>
      <t xml:space="preserve">Turbo </t>
    </r>
    <r>
      <rPr>
        <vertAlign val="superscript"/>
        <sz val="9"/>
        <rFont val="Tahoma"/>
        <family val="2"/>
      </rPr>
      <t>2</t>
    </r>
  </si>
  <si>
    <t>Alcance /Modo de Transporte /Combustible</t>
  </si>
  <si>
    <t>CONSUMO FINAL NACIONAL</t>
  </si>
  <si>
    <t>TOTAL Transporte Nacional</t>
  </si>
  <si>
    <t>TOTAL Bunker</t>
  </si>
  <si>
    <t>TOTAL GENERAL</t>
  </si>
  <si>
    <t>BASE DE DATOS SECTOR TRANSPORTE</t>
  </si>
  <si>
    <t>Ubicación: Matriz del BNE - Pestaña "CF Transporte-BD" - Celdas 60-99</t>
  </si>
  <si>
    <t>Alcance</t>
  </si>
  <si>
    <t>Modo de transporte</t>
  </si>
  <si>
    <t>Combustible</t>
  </si>
  <si>
    <t>Unidades</t>
  </si>
  <si>
    <t>BASE DE DATOS INDICADORES</t>
  </si>
  <si>
    <t xml:space="preserve">Ubicación: Matriz del BNE - Pestaña "Ind. Econo-Energ" - Celdas </t>
  </si>
  <si>
    <t>BASE DE DATOS DE CONSUMO FINAL POR SECTORES Y FUENTES</t>
  </si>
  <si>
    <t xml:space="preserve">Ubicación: Matriz del BNE - Pestaña "CF Total-BD" </t>
  </si>
  <si>
    <t>XIII.3 CONSUMO FINAL DE ENERGÍA EN EL SECTOR COMERCIAL (UNIDAD: TJ)</t>
  </si>
  <si>
    <t>XIII.4 CONSUMO FINAL DE ENERGÍA EN EL SECTOR PÚBLICO (UNIDAD: TJ)</t>
  </si>
  <si>
    <t>XIII.5 CONSUMO FINAL DE ENERGÍA EN EL SECTOR AGROPECUARIO (UNIDAD: TJ)</t>
  </si>
  <si>
    <t>XIII.6 CONSUMO FINAL DE ENERGÍA EN EL SECTOR PESQUERO (UNIDAD: TJ)</t>
  </si>
  <si>
    <t>XIII.7 CONSUMO FINAL DE ENERGÍA EN EL SECTOR MINERO (UNIDAD: TJ)</t>
  </si>
  <si>
    <t>XIII.8 CONSUMO FINAL DE ENERGÍA EN EL SECTOR INDUSTRIAL (UNIDAD: TJ)</t>
  </si>
  <si>
    <t>XIII.9 CONSUMO FINAL DE ENERGÍA EN EL SECTOR TRANSPORTE (UNIDAD: TJ)</t>
  </si>
  <si>
    <t>XIII.10 CONSUMO FINAL DE ENERGÍA EN EL SECTOR TRANSPORTE POR MODO DE TRANSPORTE Y TIPO DE COMBUSTIBLE (UNIDAD: TJ)</t>
  </si>
  <si>
    <t>TABLA XIII.3: CONSUMO FINAL DE ENERGÍA EN EL SECTOR COMERCIAL (UNIDAD: TJ)</t>
  </si>
  <si>
    <t>TABLA XIII.4: CONSUMO FINAL DE ENERGÍA EN EL SECTOR PÚBLICO (UNIDAD: TJ)</t>
  </si>
  <si>
    <t>TABLA XIII.5: CONSUMO FINAL DE ENERGÍA EN EL SECTOR AGROPECUARIO (UNIDAD: TJ)</t>
  </si>
  <si>
    <t>TABLA XIII.7: CONSUMO FINAL DE ENERGÍA EN EL SECTOR MINERO (UNIDAD: TJ)</t>
  </si>
  <si>
    <t>TABLA XIII.8: CONSUMO FINAL DE ENERGÍA EN EL SECTOR INDUSTRIAL (UNIDAD: TJ)</t>
  </si>
  <si>
    <t>TABLA XIII.9: CONSUMO FINAL DE ENERGÍA EN EL SECTOR TRANSPORTE (UNIDAD: TJ)</t>
  </si>
  <si>
    <t>TABLA XIII.10: CONSUMO FINAL DE ENERGÍA EN EL SECTOR TRANSPORTE POR MODO DE TRANSPORTE Y TIPO DE COMBUSTIBLE (UNIDAD: TJ)</t>
  </si>
  <si>
    <t>TABLA XIII.6: CONSUMO FINAL DE ENERGÍA EN EL SECTOR PESCA (UNIDAD: TJ)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</si>
</sst>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3" formatCode="_-* #,##0.00_-;\-* #,##0.00_-;_-* &quot;-&quot;??_-;_-@_-"/>
    <numFmt numFmtId="164" formatCode="_ * #,##0_ ;_ * \-#,##0_ ;_ * &quot;-&quot;_ ;_ @_ "/>
    <numFmt numFmtId="165" formatCode="_ * #,##0.00_ ;_ * \-#,##0.00_ ;_ * &quot;-&quot;??_ ;_ @_ "/>
    <numFmt numFmtId="166" formatCode="_(* #,##0.00_);_(* \(#,##0.00\);_(* &quot;-&quot;??_);_(@_)"/>
    <numFmt numFmtId="167" formatCode="0.0%"/>
    <numFmt numFmtId="168" formatCode="0.000"/>
    <numFmt numFmtId="169" formatCode="0.0000"/>
    <numFmt numFmtId="170" formatCode="_-* #,##0.00\ _P_t_s_-;\-* #,##0.00\ _P_t_s_-;_-* &quot;-&quot;??\ _P_t_s_-;_-@_-"/>
    <numFmt numFmtId="171" formatCode="_-* #,##0.00\ _€_-;\-* #,##0.00\ _€_-;_-* &quot;-&quot;??\ _€_-;_-@_-"/>
    <numFmt numFmtId="172" formatCode="General_)"/>
    <numFmt numFmtId="173" formatCode="_([$€]\ * #,##0.00_);_([$€]\ * \(#,##0.00\);_([$€]\ * &quot;-&quot;??_);_(@_)"/>
    <numFmt numFmtId="174" formatCode="_-* #,##0.00\ _p_t_a_-;\-* #,##0.00\ _p_t_a_-;_-* &quot;-&quot;??\ _p_t_a_-;_-@_-"/>
    <numFmt numFmtId="175" formatCode="_-* #,##0.00\ &quot;Pta&quot;_-;\-* #,##0.00\ &quot;Pta&quot;_-;_-* &quot;-&quot;??\ &quot;Pta&quot;_-;_-@_-"/>
    <numFmt numFmtId="176" formatCode="_-* #,##0.0_-;\-* #,##0.0_-;_-* &quot;-&quot;?_-;_-@_-"/>
    <numFmt numFmtId="177" formatCode="_-[$€]* #,##0.00_-;\-[$€]* #,##0.00_-;_-[$€]* &quot;-&quot;??_-;_-@_-"/>
    <numFmt numFmtId="178" formatCode="##\ ###\ ##0.0\ _t;\(##\ ###\ ##0.0\)_t;;@"/>
    <numFmt numFmtId="179" formatCode="_ * #,##0.0_ ;_ * \-#,##0.0_ ;_ * &quot;-&quot;_ ;_ @_ "/>
    <numFmt numFmtId="180" formatCode="#\ ##0"/>
    <numFmt numFmtId="181" formatCode="#.#"/>
    <numFmt numFmtId="182" formatCode="_-* #,##0.0_-;\-* #,##0.0_-;_-* &quot;-&quot;??_-;_-@_-"/>
  </numFmts>
  <fonts count="11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sz val="12"/>
      <name val="Arial"/>
      <family val="2"/>
    </font>
    <font>
      <sz val="11"/>
      <color indexed="8"/>
      <name val="Calibri"/>
      <family val="2"/>
    </font>
    <font>
      <sz val="8"/>
      <color theme="1"/>
      <name val="Arial"/>
      <family val="2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b/>
      <sz val="9"/>
      <color indexed="81"/>
      <name val="Tahoma"/>
      <family val="2"/>
    </font>
    <font>
      <sz val="11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1"/>
      <name val="Calibri"/>
      <family val="2"/>
    </font>
    <font>
      <sz val="10"/>
      <color rgb="FF000000"/>
      <name val="Times New Roman"/>
      <family val="1"/>
    </font>
    <font>
      <sz val="9"/>
      <color theme="1"/>
      <name val="Arial"/>
      <family val="2"/>
    </font>
    <font>
      <sz val="10"/>
      <name val="Bookman Old Style"/>
      <family val="1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u/>
      <sz val="8"/>
      <name val="Tms Rmn"/>
    </font>
    <font>
      <sz val="8"/>
      <name val="Tms Rmn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0"/>
      <name val="Courier"/>
      <family val="3"/>
    </font>
    <font>
      <sz val="10"/>
      <color indexed="8"/>
      <name val="Arial"/>
      <family val="2"/>
    </font>
    <font>
      <sz val="8"/>
      <name val="Helv"/>
    </font>
    <font>
      <sz val="10"/>
      <name val="Times New Roman"/>
      <family val="1"/>
    </font>
    <font>
      <sz val="13"/>
      <name val="Times New Roman"/>
      <family val="1"/>
    </font>
    <font>
      <b/>
      <i/>
      <sz val="8"/>
      <name val="Tms Rmn"/>
    </font>
    <font>
      <b/>
      <sz val="8"/>
      <name val="Tms Rmn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9"/>
      <name val="Bookman"/>
      <family val="1"/>
    </font>
    <font>
      <b/>
      <sz val="15"/>
      <color indexed="56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sz val="8"/>
      <color indexed="9"/>
      <name val="Tahoma"/>
      <family val="2"/>
    </font>
    <font>
      <sz val="7"/>
      <color theme="1"/>
      <name val="Tahoma"/>
      <family val="2"/>
    </font>
    <font>
      <sz val="11"/>
      <color rgb="FF000000"/>
      <name val="Calibri"/>
      <family val="2"/>
      <scheme val="minor"/>
    </font>
    <font>
      <sz val="10"/>
      <name val="Calibri"/>
      <family val="2"/>
      <scheme val="minor"/>
    </font>
    <font>
      <b/>
      <sz val="12"/>
      <color theme="3"/>
      <name val="Verdana"/>
      <family val="2"/>
    </font>
    <font>
      <sz val="11"/>
      <color theme="1"/>
      <name val="Tahoma"/>
      <family val="2"/>
    </font>
    <font>
      <b/>
      <sz val="23"/>
      <color theme="0"/>
      <name val="Tahoma"/>
      <family val="2"/>
    </font>
    <font>
      <b/>
      <sz val="11"/>
      <color theme="1"/>
      <name val="Tahoma"/>
      <family val="2"/>
    </font>
    <font>
      <b/>
      <sz val="12"/>
      <color theme="3" tint="-0.499984740745262"/>
      <name val="Tahoma"/>
      <family val="2"/>
    </font>
    <font>
      <b/>
      <sz val="12"/>
      <color theme="1"/>
      <name val="Tahoma"/>
      <family val="2"/>
    </font>
    <font>
      <u/>
      <sz val="11"/>
      <color theme="10"/>
      <name val="Calibri"/>
      <family val="2"/>
      <scheme val="minor"/>
    </font>
    <font>
      <sz val="10"/>
      <color theme="3"/>
      <name val="Tahoma"/>
      <family val="2"/>
    </font>
    <font>
      <b/>
      <sz val="17"/>
      <color theme="0"/>
      <name val="Tahoma"/>
      <family val="2"/>
    </font>
    <font>
      <b/>
      <sz val="18"/>
      <color theme="0"/>
      <name val="Tahoma"/>
      <family val="2"/>
    </font>
    <font>
      <b/>
      <sz val="10"/>
      <color theme="3"/>
      <name val="Tahoma"/>
      <family val="2"/>
    </font>
    <font>
      <b/>
      <sz val="24"/>
      <color theme="0"/>
      <name val="Arial"/>
      <family val="2"/>
    </font>
    <font>
      <sz val="11"/>
      <color theme="1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sz val="8"/>
      <name val="Tahoma"/>
      <family val="2"/>
    </font>
    <font>
      <vertAlign val="superscript"/>
      <sz val="9"/>
      <name val="Tahoma"/>
      <family val="2"/>
    </font>
    <font>
      <sz val="10"/>
      <color theme="0"/>
      <name val="Tahoma"/>
      <family val="2"/>
    </font>
    <font>
      <b/>
      <sz val="9"/>
      <name val="Tahoma"/>
      <family val="2"/>
    </font>
    <font>
      <sz val="9"/>
      <name val="Tahoma"/>
      <family val="2"/>
    </font>
    <font>
      <sz val="10"/>
      <name val="Arial"/>
      <family val="2"/>
    </font>
    <font>
      <b/>
      <sz val="14"/>
      <color theme="0"/>
      <name val="Arial"/>
      <family val="2"/>
    </font>
    <font>
      <sz val="11"/>
      <color theme="4"/>
      <name val="Calibri"/>
      <family val="2"/>
      <scheme val="minor"/>
    </font>
    <font>
      <sz val="10"/>
      <color theme="4"/>
      <name val="Calibri"/>
      <family val="2"/>
      <scheme val="minor"/>
    </font>
  </fonts>
  <fills count="6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5C8A"/>
        <bgColor indexed="64"/>
      </patternFill>
    </fill>
    <fill>
      <patternFill patternType="solid">
        <fgColor rgb="FF30548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gray125">
        <fgColor indexed="8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</fills>
  <borders count="4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hair">
        <color theme="0"/>
      </left>
      <right style="hair">
        <color theme="0"/>
      </right>
      <top/>
      <bottom/>
      <diagonal/>
    </border>
    <border>
      <left/>
      <right style="hair">
        <color theme="0"/>
      </right>
      <top/>
      <bottom/>
      <diagonal/>
    </border>
    <border>
      <left style="hair">
        <color theme="0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64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hair">
        <color theme="0" tint="-0.14996795556505021"/>
      </left>
      <right/>
      <top/>
      <bottom/>
      <diagonal/>
    </border>
    <border>
      <left style="hair">
        <color theme="0" tint="-0.14996795556505021"/>
      </left>
      <right/>
      <top style="hair">
        <color theme="0" tint="-0.14993743705557422"/>
      </top>
      <bottom/>
      <diagonal/>
    </border>
    <border>
      <left/>
      <right/>
      <top style="hair">
        <color theme="0" tint="-0.14993743705557422"/>
      </top>
      <bottom/>
      <diagonal/>
    </border>
    <border>
      <left style="hair">
        <color theme="0" tint="-0.14996795556505021"/>
      </left>
      <right/>
      <top/>
      <bottom style="hair">
        <color theme="0" tint="-0.14993743705557422"/>
      </bottom>
      <diagonal/>
    </border>
    <border>
      <left/>
      <right/>
      <top/>
      <bottom style="hair">
        <color theme="0" tint="-0.14993743705557422"/>
      </bottom>
      <diagonal/>
    </border>
    <border>
      <left style="hair">
        <color theme="0" tint="-0.14996795556505021"/>
      </left>
      <right/>
      <top/>
      <bottom style="hair">
        <color theme="0" tint="-0.14996795556505021"/>
      </bottom>
      <diagonal/>
    </border>
    <border>
      <left/>
      <right/>
      <top/>
      <bottom style="hair">
        <color theme="0" tint="-0.14996795556505021"/>
      </bottom>
      <diagonal/>
    </border>
    <border>
      <left style="hair">
        <color theme="0"/>
      </left>
      <right style="hair">
        <color indexed="64"/>
      </right>
      <top/>
      <bottom/>
      <diagonal/>
    </border>
    <border>
      <left/>
      <right style="hair">
        <color auto="1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</borders>
  <cellStyleXfs count="28279">
    <xf numFmtId="0" fontId="0" fillId="0" borderId="0"/>
    <xf numFmtId="9" fontId="25" fillId="0" borderId="0" applyFont="0" applyFill="0" applyBorder="0" applyAlignment="0" applyProtection="0"/>
    <xf numFmtId="0" fontId="25" fillId="0" borderId="0"/>
    <xf numFmtId="166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0" fontId="25" fillId="0" borderId="0"/>
    <xf numFmtId="0" fontId="34" fillId="0" borderId="0" applyNumberFormat="0" applyFill="0" applyBorder="0" applyAlignment="0" applyProtection="0"/>
    <xf numFmtId="0" fontId="35" fillId="0" borderId="1" applyNumberFormat="0" applyFill="0" applyAlignment="0" applyProtection="0"/>
    <xf numFmtId="0" fontId="36" fillId="0" borderId="2" applyNumberFormat="0" applyFill="0" applyAlignment="0" applyProtection="0"/>
    <xf numFmtId="0" fontId="37" fillId="0" borderId="3" applyNumberFormat="0" applyFill="0" applyAlignment="0" applyProtection="0"/>
    <xf numFmtId="0" fontId="37" fillId="0" borderId="0" applyNumberFormat="0" applyFill="0" applyBorder="0" applyAlignment="0" applyProtection="0"/>
    <xf numFmtId="0" fontId="38" fillId="5" borderId="0" applyNumberFormat="0" applyBorder="0" applyAlignment="0" applyProtection="0"/>
    <xf numFmtId="0" fontId="39" fillId="6" borderId="0" applyNumberFormat="0" applyBorder="0" applyAlignment="0" applyProtection="0"/>
    <xf numFmtId="0" fontId="40" fillId="7" borderId="0" applyNumberFormat="0" applyBorder="0" applyAlignment="0" applyProtection="0"/>
    <xf numFmtId="0" fontId="41" fillId="8" borderId="4" applyNumberFormat="0" applyAlignment="0" applyProtection="0"/>
    <xf numFmtId="0" fontId="42" fillId="9" borderId="5" applyNumberFormat="0" applyAlignment="0" applyProtection="0"/>
    <xf numFmtId="0" fontId="43" fillId="9" borderId="4" applyNumberFormat="0" applyAlignment="0" applyProtection="0"/>
    <xf numFmtId="0" fontId="44" fillId="0" borderId="6" applyNumberFormat="0" applyFill="0" applyAlignment="0" applyProtection="0"/>
    <xf numFmtId="0" fontId="45" fillId="10" borderId="7" applyNumberFormat="0" applyAlignment="0" applyProtection="0"/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32" fillId="0" borderId="9" applyNumberFormat="0" applyFill="0" applyAlignment="0" applyProtection="0"/>
    <xf numFmtId="0" fontId="48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48" fillId="35" borderId="0" applyNumberFormat="0" applyBorder="0" applyAlignment="0" applyProtection="0"/>
    <xf numFmtId="0" fontId="24" fillId="0" borderId="0"/>
    <xf numFmtId="0" fontId="24" fillId="11" borderId="8" applyNumberFormat="0" applyFont="0" applyAlignment="0" applyProtection="0"/>
    <xf numFmtId="0" fontId="23" fillId="0" borderId="0"/>
    <xf numFmtId="0" fontId="25" fillId="0" borderId="0"/>
    <xf numFmtId="0" fontId="25" fillId="0" borderId="0"/>
    <xf numFmtId="0" fontId="25" fillId="0" borderId="0"/>
    <xf numFmtId="0" fontId="30" fillId="11" borderId="8" applyNumberFormat="0" applyFont="0" applyAlignment="0" applyProtection="0"/>
    <xf numFmtId="0" fontId="30" fillId="11" borderId="8" applyNumberFormat="0" applyFont="0" applyAlignment="0" applyProtection="0"/>
    <xf numFmtId="0" fontId="30" fillId="11" borderId="8" applyNumberFormat="0" applyFont="0" applyAlignment="0" applyProtection="0"/>
    <xf numFmtId="166" fontId="25" fillId="0" borderId="0" applyFont="0" applyFill="0" applyBorder="0" applyAlignment="0" applyProtection="0"/>
    <xf numFmtId="0" fontId="23" fillId="0" borderId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0" borderId="0"/>
    <xf numFmtId="0" fontId="22" fillId="11" borderId="8" applyNumberFormat="0" applyFont="0" applyAlignment="0" applyProtection="0"/>
    <xf numFmtId="0" fontId="22" fillId="0" borderId="0"/>
    <xf numFmtId="0" fontId="22" fillId="0" borderId="0"/>
    <xf numFmtId="166" fontId="25" fillId="0" borderId="0" applyFont="0" applyFill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1" fillId="0" borderId="0"/>
    <xf numFmtId="0" fontId="21" fillId="11" borderId="8" applyNumberFormat="0" applyFont="0" applyAlignment="0" applyProtection="0"/>
    <xf numFmtId="0" fontId="21" fillId="0" borderId="0"/>
    <xf numFmtId="166" fontId="25" fillId="0" borderId="0" applyFont="0" applyFill="0" applyBorder="0" applyAlignment="0" applyProtection="0"/>
    <xf numFmtId="0" fontId="21" fillId="0" borderId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1" fillId="0" borderId="0"/>
    <xf numFmtId="0" fontId="21" fillId="11" borderId="8" applyNumberFormat="0" applyFont="0" applyAlignment="0" applyProtection="0"/>
    <xf numFmtId="0" fontId="21" fillId="0" borderId="0"/>
    <xf numFmtId="0" fontId="21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49" fillId="0" borderId="0"/>
    <xf numFmtId="166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0" fillId="0" borderId="0"/>
    <xf numFmtId="0" fontId="20" fillId="11" borderId="8" applyNumberFormat="0" applyFont="0" applyAlignment="0" applyProtection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0" borderId="0"/>
    <xf numFmtId="0" fontId="20" fillId="11" borderId="8" applyNumberFormat="0" applyFont="0" applyAlignment="0" applyProtection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0" borderId="0"/>
    <xf numFmtId="0" fontId="20" fillId="11" borderId="8" applyNumberFormat="0" applyFont="0" applyAlignment="0" applyProtection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0" borderId="0"/>
    <xf numFmtId="0" fontId="20" fillId="11" borderId="8" applyNumberFormat="0" applyFont="0" applyAlignment="0" applyProtection="0"/>
    <xf numFmtId="0" fontId="20" fillId="0" borderId="0"/>
    <xf numFmtId="0" fontId="20" fillId="0" borderId="0"/>
    <xf numFmtId="0" fontId="25" fillId="0" borderId="0"/>
    <xf numFmtId="0" fontId="19" fillId="0" borderId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165" fontId="25" fillId="0" borderId="0" applyFont="0" applyFill="0" applyBorder="0" applyAlignment="0" applyProtection="0"/>
    <xf numFmtId="0" fontId="18" fillId="0" borderId="0"/>
    <xf numFmtId="0" fontId="18" fillId="0" borderId="0"/>
    <xf numFmtId="0" fontId="2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5" fillId="0" borderId="0"/>
    <xf numFmtId="0" fontId="18" fillId="0" borderId="0"/>
    <xf numFmtId="0" fontId="18" fillId="0" borderId="0"/>
    <xf numFmtId="0" fontId="18" fillId="0" borderId="0"/>
    <xf numFmtId="0" fontId="31" fillId="0" borderId="0"/>
    <xf numFmtId="0" fontId="18" fillId="0" borderId="0"/>
    <xf numFmtId="0" fontId="18" fillId="0" borderId="0"/>
    <xf numFmtId="0" fontId="25" fillId="0" borderId="0"/>
    <xf numFmtId="0" fontId="18" fillId="0" borderId="0"/>
    <xf numFmtId="0" fontId="18" fillId="0" borderId="0"/>
    <xf numFmtId="0" fontId="18" fillId="0" borderId="0"/>
    <xf numFmtId="0" fontId="31" fillId="0" borderId="0"/>
    <xf numFmtId="0" fontId="18" fillId="0" borderId="0"/>
    <xf numFmtId="0" fontId="18" fillId="11" borderId="8" applyNumberFormat="0" applyFont="0" applyAlignment="0" applyProtection="0"/>
    <xf numFmtId="0" fontId="18" fillId="11" borderId="8" applyNumberFormat="0" applyFont="0" applyAlignment="0" applyProtection="0"/>
    <xf numFmtId="0" fontId="18" fillId="11" borderId="8" applyNumberFormat="0" applyFont="0" applyAlignment="0" applyProtection="0"/>
    <xf numFmtId="0" fontId="18" fillId="11" borderId="8" applyNumberFormat="0" applyFont="0" applyAlignment="0" applyProtection="0"/>
    <xf numFmtId="0" fontId="18" fillId="11" borderId="8" applyNumberFormat="0" applyFont="0" applyAlignment="0" applyProtection="0"/>
    <xf numFmtId="0" fontId="18" fillId="11" borderId="8" applyNumberFormat="0" applyFont="0" applyAlignment="0" applyProtection="0"/>
    <xf numFmtId="0" fontId="18" fillId="11" borderId="8" applyNumberFormat="0" applyFont="0" applyAlignment="0" applyProtection="0"/>
    <xf numFmtId="0" fontId="18" fillId="11" borderId="8" applyNumberFormat="0" applyFont="0" applyAlignment="0" applyProtection="0"/>
    <xf numFmtId="0" fontId="18" fillId="11" borderId="8" applyNumberFormat="0" applyFont="0" applyAlignment="0" applyProtection="0"/>
    <xf numFmtId="9" fontId="18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1" borderId="8" applyNumberFormat="0" applyFont="0" applyAlignment="0" applyProtection="0"/>
    <xf numFmtId="0" fontId="17" fillId="11" borderId="8" applyNumberFormat="0" applyFont="0" applyAlignment="0" applyProtection="0"/>
    <xf numFmtId="0" fontId="17" fillId="11" borderId="8" applyNumberFormat="0" applyFont="0" applyAlignment="0" applyProtection="0"/>
    <xf numFmtId="0" fontId="17" fillId="11" borderId="8" applyNumberFormat="0" applyFont="0" applyAlignment="0" applyProtection="0"/>
    <xf numFmtId="0" fontId="17" fillId="11" borderId="8" applyNumberFormat="0" applyFont="0" applyAlignment="0" applyProtection="0"/>
    <xf numFmtId="0" fontId="17" fillId="11" borderId="8" applyNumberFormat="0" applyFont="0" applyAlignment="0" applyProtection="0"/>
    <xf numFmtId="0" fontId="17" fillId="11" borderId="8" applyNumberFormat="0" applyFont="0" applyAlignment="0" applyProtection="0"/>
    <xf numFmtId="0" fontId="17" fillId="11" borderId="8" applyNumberFormat="0" applyFont="0" applyAlignment="0" applyProtection="0"/>
    <xf numFmtId="0" fontId="17" fillId="11" borderId="8" applyNumberFormat="0" applyFont="0" applyAlignment="0" applyProtection="0"/>
    <xf numFmtId="9" fontId="17" fillId="0" borderId="0" applyFont="0" applyFill="0" applyBorder="0" applyAlignment="0" applyProtection="0"/>
    <xf numFmtId="0" fontId="16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55" fillId="0" borderId="0"/>
    <xf numFmtId="171" fontId="50" fillId="0" borderId="0" applyFont="0" applyFill="0" applyBorder="0" applyAlignment="0" applyProtection="0"/>
    <xf numFmtId="0" fontId="14" fillId="0" borderId="0"/>
    <xf numFmtId="0" fontId="56" fillId="0" borderId="0"/>
    <xf numFmtId="0" fontId="14" fillId="0" borderId="0"/>
    <xf numFmtId="0" fontId="14" fillId="0" borderId="0"/>
    <xf numFmtId="43" fontId="25" fillId="0" borderId="0" applyFont="0" applyFill="0" applyBorder="0" applyAlignment="0" applyProtection="0"/>
    <xf numFmtId="0" fontId="13" fillId="0" borderId="0"/>
    <xf numFmtId="0" fontId="57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3" fillId="13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13" fillId="17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13" fillId="21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13" fillId="25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13" fillId="29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13" fillId="3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13" fillId="1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13" fillId="18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13" fillId="22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13" fillId="26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13" fillId="30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13" fillId="34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48" fillId="15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48" fillId="19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48" fillId="23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48" fillId="27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48" fillId="31" borderId="0" applyNumberFormat="0" applyBorder="0" applyAlignment="0" applyProtection="0"/>
    <xf numFmtId="0" fontId="58" fillId="50" borderId="0" applyNumberFormat="0" applyBorder="0" applyAlignment="0" applyProtection="0"/>
    <xf numFmtId="0" fontId="58" fillId="50" borderId="0" applyNumberFormat="0" applyBorder="0" applyAlignment="0" applyProtection="0"/>
    <xf numFmtId="0" fontId="58" fillId="50" borderId="0" applyNumberFormat="0" applyBorder="0" applyAlignment="0" applyProtection="0"/>
    <xf numFmtId="0" fontId="58" fillId="50" borderId="0" applyNumberFormat="0" applyBorder="0" applyAlignment="0" applyProtection="0"/>
    <xf numFmtId="0" fontId="58" fillId="50" borderId="0" applyNumberFormat="0" applyBorder="0" applyAlignment="0" applyProtection="0"/>
    <xf numFmtId="0" fontId="58" fillId="50" borderId="0" applyNumberFormat="0" applyBorder="0" applyAlignment="0" applyProtection="0"/>
    <xf numFmtId="0" fontId="58" fillId="50" borderId="0" applyNumberFormat="0" applyBorder="0" applyAlignment="0" applyProtection="0"/>
    <xf numFmtId="0" fontId="48" fillId="35" borderId="0" applyNumberFormat="0" applyBorder="0" applyAlignment="0" applyProtection="0"/>
    <xf numFmtId="0" fontId="58" fillId="51" borderId="0" applyNumberFormat="0" applyBorder="0" applyAlignment="0" applyProtection="0"/>
    <xf numFmtId="0" fontId="58" fillId="51" borderId="0" applyNumberFormat="0" applyBorder="0" applyAlignment="0" applyProtection="0"/>
    <xf numFmtId="0" fontId="58" fillId="51" borderId="0" applyNumberFormat="0" applyBorder="0" applyAlignment="0" applyProtection="0"/>
    <xf numFmtId="0" fontId="58" fillId="51" borderId="0" applyNumberFormat="0" applyBorder="0" applyAlignment="0" applyProtection="0"/>
    <xf numFmtId="0" fontId="58" fillId="51" borderId="0" applyNumberFormat="0" applyBorder="0" applyAlignment="0" applyProtection="0"/>
    <xf numFmtId="0" fontId="58" fillId="51" borderId="0" applyNumberFormat="0" applyBorder="0" applyAlignment="0" applyProtection="0"/>
    <xf numFmtId="0" fontId="58" fillId="51" borderId="0" applyNumberFormat="0" applyBorder="0" applyAlignment="0" applyProtection="0"/>
    <xf numFmtId="0" fontId="25" fillId="0" borderId="0" applyNumberFormat="0" applyFill="0" applyBorder="0" applyAlignment="0" applyProtection="0"/>
    <xf numFmtId="0" fontId="38" fillId="5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43" fillId="9" borderId="4" applyNumberFormat="0" applyAlignment="0" applyProtection="0"/>
    <xf numFmtId="0" fontId="60" fillId="52" borderId="10" applyNumberFormat="0" applyAlignment="0" applyProtection="0"/>
    <xf numFmtId="0" fontId="60" fillId="52" borderId="10" applyNumberFormat="0" applyAlignment="0" applyProtection="0"/>
    <xf numFmtId="0" fontId="60" fillId="52" borderId="10" applyNumberFormat="0" applyAlignment="0" applyProtection="0"/>
    <xf numFmtId="0" fontId="60" fillId="52" borderId="10" applyNumberFormat="0" applyAlignment="0" applyProtection="0"/>
    <xf numFmtId="0" fontId="60" fillId="52" borderId="10" applyNumberFormat="0" applyAlignment="0" applyProtection="0"/>
    <xf numFmtId="0" fontId="60" fillId="52" borderId="10" applyNumberFormat="0" applyAlignment="0" applyProtection="0"/>
    <xf numFmtId="0" fontId="60" fillId="52" borderId="10" applyNumberFormat="0" applyAlignment="0" applyProtection="0"/>
    <xf numFmtId="0" fontId="25" fillId="0" borderId="0"/>
    <xf numFmtId="0" fontId="45" fillId="10" borderId="7" applyNumberFormat="0" applyAlignment="0" applyProtection="0"/>
    <xf numFmtId="0" fontId="61" fillId="53" borderId="11" applyNumberFormat="0" applyAlignment="0" applyProtection="0"/>
    <xf numFmtId="0" fontId="61" fillId="53" borderId="11" applyNumberFormat="0" applyAlignment="0" applyProtection="0"/>
    <xf numFmtId="0" fontId="61" fillId="53" borderId="11" applyNumberFormat="0" applyAlignment="0" applyProtection="0"/>
    <xf numFmtId="0" fontId="61" fillId="53" borderId="11" applyNumberFormat="0" applyAlignment="0" applyProtection="0"/>
    <xf numFmtId="0" fontId="61" fillId="53" borderId="11" applyNumberFormat="0" applyAlignment="0" applyProtection="0"/>
    <xf numFmtId="0" fontId="61" fillId="53" borderId="11" applyNumberFormat="0" applyAlignment="0" applyProtection="0"/>
    <xf numFmtId="0" fontId="61" fillId="53" borderId="11" applyNumberFormat="0" applyAlignment="0" applyProtection="0"/>
    <xf numFmtId="0" fontId="44" fillId="0" borderId="6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2" fontId="63" fillId="0" borderId="0"/>
    <xf numFmtId="172" fontId="64" fillId="0" borderId="0"/>
    <xf numFmtId="0" fontId="25" fillId="0" borderId="0"/>
    <xf numFmtId="0" fontId="37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48" fillId="12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48" fillId="16" borderId="0" applyNumberFormat="0" applyBorder="0" applyAlignment="0" applyProtection="0"/>
    <xf numFmtId="0" fontId="58" fillId="55" borderId="0" applyNumberFormat="0" applyBorder="0" applyAlignment="0" applyProtection="0"/>
    <xf numFmtId="0" fontId="58" fillId="55" borderId="0" applyNumberFormat="0" applyBorder="0" applyAlignment="0" applyProtection="0"/>
    <xf numFmtId="0" fontId="58" fillId="55" borderId="0" applyNumberFormat="0" applyBorder="0" applyAlignment="0" applyProtection="0"/>
    <xf numFmtId="0" fontId="58" fillId="55" borderId="0" applyNumberFormat="0" applyBorder="0" applyAlignment="0" applyProtection="0"/>
    <xf numFmtId="0" fontId="58" fillId="55" borderId="0" applyNumberFormat="0" applyBorder="0" applyAlignment="0" applyProtection="0"/>
    <xf numFmtId="0" fontId="58" fillId="55" borderId="0" applyNumberFormat="0" applyBorder="0" applyAlignment="0" applyProtection="0"/>
    <xf numFmtId="0" fontId="58" fillId="55" borderId="0" applyNumberFormat="0" applyBorder="0" applyAlignment="0" applyProtection="0"/>
    <xf numFmtId="0" fontId="48" fillId="20" borderId="0" applyNumberFormat="0" applyBorder="0" applyAlignment="0" applyProtection="0"/>
    <xf numFmtId="0" fontId="58" fillId="56" borderId="0" applyNumberFormat="0" applyBorder="0" applyAlignment="0" applyProtection="0"/>
    <xf numFmtId="0" fontId="58" fillId="56" borderId="0" applyNumberFormat="0" applyBorder="0" applyAlignment="0" applyProtection="0"/>
    <xf numFmtId="0" fontId="58" fillId="56" borderId="0" applyNumberFormat="0" applyBorder="0" applyAlignment="0" applyProtection="0"/>
    <xf numFmtId="0" fontId="58" fillId="56" borderId="0" applyNumberFormat="0" applyBorder="0" applyAlignment="0" applyProtection="0"/>
    <xf numFmtId="0" fontId="58" fillId="56" borderId="0" applyNumberFormat="0" applyBorder="0" applyAlignment="0" applyProtection="0"/>
    <xf numFmtId="0" fontId="58" fillId="56" borderId="0" applyNumberFormat="0" applyBorder="0" applyAlignment="0" applyProtection="0"/>
    <xf numFmtId="0" fontId="58" fillId="56" borderId="0" applyNumberFormat="0" applyBorder="0" applyAlignment="0" applyProtection="0"/>
    <xf numFmtId="0" fontId="48" fillId="24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48" fillId="28" borderId="0" applyNumberFormat="0" applyBorder="0" applyAlignment="0" applyProtection="0"/>
    <xf numFmtId="0" fontId="58" fillId="50" borderId="0" applyNumberFormat="0" applyBorder="0" applyAlignment="0" applyProtection="0"/>
    <xf numFmtId="0" fontId="58" fillId="50" borderId="0" applyNumberFormat="0" applyBorder="0" applyAlignment="0" applyProtection="0"/>
    <xf numFmtId="0" fontId="58" fillId="50" borderId="0" applyNumberFormat="0" applyBorder="0" applyAlignment="0" applyProtection="0"/>
    <xf numFmtId="0" fontId="58" fillId="50" borderId="0" applyNumberFormat="0" applyBorder="0" applyAlignment="0" applyProtection="0"/>
    <xf numFmtId="0" fontId="58" fillId="50" borderId="0" applyNumberFormat="0" applyBorder="0" applyAlignment="0" applyProtection="0"/>
    <xf numFmtId="0" fontId="58" fillId="50" borderId="0" applyNumberFormat="0" applyBorder="0" applyAlignment="0" applyProtection="0"/>
    <xf numFmtId="0" fontId="58" fillId="50" borderId="0" applyNumberFormat="0" applyBorder="0" applyAlignment="0" applyProtection="0"/>
    <xf numFmtId="0" fontId="48" fillId="32" borderId="0" applyNumberFormat="0" applyBorder="0" applyAlignment="0" applyProtection="0"/>
    <xf numFmtId="0" fontId="58" fillId="57" borderId="0" applyNumberFormat="0" applyBorder="0" applyAlignment="0" applyProtection="0"/>
    <xf numFmtId="0" fontId="58" fillId="57" borderId="0" applyNumberFormat="0" applyBorder="0" applyAlignment="0" applyProtection="0"/>
    <xf numFmtId="0" fontId="58" fillId="57" borderId="0" applyNumberFormat="0" applyBorder="0" applyAlignment="0" applyProtection="0"/>
    <xf numFmtId="0" fontId="58" fillId="57" borderId="0" applyNumberFormat="0" applyBorder="0" applyAlignment="0" applyProtection="0"/>
    <xf numFmtId="0" fontId="58" fillId="57" borderId="0" applyNumberFormat="0" applyBorder="0" applyAlignment="0" applyProtection="0"/>
    <xf numFmtId="0" fontId="58" fillId="57" borderId="0" applyNumberFormat="0" applyBorder="0" applyAlignment="0" applyProtection="0"/>
    <xf numFmtId="0" fontId="58" fillId="57" borderId="0" applyNumberFormat="0" applyBorder="0" applyAlignment="0" applyProtection="0"/>
    <xf numFmtId="0" fontId="41" fillId="8" borderId="4" applyNumberFormat="0" applyAlignment="0" applyProtection="0"/>
    <xf numFmtId="0" fontId="66" fillId="43" borderId="10" applyNumberFormat="0" applyAlignment="0" applyProtection="0"/>
    <xf numFmtId="0" fontId="66" fillId="43" borderId="10" applyNumberFormat="0" applyAlignment="0" applyProtection="0"/>
    <xf numFmtId="0" fontId="66" fillId="43" borderId="10" applyNumberFormat="0" applyAlignment="0" applyProtection="0"/>
    <xf numFmtId="0" fontId="66" fillId="43" borderId="10" applyNumberFormat="0" applyAlignment="0" applyProtection="0"/>
    <xf numFmtId="0" fontId="66" fillId="43" borderId="10" applyNumberFormat="0" applyAlignment="0" applyProtection="0"/>
    <xf numFmtId="0" fontId="66" fillId="43" borderId="10" applyNumberFormat="0" applyAlignment="0" applyProtection="0"/>
    <xf numFmtId="0" fontId="66" fillId="43" borderId="10" applyNumberFormat="0" applyAlignment="0" applyProtection="0"/>
    <xf numFmtId="0" fontId="25" fillId="0" borderId="0"/>
    <xf numFmtId="173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0" fontId="39" fillId="6" borderId="0" applyNumberFormat="0" applyBorder="0" applyAlignment="0" applyProtection="0"/>
    <xf numFmtId="0" fontId="67" fillId="39" borderId="0" applyNumberFormat="0" applyBorder="0" applyAlignment="0" applyProtection="0"/>
    <xf numFmtId="0" fontId="67" fillId="39" borderId="0" applyNumberFormat="0" applyBorder="0" applyAlignment="0" applyProtection="0"/>
    <xf numFmtId="0" fontId="67" fillId="39" borderId="0" applyNumberFormat="0" applyBorder="0" applyAlignment="0" applyProtection="0"/>
    <xf numFmtId="0" fontId="67" fillId="39" borderId="0" applyNumberFormat="0" applyBorder="0" applyAlignment="0" applyProtection="0"/>
    <xf numFmtId="0" fontId="67" fillId="39" borderId="0" applyNumberFormat="0" applyBorder="0" applyAlignment="0" applyProtection="0"/>
    <xf numFmtId="0" fontId="67" fillId="39" borderId="0" applyNumberFormat="0" applyBorder="0" applyAlignment="0" applyProtection="0"/>
    <xf numFmtId="0" fontId="67" fillId="39" borderId="0" applyNumberFormat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74" fontId="25" fillId="0" borderId="0" applyFont="0" applyFill="0" applyBorder="0" applyAlignment="0" applyProtection="0"/>
    <xf numFmtId="174" fontId="25" fillId="0" borderId="0" applyFont="0" applyFill="0" applyBorder="0" applyAlignment="0" applyProtection="0"/>
    <xf numFmtId="174" fontId="25" fillId="0" borderId="0" applyFont="0" applyFill="0" applyBorder="0" applyAlignment="0" applyProtection="0"/>
    <xf numFmtId="174" fontId="25" fillId="0" borderId="0" applyFont="0" applyFill="0" applyBorder="0" applyAlignment="0" applyProtection="0"/>
    <xf numFmtId="174" fontId="25" fillId="0" borderId="0" applyFont="0" applyFill="0" applyBorder="0" applyAlignment="0" applyProtection="0"/>
    <xf numFmtId="171" fontId="30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174" fontId="25" fillId="0" borderId="0" applyFont="0" applyFill="0" applyBorder="0" applyAlignment="0" applyProtection="0"/>
    <xf numFmtId="17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74" fontId="25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1" fontId="57" fillId="0" borderId="0" applyFont="0" applyFill="0" applyBorder="0" applyAlignment="0" applyProtection="0"/>
    <xf numFmtId="171" fontId="57" fillId="0" borderId="0" applyFont="0" applyFill="0" applyBorder="0" applyAlignment="0" applyProtection="0"/>
    <xf numFmtId="171" fontId="57" fillId="0" borderId="0" applyFont="0" applyFill="0" applyBorder="0" applyAlignment="0" applyProtection="0"/>
    <xf numFmtId="171" fontId="57" fillId="0" borderId="0" applyFont="0" applyFill="0" applyBorder="0" applyAlignment="0" applyProtection="0"/>
    <xf numFmtId="171" fontId="57" fillId="0" borderId="0" applyFont="0" applyFill="0" applyBorder="0" applyAlignment="0" applyProtection="0"/>
    <xf numFmtId="171" fontId="57" fillId="0" borderId="0" applyFont="0" applyFill="0" applyBorder="0" applyAlignment="0" applyProtection="0"/>
    <xf numFmtId="174" fontId="25" fillId="0" borderId="0" applyFont="0" applyFill="0" applyBorder="0" applyAlignment="0" applyProtection="0"/>
    <xf numFmtId="174" fontId="25" fillId="0" borderId="0" applyFont="0" applyFill="0" applyBorder="0" applyAlignment="0" applyProtection="0"/>
    <xf numFmtId="171" fontId="30" fillId="0" borderId="0" applyFont="0" applyFill="0" applyBorder="0" applyAlignment="0" applyProtection="0"/>
    <xf numFmtId="174" fontId="25" fillId="0" borderId="0" applyFont="0" applyFill="0" applyBorder="0" applyAlignment="0" applyProtection="0"/>
    <xf numFmtId="171" fontId="30" fillId="0" borderId="0" applyFont="0" applyFill="0" applyBorder="0" applyAlignment="0" applyProtection="0"/>
    <xf numFmtId="174" fontId="25" fillId="0" borderId="0" applyFont="0" applyFill="0" applyBorder="0" applyAlignment="0" applyProtection="0"/>
    <xf numFmtId="0" fontId="40" fillId="7" borderId="0" applyNumberFormat="0" applyBorder="0" applyAlignment="0" applyProtection="0"/>
    <xf numFmtId="0" fontId="68" fillId="58" borderId="0" applyNumberFormat="0" applyBorder="0" applyAlignment="0" applyProtection="0"/>
    <xf numFmtId="0" fontId="68" fillId="58" borderId="0" applyNumberFormat="0" applyBorder="0" applyAlignment="0" applyProtection="0"/>
    <xf numFmtId="0" fontId="68" fillId="58" borderId="0" applyNumberFormat="0" applyBorder="0" applyAlignment="0" applyProtection="0"/>
    <xf numFmtId="0" fontId="68" fillId="58" borderId="0" applyNumberFormat="0" applyBorder="0" applyAlignment="0" applyProtection="0"/>
    <xf numFmtId="0" fontId="68" fillId="58" borderId="0" applyNumberFormat="0" applyBorder="0" applyAlignment="0" applyProtection="0"/>
    <xf numFmtId="0" fontId="68" fillId="58" borderId="0" applyNumberFormat="0" applyBorder="0" applyAlignment="0" applyProtection="0"/>
    <xf numFmtId="0" fontId="68" fillId="58" borderId="0" applyNumberFormat="0" applyBorder="0" applyAlignment="0" applyProtection="0"/>
    <xf numFmtId="0" fontId="69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13" fillId="0" borderId="0"/>
    <xf numFmtId="0" fontId="25" fillId="0" borderId="0"/>
    <xf numFmtId="0" fontId="13" fillId="0" borderId="0"/>
    <xf numFmtId="0" fontId="13" fillId="0" borderId="0"/>
    <xf numFmtId="0" fontId="25" fillId="0" borderId="0"/>
    <xf numFmtId="0" fontId="13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70" fillId="0" borderId="0"/>
    <xf numFmtId="0" fontId="13" fillId="0" borderId="0"/>
    <xf numFmtId="0" fontId="70" fillId="0" borderId="0"/>
    <xf numFmtId="0" fontId="13" fillId="0" borderId="0"/>
    <xf numFmtId="0" fontId="70" fillId="0" borderId="0"/>
    <xf numFmtId="0" fontId="13" fillId="0" borderId="0"/>
    <xf numFmtId="0" fontId="70" fillId="0" borderId="0"/>
    <xf numFmtId="0" fontId="13" fillId="0" borderId="0"/>
    <xf numFmtId="0" fontId="70" fillId="0" borderId="0"/>
    <xf numFmtId="0" fontId="13" fillId="0" borderId="0"/>
    <xf numFmtId="0" fontId="70" fillId="0" borderId="0"/>
    <xf numFmtId="0" fontId="70" fillId="0" borderId="0"/>
    <xf numFmtId="0" fontId="13" fillId="0" borderId="0"/>
    <xf numFmtId="0" fontId="70" fillId="0" borderId="0"/>
    <xf numFmtId="0" fontId="70" fillId="0" borderId="0"/>
    <xf numFmtId="0" fontId="13" fillId="0" borderId="0"/>
    <xf numFmtId="0" fontId="70" fillId="0" borderId="0"/>
    <xf numFmtId="0" fontId="70" fillId="0" borderId="0"/>
    <xf numFmtId="0" fontId="70" fillId="0" borderId="0"/>
    <xf numFmtId="0" fontId="13" fillId="0" borderId="0"/>
    <xf numFmtId="0" fontId="70" fillId="0" borderId="0"/>
    <xf numFmtId="0" fontId="13" fillId="0" borderId="0"/>
    <xf numFmtId="0" fontId="70" fillId="0" borderId="0"/>
    <xf numFmtId="0" fontId="70" fillId="0" borderId="0"/>
    <xf numFmtId="0" fontId="13" fillId="0" borderId="0"/>
    <xf numFmtId="0" fontId="70" fillId="0" borderId="0"/>
    <xf numFmtId="0" fontId="70" fillId="0" borderId="0"/>
    <xf numFmtId="0" fontId="13" fillId="0" borderId="0"/>
    <xf numFmtId="0" fontId="70" fillId="0" borderId="0"/>
    <xf numFmtId="0" fontId="13" fillId="0" borderId="0"/>
    <xf numFmtId="0" fontId="70" fillId="0" borderId="0"/>
    <xf numFmtId="0" fontId="13" fillId="0" borderId="0"/>
    <xf numFmtId="0" fontId="13" fillId="0" borderId="0"/>
    <xf numFmtId="0" fontId="70" fillId="0" borderId="0"/>
    <xf numFmtId="0" fontId="13" fillId="0" borderId="0"/>
    <xf numFmtId="0" fontId="13" fillId="0" borderId="0"/>
    <xf numFmtId="0" fontId="70" fillId="0" borderId="0"/>
    <xf numFmtId="0" fontId="13" fillId="0" borderId="0"/>
    <xf numFmtId="0" fontId="13" fillId="0" borderId="0"/>
    <xf numFmtId="0" fontId="70" fillId="0" borderId="0"/>
    <xf numFmtId="0" fontId="13" fillId="0" borderId="0"/>
    <xf numFmtId="0" fontId="70" fillId="0" borderId="0"/>
    <xf numFmtId="0" fontId="13" fillId="0" borderId="0"/>
    <xf numFmtId="0" fontId="13" fillId="0" borderId="0"/>
    <xf numFmtId="0" fontId="70" fillId="0" borderId="0"/>
    <xf numFmtId="0" fontId="13" fillId="0" borderId="0"/>
    <xf numFmtId="0" fontId="13" fillId="0" borderId="0"/>
    <xf numFmtId="0" fontId="70" fillId="0" borderId="0"/>
    <xf numFmtId="0" fontId="13" fillId="0" borderId="0"/>
    <xf numFmtId="0" fontId="70" fillId="0" borderId="0"/>
    <xf numFmtId="0" fontId="13" fillId="0" borderId="0"/>
    <xf numFmtId="0" fontId="70" fillId="0" borderId="0"/>
    <xf numFmtId="0" fontId="70" fillId="0" borderId="0"/>
    <xf numFmtId="0" fontId="13" fillId="0" borderId="0"/>
    <xf numFmtId="0" fontId="70" fillId="0" borderId="0"/>
    <xf numFmtId="0" fontId="70" fillId="0" borderId="0"/>
    <xf numFmtId="0" fontId="13" fillId="0" borderId="0"/>
    <xf numFmtId="0" fontId="70" fillId="0" borderId="0"/>
    <xf numFmtId="0" fontId="70" fillId="0" borderId="0"/>
    <xf numFmtId="0" fontId="70" fillId="0" borderId="0"/>
    <xf numFmtId="0" fontId="13" fillId="0" borderId="0"/>
    <xf numFmtId="0" fontId="70" fillId="0" borderId="0"/>
    <xf numFmtId="0" fontId="13" fillId="0" borderId="0"/>
    <xf numFmtId="0" fontId="70" fillId="0" borderId="0"/>
    <xf numFmtId="0" fontId="70" fillId="0" borderId="0"/>
    <xf numFmtId="0" fontId="13" fillId="0" borderId="0"/>
    <xf numFmtId="0" fontId="70" fillId="0" borderId="0"/>
    <xf numFmtId="0" fontId="70" fillId="0" borderId="0"/>
    <xf numFmtId="0" fontId="13" fillId="0" borderId="0"/>
    <xf numFmtId="0" fontId="70" fillId="0" borderId="0"/>
    <xf numFmtId="0" fontId="13" fillId="0" borderId="0"/>
    <xf numFmtId="0" fontId="70" fillId="0" borderId="0"/>
    <xf numFmtId="0" fontId="13" fillId="0" borderId="0"/>
    <xf numFmtId="0" fontId="70" fillId="0" borderId="0"/>
    <xf numFmtId="0" fontId="70" fillId="0" borderId="0"/>
    <xf numFmtId="0" fontId="13" fillId="0" borderId="0"/>
    <xf numFmtId="0" fontId="70" fillId="0" borderId="0"/>
    <xf numFmtId="0" fontId="70" fillId="0" borderId="0"/>
    <xf numFmtId="0" fontId="13" fillId="0" borderId="0"/>
    <xf numFmtId="0" fontId="70" fillId="0" borderId="0"/>
    <xf numFmtId="0" fontId="70" fillId="0" borderId="0"/>
    <xf numFmtId="0" fontId="70" fillId="0" borderId="0"/>
    <xf numFmtId="0" fontId="13" fillId="0" borderId="0"/>
    <xf numFmtId="0" fontId="70" fillId="0" borderId="0"/>
    <xf numFmtId="0" fontId="13" fillId="0" borderId="0"/>
    <xf numFmtId="0" fontId="70" fillId="0" borderId="0"/>
    <xf numFmtId="0" fontId="70" fillId="0" borderId="0"/>
    <xf numFmtId="0" fontId="13" fillId="0" borderId="0"/>
    <xf numFmtId="0" fontId="70" fillId="0" borderId="0"/>
    <xf numFmtId="0" fontId="70" fillId="0" borderId="0"/>
    <xf numFmtId="0" fontId="13" fillId="0" borderId="0"/>
    <xf numFmtId="0" fontId="70" fillId="0" borderId="0"/>
    <xf numFmtId="0" fontId="13" fillId="0" borderId="0"/>
    <xf numFmtId="0" fontId="70" fillId="0" borderId="0"/>
    <xf numFmtId="0" fontId="13" fillId="0" borderId="0"/>
    <xf numFmtId="0" fontId="13" fillId="0" borderId="0"/>
    <xf numFmtId="0" fontId="70" fillId="0" borderId="0"/>
    <xf numFmtId="0" fontId="13" fillId="0" borderId="0"/>
    <xf numFmtId="0" fontId="13" fillId="0" borderId="0"/>
    <xf numFmtId="0" fontId="70" fillId="0" borderId="0"/>
    <xf numFmtId="0" fontId="13" fillId="0" borderId="0"/>
    <xf numFmtId="0" fontId="13" fillId="0" borderId="0"/>
    <xf numFmtId="0" fontId="70" fillId="0" borderId="0"/>
    <xf numFmtId="0" fontId="13" fillId="0" borderId="0"/>
    <xf numFmtId="0" fontId="70" fillId="0" borderId="0"/>
    <xf numFmtId="0" fontId="13" fillId="0" borderId="0"/>
    <xf numFmtId="0" fontId="13" fillId="0" borderId="0"/>
    <xf numFmtId="0" fontId="70" fillId="0" borderId="0"/>
    <xf numFmtId="0" fontId="13" fillId="0" borderId="0"/>
    <xf numFmtId="0" fontId="13" fillId="0" borderId="0"/>
    <xf numFmtId="0" fontId="70" fillId="0" borderId="0"/>
    <xf numFmtId="0" fontId="13" fillId="0" borderId="0"/>
    <xf numFmtId="0" fontId="70" fillId="0" borderId="0"/>
    <xf numFmtId="0" fontId="13" fillId="0" borderId="0"/>
    <xf numFmtId="0" fontId="70" fillId="0" borderId="0"/>
    <xf numFmtId="0" fontId="13" fillId="0" borderId="0"/>
    <xf numFmtId="0" fontId="70" fillId="0" borderId="0"/>
    <xf numFmtId="0" fontId="70" fillId="0" borderId="0"/>
    <xf numFmtId="0" fontId="13" fillId="0" borderId="0"/>
    <xf numFmtId="0" fontId="70" fillId="0" borderId="0"/>
    <xf numFmtId="0" fontId="70" fillId="0" borderId="0"/>
    <xf numFmtId="0" fontId="13" fillId="0" borderId="0"/>
    <xf numFmtId="0" fontId="70" fillId="0" borderId="0"/>
    <xf numFmtId="0" fontId="70" fillId="0" borderId="0"/>
    <xf numFmtId="0" fontId="70" fillId="0" borderId="0"/>
    <xf numFmtId="0" fontId="13" fillId="0" borderId="0"/>
    <xf numFmtId="0" fontId="70" fillId="0" borderId="0"/>
    <xf numFmtId="0" fontId="13" fillId="0" borderId="0"/>
    <xf numFmtId="0" fontId="70" fillId="0" borderId="0"/>
    <xf numFmtId="0" fontId="70" fillId="0" borderId="0"/>
    <xf numFmtId="0" fontId="13" fillId="0" borderId="0"/>
    <xf numFmtId="0" fontId="70" fillId="0" borderId="0"/>
    <xf numFmtId="0" fontId="70" fillId="0" borderId="0"/>
    <xf numFmtId="0" fontId="13" fillId="0" borderId="0"/>
    <xf numFmtId="0" fontId="70" fillId="0" borderId="0"/>
    <xf numFmtId="0" fontId="13" fillId="0" borderId="0"/>
    <xf numFmtId="0" fontId="70" fillId="0" borderId="0"/>
    <xf numFmtId="0" fontId="13" fillId="0" borderId="0"/>
    <xf numFmtId="0" fontId="13" fillId="0" borderId="0"/>
    <xf numFmtId="0" fontId="70" fillId="0" borderId="0"/>
    <xf numFmtId="0" fontId="13" fillId="0" borderId="0"/>
    <xf numFmtId="0" fontId="13" fillId="0" borderId="0"/>
    <xf numFmtId="0" fontId="70" fillId="0" borderId="0"/>
    <xf numFmtId="0" fontId="13" fillId="0" borderId="0"/>
    <xf numFmtId="0" fontId="13" fillId="0" borderId="0"/>
    <xf numFmtId="0" fontId="70" fillId="0" borderId="0"/>
    <xf numFmtId="0" fontId="13" fillId="0" borderId="0"/>
    <xf numFmtId="0" fontId="70" fillId="0" borderId="0"/>
    <xf numFmtId="0" fontId="13" fillId="0" borderId="0"/>
    <xf numFmtId="0" fontId="13" fillId="0" borderId="0"/>
    <xf numFmtId="0" fontId="70" fillId="0" borderId="0"/>
    <xf numFmtId="0" fontId="13" fillId="0" borderId="0"/>
    <xf numFmtId="0" fontId="13" fillId="0" borderId="0"/>
    <xf numFmtId="0" fontId="70" fillId="0" borderId="0"/>
    <xf numFmtId="0" fontId="13" fillId="0" borderId="0"/>
    <xf numFmtId="0" fontId="70" fillId="0" borderId="0"/>
    <xf numFmtId="0" fontId="13" fillId="0" borderId="0"/>
    <xf numFmtId="0" fontId="70" fillId="0" borderId="0"/>
    <xf numFmtId="0" fontId="70" fillId="0" borderId="0"/>
    <xf numFmtId="0" fontId="13" fillId="0" borderId="0"/>
    <xf numFmtId="0" fontId="70" fillId="0" borderId="0"/>
    <xf numFmtId="0" fontId="70" fillId="0" borderId="0"/>
    <xf numFmtId="0" fontId="13" fillId="0" borderId="0"/>
    <xf numFmtId="0" fontId="70" fillId="0" borderId="0"/>
    <xf numFmtId="0" fontId="70" fillId="0" borderId="0"/>
    <xf numFmtId="0" fontId="70" fillId="0" borderId="0"/>
    <xf numFmtId="0" fontId="13" fillId="0" borderId="0"/>
    <xf numFmtId="0" fontId="70" fillId="0" borderId="0"/>
    <xf numFmtId="0" fontId="13" fillId="0" borderId="0"/>
    <xf numFmtId="0" fontId="70" fillId="0" borderId="0"/>
    <xf numFmtId="0" fontId="70" fillId="0" borderId="0"/>
    <xf numFmtId="0" fontId="13" fillId="0" borderId="0"/>
    <xf numFmtId="0" fontId="70" fillId="0" borderId="0"/>
    <xf numFmtId="0" fontId="70" fillId="0" borderId="0"/>
    <xf numFmtId="0" fontId="13" fillId="0" borderId="0"/>
    <xf numFmtId="0" fontId="70" fillId="0" borderId="0"/>
    <xf numFmtId="0" fontId="13" fillId="0" borderId="0"/>
    <xf numFmtId="0" fontId="70" fillId="0" borderId="0"/>
    <xf numFmtId="0" fontId="13" fillId="0" borderId="0"/>
    <xf numFmtId="0" fontId="70" fillId="0" borderId="0"/>
    <xf numFmtId="0" fontId="13" fillId="0" borderId="0"/>
    <xf numFmtId="0" fontId="70" fillId="0" borderId="0"/>
    <xf numFmtId="0" fontId="70" fillId="0" borderId="0"/>
    <xf numFmtId="0" fontId="13" fillId="0" borderId="0"/>
    <xf numFmtId="0" fontId="70" fillId="0" borderId="0"/>
    <xf numFmtId="0" fontId="70" fillId="0" borderId="0"/>
    <xf numFmtId="0" fontId="13" fillId="0" borderId="0"/>
    <xf numFmtId="0" fontId="70" fillId="0" borderId="0"/>
    <xf numFmtId="0" fontId="70" fillId="0" borderId="0"/>
    <xf numFmtId="0" fontId="70" fillId="0" borderId="0"/>
    <xf numFmtId="0" fontId="13" fillId="0" borderId="0"/>
    <xf numFmtId="0" fontId="70" fillId="0" borderId="0"/>
    <xf numFmtId="0" fontId="13" fillId="0" borderId="0"/>
    <xf numFmtId="0" fontId="70" fillId="0" borderId="0"/>
    <xf numFmtId="0" fontId="70" fillId="0" borderId="0"/>
    <xf numFmtId="0" fontId="13" fillId="0" borderId="0"/>
    <xf numFmtId="0" fontId="70" fillId="0" borderId="0"/>
    <xf numFmtId="0" fontId="70" fillId="0" borderId="0"/>
    <xf numFmtId="0" fontId="13" fillId="0" borderId="0"/>
    <xf numFmtId="0" fontId="70" fillId="0" borderId="0"/>
    <xf numFmtId="0" fontId="13" fillId="0" borderId="0"/>
    <xf numFmtId="0" fontId="70" fillId="0" borderId="0"/>
    <xf numFmtId="0" fontId="13" fillId="0" borderId="0"/>
    <xf numFmtId="0" fontId="13" fillId="0" borderId="0"/>
    <xf numFmtId="0" fontId="70" fillId="0" borderId="0"/>
    <xf numFmtId="0" fontId="13" fillId="0" borderId="0"/>
    <xf numFmtId="0" fontId="13" fillId="0" borderId="0"/>
    <xf numFmtId="0" fontId="70" fillId="0" borderId="0"/>
    <xf numFmtId="0" fontId="13" fillId="0" borderId="0"/>
    <xf numFmtId="0" fontId="13" fillId="0" borderId="0"/>
    <xf numFmtId="0" fontId="70" fillId="0" borderId="0"/>
    <xf numFmtId="0" fontId="13" fillId="0" borderId="0"/>
    <xf numFmtId="0" fontId="70" fillId="0" borderId="0"/>
    <xf numFmtId="0" fontId="13" fillId="0" borderId="0"/>
    <xf numFmtId="0" fontId="13" fillId="0" borderId="0"/>
    <xf numFmtId="0" fontId="70" fillId="0" borderId="0"/>
    <xf numFmtId="0" fontId="13" fillId="0" borderId="0"/>
    <xf numFmtId="0" fontId="13" fillId="0" borderId="0"/>
    <xf numFmtId="0" fontId="70" fillId="0" borderId="0"/>
    <xf numFmtId="0" fontId="13" fillId="0" borderId="0"/>
    <xf numFmtId="0" fontId="70" fillId="0" borderId="0"/>
    <xf numFmtId="0" fontId="13" fillId="0" borderId="0"/>
    <xf numFmtId="0" fontId="70" fillId="0" borderId="0"/>
    <xf numFmtId="0" fontId="70" fillId="0" borderId="0"/>
    <xf numFmtId="0" fontId="13" fillId="0" borderId="0"/>
    <xf numFmtId="0" fontId="70" fillId="0" borderId="0"/>
    <xf numFmtId="0" fontId="70" fillId="0" borderId="0"/>
    <xf numFmtId="0" fontId="13" fillId="0" borderId="0"/>
    <xf numFmtId="0" fontId="70" fillId="0" borderId="0"/>
    <xf numFmtId="0" fontId="70" fillId="0" borderId="0"/>
    <xf numFmtId="0" fontId="70" fillId="0" borderId="0"/>
    <xf numFmtId="0" fontId="13" fillId="0" borderId="0"/>
    <xf numFmtId="0" fontId="70" fillId="0" borderId="0"/>
    <xf numFmtId="0" fontId="13" fillId="0" borderId="0"/>
    <xf numFmtId="0" fontId="70" fillId="0" borderId="0"/>
    <xf numFmtId="0" fontId="70" fillId="0" borderId="0"/>
    <xf numFmtId="0" fontId="13" fillId="0" borderId="0"/>
    <xf numFmtId="0" fontId="70" fillId="0" borderId="0"/>
    <xf numFmtId="0" fontId="70" fillId="0" borderId="0"/>
    <xf numFmtId="0" fontId="13" fillId="0" borderId="0"/>
    <xf numFmtId="0" fontId="70" fillId="0" borderId="0"/>
    <xf numFmtId="0" fontId="13" fillId="0" borderId="0"/>
    <xf numFmtId="0" fontId="70" fillId="0" borderId="0"/>
    <xf numFmtId="0" fontId="13" fillId="0" borderId="0"/>
    <xf numFmtId="0" fontId="70" fillId="0" borderId="0"/>
    <xf numFmtId="0" fontId="70" fillId="0" borderId="0"/>
    <xf numFmtId="0" fontId="13" fillId="0" borderId="0"/>
    <xf numFmtId="0" fontId="70" fillId="0" borderId="0"/>
    <xf numFmtId="0" fontId="70" fillId="0" borderId="0"/>
    <xf numFmtId="0" fontId="13" fillId="0" borderId="0"/>
    <xf numFmtId="0" fontId="70" fillId="0" borderId="0"/>
    <xf numFmtId="0" fontId="70" fillId="0" borderId="0"/>
    <xf numFmtId="0" fontId="70" fillId="0" borderId="0"/>
    <xf numFmtId="0" fontId="13" fillId="0" borderId="0"/>
    <xf numFmtId="0" fontId="70" fillId="0" borderId="0"/>
    <xf numFmtId="0" fontId="13" fillId="0" borderId="0"/>
    <xf numFmtId="0" fontId="70" fillId="0" borderId="0"/>
    <xf numFmtId="0" fontId="70" fillId="0" borderId="0"/>
    <xf numFmtId="0" fontId="13" fillId="0" borderId="0"/>
    <xf numFmtId="0" fontId="70" fillId="0" borderId="0"/>
    <xf numFmtId="0" fontId="70" fillId="0" borderId="0"/>
    <xf numFmtId="0" fontId="13" fillId="0" borderId="0"/>
    <xf numFmtId="0" fontId="70" fillId="0" borderId="0"/>
    <xf numFmtId="0" fontId="13" fillId="0" borderId="0"/>
    <xf numFmtId="0" fontId="70" fillId="0" borderId="0"/>
    <xf numFmtId="0" fontId="13" fillId="0" borderId="0"/>
    <xf numFmtId="0" fontId="13" fillId="0" borderId="0"/>
    <xf numFmtId="0" fontId="70" fillId="0" borderId="0"/>
    <xf numFmtId="0" fontId="13" fillId="0" borderId="0"/>
    <xf numFmtId="0" fontId="13" fillId="0" borderId="0"/>
    <xf numFmtId="0" fontId="70" fillId="0" borderId="0"/>
    <xf numFmtId="0" fontId="13" fillId="0" borderId="0"/>
    <xf numFmtId="0" fontId="13" fillId="0" borderId="0"/>
    <xf numFmtId="0" fontId="70" fillId="0" borderId="0"/>
    <xf numFmtId="0" fontId="13" fillId="0" borderId="0"/>
    <xf numFmtId="0" fontId="70" fillId="0" borderId="0"/>
    <xf numFmtId="0" fontId="13" fillId="0" borderId="0"/>
    <xf numFmtId="0" fontId="13" fillId="0" borderId="0"/>
    <xf numFmtId="0" fontId="70" fillId="0" borderId="0"/>
    <xf numFmtId="0" fontId="13" fillId="0" borderId="0"/>
    <xf numFmtId="0" fontId="25" fillId="0" borderId="0"/>
    <xf numFmtId="0" fontId="25" fillId="0" borderId="0"/>
    <xf numFmtId="0" fontId="70" fillId="0" borderId="0"/>
    <xf numFmtId="0" fontId="70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13" fillId="0" borderId="0"/>
    <xf numFmtId="0" fontId="25" fillId="0" borderId="0"/>
    <xf numFmtId="0" fontId="13" fillId="0" borderId="0"/>
    <xf numFmtId="0" fontId="13" fillId="0" borderId="0"/>
    <xf numFmtId="0" fontId="25" fillId="0" borderId="0"/>
    <xf numFmtId="0" fontId="13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13" fillId="0" borderId="0"/>
    <xf numFmtId="0" fontId="25" fillId="0" borderId="0"/>
    <xf numFmtId="0" fontId="13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13" fillId="0" borderId="0"/>
    <xf numFmtId="0" fontId="25" fillId="0" borderId="0"/>
    <xf numFmtId="0" fontId="13" fillId="0" borderId="0"/>
    <xf numFmtId="0" fontId="13" fillId="0" borderId="0"/>
    <xf numFmtId="0" fontId="25" fillId="0" borderId="0"/>
    <xf numFmtId="0" fontId="13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25" fillId="0" borderId="0"/>
    <xf numFmtId="0" fontId="70" fillId="0" borderId="0"/>
    <xf numFmtId="0" fontId="70" fillId="0" borderId="0"/>
    <xf numFmtId="0" fontId="70" fillId="0" borderId="0"/>
    <xf numFmtId="0" fontId="25" fillId="0" borderId="0"/>
    <xf numFmtId="0" fontId="13" fillId="0" borderId="0"/>
    <xf numFmtId="0" fontId="13" fillId="0" borderId="0"/>
    <xf numFmtId="0" fontId="13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13" fillId="0" borderId="0"/>
    <xf numFmtId="0" fontId="25" fillId="0" borderId="0"/>
    <xf numFmtId="0" fontId="13" fillId="0" borderId="0"/>
    <xf numFmtId="0" fontId="13" fillId="0" borderId="0"/>
    <xf numFmtId="0" fontId="25" fillId="0" borderId="0"/>
    <xf numFmtId="0" fontId="13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13" fillId="0" borderId="0"/>
    <xf numFmtId="0" fontId="25" fillId="0" borderId="0"/>
    <xf numFmtId="0" fontId="13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13" fillId="0" borderId="0"/>
    <xf numFmtId="0" fontId="25" fillId="0" borderId="0"/>
    <xf numFmtId="0" fontId="13" fillId="0" borderId="0"/>
    <xf numFmtId="0" fontId="13" fillId="0" borderId="0"/>
    <xf numFmtId="0" fontId="25" fillId="0" borderId="0"/>
    <xf numFmtId="0" fontId="13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13" fillId="0" borderId="0"/>
    <xf numFmtId="0" fontId="25" fillId="0" borderId="0"/>
    <xf numFmtId="0" fontId="13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13" fillId="0" borderId="0"/>
    <xf numFmtId="0" fontId="25" fillId="0" borderId="0"/>
    <xf numFmtId="0" fontId="13" fillId="0" borderId="0"/>
    <xf numFmtId="0" fontId="13" fillId="0" borderId="0"/>
    <xf numFmtId="0" fontId="25" fillId="0" borderId="0"/>
    <xf numFmtId="0" fontId="13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13" fillId="0" borderId="0"/>
    <xf numFmtId="0" fontId="25" fillId="0" borderId="0"/>
    <xf numFmtId="0" fontId="13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13" fillId="0" borderId="0"/>
    <xf numFmtId="0" fontId="25" fillId="0" borderId="0"/>
    <xf numFmtId="0" fontId="13" fillId="0" borderId="0"/>
    <xf numFmtId="0" fontId="13" fillId="0" borderId="0"/>
    <xf numFmtId="0" fontId="25" fillId="0" borderId="0"/>
    <xf numFmtId="0" fontId="13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13" fillId="0" borderId="0"/>
    <xf numFmtId="0" fontId="25" fillId="0" borderId="0"/>
    <xf numFmtId="0" fontId="13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13" fillId="0" borderId="0"/>
    <xf numFmtId="0" fontId="25" fillId="0" borderId="0"/>
    <xf numFmtId="0" fontId="13" fillId="0" borderId="0"/>
    <xf numFmtId="0" fontId="13" fillId="0" borderId="0"/>
    <xf numFmtId="0" fontId="25" fillId="0" borderId="0"/>
    <xf numFmtId="0" fontId="13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13" fillId="0" borderId="0"/>
    <xf numFmtId="0" fontId="25" fillId="0" borderId="0"/>
    <xf numFmtId="0" fontId="13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13" fillId="0" borderId="0"/>
    <xf numFmtId="0" fontId="25" fillId="0" borderId="0"/>
    <xf numFmtId="0" fontId="13" fillId="0" borderId="0"/>
    <xf numFmtId="0" fontId="13" fillId="0" borderId="0"/>
    <xf numFmtId="0" fontId="25" fillId="0" borderId="0"/>
    <xf numFmtId="0" fontId="13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13" fillId="0" borderId="0"/>
    <xf numFmtId="0" fontId="25" fillId="0" borderId="0"/>
    <xf numFmtId="0" fontId="13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13" fillId="0" borderId="0"/>
    <xf numFmtId="0" fontId="25" fillId="0" borderId="0"/>
    <xf numFmtId="0" fontId="13" fillId="0" borderId="0"/>
    <xf numFmtId="0" fontId="13" fillId="0" borderId="0"/>
    <xf numFmtId="0" fontId="25" fillId="0" borderId="0"/>
    <xf numFmtId="0" fontId="13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13" fillId="0" borderId="0"/>
    <xf numFmtId="0" fontId="25" fillId="0" borderId="0"/>
    <xf numFmtId="0" fontId="13" fillId="0" borderId="0"/>
    <xf numFmtId="0" fontId="13" fillId="0" borderId="0"/>
    <xf numFmtId="0" fontId="25" fillId="0" borderId="0"/>
    <xf numFmtId="0" fontId="13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25" fillId="0" borderId="0"/>
    <xf numFmtId="0" fontId="70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25" fillId="0" borderId="0" applyNumberFormat="0" applyFill="0" applyBorder="0" applyAlignment="0" applyProtection="0"/>
    <xf numFmtId="0" fontId="25" fillId="0" borderId="0"/>
    <xf numFmtId="0" fontId="25" fillId="0" borderId="0" applyNumberFormat="0" applyFill="0" applyBorder="0" applyAlignment="0" applyProtection="0"/>
    <xf numFmtId="0" fontId="25" fillId="0" borderId="0"/>
    <xf numFmtId="0" fontId="25" fillId="0" borderId="0" applyNumberFormat="0" applyFill="0" applyBorder="0" applyAlignment="0" applyProtection="0"/>
    <xf numFmtId="0" fontId="25" fillId="0" borderId="0"/>
    <xf numFmtId="0" fontId="25" fillId="0" borderId="0" applyNumberFormat="0" applyFill="0" applyBorder="0" applyAlignment="0" applyProtection="0"/>
    <xf numFmtId="0" fontId="25" fillId="0" borderId="0"/>
    <xf numFmtId="0" fontId="25" fillId="0" borderId="0" applyNumberFormat="0" applyFill="0" applyBorder="0" applyAlignment="0" applyProtection="0"/>
    <xf numFmtId="0" fontId="25" fillId="0" borderId="0"/>
    <xf numFmtId="0" fontId="25" fillId="0" borderId="0"/>
    <xf numFmtId="0" fontId="25" fillId="0" borderId="0" applyNumberFormat="0" applyFill="0" applyBorder="0" applyAlignment="0" applyProtection="0"/>
    <xf numFmtId="0" fontId="25" fillId="0" borderId="0"/>
    <xf numFmtId="0" fontId="25" fillId="0" borderId="0"/>
    <xf numFmtId="0" fontId="25" fillId="0" borderId="0" applyNumberForma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 applyNumberFormat="0" applyFill="0" applyBorder="0" applyAlignment="0" applyProtection="0"/>
    <xf numFmtId="0" fontId="25" fillId="0" borderId="0"/>
    <xf numFmtId="0" fontId="25" fillId="0" borderId="0" applyNumberFormat="0" applyFill="0" applyBorder="0" applyAlignment="0" applyProtection="0"/>
    <xf numFmtId="0" fontId="25" fillId="0" borderId="0"/>
    <xf numFmtId="0" fontId="25" fillId="0" borderId="0"/>
    <xf numFmtId="0" fontId="25" fillId="0" borderId="0" applyNumberFormat="0" applyFill="0" applyBorder="0" applyAlignment="0" applyProtection="0"/>
    <xf numFmtId="0" fontId="25" fillId="0" borderId="0"/>
    <xf numFmtId="0" fontId="25" fillId="0" borderId="0"/>
    <xf numFmtId="0" fontId="25" fillId="0" borderId="0" applyNumberFormat="0" applyFill="0" applyBorder="0" applyAlignment="0" applyProtection="0"/>
    <xf numFmtId="0" fontId="25" fillId="0" borderId="0"/>
    <xf numFmtId="0" fontId="25" fillId="0" borderId="0" applyNumberFormat="0" applyFill="0" applyBorder="0" applyAlignment="0" applyProtection="0"/>
    <xf numFmtId="0" fontId="25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/>
    <xf numFmtId="0" fontId="25" fillId="0" borderId="0" applyNumberFormat="0" applyFill="0" applyBorder="0" applyAlignment="0" applyProtection="0"/>
    <xf numFmtId="0" fontId="25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/>
    <xf numFmtId="0" fontId="25" fillId="0" borderId="0" applyNumberFormat="0" applyFill="0" applyBorder="0" applyAlignment="0" applyProtection="0"/>
    <xf numFmtId="0" fontId="25" fillId="0" borderId="0"/>
    <xf numFmtId="0" fontId="25" fillId="0" borderId="0" applyNumberFormat="0" applyFill="0" applyBorder="0" applyAlignment="0" applyProtection="0"/>
    <xf numFmtId="0" fontId="25" fillId="0" borderId="0"/>
    <xf numFmtId="0" fontId="25" fillId="0" borderId="0"/>
    <xf numFmtId="0" fontId="25" fillId="0" borderId="0" applyNumberFormat="0" applyFill="0" applyBorder="0" applyAlignment="0" applyProtection="0"/>
    <xf numFmtId="0" fontId="25" fillId="0" borderId="0"/>
    <xf numFmtId="0" fontId="25" fillId="0" borderId="0"/>
    <xf numFmtId="0" fontId="25" fillId="0" borderId="0" applyNumberForma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 applyNumberFormat="0" applyFill="0" applyBorder="0" applyAlignment="0" applyProtection="0"/>
    <xf numFmtId="0" fontId="25" fillId="0" borderId="0"/>
    <xf numFmtId="0" fontId="25" fillId="0" borderId="0" applyNumberFormat="0" applyFill="0" applyBorder="0" applyAlignment="0" applyProtection="0"/>
    <xf numFmtId="0" fontId="25" fillId="0" borderId="0"/>
    <xf numFmtId="0" fontId="25" fillId="0" borderId="0"/>
    <xf numFmtId="0" fontId="25" fillId="0" borderId="0" applyNumberFormat="0" applyFill="0" applyBorder="0" applyAlignment="0" applyProtection="0"/>
    <xf numFmtId="0" fontId="25" fillId="0" borderId="0"/>
    <xf numFmtId="0" fontId="25" fillId="0" borderId="0"/>
    <xf numFmtId="0" fontId="25" fillId="0" borderId="0" applyNumberFormat="0" applyFill="0" applyBorder="0" applyAlignment="0" applyProtection="0"/>
    <xf numFmtId="0" fontId="25" fillId="0" borderId="0"/>
    <xf numFmtId="0" fontId="25" fillId="0" borderId="0" applyNumberFormat="0" applyFill="0" applyBorder="0" applyAlignment="0" applyProtection="0"/>
    <xf numFmtId="0" fontId="25" fillId="0" borderId="0"/>
    <xf numFmtId="0" fontId="25" fillId="0" borderId="0" applyNumberFormat="0" applyFill="0" applyBorder="0" applyAlignment="0" applyProtection="0"/>
    <xf numFmtId="0" fontId="25" fillId="0" borderId="0"/>
    <xf numFmtId="0" fontId="25" fillId="0" borderId="0"/>
    <xf numFmtId="0" fontId="25" fillId="0" borderId="0" applyNumberFormat="0" applyFill="0" applyBorder="0" applyAlignment="0" applyProtection="0"/>
    <xf numFmtId="0" fontId="25" fillId="0" borderId="0"/>
    <xf numFmtId="0" fontId="25" fillId="0" borderId="0"/>
    <xf numFmtId="0" fontId="25" fillId="0" borderId="0" applyNumberForma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 applyNumberFormat="0" applyFill="0" applyBorder="0" applyAlignment="0" applyProtection="0"/>
    <xf numFmtId="0" fontId="25" fillId="0" borderId="0"/>
    <xf numFmtId="0" fontId="25" fillId="0" borderId="0" applyNumberFormat="0" applyFill="0" applyBorder="0" applyAlignment="0" applyProtection="0"/>
    <xf numFmtId="0" fontId="25" fillId="0" borderId="0"/>
    <xf numFmtId="0" fontId="25" fillId="0" borderId="0"/>
    <xf numFmtId="0" fontId="25" fillId="0" borderId="0" applyNumberFormat="0" applyFill="0" applyBorder="0" applyAlignment="0" applyProtection="0"/>
    <xf numFmtId="0" fontId="25" fillId="0" borderId="0"/>
    <xf numFmtId="0" fontId="25" fillId="0" borderId="0"/>
    <xf numFmtId="0" fontId="25" fillId="0" borderId="0" applyNumberFormat="0" applyFill="0" applyBorder="0" applyAlignment="0" applyProtection="0"/>
    <xf numFmtId="0" fontId="25" fillId="0" borderId="0"/>
    <xf numFmtId="0" fontId="25" fillId="0" borderId="0" applyNumberFormat="0" applyFill="0" applyBorder="0" applyAlignment="0" applyProtection="0"/>
    <xf numFmtId="0" fontId="25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/>
    <xf numFmtId="0" fontId="25" fillId="0" borderId="0" applyNumberFormat="0" applyFill="0" applyBorder="0" applyAlignment="0" applyProtection="0"/>
    <xf numFmtId="0" fontId="25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/>
    <xf numFmtId="0" fontId="25" fillId="0" borderId="0" applyNumberFormat="0" applyFill="0" applyBorder="0" applyAlignment="0" applyProtection="0"/>
    <xf numFmtId="0" fontId="25" fillId="0" borderId="0"/>
    <xf numFmtId="0" fontId="25" fillId="0" borderId="0" applyNumberFormat="0" applyFill="0" applyBorder="0" applyAlignment="0" applyProtection="0"/>
    <xf numFmtId="0" fontId="25" fillId="0" borderId="0"/>
    <xf numFmtId="0" fontId="25" fillId="0" borderId="0" applyNumberFormat="0" applyFill="0" applyBorder="0" applyAlignment="0" applyProtection="0"/>
    <xf numFmtId="0" fontId="25" fillId="0" borderId="0"/>
    <xf numFmtId="0" fontId="25" fillId="0" borderId="0"/>
    <xf numFmtId="0" fontId="25" fillId="0" borderId="0" applyNumberFormat="0" applyFill="0" applyBorder="0" applyAlignment="0" applyProtection="0"/>
    <xf numFmtId="0" fontId="25" fillId="0" borderId="0"/>
    <xf numFmtId="0" fontId="25" fillId="0" borderId="0"/>
    <xf numFmtId="0" fontId="25" fillId="0" borderId="0" applyNumberForma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 applyNumberFormat="0" applyFill="0" applyBorder="0" applyAlignment="0" applyProtection="0"/>
    <xf numFmtId="0" fontId="25" fillId="0" borderId="0"/>
    <xf numFmtId="0" fontId="25" fillId="0" borderId="0" applyNumberFormat="0" applyFill="0" applyBorder="0" applyAlignment="0" applyProtection="0"/>
    <xf numFmtId="0" fontId="25" fillId="0" borderId="0"/>
    <xf numFmtId="0" fontId="25" fillId="0" borderId="0"/>
    <xf numFmtId="0" fontId="25" fillId="0" borderId="0" applyNumberFormat="0" applyFill="0" applyBorder="0" applyAlignment="0" applyProtection="0"/>
    <xf numFmtId="0" fontId="25" fillId="0" borderId="0"/>
    <xf numFmtId="0" fontId="25" fillId="0" borderId="0"/>
    <xf numFmtId="0" fontId="25" fillId="0" borderId="0" applyNumberFormat="0" applyFill="0" applyBorder="0" applyAlignment="0" applyProtection="0"/>
    <xf numFmtId="0" fontId="25" fillId="0" borderId="0"/>
    <xf numFmtId="0" fontId="25" fillId="0" borderId="0" applyNumberFormat="0" applyFill="0" applyBorder="0" applyAlignment="0" applyProtection="0"/>
    <xf numFmtId="0" fontId="25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/>
    <xf numFmtId="0" fontId="25" fillId="0" borderId="0" applyNumberFormat="0" applyFill="0" applyBorder="0" applyAlignment="0" applyProtection="0"/>
    <xf numFmtId="0" fontId="25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/>
    <xf numFmtId="0" fontId="25" fillId="0" borderId="0" applyNumberFormat="0" applyFill="0" applyBorder="0" applyAlignment="0" applyProtection="0"/>
    <xf numFmtId="0" fontId="25" fillId="0" borderId="0"/>
    <xf numFmtId="0" fontId="25" fillId="0" borderId="0" applyNumberFormat="0" applyFill="0" applyBorder="0" applyAlignment="0" applyProtection="0"/>
    <xf numFmtId="0" fontId="25" fillId="0" borderId="0"/>
    <xf numFmtId="0" fontId="25" fillId="0" borderId="0"/>
    <xf numFmtId="0" fontId="25" fillId="0" borderId="0" applyNumberFormat="0" applyFill="0" applyBorder="0" applyAlignment="0" applyProtection="0"/>
    <xf numFmtId="0" fontId="25" fillId="0" borderId="0"/>
    <xf numFmtId="0" fontId="25" fillId="0" borderId="0"/>
    <xf numFmtId="0" fontId="25" fillId="0" borderId="0" applyNumberForma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 applyNumberFormat="0" applyFill="0" applyBorder="0" applyAlignment="0" applyProtection="0"/>
    <xf numFmtId="0" fontId="25" fillId="0" borderId="0"/>
    <xf numFmtId="0" fontId="25" fillId="0" borderId="0" applyNumberFormat="0" applyFill="0" applyBorder="0" applyAlignment="0" applyProtection="0"/>
    <xf numFmtId="0" fontId="25" fillId="0" borderId="0"/>
    <xf numFmtId="0" fontId="25" fillId="0" borderId="0"/>
    <xf numFmtId="0" fontId="25" fillId="0" borderId="0" applyNumberFormat="0" applyFill="0" applyBorder="0" applyAlignment="0" applyProtection="0"/>
    <xf numFmtId="0" fontId="25" fillId="0" borderId="0"/>
    <xf numFmtId="0" fontId="25" fillId="0" borderId="0"/>
    <xf numFmtId="0" fontId="25" fillId="0" borderId="0" applyNumberFormat="0" applyFill="0" applyBorder="0" applyAlignment="0" applyProtection="0"/>
    <xf numFmtId="0" fontId="25" fillId="0" borderId="0"/>
    <xf numFmtId="0" fontId="25" fillId="0" borderId="0" applyNumberFormat="0" applyFill="0" applyBorder="0" applyAlignment="0" applyProtection="0"/>
    <xf numFmtId="0" fontId="25" fillId="0" borderId="0"/>
    <xf numFmtId="0" fontId="25" fillId="0" borderId="0" applyNumberFormat="0" applyFill="0" applyBorder="0" applyAlignment="0" applyProtection="0"/>
    <xf numFmtId="0" fontId="25" fillId="0" borderId="0"/>
    <xf numFmtId="0" fontId="25" fillId="0" borderId="0" applyNumberFormat="0" applyFill="0" applyBorder="0" applyAlignment="0" applyProtection="0"/>
    <xf numFmtId="0" fontId="25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/>
    <xf numFmtId="0" fontId="25" fillId="0" borderId="0" applyNumberFormat="0" applyFill="0" applyBorder="0" applyAlignment="0" applyProtection="0"/>
    <xf numFmtId="0" fontId="25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/>
    <xf numFmtId="0" fontId="25" fillId="0" borderId="0" applyNumberFormat="0" applyFill="0" applyBorder="0" applyAlignment="0" applyProtection="0"/>
    <xf numFmtId="0" fontId="25" fillId="0" borderId="0"/>
    <xf numFmtId="0" fontId="25" fillId="0" borderId="0" applyNumberFormat="0" applyFill="0" applyBorder="0" applyAlignment="0" applyProtection="0"/>
    <xf numFmtId="0" fontId="25" fillId="0" borderId="0"/>
    <xf numFmtId="0" fontId="25" fillId="0" borderId="0"/>
    <xf numFmtId="0" fontId="25" fillId="0" borderId="0" applyNumberFormat="0" applyFill="0" applyBorder="0" applyAlignment="0" applyProtection="0"/>
    <xf numFmtId="0" fontId="25" fillId="0" borderId="0"/>
    <xf numFmtId="0" fontId="25" fillId="0" borderId="0"/>
    <xf numFmtId="0" fontId="25" fillId="0" borderId="0" applyNumberFormat="0" applyFill="0" applyBorder="0" applyAlignment="0" applyProtection="0"/>
    <xf numFmtId="0" fontId="25" fillId="0" borderId="0"/>
    <xf numFmtId="0" fontId="25" fillId="0" borderId="0"/>
    <xf numFmtId="0" fontId="25" fillId="0" borderId="0" applyNumberFormat="0" applyFill="0" applyBorder="0" applyAlignment="0" applyProtection="0"/>
    <xf numFmtId="0" fontId="25" fillId="0" borderId="0"/>
    <xf numFmtId="0" fontId="25" fillId="0" borderId="0" applyNumberFormat="0" applyFill="0" applyBorder="0" applyAlignment="0" applyProtection="0"/>
    <xf numFmtId="0" fontId="25" fillId="0" borderId="0"/>
    <xf numFmtId="0" fontId="25" fillId="0" borderId="0"/>
    <xf numFmtId="0" fontId="25" fillId="0" borderId="0" applyNumberFormat="0" applyFill="0" applyBorder="0" applyAlignment="0" applyProtection="0"/>
    <xf numFmtId="0" fontId="25" fillId="0" borderId="0"/>
    <xf numFmtId="0" fontId="25" fillId="0" borderId="0"/>
    <xf numFmtId="0" fontId="25" fillId="0" borderId="0" applyNumberFormat="0" applyFill="0" applyBorder="0" applyAlignment="0" applyProtection="0"/>
    <xf numFmtId="0" fontId="25" fillId="0" borderId="0"/>
    <xf numFmtId="0" fontId="25" fillId="0" borderId="0" applyNumberFormat="0" applyFill="0" applyBorder="0" applyAlignment="0" applyProtection="0"/>
    <xf numFmtId="0" fontId="25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/>
    <xf numFmtId="0" fontId="25" fillId="0" borderId="0" applyNumberFormat="0" applyFill="0" applyBorder="0" applyAlignment="0" applyProtection="0"/>
    <xf numFmtId="0" fontId="25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/>
    <xf numFmtId="0" fontId="25" fillId="0" borderId="0" applyNumberFormat="0" applyFill="0" applyBorder="0" applyAlignment="0" applyProtection="0"/>
    <xf numFmtId="0" fontId="25" fillId="0" borderId="0"/>
    <xf numFmtId="0" fontId="25" fillId="0" borderId="0" applyNumberFormat="0" applyFill="0" applyBorder="0" applyAlignment="0" applyProtection="0"/>
    <xf numFmtId="0" fontId="25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/>
    <xf numFmtId="0" fontId="25" fillId="0" borderId="0" applyNumberFormat="0" applyFill="0" applyBorder="0" applyAlignment="0" applyProtection="0"/>
    <xf numFmtId="0" fontId="25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/>
    <xf numFmtId="0" fontId="25" fillId="0" borderId="0" applyNumberFormat="0" applyFill="0" applyBorder="0" applyAlignment="0" applyProtection="0"/>
    <xf numFmtId="0" fontId="25" fillId="0" borderId="0"/>
    <xf numFmtId="0" fontId="25" fillId="0" borderId="0" applyNumberFormat="0" applyFill="0" applyBorder="0" applyAlignment="0" applyProtection="0"/>
    <xf numFmtId="0" fontId="25" fillId="0" borderId="0"/>
    <xf numFmtId="0" fontId="25" fillId="0" borderId="0"/>
    <xf numFmtId="0" fontId="25" fillId="0" borderId="0" applyNumberFormat="0" applyFill="0" applyBorder="0" applyAlignment="0" applyProtection="0"/>
    <xf numFmtId="0" fontId="25" fillId="0" borderId="0"/>
    <xf numFmtId="0" fontId="25" fillId="0" borderId="0"/>
    <xf numFmtId="0" fontId="25" fillId="0" borderId="0" applyNumberFormat="0" applyFill="0" applyBorder="0" applyAlignment="0" applyProtection="0"/>
    <xf numFmtId="0" fontId="25" fillId="0" borderId="0"/>
    <xf numFmtId="0" fontId="25" fillId="0" borderId="0"/>
    <xf numFmtId="0" fontId="25" fillId="0" borderId="0" applyNumberFormat="0" applyFill="0" applyBorder="0" applyAlignment="0" applyProtection="0"/>
    <xf numFmtId="0" fontId="25" fillId="0" borderId="0"/>
    <xf numFmtId="0" fontId="25" fillId="0" borderId="0" applyNumberFormat="0" applyFill="0" applyBorder="0" applyAlignment="0" applyProtection="0"/>
    <xf numFmtId="0" fontId="25" fillId="0" borderId="0"/>
    <xf numFmtId="0" fontId="25" fillId="0" borderId="0"/>
    <xf numFmtId="0" fontId="25" fillId="0" borderId="0" applyNumberFormat="0" applyFill="0" applyBorder="0" applyAlignment="0" applyProtection="0"/>
    <xf numFmtId="0" fontId="25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29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/>
    <xf numFmtId="0" fontId="25" fillId="0" borderId="0"/>
    <xf numFmtId="0" fontId="25" fillId="0" borderId="0" applyNumberFormat="0" applyFill="0" applyBorder="0" applyAlignment="0" applyProtection="0"/>
    <xf numFmtId="0" fontId="25" fillId="0" borderId="0"/>
    <xf numFmtId="0" fontId="25" fillId="0" borderId="0" applyNumberFormat="0" applyFill="0" applyBorder="0" applyAlignment="0" applyProtection="0"/>
    <xf numFmtId="0" fontId="25" fillId="0" borderId="0"/>
    <xf numFmtId="0" fontId="25" fillId="0" borderId="0" applyNumberFormat="0" applyFill="0" applyBorder="0" applyAlignment="0" applyProtection="0"/>
    <xf numFmtId="0" fontId="25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/>
    <xf numFmtId="0" fontId="25" fillId="0" borderId="0" applyNumberFormat="0" applyFill="0" applyBorder="0" applyAlignment="0" applyProtection="0"/>
    <xf numFmtId="0" fontId="25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/>
    <xf numFmtId="0" fontId="25" fillId="0" borderId="0" applyNumberFormat="0" applyFill="0" applyBorder="0" applyAlignment="0" applyProtection="0"/>
    <xf numFmtId="0" fontId="25" fillId="0" borderId="0"/>
    <xf numFmtId="0" fontId="25" fillId="0" borderId="0" applyNumberFormat="0" applyFill="0" applyBorder="0" applyAlignment="0" applyProtection="0"/>
    <xf numFmtId="0" fontId="25" fillId="0" borderId="0"/>
    <xf numFmtId="0" fontId="25" fillId="0" borderId="0"/>
    <xf numFmtId="0" fontId="25" fillId="0" borderId="0" applyNumberFormat="0" applyFill="0" applyBorder="0" applyAlignment="0" applyProtection="0"/>
    <xf numFmtId="0" fontId="25" fillId="0" borderId="0"/>
    <xf numFmtId="0" fontId="25" fillId="0" borderId="0"/>
    <xf numFmtId="0" fontId="25" fillId="0" borderId="0" applyNumberFormat="0" applyFill="0" applyBorder="0" applyAlignment="0" applyProtection="0"/>
    <xf numFmtId="0" fontId="25" fillId="0" borderId="0"/>
    <xf numFmtId="0" fontId="25" fillId="0" borderId="0"/>
    <xf numFmtId="0" fontId="25" fillId="0" borderId="0" applyNumberFormat="0" applyFill="0" applyBorder="0" applyAlignment="0" applyProtection="0"/>
    <xf numFmtId="0" fontId="25" fillId="0" borderId="0"/>
    <xf numFmtId="0" fontId="25" fillId="0" borderId="0" applyNumberFormat="0" applyFill="0" applyBorder="0" applyAlignment="0" applyProtection="0"/>
    <xf numFmtId="0" fontId="25" fillId="0" borderId="0"/>
    <xf numFmtId="0" fontId="25" fillId="0" borderId="0"/>
    <xf numFmtId="0" fontId="25" fillId="0" borderId="0" applyNumberFormat="0" applyFill="0" applyBorder="0" applyAlignment="0" applyProtection="0"/>
    <xf numFmtId="0" fontId="25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/>
    <xf numFmtId="0" fontId="25" fillId="0" borderId="0" applyNumberFormat="0" applyFill="0" applyBorder="0" applyAlignment="0" applyProtection="0"/>
    <xf numFmtId="0" fontId="25" fillId="0" borderId="0"/>
    <xf numFmtId="0" fontId="25" fillId="0" borderId="0" applyNumberFormat="0" applyFill="0" applyBorder="0" applyAlignment="0" applyProtection="0"/>
    <xf numFmtId="0" fontId="25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/>
    <xf numFmtId="0" fontId="25" fillId="0" borderId="0" applyNumberFormat="0" applyFill="0" applyBorder="0" applyAlignment="0" applyProtection="0"/>
    <xf numFmtId="0" fontId="25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3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" fontId="69" fillId="0" borderId="0" applyFont="0">
      <alignment vertical="justify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68" fontId="71" fillId="0" borderId="0"/>
    <xf numFmtId="168" fontId="71" fillId="0" borderId="0"/>
    <xf numFmtId="0" fontId="25" fillId="0" borderId="0"/>
    <xf numFmtId="0" fontId="5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0" fillId="0" borderId="0"/>
    <xf numFmtId="2" fontId="69" fillId="0" borderId="0" applyFont="0">
      <alignment vertical="justify"/>
    </xf>
    <xf numFmtId="2" fontId="69" fillId="0" borderId="0" applyFont="0">
      <alignment vertical="justify"/>
    </xf>
    <xf numFmtId="2" fontId="69" fillId="0" borderId="0" applyFont="0">
      <alignment vertical="justify"/>
    </xf>
    <xf numFmtId="2" fontId="69" fillId="0" borderId="0" applyFont="0">
      <alignment vertical="justify"/>
    </xf>
    <xf numFmtId="2" fontId="69" fillId="0" borderId="0" applyFont="0">
      <alignment vertical="justify"/>
    </xf>
    <xf numFmtId="2" fontId="69" fillId="0" borderId="0" applyFont="0">
      <alignment vertical="justify"/>
    </xf>
    <xf numFmtId="0" fontId="70" fillId="0" borderId="0"/>
    <xf numFmtId="0" fontId="70" fillId="0" borderId="0"/>
    <xf numFmtId="0" fontId="30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57" fillId="0" borderId="0"/>
    <xf numFmtId="0" fontId="13" fillId="0" borderId="0"/>
    <xf numFmtId="0" fontId="13" fillId="0" borderId="0"/>
    <xf numFmtId="0" fontId="25" fillId="0" borderId="0"/>
    <xf numFmtId="2" fontId="69" fillId="0" borderId="0" applyFont="0">
      <alignment vertical="justify"/>
    </xf>
    <xf numFmtId="0" fontId="70" fillId="0" borderId="0"/>
    <xf numFmtId="0" fontId="70" fillId="0" borderId="0"/>
    <xf numFmtId="0" fontId="70" fillId="0" borderId="0"/>
    <xf numFmtId="0" fontId="25" fillId="0" borderId="0"/>
    <xf numFmtId="0" fontId="25" fillId="0" borderId="0"/>
    <xf numFmtId="0" fontId="25" fillId="0" borderId="0"/>
    <xf numFmtId="0" fontId="72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13" fillId="0" borderId="0"/>
    <xf numFmtId="0" fontId="13" fillId="0" borderId="0"/>
    <xf numFmtId="0" fontId="25" fillId="0" borderId="0"/>
    <xf numFmtId="0" fontId="25" fillId="0" borderId="0"/>
    <xf numFmtId="0" fontId="50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13" fillId="0" borderId="0"/>
    <xf numFmtId="0" fontId="25" fillId="0" borderId="0"/>
    <xf numFmtId="0" fontId="13" fillId="0" borderId="0"/>
    <xf numFmtId="0" fontId="13" fillId="0" borderId="0"/>
    <xf numFmtId="0" fontId="25" fillId="0" borderId="0"/>
    <xf numFmtId="0" fontId="13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73" fillId="0" borderId="0"/>
    <xf numFmtId="0" fontId="13" fillId="0" borderId="0"/>
    <xf numFmtId="0" fontId="73" fillId="0" borderId="0"/>
    <xf numFmtId="0" fontId="13" fillId="0" borderId="0"/>
    <xf numFmtId="0" fontId="73" fillId="0" borderId="0"/>
    <xf numFmtId="0" fontId="13" fillId="0" borderId="0"/>
    <xf numFmtId="0" fontId="73" fillId="0" borderId="0"/>
    <xf numFmtId="0" fontId="13" fillId="0" borderId="0"/>
    <xf numFmtId="0" fontId="73" fillId="0" borderId="0"/>
    <xf numFmtId="0" fontId="13" fillId="0" borderId="0"/>
    <xf numFmtId="0" fontId="73" fillId="0" borderId="0"/>
    <xf numFmtId="0" fontId="73" fillId="0" borderId="0"/>
    <xf numFmtId="0" fontId="13" fillId="0" borderId="0"/>
    <xf numFmtId="0" fontId="73" fillId="0" borderId="0"/>
    <xf numFmtId="0" fontId="73" fillId="0" borderId="0"/>
    <xf numFmtId="0" fontId="13" fillId="0" borderId="0"/>
    <xf numFmtId="0" fontId="73" fillId="0" borderId="0"/>
    <xf numFmtId="0" fontId="73" fillId="0" borderId="0"/>
    <xf numFmtId="0" fontId="73" fillId="0" borderId="0"/>
    <xf numFmtId="0" fontId="13" fillId="0" borderId="0"/>
    <xf numFmtId="0" fontId="73" fillId="0" borderId="0"/>
    <xf numFmtId="0" fontId="13" fillId="0" borderId="0"/>
    <xf numFmtId="0" fontId="73" fillId="0" borderId="0"/>
    <xf numFmtId="0" fontId="73" fillId="0" borderId="0"/>
    <xf numFmtId="0" fontId="13" fillId="0" borderId="0"/>
    <xf numFmtId="0" fontId="73" fillId="0" borderId="0"/>
    <xf numFmtId="0" fontId="73" fillId="0" borderId="0"/>
    <xf numFmtId="0" fontId="13" fillId="0" borderId="0"/>
    <xf numFmtId="0" fontId="73" fillId="0" borderId="0"/>
    <xf numFmtId="0" fontId="13" fillId="0" borderId="0"/>
    <xf numFmtId="0" fontId="73" fillId="0" borderId="0"/>
    <xf numFmtId="0" fontId="13" fillId="0" borderId="0"/>
    <xf numFmtId="0" fontId="13" fillId="0" borderId="0"/>
    <xf numFmtId="0" fontId="73" fillId="0" borderId="0"/>
    <xf numFmtId="0" fontId="13" fillId="0" borderId="0"/>
    <xf numFmtId="0" fontId="13" fillId="0" borderId="0"/>
    <xf numFmtId="0" fontId="73" fillId="0" borderId="0"/>
    <xf numFmtId="0" fontId="13" fillId="0" borderId="0"/>
    <xf numFmtId="0" fontId="13" fillId="0" borderId="0"/>
    <xf numFmtId="0" fontId="73" fillId="0" borderId="0"/>
    <xf numFmtId="0" fontId="13" fillId="0" borderId="0"/>
    <xf numFmtId="0" fontId="73" fillId="0" borderId="0"/>
    <xf numFmtId="0" fontId="13" fillId="0" borderId="0"/>
    <xf numFmtId="0" fontId="13" fillId="0" borderId="0"/>
    <xf numFmtId="0" fontId="73" fillId="0" borderId="0"/>
    <xf numFmtId="0" fontId="13" fillId="0" borderId="0"/>
    <xf numFmtId="0" fontId="13" fillId="0" borderId="0"/>
    <xf numFmtId="0" fontId="73" fillId="0" borderId="0"/>
    <xf numFmtId="0" fontId="13" fillId="0" borderId="0"/>
    <xf numFmtId="0" fontId="73" fillId="0" borderId="0"/>
    <xf numFmtId="0" fontId="13" fillId="0" borderId="0"/>
    <xf numFmtId="0" fontId="73" fillId="0" borderId="0"/>
    <xf numFmtId="0" fontId="73" fillId="0" borderId="0"/>
    <xf numFmtId="0" fontId="13" fillId="0" borderId="0"/>
    <xf numFmtId="0" fontId="73" fillId="0" borderId="0"/>
    <xf numFmtId="0" fontId="73" fillId="0" borderId="0"/>
    <xf numFmtId="0" fontId="13" fillId="0" borderId="0"/>
    <xf numFmtId="0" fontId="73" fillId="0" borderId="0"/>
    <xf numFmtId="0" fontId="73" fillId="0" borderId="0"/>
    <xf numFmtId="0" fontId="73" fillId="0" borderId="0"/>
    <xf numFmtId="0" fontId="13" fillId="0" borderId="0"/>
    <xf numFmtId="0" fontId="73" fillId="0" borderId="0"/>
    <xf numFmtId="0" fontId="13" fillId="0" borderId="0"/>
    <xf numFmtId="0" fontId="73" fillId="0" borderId="0"/>
    <xf numFmtId="0" fontId="73" fillId="0" borderId="0"/>
    <xf numFmtId="0" fontId="13" fillId="0" borderId="0"/>
    <xf numFmtId="0" fontId="73" fillId="0" borderId="0"/>
    <xf numFmtId="0" fontId="73" fillId="0" borderId="0"/>
    <xf numFmtId="0" fontId="13" fillId="0" borderId="0"/>
    <xf numFmtId="0" fontId="73" fillId="0" borderId="0"/>
    <xf numFmtId="0" fontId="13" fillId="0" borderId="0"/>
    <xf numFmtId="0" fontId="73" fillId="0" borderId="0"/>
    <xf numFmtId="0" fontId="13" fillId="0" borderId="0"/>
    <xf numFmtId="0" fontId="73" fillId="0" borderId="0"/>
    <xf numFmtId="0" fontId="73" fillId="0" borderId="0"/>
    <xf numFmtId="0" fontId="13" fillId="0" borderId="0"/>
    <xf numFmtId="0" fontId="73" fillId="0" borderId="0"/>
    <xf numFmtId="0" fontId="73" fillId="0" borderId="0"/>
    <xf numFmtId="0" fontId="13" fillId="0" borderId="0"/>
    <xf numFmtId="0" fontId="73" fillId="0" borderId="0"/>
    <xf numFmtId="0" fontId="73" fillId="0" borderId="0"/>
    <xf numFmtId="0" fontId="73" fillId="0" borderId="0"/>
    <xf numFmtId="0" fontId="13" fillId="0" borderId="0"/>
    <xf numFmtId="0" fontId="73" fillId="0" borderId="0"/>
    <xf numFmtId="0" fontId="13" fillId="0" borderId="0"/>
    <xf numFmtId="0" fontId="73" fillId="0" borderId="0"/>
    <xf numFmtId="0" fontId="73" fillId="0" borderId="0"/>
    <xf numFmtId="0" fontId="13" fillId="0" borderId="0"/>
    <xf numFmtId="0" fontId="73" fillId="0" borderId="0"/>
    <xf numFmtId="0" fontId="73" fillId="0" borderId="0"/>
    <xf numFmtId="0" fontId="13" fillId="0" borderId="0"/>
    <xf numFmtId="0" fontId="73" fillId="0" borderId="0"/>
    <xf numFmtId="0" fontId="13" fillId="0" borderId="0"/>
    <xf numFmtId="0" fontId="73" fillId="0" borderId="0"/>
    <xf numFmtId="0" fontId="13" fillId="0" borderId="0"/>
    <xf numFmtId="0" fontId="13" fillId="0" borderId="0"/>
    <xf numFmtId="0" fontId="73" fillId="0" borderId="0"/>
    <xf numFmtId="0" fontId="13" fillId="0" borderId="0"/>
    <xf numFmtId="0" fontId="13" fillId="0" borderId="0"/>
    <xf numFmtId="0" fontId="73" fillId="0" borderId="0"/>
    <xf numFmtId="0" fontId="13" fillId="0" borderId="0"/>
    <xf numFmtId="0" fontId="13" fillId="0" borderId="0"/>
    <xf numFmtId="0" fontId="73" fillId="0" borderId="0"/>
    <xf numFmtId="0" fontId="13" fillId="0" borderId="0"/>
    <xf numFmtId="0" fontId="73" fillId="0" borderId="0"/>
    <xf numFmtId="0" fontId="13" fillId="0" borderId="0"/>
    <xf numFmtId="0" fontId="13" fillId="0" borderId="0"/>
    <xf numFmtId="0" fontId="73" fillId="0" borderId="0"/>
    <xf numFmtId="0" fontId="13" fillId="0" borderId="0"/>
    <xf numFmtId="0" fontId="13" fillId="0" borderId="0"/>
    <xf numFmtId="0" fontId="73" fillId="0" borderId="0"/>
    <xf numFmtId="0" fontId="13" fillId="0" borderId="0"/>
    <xf numFmtId="0" fontId="73" fillId="0" borderId="0"/>
    <xf numFmtId="0" fontId="13" fillId="0" borderId="0"/>
    <xf numFmtId="0" fontId="73" fillId="0" borderId="0"/>
    <xf numFmtId="0" fontId="13" fillId="0" borderId="0"/>
    <xf numFmtId="0" fontId="73" fillId="0" borderId="0"/>
    <xf numFmtId="0" fontId="73" fillId="0" borderId="0"/>
    <xf numFmtId="0" fontId="13" fillId="0" borderId="0"/>
    <xf numFmtId="0" fontId="73" fillId="0" borderId="0"/>
    <xf numFmtId="0" fontId="73" fillId="0" borderId="0"/>
    <xf numFmtId="0" fontId="13" fillId="0" borderId="0"/>
    <xf numFmtId="0" fontId="73" fillId="0" borderId="0"/>
    <xf numFmtId="0" fontId="73" fillId="0" borderId="0"/>
    <xf numFmtId="0" fontId="73" fillId="0" borderId="0"/>
    <xf numFmtId="0" fontId="13" fillId="0" borderId="0"/>
    <xf numFmtId="0" fontId="73" fillId="0" borderId="0"/>
    <xf numFmtId="0" fontId="13" fillId="0" borderId="0"/>
    <xf numFmtId="0" fontId="73" fillId="0" borderId="0"/>
    <xf numFmtId="0" fontId="73" fillId="0" borderId="0"/>
    <xf numFmtId="0" fontId="13" fillId="0" borderId="0"/>
    <xf numFmtId="0" fontId="73" fillId="0" borderId="0"/>
    <xf numFmtId="0" fontId="73" fillId="0" borderId="0"/>
    <xf numFmtId="0" fontId="13" fillId="0" borderId="0"/>
    <xf numFmtId="0" fontId="73" fillId="0" borderId="0"/>
    <xf numFmtId="0" fontId="13" fillId="0" borderId="0"/>
    <xf numFmtId="0" fontId="73" fillId="0" borderId="0"/>
    <xf numFmtId="0" fontId="13" fillId="0" borderId="0"/>
    <xf numFmtId="0" fontId="13" fillId="0" borderId="0"/>
    <xf numFmtId="0" fontId="73" fillId="0" borderId="0"/>
    <xf numFmtId="0" fontId="13" fillId="0" borderId="0"/>
    <xf numFmtId="0" fontId="13" fillId="0" borderId="0"/>
    <xf numFmtId="0" fontId="73" fillId="0" borderId="0"/>
    <xf numFmtId="0" fontId="13" fillId="0" borderId="0"/>
    <xf numFmtId="0" fontId="13" fillId="0" borderId="0"/>
    <xf numFmtId="0" fontId="73" fillId="0" borderId="0"/>
    <xf numFmtId="0" fontId="13" fillId="0" borderId="0"/>
    <xf numFmtId="0" fontId="73" fillId="0" borderId="0"/>
    <xf numFmtId="0" fontId="13" fillId="0" borderId="0"/>
    <xf numFmtId="0" fontId="13" fillId="0" borderId="0"/>
    <xf numFmtId="0" fontId="73" fillId="0" borderId="0"/>
    <xf numFmtId="0" fontId="13" fillId="0" borderId="0"/>
    <xf numFmtId="0" fontId="13" fillId="0" borderId="0"/>
    <xf numFmtId="0" fontId="73" fillId="0" borderId="0"/>
    <xf numFmtId="0" fontId="13" fillId="0" borderId="0"/>
    <xf numFmtId="0" fontId="73" fillId="0" borderId="0"/>
    <xf numFmtId="0" fontId="13" fillId="0" borderId="0"/>
    <xf numFmtId="0" fontId="73" fillId="0" borderId="0"/>
    <xf numFmtId="0" fontId="73" fillId="0" borderId="0"/>
    <xf numFmtId="0" fontId="13" fillId="0" borderId="0"/>
    <xf numFmtId="0" fontId="73" fillId="0" borderId="0"/>
    <xf numFmtId="0" fontId="73" fillId="0" borderId="0"/>
    <xf numFmtId="0" fontId="13" fillId="0" borderId="0"/>
    <xf numFmtId="0" fontId="73" fillId="0" borderId="0"/>
    <xf numFmtId="0" fontId="73" fillId="0" borderId="0"/>
    <xf numFmtId="0" fontId="73" fillId="0" borderId="0"/>
    <xf numFmtId="0" fontId="13" fillId="0" borderId="0"/>
    <xf numFmtId="0" fontId="73" fillId="0" borderId="0"/>
    <xf numFmtId="0" fontId="13" fillId="0" borderId="0"/>
    <xf numFmtId="0" fontId="73" fillId="0" borderId="0"/>
    <xf numFmtId="0" fontId="73" fillId="0" borderId="0"/>
    <xf numFmtId="0" fontId="13" fillId="0" borderId="0"/>
    <xf numFmtId="0" fontId="73" fillId="0" borderId="0"/>
    <xf numFmtId="0" fontId="73" fillId="0" borderId="0"/>
    <xf numFmtId="0" fontId="13" fillId="0" borderId="0"/>
    <xf numFmtId="0" fontId="73" fillId="0" borderId="0"/>
    <xf numFmtId="0" fontId="13" fillId="0" borderId="0"/>
    <xf numFmtId="0" fontId="73" fillId="0" borderId="0"/>
    <xf numFmtId="0" fontId="13" fillId="0" borderId="0"/>
    <xf numFmtId="0" fontId="73" fillId="0" borderId="0"/>
    <xf numFmtId="0" fontId="13" fillId="0" borderId="0"/>
    <xf numFmtId="0" fontId="73" fillId="0" borderId="0"/>
    <xf numFmtId="0" fontId="73" fillId="0" borderId="0"/>
    <xf numFmtId="0" fontId="13" fillId="0" borderId="0"/>
    <xf numFmtId="0" fontId="73" fillId="0" borderId="0"/>
    <xf numFmtId="0" fontId="73" fillId="0" borderId="0"/>
    <xf numFmtId="0" fontId="13" fillId="0" borderId="0"/>
    <xf numFmtId="0" fontId="73" fillId="0" borderId="0"/>
    <xf numFmtId="0" fontId="73" fillId="0" borderId="0"/>
    <xf numFmtId="0" fontId="73" fillId="0" borderId="0"/>
    <xf numFmtId="0" fontId="13" fillId="0" borderId="0"/>
    <xf numFmtId="0" fontId="73" fillId="0" borderId="0"/>
    <xf numFmtId="0" fontId="13" fillId="0" borderId="0"/>
    <xf numFmtId="0" fontId="73" fillId="0" borderId="0"/>
    <xf numFmtId="0" fontId="73" fillId="0" borderId="0"/>
    <xf numFmtId="0" fontId="13" fillId="0" borderId="0"/>
    <xf numFmtId="0" fontId="73" fillId="0" borderId="0"/>
    <xf numFmtId="0" fontId="73" fillId="0" borderId="0"/>
    <xf numFmtId="0" fontId="13" fillId="0" borderId="0"/>
    <xf numFmtId="0" fontId="73" fillId="0" borderId="0"/>
    <xf numFmtId="0" fontId="13" fillId="0" borderId="0"/>
    <xf numFmtId="0" fontId="73" fillId="0" borderId="0"/>
    <xf numFmtId="0" fontId="13" fillId="0" borderId="0"/>
    <xf numFmtId="0" fontId="13" fillId="0" borderId="0"/>
    <xf numFmtId="0" fontId="73" fillId="0" borderId="0"/>
    <xf numFmtId="0" fontId="13" fillId="0" borderId="0"/>
    <xf numFmtId="0" fontId="13" fillId="0" borderId="0"/>
    <xf numFmtId="0" fontId="73" fillId="0" borderId="0"/>
    <xf numFmtId="0" fontId="13" fillId="0" borderId="0"/>
    <xf numFmtId="0" fontId="13" fillId="0" borderId="0"/>
    <xf numFmtId="0" fontId="73" fillId="0" borderId="0"/>
    <xf numFmtId="0" fontId="13" fillId="0" borderId="0"/>
    <xf numFmtId="0" fontId="73" fillId="0" borderId="0"/>
    <xf numFmtId="0" fontId="13" fillId="0" borderId="0"/>
    <xf numFmtId="0" fontId="13" fillId="0" borderId="0"/>
    <xf numFmtId="0" fontId="73" fillId="0" borderId="0"/>
    <xf numFmtId="0" fontId="13" fillId="0" borderId="0"/>
    <xf numFmtId="0" fontId="13" fillId="0" borderId="0"/>
    <xf numFmtId="0" fontId="73" fillId="0" borderId="0"/>
    <xf numFmtId="0" fontId="13" fillId="0" borderId="0"/>
    <xf numFmtId="0" fontId="73" fillId="0" borderId="0"/>
    <xf numFmtId="0" fontId="13" fillId="0" borderId="0"/>
    <xf numFmtId="0" fontId="73" fillId="0" borderId="0"/>
    <xf numFmtId="0" fontId="73" fillId="0" borderId="0"/>
    <xf numFmtId="0" fontId="13" fillId="0" borderId="0"/>
    <xf numFmtId="0" fontId="73" fillId="0" borderId="0"/>
    <xf numFmtId="0" fontId="73" fillId="0" borderId="0"/>
    <xf numFmtId="0" fontId="13" fillId="0" borderId="0"/>
    <xf numFmtId="0" fontId="73" fillId="0" borderId="0"/>
    <xf numFmtId="0" fontId="73" fillId="0" borderId="0"/>
    <xf numFmtId="0" fontId="73" fillId="0" borderId="0"/>
    <xf numFmtId="0" fontId="13" fillId="0" borderId="0"/>
    <xf numFmtId="0" fontId="73" fillId="0" borderId="0"/>
    <xf numFmtId="0" fontId="13" fillId="0" borderId="0"/>
    <xf numFmtId="0" fontId="73" fillId="0" borderId="0"/>
    <xf numFmtId="0" fontId="73" fillId="0" borderId="0"/>
    <xf numFmtId="0" fontId="13" fillId="0" borderId="0"/>
    <xf numFmtId="0" fontId="73" fillId="0" borderId="0"/>
    <xf numFmtId="0" fontId="73" fillId="0" borderId="0"/>
    <xf numFmtId="0" fontId="13" fillId="0" borderId="0"/>
    <xf numFmtId="0" fontId="73" fillId="0" borderId="0"/>
    <xf numFmtId="0" fontId="13" fillId="0" borderId="0"/>
    <xf numFmtId="0" fontId="73" fillId="0" borderId="0"/>
    <xf numFmtId="0" fontId="13" fillId="0" borderId="0"/>
    <xf numFmtId="0" fontId="73" fillId="0" borderId="0"/>
    <xf numFmtId="0" fontId="73" fillId="0" borderId="0"/>
    <xf numFmtId="0" fontId="13" fillId="0" borderId="0"/>
    <xf numFmtId="0" fontId="73" fillId="0" borderId="0"/>
    <xf numFmtId="0" fontId="73" fillId="0" borderId="0"/>
    <xf numFmtId="0" fontId="13" fillId="0" borderId="0"/>
    <xf numFmtId="0" fontId="73" fillId="0" borderId="0"/>
    <xf numFmtId="0" fontId="73" fillId="0" borderId="0"/>
    <xf numFmtId="0" fontId="73" fillId="0" borderId="0"/>
    <xf numFmtId="0" fontId="13" fillId="0" borderId="0"/>
    <xf numFmtId="0" fontId="73" fillId="0" borderId="0"/>
    <xf numFmtId="0" fontId="13" fillId="0" borderId="0"/>
    <xf numFmtId="0" fontId="73" fillId="0" borderId="0"/>
    <xf numFmtId="0" fontId="73" fillId="0" borderId="0"/>
    <xf numFmtId="0" fontId="13" fillId="0" borderId="0"/>
    <xf numFmtId="0" fontId="73" fillId="0" borderId="0"/>
    <xf numFmtId="0" fontId="73" fillId="0" borderId="0"/>
    <xf numFmtId="0" fontId="13" fillId="0" borderId="0"/>
    <xf numFmtId="0" fontId="73" fillId="0" borderId="0"/>
    <xf numFmtId="0" fontId="13" fillId="0" borderId="0"/>
    <xf numFmtId="0" fontId="73" fillId="0" borderId="0"/>
    <xf numFmtId="0" fontId="13" fillId="0" borderId="0"/>
    <xf numFmtId="0" fontId="13" fillId="0" borderId="0"/>
    <xf numFmtId="0" fontId="73" fillId="0" borderId="0"/>
    <xf numFmtId="0" fontId="13" fillId="0" borderId="0"/>
    <xf numFmtId="0" fontId="13" fillId="0" borderId="0"/>
    <xf numFmtId="0" fontId="73" fillId="0" borderId="0"/>
    <xf numFmtId="0" fontId="13" fillId="0" borderId="0"/>
    <xf numFmtId="0" fontId="13" fillId="0" borderId="0"/>
    <xf numFmtId="0" fontId="73" fillId="0" borderId="0"/>
    <xf numFmtId="0" fontId="13" fillId="0" borderId="0"/>
    <xf numFmtId="0" fontId="73" fillId="0" borderId="0"/>
    <xf numFmtId="0" fontId="13" fillId="0" borderId="0"/>
    <xf numFmtId="0" fontId="13" fillId="0" borderId="0"/>
    <xf numFmtId="0" fontId="73" fillId="0" borderId="0"/>
    <xf numFmtId="0" fontId="13" fillId="0" borderId="0"/>
    <xf numFmtId="0" fontId="25" fillId="0" borderId="0"/>
    <xf numFmtId="0" fontId="25" fillId="0" borderId="0"/>
    <xf numFmtId="0" fontId="70" fillId="0" borderId="0"/>
    <xf numFmtId="0" fontId="73" fillId="0" borderId="0"/>
    <xf numFmtId="0" fontId="73" fillId="0" borderId="0"/>
    <xf numFmtId="0" fontId="73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13" fillId="0" borderId="0"/>
    <xf numFmtId="0" fontId="25" fillId="0" borderId="0"/>
    <xf numFmtId="0" fontId="13" fillId="0" borderId="0"/>
    <xf numFmtId="0" fontId="13" fillId="0" borderId="0"/>
    <xf numFmtId="0" fontId="25" fillId="0" borderId="0"/>
    <xf numFmtId="0" fontId="13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13" fillId="0" borderId="0"/>
    <xf numFmtId="0" fontId="25" fillId="0" borderId="0"/>
    <xf numFmtId="0" fontId="13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13" fillId="0" borderId="0"/>
    <xf numFmtId="0" fontId="25" fillId="0" borderId="0"/>
    <xf numFmtId="0" fontId="13" fillId="0" borderId="0"/>
    <xf numFmtId="0" fontId="13" fillId="0" borderId="0"/>
    <xf numFmtId="0" fontId="25" fillId="0" borderId="0"/>
    <xf numFmtId="0" fontId="13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13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3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5" fillId="0" borderId="0"/>
    <xf numFmtId="0" fontId="70" fillId="0" borderId="0"/>
    <xf numFmtId="0" fontId="70" fillId="0" borderId="0"/>
    <xf numFmtId="0" fontId="70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72" fontId="74" fillId="0" borderId="0"/>
    <xf numFmtId="0" fontId="30" fillId="11" borderId="8" applyNumberFormat="0" applyFont="0" applyAlignment="0" applyProtection="0"/>
    <xf numFmtId="0" fontId="30" fillId="59" borderId="13" applyNumberFormat="0" applyFont="0" applyAlignment="0" applyProtection="0"/>
    <xf numFmtId="0" fontId="30" fillId="59" borderId="13" applyNumberFormat="0" applyFont="0" applyAlignment="0" applyProtection="0"/>
    <xf numFmtId="0" fontId="30" fillId="59" borderId="13" applyNumberFormat="0" applyFont="0" applyAlignment="0" applyProtection="0"/>
    <xf numFmtId="0" fontId="30" fillId="59" borderId="13" applyNumberFormat="0" applyFont="0" applyAlignment="0" applyProtection="0"/>
    <xf numFmtId="0" fontId="30" fillId="59" borderId="13" applyNumberFormat="0" applyFont="0" applyAlignment="0" applyProtection="0"/>
    <xf numFmtId="0" fontId="30" fillId="59" borderId="13" applyNumberFormat="0" applyFont="0" applyAlignment="0" applyProtection="0"/>
    <xf numFmtId="0" fontId="30" fillId="59" borderId="13" applyNumberFormat="0" applyFont="0" applyAlignment="0" applyProtection="0"/>
    <xf numFmtId="0" fontId="30" fillId="59" borderId="13" applyNumberFormat="0" applyFon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175" fontId="25" fillId="0" borderId="0" applyFont="0" applyFill="0" applyBorder="0" applyAlignment="0" applyProtection="0"/>
    <xf numFmtId="9" fontId="54" fillId="0" borderId="0" applyFont="0" applyFill="0" applyBorder="0" applyAlignment="0" applyProtection="0"/>
    <xf numFmtId="172" fontId="75" fillId="60" borderId="0"/>
    <xf numFmtId="0" fontId="42" fillId="9" borderId="5" applyNumberFormat="0" applyAlignment="0" applyProtection="0"/>
    <xf numFmtId="0" fontId="76" fillId="52" borderId="14" applyNumberFormat="0" applyAlignment="0" applyProtection="0"/>
    <xf numFmtId="0" fontId="76" fillId="52" borderId="14" applyNumberFormat="0" applyAlignment="0" applyProtection="0"/>
    <xf numFmtId="0" fontId="76" fillId="52" borderId="14" applyNumberFormat="0" applyAlignment="0" applyProtection="0"/>
    <xf numFmtId="0" fontId="76" fillId="52" borderId="14" applyNumberFormat="0" applyAlignment="0" applyProtection="0"/>
    <xf numFmtId="0" fontId="76" fillId="52" borderId="14" applyNumberFormat="0" applyAlignment="0" applyProtection="0"/>
    <xf numFmtId="0" fontId="76" fillId="52" borderId="14" applyNumberFormat="0" applyAlignment="0" applyProtection="0"/>
    <xf numFmtId="0" fontId="76" fillId="52" borderId="14" applyNumberFormat="0" applyAlignment="0" applyProtection="0"/>
    <xf numFmtId="0" fontId="4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172" fontId="79" fillId="0" borderId="0"/>
    <xf numFmtId="0" fontId="35" fillId="0" borderId="1" applyNumberFormat="0" applyFill="0" applyAlignment="0" applyProtection="0"/>
    <xf numFmtId="0" fontId="80" fillId="0" borderId="15" applyNumberFormat="0" applyFill="0" applyAlignment="0" applyProtection="0"/>
    <xf numFmtId="0" fontId="80" fillId="0" borderId="15" applyNumberFormat="0" applyFill="0" applyAlignment="0" applyProtection="0"/>
    <xf numFmtId="0" fontId="80" fillId="0" borderId="15" applyNumberFormat="0" applyFill="0" applyAlignment="0" applyProtection="0"/>
    <xf numFmtId="0" fontId="80" fillId="0" borderId="15" applyNumberFormat="0" applyFill="0" applyAlignment="0" applyProtection="0"/>
    <xf numFmtId="0" fontId="80" fillId="0" borderId="15" applyNumberFormat="0" applyFill="0" applyAlignment="0" applyProtection="0"/>
    <xf numFmtId="0" fontId="80" fillId="0" borderId="15" applyNumberFormat="0" applyFill="0" applyAlignment="0" applyProtection="0"/>
    <xf numFmtId="0" fontId="80" fillId="0" borderId="15" applyNumberFormat="0" applyFill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6" fillId="0" borderId="2" applyNumberFormat="0" applyFill="0" applyAlignment="0" applyProtection="0"/>
    <xf numFmtId="0" fontId="82" fillId="0" borderId="16" applyNumberFormat="0" applyFill="0" applyAlignment="0" applyProtection="0"/>
    <xf numFmtId="0" fontId="82" fillId="0" borderId="16" applyNumberFormat="0" applyFill="0" applyAlignment="0" applyProtection="0"/>
    <xf numFmtId="0" fontId="82" fillId="0" borderId="16" applyNumberFormat="0" applyFill="0" applyAlignment="0" applyProtection="0"/>
    <xf numFmtId="0" fontId="82" fillId="0" borderId="16" applyNumberFormat="0" applyFill="0" applyAlignment="0" applyProtection="0"/>
    <xf numFmtId="0" fontId="82" fillId="0" borderId="16" applyNumberFormat="0" applyFill="0" applyAlignment="0" applyProtection="0"/>
    <xf numFmtId="0" fontId="82" fillId="0" borderId="16" applyNumberFormat="0" applyFill="0" applyAlignment="0" applyProtection="0"/>
    <xf numFmtId="0" fontId="82" fillId="0" borderId="16" applyNumberFormat="0" applyFill="0" applyAlignment="0" applyProtection="0"/>
    <xf numFmtId="0" fontId="37" fillId="0" borderId="3" applyNumberFormat="0" applyFill="0" applyAlignment="0" applyProtection="0"/>
    <xf numFmtId="0" fontId="65" fillId="0" borderId="17" applyNumberFormat="0" applyFill="0" applyAlignment="0" applyProtection="0"/>
    <xf numFmtId="0" fontId="65" fillId="0" borderId="17" applyNumberFormat="0" applyFill="0" applyAlignment="0" applyProtection="0"/>
    <xf numFmtId="0" fontId="65" fillId="0" borderId="17" applyNumberFormat="0" applyFill="0" applyAlignment="0" applyProtection="0"/>
    <xf numFmtId="0" fontId="65" fillId="0" borderId="17" applyNumberFormat="0" applyFill="0" applyAlignment="0" applyProtection="0"/>
    <xf numFmtId="0" fontId="65" fillId="0" borderId="17" applyNumberFormat="0" applyFill="0" applyAlignment="0" applyProtection="0"/>
    <xf numFmtId="0" fontId="65" fillId="0" borderId="17" applyNumberFormat="0" applyFill="0" applyAlignment="0" applyProtection="0"/>
    <xf numFmtId="0" fontId="65" fillId="0" borderId="17" applyNumberFormat="0" applyFill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0" borderId="9" applyNumberFormat="0" applyFill="0" applyAlignment="0" applyProtection="0"/>
    <xf numFmtId="0" fontId="83" fillId="0" borderId="18" applyNumberFormat="0" applyFill="0" applyAlignment="0" applyProtection="0"/>
    <xf numFmtId="0" fontId="83" fillId="0" borderId="18" applyNumberFormat="0" applyFill="0" applyAlignment="0" applyProtection="0"/>
    <xf numFmtId="0" fontId="83" fillId="0" borderId="18" applyNumberFormat="0" applyFill="0" applyAlignment="0" applyProtection="0"/>
    <xf numFmtId="0" fontId="83" fillId="0" borderId="18" applyNumberFormat="0" applyFill="0" applyAlignment="0" applyProtection="0"/>
    <xf numFmtId="0" fontId="83" fillId="0" borderId="18" applyNumberFormat="0" applyFill="0" applyAlignment="0" applyProtection="0"/>
    <xf numFmtId="0" fontId="83" fillId="0" borderId="18" applyNumberFormat="0" applyFill="0" applyAlignment="0" applyProtection="0"/>
    <xf numFmtId="0" fontId="83" fillId="0" borderId="18" applyNumberFormat="0" applyFill="0" applyAlignment="0" applyProtection="0"/>
    <xf numFmtId="177" fontId="25" fillId="0" borderId="0" applyFont="0" applyFill="0" applyBorder="0" applyAlignment="0" applyProtection="0"/>
    <xf numFmtId="177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85" fillId="0" borderId="0"/>
    <xf numFmtId="0" fontId="30" fillId="0" borderId="0"/>
    <xf numFmtId="0" fontId="12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85" fillId="0" borderId="0"/>
    <xf numFmtId="0" fontId="85" fillId="0" borderId="0"/>
    <xf numFmtId="0" fontId="11" fillId="0" borderId="0"/>
    <xf numFmtId="0" fontId="86" fillId="0" borderId="0"/>
    <xf numFmtId="0" fontId="10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0" borderId="0"/>
    <xf numFmtId="0" fontId="9" fillId="11" borderId="8" applyNumberFormat="0" applyFont="0" applyAlignment="0" applyProtection="0"/>
    <xf numFmtId="0" fontId="9" fillId="0" borderId="0"/>
    <xf numFmtId="0" fontId="9" fillId="0" borderId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0" borderId="0"/>
    <xf numFmtId="0" fontId="9" fillId="11" borderId="8" applyNumberFormat="0" applyFont="0" applyAlignment="0" applyProtection="0"/>
    <xf numFmtId="0" fontId="9" fillId="0" borderId="0"/>
    <xf numFmtId="0" fontId="9" fillId="0" borderId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0" borderId="0"/>
    <xf numFmtId="0" fontId="9" fillId="11" borderId="8" applyNumberFormat="0" applyFont="0" applyAlignment="0" applyProtection="0"/>
    <xf numFmtId="0" fontId="9" fillId="0" borderId="0"/>
    <xf numFmtId="43" fontId="25" fillId="0" borderId="0" applyFont="0" applyFill="0" applyBorder="0" applyAlignment="0" applyProtection="0"/>
    <xf numFmtId="0" fontId="9" fillId="0" borderId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0" borderId="0"/>
    <xf numFmtId="0" fontId="9" fillId="11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43" fontId="25" fillId="0" borderId="0" applyFont="0" applyFill="0" applyBorder="0" applyAlignment="0" applyProtection="0"/>
    <xf numFmtId="0" fontId="9" fillId="0" borderId="0"/>
    <xf numFmtId="0" fontId="9" fillId="11" borderId="8" applyNumberFormat="0" applyFont="0" applyAlignment="0" applyProtection="0"/>
    <xf numFmtId="0" fontId="9" fillId="0" borderId="0"/>
    <xf numFmtId="0" fontId="9" fillId="0" borderId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0" borderId="0"/>
    <xf numFmtId="0" fontId="9" fillId="11" borderId="8" applyNumberFormat="0" applyFont="0" applyAlignment="0" applyProtection="0"/>
    <xf numFmtId="0" fontId="9" fillId="0" borderId="0"/>
    <xf numFmtId="0" fontId="9" fillId="0" borderId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0" borderId="0"/>
    <xf numFmtId="0" fontId="9" fillId="11" borderId="8" applyNumberFormat="0" applyFont="0" applyAlignment="0" applyProtection="0"/>
    <xf numFmtId="0" fontId="9" fillId="0" borderId="0"/>
    <xf numFmtId="0" fontId="9" fillId="0" borderId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0" borderId="0"/>
    <xf numFmtId="0" fontId="9" fillId="11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1" borderId="8" applyNumberFormat="0" applyFont="0" applyAlignment="0" applyProtection="0"/>
    <xf numFmtId="0" fontId="9" fillId="11" borderId="8" applyNumberFormat="0" applyFont="0" applyAlignment="0" applyProtection="0"/>
    <xf numFmtId="0" fontId="9" fillId="11" borderId="8" applyNumberFormat="0" applyFont="0" applyAlignment="0" applyProtection="0"/>
    <xf numFmtId="0" fontId="9" fillId="11" borderId="8" applyNumberFormat="0" applyFont="0" applyAlignment="0" applyProtection="0"/>
    <xf numFmtId="0" fontId="9" fillId="11" borderId="8" applyNumberFormat="0" applyFont="0" applyAlignment="0" applyProtection="0"/>
    <xf numFmtId="0" fontId="9" fillId="11" borderId="8" applyNumberFormat="0" applyFont="0" applyAlignment="0" applyProtection="0"/>
    <xf numFmtId="0" fontId="9" fillId="11" borderId="8" applyNumberFormat="0" applyFont="0" applyAlignment="0" applyProtection="0"/>
    <xf numFmtId="0" fontId="9" fillId="11" borderId="8" applyNumberFormat="0" applyFont="0" applyAlignment="0" applyProtection="0"/>
    <xf numFmtId="0" fontId="9" fillId="11" borderId="8" applyNumberFormat="0" applyFont="0" applyAlignment="0" applyProtection="0"/>
    <xf numFmtId="9" fontId="9" fillId="0" borderId="0" applyFont="0" applyFill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1" borderId="8" applyNumberFormat="0" applyFont="0" applyAlignment="0" applyProtection="0"/>
    <xf numFmtId="0" fontId="9" fillId="11" borderId="8" applyNumberFormat="0" applyFont="0" applyAlignment="0" applyProtection="0"/>
    <xf numFmtId="0" fontId="9" fillId="11" borderId="8" applyNumberFormat="0" applyFont="0" applyAlignment="0" applyProtection="0"/>
    <xf numFmtId="0" fontId="9" fillId="11" borderId="8" applyNumberFormat="0" applyFont="0" applyAlignment="0" applyProtection="0"/>
    <xf numFmtId="0" fontId="9" fillId="11" borderId="8" applyNumberFormat="0" applyFont="0" applyAlignment="0" applyProtection="0"/>
    <xf numFmtId="0" fontId="9" fillId="11" borderId="8" applyNumberFormat="0" applyFont="0" applyAlignment="0" applyProtection="0"/>
    <xf numFmtId="0" fontId="9" fillId="11" borderId="8" applyNumberFormat="0" applyFont="0" applyAlignment="0" applyProtection="0"/>
    <xf numFmtId="0" fontId="9" fillId="11" borderId="8" applyNumberFormat="0" applyFont="0" applyAlignment="0" applyProtection="0"/>
    <xf numFmtId="0" fontId="9" fillId="11" borderId="8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25" fillId="0" borderId="0" applyFont="0" applyFill="0" applyBorder="0" applyAlignment="0" applyProtection="0"/>
    <xf numFmtId="0" fontId="9" fillId="0" borderId="0"/>
    <xf numFmtId="0" fontId="9" fillId="13" borderId="0" applyNumberFormat="0" applyBorder="0" applyAlignment="0" applyProtection="0"/>
    <xf numFmtId="0" fontId="9" fillId="17" borderId="0" applyNumberFormat="0" applyBorder="0" applyAlignment="0" applyProtection="0"/>
    <xf numFmtId="0" fontId="9" fillId="21" borderId="0" applyNumberFormat="0" applyBorder="0" applyAlignment="0" applyProtection="0"/>
    <xf numFmtId="0" fontId="9" fillId="25" borderId="0" applyNumberFormat="0" applyBorder="0" applyAlignment="0" applyProtection="0"/>
    <xf numFmtId="0" fontId="9" fillId="29" borderId="0" applyNumberFormat="0" applyBorder="0" applyAlignment="0" applyProtection="0"/>
    <xf numFmtId="0" fontId="9" fillId="33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60" fillId="52" borderId="23" applyNumberFormat="0" applyAlignment="0" applyProtection="0"/>
    <xf numFmtId="0" fontId="60" fillId="52" borderId="23" applyNumberFormat="0" applyAlignment="0" applyProtection="0"/>
    <xf numFmtId="0" fontId="60" fillId="52" borderId="23" applyNumberFormat="0" applyAlignment="0" applyProtection="0"/>
    <xf numFmtId="0" fontId="60" fillId="52" borderId="23" applyNumberFormat="0" applyAlignment="0" applyProtection="0"/>
    <xf numFmtId="0" fontId="60" fillId="52" borderId="23" applyNumberFormat="0" applyAlignment="0" applyProtection="0"/>
    <xf numFmtId="0" fontId="60" fillId="52" borderId="23" applyNumberFormat="0" applyAlignment="0" applyProtection="0"/>
    <xf numFmtId="0" fontId="60" fillId="52" borderId="23" applyNumberFormat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66" fillId="43" borderId="23" applyNumberFormat="0" applyAlignment="0" applyProtection="0"/>
    <xf numFmtId="0" fontId="66" fillId="43" borderId="23" applyNumberFormat="0" applyAlignment="0" applyProtection="0"/>
    <xf numFmtId="0" fontId="66" fillId="43" borderId="23" applyNumberFormat="0" applyAlignment="0" applyProtection="0"/>
    <xf numFmtId="0" fontId="66" fillId="43" borderId="23" applyNumberFormat="0" applyAlignment="0" applyProtection="0"/>
    <xf numFmtId="0" fontId="66" fillId="43" borderId="23" applyNumberFormat="0" applyAlignment="0" applyProtection="0"/>
    <xf numFmtId="0" fontId="66" fillId="43" borderId="23" applyNumberFormat="0" applyAlignment="0" applyProtection="0"/>
    <xf numFmtId="0" fontId="66" fillId="43" borderId="23" applyNumberFormat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0" fillId="59" borderId="24" applyNumberFormat="0" applyFont="0" applyAlignment="0" applyProtection="0"/>
    <xf numFmtId="0" fontId="30" fillId="59" borderId="24" applyNumberFormat="0" applyFont="0" applyAlignment="0" applyProtection="0"/>
    <xf numFmtId="0" fontId="30" fillId="59" borderId="24" applyNumberFormat="0" applyFont="0" applyAlignment="0" applyProtection="0"/>
    <xf numFmtId="0" fontId="30" fillId="59" borderId="24" applyNumberFormat="0" applyFont="0" applyAlignment="0" applyProtection="0"/>
    <xf numFmtId="0" fontId="30" fillId="59" borderId="24" applyNumberFormat="0" applyFont="0" applyAlignment="0" applyProtection="0"/>
    <xf numFmtId="0" fontId="30" fillId="59" borderId="24" applyNumberFormat="0" applyFont="0" applyAlignment="0" applyProtection="0"/>
    <xf numFmtId="0" fontId="30" fillId="59" borderId="24" applyNumberFormat="0" applyFont="0" applyAlignment="0" applyProtection="0"/>
    <xf numFmtId="0" fontId="30" fillId="59" borderId="24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76" fillId="52" borderId="25" applyNumberFormat="0" applyAlignment="0" applyProtection="0"/>
    <xf numFmtId="0" fontId="76" fillId="52" borderId="25" applyNumberFormat="0" applyAlignment="0" applyProtection="0"/>
    <xf numFmtId="0" fontId="76" fillId="52" borderId="25" applyNumberFormat="0" applyAlignment="0" applyProtection="0"/>
    <xf numFmtId="0" fontId="76" fillId="52" borderId="25" applyNumberFormat="0" applyAlignment="0" applyProtection="0"/>
    <xf numFmtId="0" fontId="76" fillId="52" borderId="25" applyNumberFormat="0" applyAlignment="0" applyProtection="0"/>
    <xf numFmtId="0" fontId="76" fillId="52" borderId="25" applyNumberFormat="0" applyAlignment="0" applyProtection="0"/>
    <xf numFmtId="0" fontId="76" fillId="52" borderId="25" applyNumberFormat="0" applyAlignment="0" applyProtection="0"/>
    <xf numFmtId="0" fontId="65" fillId="0" borderId="26" applyNumberFormat="0" applyFill="0" applyAlignment="0" applyProtection="0"/>
    <xf numFmtId="0" fontId="65" fillId="0" borderId="26" applyNumberFormat="0" applyFill="0" applyAlignment="0" applyProtection="0"/>
    <xf numFmtId="0" fontId="65" fillId="0" borderId="26" applyNumberFormat="0" applyFill="0" applyAlignment="0" applyProtection="0"/>
    <xf numFmtId="0" fontId="65" fillId="0" borderId="26" applyNumberFormat="0" applyFill="0" applyAlignment="0" applyProtection="0"/>
    <xf numFmtId="0" fontId="65" fillId="0" borderId="26" applyNumberFormat="0" applyFill="0" applyAlignment="0" applyProtection="0"/>
    <xf numFmtId="0" fontId="65" fillId="0" borderId="26" applyNumberFormat="0" applyFill="0" applyAlignment="0" applyProtection="0"/>
    <xf numFmtId="0" fontId="65" fillId="0" borderId="26" applyNumberFormat="0" applyFill="0" applyAlignment="0" applyProtection="0"/>
    <xf numFmtId="0" fontId="83" fillId="0" borderId="27" applyNumberFormat="0" applyFill="0" applyAlignment="0" applyProtection="0"/>
    <xf numFmtId="0" fontId="83" fillId="0" borderId="27" applyNumberFormat="0" applyFill="0" applyAlignment="0" applyProtection="0"/>
    <xf numFmtId="0" fontId="83" fillId="0" borderId="27" applyNumberFormat="0" applyFill="0" applyAlignment="0" applyProtection="0"/>
    <xf numFmtId="0" fontId="83" fillId="0" borderId="27" applyNumberFormat="0" applyFill="0" applyAlignment="0" applyProtection="0"/>
    <xf numFmtId="0" fontId="83" fillId="0" borderId="27" applyNumberFormat="0" applyFill="0" applyAlignment="0" applyProtection="0"/>
    <xf numFmtId="0" fontId="83" fillId="0" borderId="27" applyNumberFormat="0" applyFill="0" applyAlignment="0" applyProtection="0"/>
    <xf numFmtId="0" fontId="83" fillId="0" borderId="27" applyNumberFormat="0" applyFill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0" borderId="0"/>
    <xf numFmtId="0" fontId="9" fillId="11" borderId="8" applyNumberFormat="0" applyFont="0" applyAlignment="0" applyProtection="0"/>
    <xf numFmtId="0" fontId="9" fillId="0" borderId="0"/>
    <xf numFmtId="0" fontId="9" fillId="0" borderId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0" borderId="0"/>
    <xf numFmtId="0" fontId="9" fillId="11" borderId="8" applyNumberFormat="0" applyFont="0" applyAlignment="0" applyProtection="0"/>
    <xf numFmtId="0" fontId="9" fillId="0" borderId="0"/>
    <xf numFmtId="0" fontId="9" fillId="0" borderId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0" borderId="0"/>
    <xf numFmtId="0" fontId="9" fillId="11" borderId="8" applyNumberFormat="0" applyFont="0" applyAlignment="0" applyProtection="0"/>
    <xf numFmtId="0" fontId="9" fillId="0" borderId="0"/>
    <xf numFmtId="43" fontId="25" fillId="0" borderId="0" applyFont="0" applyFill="0" applyBorder="0" applyAlignment="0" applyProtection="0"/>
    <xf numFmtId="0" fontId="9" fillId="0" borderId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0" borderId="0"/>
    <xf numFmtId="0" fontId="9" fillId="11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43" fontId="25" fillId="0" borderId="0" applyFont="0" applyFill="0" applyBorder="0" applyAlignment="0" applyProtection="0"/>
    <xf numFmtId="0" fontId="9" fillId="0" borderId="0"/>
    <xf numFmtId="0" fontId="9" fillId="11" borderId="8" applyNumberFormat="0" applyFont="0" applyAlignment="0" applyProtection="0"/>
    <xf numFmtId="0" fontId="9" fillId="0" borderId="0"/>
    <xf numFmtId="0" fontId="9" fillId="0" borderId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0" borderId="0"/>
    <xf numFmtId="0" fontId="9" fillId="11" borderId="8" applyNumberFormat="0" applyFont="0" applyAlignment="0" applyProtection="0"/>
    <xf numFmtId="0" fontId="9" fillId="0" borderId="0"/>
    <xf numFmtId="0" fontId="9" fillId="0" borderId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0" borderId="0"/>
    <xf numFmtId="0" fontId="9" fillId="11" borderId="8" applyNumberFormat="0" applyFont="0" applyAlignment="0" applyProtection="0"/>
    <xf numFmtId="0" fontId="9" fillId="0" borderId="0"/>
    <xf numFmtId="0" fontId="9" fillId="0" borderId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0" borderId="0"/>
    <xf numFmtId="0" fontId="9" fillId="11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1" borderId="8" applyNumberFormat="0" applyFont="0" applyAlignment="0" applyProtection="0"/>
    <xf numFmtId="0" fontId="9" fillId="11" borderId="8" applyNumberFormat="0" applyFont="0" applyAlignment="0" applyProtection="0"/>
    <xf numFmtId="0" fontId="9" fillId="11" borderId="8" applyNumberFormat="0" applyFont="0" applyAlignment="0" applyProtection="0"/>
    <xf numFmtId="0" fontId="9" fillId="11" borderId="8" applyNumberFormat="0" applyFont="0" applyAlignment="0" applyProtection="0"/>
    <xf numFmtId="0" fontId="9" fillId="11" borderId="8" applyNumberFormat="0" applyFont="0" applyAlignment="0" applyProtection="0"/>
    <xf numFmtId="0" fontId="9" fillId="11" borderId="8" applyNumberFormat="0" applyFont="0" applyAlignment="0" applyProtection="0"/>
    <xf numFmtId="0" fontId="9" fillId="11" borderId="8" applyNumberFormat="0" applyFont="0" applyAlignment="0" applyProtection="0"/>
    <xf numFmtId="0" fontId="9" fillId="11" borderId="8" applyNumberFormat="0" applyFont="0" applyAlignment="0" applyProtection="0"/>
    <xf numFmtId="0" fontId="9" fillId="11" borderId="8" applyNumberFormat="0" applyFont="0" applyAlignment="0" applyProtection="0"/>
    <xf numFmtId="9" fontId="9" fillId="0" borderId="0" applyFont="0" applyFill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1" borderId="8" applyNumberFormat="0" applyFont="0" applyAlignment="0" applyProtection="0"/>
    <xf numFmtId="0" fontId="9" fillId="11" borderId="8" applyNumberFormat="0" applyFont="0" applyAlignment="0" applyProtection="0"/>
    <xf numFmtId="0" fontId="9" fillId="11" borderId="8" applyNumberFormat="0" applyFont="0" applyAlignment="0" applyProtection="0"/>
    <xf numFmtId="0" fontId="9" fillId="11" borderId="8" applyNumberFormat="0" applyFont="0" applyAlignment="0" applyProtection="0"/>
    <xf numFmtId="0" fontId="9" fillId="11" borderId="8" applyNumberFormat="0" applyFont="0" applyAlignment="0" applyProtection="0"/>
    <xf numFmtId="0" fontId="9" fillId="11" borderId="8" applyNumberFormat="0" applyFont="0" applyAlignment="0" applyProtection="0"/>
    <xf numFmtId="0" fontId="9" fillId="11" borderId="8" applyNumberFormat="0" applyFont="0" applyAlignment="0" applyProtection="0"/>
    <xf numFmtId="0" fontId="9" fillId="11" borderId="8" applyNumberFormat="0" applyFont="0" applyAlignment="0" applyProtection="0"/>
    <xf numFmtId="0" fontId="9" fillId="11" borderId="8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25" fillId="0" borderId="0" applyFont="0" applyFill="0" applyBorder="0" applyAlignment="0" applyProtection="0"/>
    <xf numFmtId="0" fontId="9" fillId="0" borderId="0"/>
    <xf numFmtId="0" fontId="9" fillId="13" borderId="0" applyNumberFormat="0" applyBorder="0" applyAlignment="0" applyProtection="0"/>
    <xf numFmtId="0" fontId="9" fillId="17" borderId="0" applyNumberFormat="0" applyBorder="0" applyAlignment="0" applyProtection="0"/>
    <xf numFmtId="0" fontId="9" fillId="21" borderId="0" applyNumberFormat="0" applyBorder="0" applyAlignment="0" applyProtection="0"/>
    <xf numFmtId="0" fontId="9" fillId="25" borderId="0" applyNumberFormat="0" applyBorder="0" applyAlignment="0" applyProtection="0"/>
    <xf numFmtId="0" fontId="9" fillId="29" borderId="0" applyNumberFormat="0" applyBorder="0" applyAlignment="0" applyProtection="0"/>
    <xf numFmtId="0" fontId="9" fillId="33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60" fillId="52" borderId="10" applyNumberFormat="0" applyAlignment="0" applyProtection="0"/>
    <xf numFmtId="0" fontId="60" fillId="52" borderId="10" applyNumberFormat="0" applyAlignment="0" applyProtection="0"/>
    <xf numFmtId="0" fontId="60" fillId="52" borderId="10" applyNumberFormat="0" applyAlignment="0" applyProtection="0"/>
    <xf numFmtId="0" fontId="60" fillId="52" borderId="10" applyNumberFormat="0" applyAlignment="0" applyProtection="0"/>
    <xf numFmtId="0" fontId="60" fillId="52" borderId="10" applyNumberFormat="0" applyAlignment="0" applyProtection="0"/>
    <xf numFmtId="0" fontId="60" fillId="52" borderId="10" applyNumberFormat="0" applyAlignment="0" applyProtection="0"/>
    <xf numFmtId="0" fontId="60" fillId="52" borderId="10" applyNumberFormat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66" fillId="43" borderId="10" applyNumberFormat="0" applyAlignment="0" applyProtection="0"/>
    <xf numFmtId="0" fontId="66" fillId="43" borderId="10" applyNumberFormat="0" applyAlignment="0" applyProtection="0"/>
    <xf numFmtId="0" fontId="66" fillId="43" borderId="10" applyNumberFormat="0" applyAlignment="0" applyProtection="0"/>
    <xf numFmtId="0" fontId="66" fillId="43" borderId="10" applyNumberFormat="0" applyAlignment="0" applyProtection="0"/>
    <xf numFmtId="0" fontId="66" fillId="43" borderId="10" applyNumberFormat="0" applyAlignment="0" applyProtection="0"/>
    <xf numFmtId="0" fontId="66" fillId="43" borderId="10" applyNumberFormat="0" applyAlignment="0" applyProtection="0"/>
    <xf numFmtId="0" fontId="66" fillId="43" borderId="10" applyNumberFormat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6" fillId="43" borderId="10" applyNumberFormat="0" applyAlignment="0" applyProtection="0"/>
    <xf numFmtId="0" fontId="66" fillId="43" borderId="10" applyNumberFormat="0" applyAlignment="0" applyProtection="0"/>
    <xf numFmtId="0" fontId="66" fillId="43" borderId="10" applyNumberFormat="0" applyAlignment="0" applyProtection="0"/>
    <xf numFmtId="0" fontId="66" fillId="43" borderId="10" applyNumberFormat="0" applyAlignment="0" applyProtection="0"/>
    <xf numFmtId="0" fontId="66" fillId="43" borderId="10" applyNumberFormat="0" applyAlignment="0" applyProtection="0"/>
    <xf numFmtId="0" fontId="66" fillId="43" borderId="10" applyNumberFormat="0" applyAlignment="0" applyProtection="0"/>
    <xf numFmtId="0" fontId="66" fillId="43" borderId="10" applyNumberFormat="0" applyAlignment="0" applyProtection="0"/>
    <xf numFmtId="0" fontId="60" fillId="52" borderId="10" applyNumberFormat="0" applyAlignment="0" applyProtection="0"/>
    <xf numFmtId="0" fontId="60" fillId="52" borderId="10" applyNumberFormat="0" applyAlignment="0" applyProtection="0"/>
    <xf numFmtId="0" fontId="60" fillId="52" borderId="10" applyNumberFormat="0" applyAlignment="0" applyProtection="0"/>
    <xf numFmtId="0" fontId="60" fillId="52" borderId="10" applyNumberFormat="0" applyAlignment="0" applyProtection="0"/>
    <xf numFmtId="0" fontId="60" fillId="52" borderId="10" applyNumberFormat="0" applyAlignment="0" applyProtection="0"/>
    <xf numFmtId="0" fontId="60" fillId="52" borderId="10" applyNumberFormat="0" applyAlignment="0" applyProtection="0"/>
    <xf numFmtId="0" fontId="60" fillId="52" borderId="10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0" fillId="59" borderId="13" applyNumberFormat="0" applyFont="0" applyAlignment="0" applyProtection="0"/>
    <xf numFmtId="0" fontId="30" fillId="59" borderId="13" applyNumberFormat="0" applyFont="0" applyAlignment="0" applyProtection="0"/>
    <xf numFmtId="0" fontId="30" fillId="59" borderId="13" applyNumberFormat="0" applyFont="0" applyAlignment="0" applyProtection="0"/>
    <xf numFmtId="0" fontId="30" fillId="59" borderId="13" applyNumberFormat="0" applyFont="0" applyAlignment="0" applyProtection="0"/>
    <xf numFmtId="0" fontId="30" fillId="59" borderId="13" applyNumberFormat="0" applyFont="0" applyAlignment="0" applyProtection="0"/>
    <xf numFmtId="0" fontId="30" fillId="59" borderId="13" applyNumberFormat="0" applyFont="0" applyAlignment="0" applyProtection="0"/>
    <xf numFmtId="0" fontId="30" fillId="59" borderId="13" applyNumberFormat="0" applyFont="0" applyAlignment="0" applyProtection="0"/>
    <xf numFmtId="0" fontId="30" fillId="59" borderId="13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76" fillId="52" borderId="14" applyNumberFormat="0" applyAlignment="0" applyProtection="0"/>
    <xf numFmtId="0" fontId="76" fillId="52" borderId="14" applyNumberFormat="0" applyAlignment="0" applyProtection="0"/>
    <xf numFmtId="0" fontId="76" fillId="52" borderId="14" applyNumberFormat="0" applyAlignment="0" applyProtection="0"/>
    <xf numFmtId="0" fontId="76" fillId="52" borderId="14" applyNumberFormat="0" applyAlignment="0" applyProtection="0"/>
    <xf numFmtId="0" fontId="76" fillId="52" borderId="14" applyNumberFormat="0" applyAlignment="0" applyProtection="0"/>
    <xf numFmtId="0" fontId="76" fillId="52" borderId="14" applyNumberFormat="0" applyAlignment="0" applyProtection="0"/>
    <xf numFmtId="0" fontId="76" fillId="52" borderId="14" applyNumberFormat="0" applyAlignment="0" applyProtection="0"/>
    <xf numFmtId="0" fontId="65" fillId="0" borderId="26" applyNumberFormat="0" applyFill="0" applyAlignment="0" applyProtection="0"/>
    <xf numFmtId="0" fontId="65" fillId="0" borderId="26" applyNumberFormat="0" applyFill="0" applyAlignment="0" applyProtection="0"/>
    <xf numFmtId="0" fontId="65" fillId="0" borderId="26" applyNumberFormat="0" applyFill="0" applyAlignment="0" applyProtection="0"/>
    <xf numFmtId="0" fontId="65" fillId="0" borderId="26" applyNumberFormat="0" applyFill="0" applyAlignment="0" applyProtection="0"/>
    <xf numFmtId="0" fontId="65" fillId="0" borderId="26" applyNumberFormat="0" applyFill="0" applyAlignment="0" applyProtection="0"/>
    <xf numFmtId="0" fontId="65" fillId="0" borderId="26" applyNumberFormat="0" applyFill="0" applyAlignment="0" applyProtection="0"/>
    <xf numFmtId="0" fontId="65" fillId="0" borderId="26" applyNumberFormat="0" applyFill="0" applyAlignment="0" applyProtection="0"/>
    <xf numFmtId="0" fontId="83" fillId="0" borderId="18" applyNumberFormat="0" applyFill="0" applyAlignment="0" applyProtection="0"/>
    <xf numFmtId="0" fontId="83" fillId="0" borderId="18" applyNumberFormat="0" applyFill="0" applyAlignment="0" applyProtection="0"/>
    <xf numFmtId="0" fontId="83" fillId="0" borderId="18" applyNumberFormat="0" applyFill="0" applyAlignment="0" applyProtection="0"/>
    <xf numFmtId="0" fontId="83" fillId="0" borderId="18" applyNumberFormat="0" applyFill="0" applyAlignment="0" applyProtection="0"/>
    <xf numFmtId="0" fontId="83" fillId="0" borderId="18" applyNumberFormat="0" applyFill="0" applyAlignment="0" applyProtection="0"/>
    <xf numFmtId="0" fontId="83" fillId="0" borderId="18" applyNumberFormat="0" applyFill="0" applyAlignment="0" applyProtection="0"/>
    <xf numFmtId="0" fontId="83" fillId="0" borderId="18" applyNumberFormat="0" applyFill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9" fillId="0" borderId="0"/>
    <xf numFmtId="0" fontId="9" fillId="0" borderId="0"/>
    <xf numFmtId="0" fontId="30" fillId="59" borderId="13" applyNumberFormat="0" applyFont="0" applyAlignment="0" applyProtection="0"/>
    <xf numFmtId="0" fontId="30" fillId="59" borderId="13" applyNumberFormat="0" applyFont="0" applyAlignment="0" applyProtection="0"/>
    <xf numFmtId="0" fontId="30" fillId="59" borderId="13" applyNumberFormat="0" applyFont="0" applyAlignment="0" applyProtection="0"/>
    <xf numFmtId="0" fontId="30" fillId="59" borderId="13" applyNumberFormat="0" applyFont="0" applyAlignment="0" applyProtection="0"/>
    <xf numFmtId="0" fontId="30" fillId="59" borderId="13" applyNumberFormat="0" applyFont="0" applyAlignment="0" applyProtection="0"/>
    <xf numFmtId="0" fontId="30" fillId="59" borderId="13" applyNumberFormat="0" applyFont="0" applyAlignment="0" applyProtection="0"/>
    <xf numFmtId="0" fontId="30" fillId="59" borderId="13" applyNumberFormat="0" applyFont="0" applyAlignment="0" applyProtection="0"/>
    <xf numFmtId="0" fontId="30" fillId="59" borderId="13" applyNumberFormat="0" applyFont="0" applyAlignment="0" applyProtection="0"/>
    <xf numFmtId="0" fontId="76" fillId="52" borderId="14" applyNumberFormat="0" applyAlignment="0" applyProtection="0"/>
    <xf numFmtId="0" fontId="76" fillId="52" borderId="14" applyNumberFormat="0" applyAlignment="0" applyProtection="0"/>
    <xf numFmtId="0" fontId="76" fillId="52" borderId="14" applyNumberFormat="0" applyAlignment="0" applyProtection="0"/>
    <xf numFmtId="0" fontId="76" fillId="52" borderId="14" applyNumberFormat="0" applyAlignment="0" applyProtection="0"/>
    <xf numFmtId="0" fontId="76" fillId="52" borderId="14" applyNumberFormat="0" applyAlignment="0" applyProtection="0"/>
    <xf numFmtId="0" fontId="76" fillId="52" borderId="14" applyNumberFormat="0" applyAlignment="0" applyProtection="0"/>
    <xf numFmtId="0" fontId="76" fillId="52" borderId="14" applyNumberFormat="0" applyAlignment="0" applyProtection="0"/>
    <xf numFmtId="0" fontId="83" fillId="0" borderId="18" applyNumberFormat="0" applyFill="0" applyAlignment="0" applyProtection="0"/>
    <xf numFmtId="0" fontId="83" fillId="0" borderId="18" applyNumberFormat="0" applyFill="0" applyAlignment="0" applyProtection="0"/>
    <xf numFmtId="0" fontId="83" fillId="0" borderId="18" applyNumberFormat="0" applyFill="0" applyAlignment="0" applyProtection="0"/>
    <xf numFmtId="0" fontId="83" fillId="0" borderId="18" applyNumberFormat="0" applyFill="0" applyAlignment="0" applyProtection="0"/>
    <xf numFmtId="0" fontId="83" fillId="0" borderId="18" applyNumberFormat="0" applyFill="0" applyAlignment="0" applyProtection="0"/>
    <xf numFmtId="0" fontId="83" fillId="0" borderId="18" applyNumberFormat="0" applyFill="0" applyAlignment="0" applyProtection="0"/>
    <xf numFmtId="0" fontId="83" fillId="0" borderId="18" applyNumberFormat="0" applyFill="0" applyAlignment="0" applyProtection="0"/>
    <xf numFmtId="43" fontId="25" fillId="0" borderId="0" applyFont="0" applyFill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0" borderId="0"/>
    <xf numFmtId="0" fontId="9" fillId="11" borderId="8" applyNumberFormat="0" applyFont="0" applyAlignment="0" applyProtection="0"/>
    <xf numFmtId="0" fontId="9" fillId="0" borderId="0"/>
    <xf numFmtId="0" fontId="9" fillId="0" borderId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0" borderId="0"/>
    <xf numFmtId="0" fontId="9" fillId="11" borderId="8" applyNumberFormat="0" applyFont="0" applyAlignment="0" applyProtection="0"/>
    <xf numFmtId="0" fontId="9" fillId="0" borderId="0"/>
    <xf numFmtId="0" fontId="9" fillId="0" borderId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0" borderId="0"/>
    <xf numFmtId="0" fontId="9" fillId="11" borderId="8" applyNumberFormat="0" applyFont="0" applyAlignment="0" applyProtection="0"/>
    <xf numFmtId="0" fontId="9" fillId="0" borderId="0"/>
    <xf numFmtId="0" fontId="9" fillId="0" borderId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0" borderId="0"/>
    <xf numFmtId="0" fontId="9" fillId="11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0" borderId="0"/>
    <xf numFmtId="0" fontId="9" fillId="11" borderId="8" applyNumberFormat="0" applyFont="0" applyAlignment="0" applyProtection="0"/>
    <xf numFmtId="0" fontId="9" fillId="0" borderId="0"/>
    <xf numFmtId="0" fontId="9" fillId="0" borderId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0" borderId="0"/>
    <xf numFmtId="0" fontId="9" fillId="11" borderId="8" applyNumberFormat="0" applyFont="0" applyAlignment="0" applyProtection="0"/>
    <xf numFmtId="0" fontId="9" fillId="0" borderId="0"/>
    <xf numFmtId="0" fontId="9" fillId="0" borderId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0" borderId="0"/>
    <xf numFmtId="0" fontId="9" fillId="11" borderId="8" applyNumberFormat="0" applyFont="0" applyAlignment="0" applyProtection="0"/>
    <xf numFmtId="0" fontId="9" fillId="0" borderId="0"/>
    <xf numFmtId="0" fontId="9" fillId="0" borderId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0" borderId="0"/>
    <xf numFmtId="0" fontId="9" fillId="11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1" borderId="8" applyNumberFormat="0" applyFont="0" applyAlignment="0" applyProtection="0"/>
    <xf numFmtId="0" fontId="9" fillId="11" borderId="8" applyNumberFormat="0" applyFont="0" applyAlignment="0" applyProtection="0"/>
    <xf numFmtId="0" fontId="9" fillId="11" borderId="8" applyNumberFormat="0" applyFont="0" applyAlignment="0" applyProtection="0"/>
    <xf numFmtId="0" fontId="9" fillId="11" borderId="8" applyNumberFormat="0" applyFont="0" applyAlignment="0" applyProtection="0"/>
    <xf numFmtId="0" fontId="9" fillId="11" borderId="8" applyNumberFormat="0" applyFont="0" applyAlignment="0" applyProtection="0"/>
    <xf numFmtId="0" fontId="9" fillId="11" borderId="8" applyNumberFormat="0" applyFont="0" applyAlignment="0" applyProtection="0"/>
    <xf numFmtId="0" fontId="9" fillId="11" borderId="8" applyNumberFormat="0" applyFont="0" applyAlignment="0" applyProtection="0"/>
    <xf numFmtId="0" fontId="9" fillId="11" borderId="8" applyNumberFormat="0" applyFont="0" applyAlignment="0" applyProtection="0"/>
    <xf numFmtId="0" fontId="9" fillId="11" borderId="8" applyNumberFormat="0" applyFont="0" applyAlignment="0" applyProtection="0"/>
    <xf numFmtId="9" fontId="9" fillId="0" borderId="0" applyFont="0" applyFill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1" borderId="8" applyNumberFormat="0" applyFont="0" applyAlignment="0" applyProtection="0"/>
    <xf numFmtId="0" fontId="9" fillId="11" borderId="8" applyNumberFormat="0" applyFont="0" applyAlignment="0" applyProtection="0"/>
    <xf numFmtId="0" fontId="9" fillId="11" borderId="8" applyNumberFormat="0" applyFont="0" applyAlignment="0" applyProtection="0"/>
    <xf numFmtId="0" fontId="9" fillId="11" borderId="8" applyNumberFormat="0" applyFont="0" applyAlignment="0" applyProtection="0"/>
    <xf numFmtId="0" fontId="9" fillId="11" borderId="8" applyNumberFormat="0" applyFont="0" applyAlignment="0" applyProtection="0"/>
    <xf numFmtId="0" fontId="9" fillId="11" borderId="8" applyNumberFormat="0" applyFont="0" applyAlignment="0" applyProtection="0"/>
    <xf numFmtId="0" fontId="9" fillId="11" borderId="8" applyNumberFormat="0" applyFont="0" applyAlignment="0" applyProtection="0"/>
    <xf numFmtId="0" fontId="9" fillId="11" borderId="8" applyNumberFormat="0" applyFont="0" applyAlignment="0" applyProtection="0"/>
    <xf numFmtId="0" fontId="9" fillId="11" borderId="8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25" fillId="0" borderId="0" applyFont="0" applyFill="0" applyBorder="0" applyAlignment="0" applyProtection="0"/>
    <xf numFmtId="0" fontId="9" fillId="0" borderId="0"/>
    <xf numFmtId="0" fontId="9" fillId="13" borderId="0" applyNumberFormat="0" applyBorder="0" applyAlignment="0" applyProtection="0"/>
    <xf numFmtId="0" fontId="9" fillId="17" borderId="0" applyNumberFormat="0" applyBorder="0" applyAlignment="0" applyProtection="0"/>
    <xf numFmtId="0" fontId="9" fillId="21" borderId="0" applyNumberFormat="0" applyBorder="0" applyAlignment="0" applyProtection="0"/>
    <xf numFmtId="0" fontId="9" fillId="25" borderId="0" applyNumberFormat="0" applyBorder="0" applyAlignment="0" applyProtection="0"/>
    <xf numFmtId="0" fontId="9" fillId="29" borderId="0" applyNumberFormat="0" applyBorder="0" applyAlignment="0" applyProtection="0"/>
    <xf numFmtId="0" fontId="9" fillId="33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60" fillId="52" borderId="23" applyNumberFormat="0" applyAlignment="0" applyProtection="0"/>
    <xf numFmtId="0" fontId="60" fillId="52" borderId="23" applyNumberFormat="0" applyAlignment="0" applyProtection="0"/>
    <xf numFmtId="0" fontId="60" fillId="52" borderId="23" applyNumberFormat="0" applyAlignment="0" applyProtection="0"/>
    <xf numFmtId="0" fontId="60" fillId="52" borderId="23" applyNumberFormat="0" applyAlignment="0" applyProtection="0"/>
    <xf numFmtId="0" fontId="60" fillId="52" borderId="23" applyNumberFormat="0" applyAlignment="0" applyProtection="0"/>
    <xf numFmtId="0" fontId="60" fillId="52" borderId="23" applyNumberFormat="0" applyAlignment="0" applyProtection="0"/>
    <xf numFmtId="0" fontId="60" fillId="52" borderId="23" applyNumberFormat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66" fillId="43" borderId="23" applyNumberFormat="0" applyAlignment="0" applyProtection="0"/>
    <xf numFmtId="0" fontId="66" fillId="43" borderId="23" applyNumberFormat="0" applyAlignment="0" applyProtection="0"/>
    <xf numFmtId="0" fontId="66" fillId="43" borderId="23" applyNumberFormat="0" applyAlignment="0" applyProtection="0"/>
    <xf numFmtId="0" fontId="66" fillId="43" borderId="23" applyNumberFormat="0" applyAlignment="0" applyProtection="0"/>
    <xf numFmtId="0" fontId="66" fillId="43" borderId="23" applyNumberFormat="0" applyAlignment="0" applyProtection="0"/>
    <xf numFmtId="0" fontId="66" fillId="43" borderId="23" applyNumberFormat="0" applyAlignment="0" applyProtection="0"/>
    <xf numFmtId="0" fontId="66" fillId="43" borderId="23" applyNumberFormat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0" fillId="59" borderId="24" applyNumberFormat="0" applyFont="0" applyAlignment="0" applyProtection="0"/>
    <xf numFmtId="0" fontId="30" fillId="59" borderId="24" applyNumberFormat="0" applyFont="0" applyAlignment="0" applyProtection="0"/>
    <xf numFmtId="0" fontId="30" fillId="59" borderId="24" applyNumberFormat="0" applyFont="0" applyAlignment="0" applyProtection="0"/>
    <xf numFmtId="0" fontId="30" fillId="59" borderId="24" applyNumberFormat="0" applyFont="0" applyAlignment="0" applyProtection="0"/>
    <xf numFmtId="0" fontId="30" fillId="59" borderId="24" applyNumberFormat="0" applyFont="0" applyAlignment="0" applyProtection="0"/>
    <xf numFmtId="0" fontId="30" fillId="59" borderId="24" applyNumberFormat="0" applyFont="0" applyAlignment="0" applyProtection="0"/>
    <xf numFmtId="0" fontId="30" fillId="59" borderId="24" applyNumberFormat="0" applyFont="0" applyAlignment="0" applyProtection="0"/>
    <xf numFmtId="0" fontId="30" fillId="59" borderId="24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76" fillId="52" borderId="25" applyNumberFormat="0" applyAlignment="0" applyProtection="0"/>
    <xf numFmtId="0" fontId="76" fillId="52" borderId="25" applyNumberFormat="0" applyAlignment="0" applyProtection="0"/>
    <xf numFmtId="0" fontId="76" fillId="52" borderId="25" applyNumberFormat="0" applyAlignment="0" applyProtection="0"/>
    <xf numFmtId="0" fontId="76" fillId="52" borderId="25" applyNumberFormat="0" applyAlignment="0" applyProtection="0"/>
    <xf numFmtId="0" fontId="76" fillId="52" borderId="25" applyNumberFormat="0" applyAlignment="0" applyProtection="0"/>
    <xf numFmtId="0" fontId="76" fillId="52" borderId="25" applyNumberFormat="0" applyAlignment="0" applyProtection="0"/>
    <xf numFmtId="0" fontId="76" fillId="52" borderId="25" applyNumberFormat="0" applyAlignment="0" applyProtection="0"/>
    <xf numFmtId="0" fontId="65" fillId="0" borderId="26" applyNumberFormat="0" applyFill="0" applyAlignment="0" applyProtection="0"/>
    <xf numFmtId="0" fontId="65" fillId="0" borderId="26" applyNumberFormat="0" applyFill="0" applyAlignment="0" applyProtection="0"/>
    <xf numFmtId="0" fontId="65" fillId="0" borderId="26" applyNumberFormat="0" applyFill="0" applyAlignment="0" applyProtection="0"/>
    <xf numFmtId="0" fontId="65" fillId="0" borderId="26" applyNumberFormat="0" applyFill="0" applyAlignment="0" applyProtection="0"/>
    <xf numFmtId="0" fontId="65" fillId="0" borderId="26" applyNumberFormat="0" applyFill="0" applyAlignment="0" applyProtection="0"/>
    <xf numFmtId="0" fontId="65" fillId="0" borderId="26" applyNumberFormat="0" applyFill="0" applyAlignment="0" applyProtection="0"/>
    <xf numFmtId="0" fontId="65" fillId="0" borderId="26" applyNumberFormat="0" applyFill="0" applyAlignment="0" applyProtection="0"/>
    <xf numFmtId="0" fontId="83" fillId="0" borderId="27" applyNumberFormat="0" applyFill="0" applyAlignment="0" applyProtection="0"/>
    <xf numFmtId="0" fontId="83" fillId="0" borderId="27" applyNumberFormat="0" applyFill="0" applyAlignment="0" applyProtection="0"/>
    <xf numFmtId="0" fontId="83" fillId="0" borderId="27" applyNumberFormat="0" applyFill="0" applyAlignment="0" applyProtection="0"/>
    <xf numFmtId="0" fontId="83" fillId="0" borderId="27" applyNumberFormat="0" applyFill="0" applyAlignment="0" applyProtection="0"/>
    <xf numFmtId="0" fontId="83" fillId="0" borderId="27" applyNumberFormat="0" applyFill="0" applyAlignment="0" applyProtection="0"/>
    <xf numFmtId="0" fontId="83" fillId="0" borderId="27" applyNumberFormat="0" applyFill="0" applyAlignment="0" applyProtection="0"/>
    <xf numFmtId="0" fontId="83" fillId="0" borderId="27" applyNumberFormat="0" applyFill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9" fillId="0" borderId="0"/>
    <xf numFmtId="0" fontId="9" fillId="0" borderId="0"/>
    <xf numFmtId="0" fontId="8" fillId="0" borderId="0"/>
    <xf numFmtId="43" fontId="8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11" borderId="8" applyNumberFormat="0" applyFont="0" applyAlignment="0" applyProtection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11" borderId="8" applyNumberFormat="0" applyFont="0" applyAlignment="0" applyProtection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11" borderId="8" applyNumberFormat="0" applyFont="0" applyAlignment="0" applyProtection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11" borderId="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11" borderId="8" applyNumberFormat="0" applyFont="0" applyAlignment="0" applyProtection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11" borderId="8" applyNumberFormat="0" applyFont="0" applyAlignment="0" applyProtection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11" borderId="8" applyNumberFormat="0" applyFont="0" applyAlignment="0" applyProtection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11" borderId="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8" applyNumberFormat="0" applyFont="0" applyAlignment="0" applyProtection="0"/>
    <xf numFmtId="0" fontId="6" fillId="11" borderId="8" applyNumberFormat="0" applyFont="0" applyAlignment="0" applyProtection="0"/>
    <xf numFmtId="0" fontId="6" fillId="11" borderId="8" applyNumberFormat="0" applyFont="0" applyAlignment="0" applyProtection="0"/>
    <xf numFmtId="0" fontId="6" fillId="11" borderId="8" applyNumberFormat="0" applyFont="0" applyAlignment="0" applyProtection="0"/>
    <xf numFmtId="0" fontId="6" fillId="11" borderId="8" applyNumberFormat="0" applyFont="0" applyAlignment="0" applyProtection="0"/>
    <xf numFmtId="0" fontId="6" fillId="11" borderId="8" applyNumberFormat="0" applyFont="0" applyAlignment="0" applyProtection="0"/>
    <xf numFmtId="0" fontId="6" fillId="11" borderId="8" applyNumberFormat="0" applyFont="0" applyAlignment="0" applyProtection="0"/>
    <xf numFmtId="0" fontId="6" fillId="11" borderId="8" applyNumberFormat="0" applyFont="0" applyAlignment="0" applyProtection="0"/>
    <xf numFmtId="0" fontId="6" fillId="11" borderId="8" applyNumberFormat="0" applyFont="0" applyAlignment="0" applyProtection="0"/>
    <xf numFmtId="9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8" applyNumberFormat="0" applyFont="0" applyAlignment="0" applyProtection="0"/>
    <xf numFmtId="0" fontId="6" fillId="11" borderId="8" applyNumberFormat="0" applyFont="0" applyAlignment="0" applyProtection="0"/>
    <xf numFmtId="0" fontId="6" fillId="11" borderId="8" applyNumberFormat="0" applyFont="0" applyAlignment="0" applyProtection="0"/>
    <xf numFmtId="0" fontId="6" fillId="11" borderId="8" applyNumberFormat="0" applyFont="0" applyAlignment="0" applyProtection="0"/>
    <xf numFmtId="0" fontId="6" fillId="11" borderId="8" applyNumberFormat="0" applyFont="0" applyAlignment="0" applyProtection="0"/>
    <xf numFmtId="0" fontId="6" fillId="11" borderId="8" applyNumberFormat="0" applyFont="0" applyAlignment="0" applyProtection="0"/>
    <xf numFmtId="0" fontId="6" fillId="11" borderId="8" applyNumberFormat="0" applyFont="0" applyAlignment="0" applyProtection="0"/>
    <xf numFmtId="0" fontId="6" fillId="11" borderId="8" applyNumberFormat="0" applyFont="0" applyAlignment="0" applyProtection="0"/>
    <xf numFmtId="0" fontId="6" fillId="11" borderId="8" applyNumberFormat="0" applyFont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25" fillId="0" borderId="0" applyFont="0" applyFill="0" applyBorder="0" applyAlignment="0" applyProtection="0"/>
    <xf numFmtId="0" fontId="6" fillId="0" borderId="0"/>
    <xf numFmtId="0" fontId="6" fillId="13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0" fillId="52" borderId="28" applyNumberFormat="0" applyAlignment="0" applyProtection="0"/>
    <xf numFmtId="0" fontId="60" fillId="52" borderId="28" applyNumberFormat="0" applyAlignment="0" applyProtection="0"/>
    <xf numFmtId="0" fontId="60" fillId="52" borderId="28" applyNumberFormat="0" applyAlignment="0" applyProtection="0"/>
    <xf numFmtId="0" fontId="60" fillId="52" borderId="28" applyNumberFormat="0" applyAlignment="0" applyProtection="0"/>
    <xf numFmtId="0" fontId="60" fillId="52" borderId="28" applyNumberFormat="0" applyAlignment="0" applyProtection="0"/>
    <xf numFmtId="0" fontId="60" fillId="52" borderId="28" applyNumberFormat="0" applyAlignment="0" applyProtection="0"/>
    <xf numFmtId="0" fontId="60" fillId="52" borderId="28" applyNumberFormat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6" fillId="43" borderId="28" applyNumberFormat="0" applyAlignment="0" applyProtection="0"/>
    <xf numFmtId="0" fontId="66" fillId="43" borderId="28" applyNumberFormat="0" applyAlignment="0" applyProtection="0"/>
    <xf numFmtId="0" fontId="66" fillId="43" borderId="28" applyNumberFormat="0" applyAlignment="0" applyProtection="0"/>
    <xf numFmtId="0" fontId="66" fillId="43" borderId="28" applyNumberFormat="0" applyAlignment="0" applyProtection="0"/>
    <xf numFmtId="0" fontId="66" fillId="43" borderId="28" applyNumberFormat="0" applyAlignment="0" applyProtection="0"/>
    <xf numFmtId="0" fontId="66" fillId="43" borderId="28" applyNumberFormat="0" applyAlignment="0" applyProtection="0"/>
    <xf numFmtId="0" fontId="66" fillId="43" borderId="28" applyNumberFormat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0" fillId="59" borderId="29" applyNumberFormat="0" applyFont="0" applyAlignment="0" applyProtection="0"/>
    <xf numFmtId="0" fontId="30" fillId="59" borderId="29" applyNumberFormat="0" applyFont="0" applyAlignment="0" applyProtection="0"/>
    <xf numFmtId="0" fontId="30" fillId="59" borderId="29" applyNumberFormat="0" applyFont="0" applyAlignment="0" applyProtection="0"/>
    <xf numFmtId="0" fontId="30" fillId="59" borderId="29" applyNumberFormat="0" applyFont="0" applyAlignment="0" applyProtection="0"/>
    <xf numFmtId="0" fontId="30" fillId="59" borderId="29" applyNumberFormat="0" applyFont="0" applyAlignment="0" applyProtection="0"/>
    <xf numFmtId="0" fontId="30" fillId="59" borderId="29" applyNumberFormat="0" applyFont="0" applyAlignment="0" applyProtection="0"/>
    <xf numFmtId="0" fontId="30" fillId="59" borderId="29" applyNumberFormat="0" applyFont="0" applyAlignment="0" applyProtection="0"/>
    <xf numFmtId="0" fontId="30" fillId="59" borderId="29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76" fillId="52" borderId="30" applyNumberFormat="0" applyAlignment="0" applyProtection="0"/>
    <xf numFmtId="0" fontId="76" fillId="52" borderId="30" applyNumberFormat="0" applyAlignment="0" applyProtection="0"/>
    <xf numFmtId="0" fontId="76" fillId="52" borderId="30" applyNumberFormat="0" applyAlignment="0" applyProtection="0"/>
    <xf numFmtId="0" fontId="76" fillId="52" borderId="30" applyNumberFormat="0" applyAlignment="0" applyProtection="0"/>
    <xf numFmtId="0" fontId="76" fillId="52" borderId="30" applyNumberFormat="0" applyAlignment="0" applyProtection="0"/>
    <xf numFmtId="0" fontId="76" fillId="52" borderId="30" applyNumberFormat="0" applyAlignment="0" applyProtection="0"/>
    <xf numFmtId="0" fontId="76" fillId="52" borderId="30" applyNumberFormat="0" applyAlignment="0" applyProtection="0"/>
    <xf numFmtId="0" fontId="65" fillId="0" borderId="31" applyNumberFormat="0" applyFill="0" applyAlignment="0" applyProtection="0"/>
    <xf numFmtId="0" fontId="65" fillId="0" borderId="31" applyNumberFormat="0" applyFill="0" applyAlignment="0" applyProtection="0"/>
    <xf numFmtId="0" fontId="65" fillId="0" borderId="31" applyNumberFormat="0" applyFill="0" applyAlignment="0" applyProtection="0"/>
    <xf numFmtId="0" fontId="65" fillId="0" borderId="31" applyNumberFormat="0" applyFill="0" applyAlignment="0" applyProtection="0"/>
    <xf numFmtId="0" fontId="65" fillId="0" borderId="31" applyNumberFormat="0" applyFill="0" applyAlignment="0" applyProtection="0"/>
    <xf numFmtId="0" fontId="65" fillId="0" borderId="31" applyNumberFormat="0" applyFill="0" applyAlignment="0" applyProtection="0"/>
    <xf numFmtId="0" fontId="65" fillId="0" borderId="31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11" borderId="8" applyNumberFormat="0" applyFont="0" applyAlignment="0" applyProtection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11" borderId="8" applyNumberFormat="0" applyFont="0" applyAlignment="0" applyProtection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11" borderId="8" applyNumberFormat="0" applyFont="0" applyAlignment="0" applyProtection="0"/>
    <xf numFmtId="0" fontId="6" fillId="0" borderId="0"/>
    <xf numFmtId="43" fontId="25" fillId="0" borderId="0" applyFont="0" applyFill="0" applyBorder="0" applyAlignment="0" applyProtection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11" borderId="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43" fontId="25" fillId="0" borderId="0" applyFont="0" applyFill="0" applyBorder="0" applyAlignment="0" applyProtection="0"/>
    <xf numFmtId="0" fontId="6" fillId="0" borderId="0"/>
    <xf numFmtId="0" fontId="6" fillId="11" borderId="8" applyNumberFormat="0" applyFont="0" applyAlignment="0" applyProtection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11" borderId="8" applyNumberFormat="0" applyFont="0" applyAlignment="0" applyProtection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11" borderId="8" applyNumberFormat="0" applyFont="0" applyAlignment="0" applyProtection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11" borderId="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8" applyNumberFormat="0" applyFont="0" applyAlignment="0" applyProtection="0"/>
    <xf numFmtId="0" fontId="6" fillId="11" borderId="8" applyNumberFormat="0" applyFont="0" applyAlignment="0" applyProtection="0"/>
    <xf numFmtId="0" fontId="6" fillId="11" borderId="8" applyNumberFormat="0" applyFont="0" applyAlignment="0" applyProtection="0"/>
    <xf numFmtId="0" fontId="6" fillId="11" borderId="8" applyNumberFormat="0" applyFont="0" applyAlignment="0" applyProtection="0"/>
    <xf numFmtId="0" fontId="6" fillId="11" borderId="8" applyNumberFormat="0" applyFont="0" applyAlignment="0" applyProtection="0"/>
    <xf numFmtId="0" fontId="6" fillId="11" borderId="8" applyNumberFormat="0" applyFont="0" applyAlignment="0" applyProtection="0"/>
    <xf numFmtId="0" fontId="6" fillId="11" borderId="8" applyNumberFormat="0" applyFont="0" applyAlignment="0" applyProtection="0"/>
    <xf numFmtId="0" fontId="6" fillId="11" borderId="8" applyNumberFormat="0" applyFont="0" applyAlignment="0" applyProtection="0"/>
    <xf numFmtId="0" fontId="6" fillId="11" borderId="8" applyNumberFormat="0" applyFont="0" applyAlignment="0" applyProtection="0"/>
    <xf numFmtId="9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8" applyNumberFormat="0" applyFont="0" applyAlignment="0" applyProtection="0"/>
    <xf numFmtId="0" fontId="6" fillId="11" borderId="8" applyNumberFormat="0" applyFont="0" applyAlignment="0" applyProtection="0"/>
    <xf numFmtId="0" fontId="6" fillId="11" borderId="8" applyNumberFormat="0" applyFont="0" applyAlignment="0" applyProtection="0"/>
    <xf numFmtId="0" fontId="6" fillId="11" borderId="8" applyNumberFormat="0" applyFont="0" applyAlignment="0" applyProtection="0"/>
    <xf numFmtId="0" fontId="6" fillId="11" borderId="8" applyNumberFormat="0" applyFont="0" applyAlignment="0" applyProtection="0"/>
    <xf numFmtId="0" fontId="6" fillId="11" borderId="8" applyNumberFormat="0" applyFont="0" applyAlignment="0" applyProtection="0"/>
    <xf numFmtId="0" fontId="6" fillId="11" borderId="8" applyNumberFormat="0" applyFont="0" applyAlignment="0" applyProtection="0"/>
    <xf numFmtId="0" fontId="6" fillId="11" borderId="8" applyNumberFormat="0" applyFont="0" applyAlignment="0" applyProtection="0"/>
    <xf numFmtId="0" fontId="6" fillId="11" borderId="8" applyNumberFormat="0" applyFont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25" fillId="0" borderId="0" applyFont="0" applyFill="0" applyBorder="0" applyAlignment="0" applyProtection="0"/>
    <xf numFmtId="0" fontId="6" fillId="0" borderId="0"/>
    <xf numFmtId="0" fontId="6" fillId="13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0" fillId="52" borderId="28" applyNumberFormat="0" applyAlignment="0" applyProtection="0"/>
    <xf numFmtId="0" fontId="60" fillId="52" borderId="28" applyNumberFormat="0" applyAlignment="0" applyProtection="0"/>
    <xf numFmtId="0" fontId="60" fillId="52" borderId="28" applyNumberFormat="0" applyAlignment="0" applyProtection="0"/>
    <xf numFmtId="0" fontId="60" fillId="52" borderId="28" applyNumberFormat="0" applyAlignment="0" applyProtection="0"/>
    <xf numFmtId="0" fontId="60" fillId="52" borderId="28" applyNumberFormat="0" applyAlignment="0" applyProtection="0"/>
    <xf numFmtId="0" fontId="60" fillId="52" borderId="28" applyNumberFormat="0" applyAlignment="0" applyProtection="0"/>
    <xf numFmtId="0" fontId="60" fillId="52" borderId="28" applyNumberFormat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6" fillId="43" borderId="28" applyNumberFormat="0" applyAlignment="0" applyProtection="0"/>
    <xf numFmtId="0" fontId="66" fillId="43" borderId="28" applyNumberFormat="0" applyAlignment="0" applyProtection="0"/>
    <xf numFmtId="0" fontId="66" fillId="43" borderId="28" applyNumberFormat="0" applyAlignment="0" applyProtection="0"/>
    <xf numFmtId="0" fontId="66" fillId="43" borderId="28" applyNumberFormat="0" applyAlignment="0" applyProtection="0"/>
    <xf numFmtId="0" fontId="66" fillId="43" borderId="28" applyNumberFormat="0" applyAlignment="0" applyProtection="0"/>
    <xf numFmtId="0" fontId="66" fillId="43" borderId="28" applyNumberFormat="0" applyAlignment="0" applyProtection="0"/>
    <xf numFmtId="0" fontId="66" fillId="43" borderId="28" applyNumberFormat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0" fillId="59" borderId="29" applyNumberFormat="0" applyFont="0" applyAlignment="0" applyProtection="0"/>
    <xf numFmtId="0" fontId="30" fillId="59" borderId="29" applyNumberFormat="0" applyFont="0" applyAlignment="0" applyProtection="0"/>
    <xf numFmtId="0" fontId="30" fillId="59" borderId="29" applyNumberFormat="0" applyFont="0" applyAlignment="0" applyProtection="0"/>
    <xf numFmtId="0" fontId="30" fillId="59" borderId="29" applyNumberFormat="0" applyFont="0" applyAlignment="0" applyProtection="0"/>
    <xf numFmtId="0" fontId="30" fillId="59" borderId="29" applyNumberFormat="0" applyFont="0" applyAlignment="0" applyProtection="0"/>
    <xf numFmtId="0" fontId="30" fillId="59" borderId="29" applyNumberFormat="0" applyFont="0" applyAlignment="0" applyProtection="0"/>
    <xf numFmtId="0" fontId="30" fillId="59" borderId="29" applyNumberFormat="0" applyFont="0" applyAlignment="0" applyProtection="0"/>
    <xf numFmtId="0" fontId="30" fillId="59" borderId="29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76" fillId="52" borderId="33" applyNumberFormat="0" applyAlignment="0" applyProtection="0"/>
    <xf numFmtId="0" fontId="76" fillId="52" borderId="33" applyNumberFormat="0" applyAlignment="0" applyProtection="0"/>
    <xf numFmtId="0" fontId="76" fillId="52" borderId="33" applyNumberFormat="0" applyAlignment="0" applyProtection="0"/>
    <xf numFmtId="0" fontId="76" fillId="52" borderId="33" applyNumberFormat="0" applyAlignment="0" applyProtection="0"/>
    <xf numFmtId="0" fontId="76" fillId="52" borderId="33" applyNumberFormat="0" applyAlignment="0" applyProtection="0"/>
    <xf numFmtId="0" fontId="76" fillId="52" borderId="33" applyNumberFormat="0" applyAlignment="0" applyProtection="0"/>
    <xf numFmtId="0" fontId="76" fillId="52" borderId="33" applyNumberFormat="0" applyAlignment="0" applyProtection="0"/>
    <xf numFmtId="0" fontId="65" fillId="0" borderId="31" applyNumberFormat="0" applyFill="0" applyAlignment="0" applyProtection="0"/>
    <xf numFmtId="0" fontId="65" fillId="0" borderId="31" applyNumberFormat="0" applyFill="0" applyAlignment="0" applyProtection="0"/>
    <xf numFmtId="0" fontId="65" fillId="0" borderId="31" applyNumberFormat="0" applyFill="0" applyAlignment="0" applyProtection="0"/>
    <xf numFmtId="0" fontId="65" fillId="0" borderId="31" applyNumberFormat="0" applyFill="0" applyAlignment="0" applyProtection="0"/>
    <xf numFmtId="0" fontId="65" fillId="0" borderId="31" applyNumberFormat="0" applyFill="0" applyAlignment="0" applyProtection="0"/>
    <xf numFmtId="0" fontId="65" fillId="0" borderId="31" applyNumberFormat="0" applyFill="0" applyAlignment="0" applyProtection="0"/>
    <xf numFmtId="0" fontId="65" fillId="0" borderId="31" applyNumberFormat="0" applyFill="0" applyAlignment="0" applyProtection="0"/>
    <xf numFmtId="0" fontId="83" fillId="0" borderId="34" applyNumberFormat="0" applyFill="0" applyAlignment="0" applyProtection="0"/>
    <xf numFmtId="0" fontId="83" fillId="0" borderId="34" applyNumberFormat="0" applyFill="0" applyAlignment="0" applyProtection="0"/>
    <xf numFmtId="0" fontId="83" fillId="0" borderId="34" applyNumberFormat="0" applyFill="0" applyAlignment="0" applyProtection="0"/>
    <xf numFmtId="0" fontId="83" fillId="0" borderId="34" applyNumberFormat="0" applyFill="0" applyAlignment="0" applyProtection="0"/>
    <xf numFmtId="0" fontId="83" fillId="0" borderId="34" applyNumberFormat="0" applyFill="0" applyAlignment="0" applyProtection="0"/>
    <xf numFmtId="0" fontId="83" fillId="0" borderId="34" applyNumberFormat="0" applyFill="0" applyAlignment="0" applyProtection="0"/>
    <xf numFmtId="0" fontId="83" fillId="0" borderId="34" applyNumberFormat="0" applyFill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11" borderId="8" applyNumberFormat="0" applyFont="0" applyAlignment="0" applyProtection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11" borderId="8" applyNumberFormat="0" applyFont="0" applyAlignment="0" applyProtection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11" borderId="8" applyNumberFormat="0" applyFont="0" applyAlignment="0" applyProtection="0"/>
    <xf numFmtId="0" fontId="6" fillId="0" borderId="0"/>
    <xf numFmtId="43" fontId="25" fillId="0" borderId="0" applyFont="0" applyFill="0" applyBorder="0" applyAlignment="0" applyProtection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11" borderId="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43" fontId="25" fillId="0" borderId="0" applyFont="0" applyFill="0" applyBorder="0" applyAlignment="0" applyProtection="0"/>
    <xf numFmtId="0" fontId="6" fillId="0" borderId="0"/>
    <xf numFmtId="0" fontId="6" fillId="11" borderId="8" applyNumberFormat="0" applyFont="0" applyAlignment="0" applyProtection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11" borderId="8" applyNumberFormat="0" applyFont="0" applyAlignment="0" applyProtection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11" borderId="8" applyNumberFormat="0" applyFont="0" applyAlignment="0" applyProtection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11" borderId="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8" applyNumberFormat="0" applyFont="0" applyAlignment="0" applyProtection="0"/>
    <xf numFmtId="0" fontId="6" fillId="11" borderId="8" applyNumberFormat="0" applyFont="0" applyAlignment="0" applyProtection="0"/>
    <xf numFmtId="0" fontId="6" fillId="11" borderId="8" applyNumberFormat="0" applyFont="0" applyAlignment="0" applyProtection="0"/>
    <xf numFmtId="0" fontId="6" fillId="11" borderId="8" applyNumberFormat="0" applyFont="0" applyAlignment="0" applyProtection="0"/>
    <xf numFmtId="0" fontId="6" fillId="11" borderId="8" applyNumberFormat="0" applyFont="0" applyAlignment="0" applyProtection="0"/>
    <xf numFmtId="0" fontId="6" fillId="11" borderId="8" applyNumberFormat="0" applyFont="0" applyAlignment="0" applyProtection="0"/>
    <xf numFmtId="0" fontId="6" fillId="11" borderId="8" applyNumberFormat="0" applyFont="0" applyAlignment="0" applyProtection="0"/>
    <xf numFmtId="0" fontId="6" fillId="11" borderId="8" applyNumberFormat="0" applyFont="0" applyAlignment="0" applyProtection="0"/>
    <xf numFmtId="0" fontId="6" fillId="11" borderId="8" applyNumberFormat="0" applyFont="0" applyAlignment="0" applyProtection="0"/>
    <xf numFmtId="9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8" applyNumberFormat="0" applyFont="0" applyAlignment="0" applyProtection="0"/>
    <xf numFmtId="0" fontId="6" fillId="11" borderId="8" applyNumberFormat="0" applyFont="0" applyAlignment="0" applyProtection="0"/>
    <xf numFmtId="0" fontId="6" fillId="11" borderId="8" applyNumberFormat="0" applyFont="0" applyAlignment="0" applyProtection="0"/>
    <xf numFmtId="0" fontId="6" fillId="11" borderId="8" applyNumberFormat="0" applyFont="0" applyAlignment="0" applyProtection="0"/>
    <xf numFmtId="0" fontId="6" fillId="11" borderId="8" applyNumberFormat="0" applyFont="0" applyAlignment="0" applyProtection="0"/>
    <xf numFmtId="0" fontId="6" fillId="11" borderId="8" applyNumberFormat="0" applyFont="0" applyAlignment="0" applyProtection="0"/>
    <xf numFmtId="0" fontId="6" fillId="11" borderId="8" applyNumberFormat="0" applyFont="0" applyAlignment="0" applyProtection="0"/>
    <xf numFmtId="0" fontId="6" fillId="11" borderId="8" applyNumberFormat="0" applyFont="0" applyAlignment="0" applyProtection="0"/>
    <xf numFmtId="0" fontId="6" fillId="11" borderId="8" applyNumberFormat="0" applyFont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25" fillId="0" borderId="0" applyFont="0" applyFill="0" applyBorder="0" applyAlignment="0" applyProtection="0"/>
    <xf numFmtId="0" fontId="6" fillId="0" borderId="0"/>
    <xf numFmtId="0" fontId="6" fillId="13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0" fillId="52" borderId="28" applyNumberFormat="0" applyAlignment="0" applyProtection="0"/>
    <xf numFmtId="0" fontId="60" fillId="52" borderId="28" applyNumberFormat="0" applyAlignment="0" applyProtection="0"/>
    <xf numFmtId="0" fontId="60" fillId="52" borderId="28" applyNumberFormat="0" applyAlignment="0" applyProtection="0"/>
    <xf numFmtId="0" fontId="60" fillId="52" borderId="28" applyNumberFormat="0" applyAlignment="0" applyProtection="0"/>
    <xf numFmtId="0" fontId="60" fillId="52" borderId="28" applyNumberFormat="0" applyAlignment="0" applyProtection="0"/>
    <xf numFmtId="0" fontId="60" fillId="52" borderId="28" applyNumberFormat="0" applyAlignment="0" applyProtection="0"/>
    <xf numFmtId="0" fontId="60" fillId="52" borderId="28" applyNumberFormat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6" fillId="43" borderId="28" applyNumberFormat="0" applyAlignment="0" applyProtection="0"/>
    <xf numFmtId="0" fontId="66" fillId="43" borderId="28" applyNumberFormat="0" applyAlignment="0" applyProtection="0"/>
    <xf numFmtId="0" fontId="66" fillId="43" borderId="28" applyNumberFormat="0" applyAlignment="0" applyProtection="0"/>
    <xf numFmtId="0" fontId="66" fillId="43" borderId="28" applyNumberFormat="0" applyAlignment="0" applyProtection="0"/>
    <xf numFmtId="0" fontId="66" fillId="43" borderId="28" applyNumberFormat="0" applyAlignment="0" applyProtection="0"/>
    <xf numFmtId="0" fontId="66" fillId="43" borderId="28" applyNumberFormat="0" applyAlignment="0" applyProtection="0"/>
    <xf numFmtId="0" fontId="66" fillId="43" borderId="28" applyNumberFormat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6" fillId="43" borderId="28" applyNumberFormat="0" applyAlignment="0" applyProtection="0"/>
    <xf numFmtId="0" fontId="66" fillId="43" borderId="28" applyNumberFormat="0" applyAlignment="0" applyProtection="0"/>
    <xf numFmtId="0" fontId="66" fillId="43" borderId="28" applyNumberFormat="0" applyAlignment="0" applyProtection="0"/>
    <xf numFmtId="0" fontId="66" fillId="43" borderId="28" applyNumberFormat="0" applyAlignment="0" applyProtection="0"/>
    <xf numFmtId="0" fontId="66" fillId="43" borderId="28" applyNumberFormat="0" applyAlignment="0" applyProtection="0"/>
    <xf numFmtId="0" fontId="66" fillId="43" borderId="28" applyNumberFormat="0" applyAlignment="0" applyProtection="0"/>
    <xf numFmtId="0" fontId="66" fillId="43" borderId="28" applyNumberFormat="0" applyAlignment="0" applyProtection="0"/>
    <xf numFmtId="0" fontId="60" fillId="52" borderId="28" applyNumberFormat="0" applyAlignment="0" applyProtection="0"/>
    <xf numFmtId="0" fontId="60" fillId="52" borderId="28" applyNumberFormat="0" applyAlignment="0" applyProtection="0"/>
    <xf numFmtId="0" fontId="60" fillId="52" borderId="28" applyNumberFormat="0" applyAlignment="0" applyProtection="0"/>
    <xf numFmtId="0" fontId="60" fillId="52" borderId="28" applyNumberFormat="0" applyAlignment="0" applyProtection="0"/>
    <xf numFmtId="0" fontId="60" fillId="52" borderId="28" applyNumberFormat="0" applyAlignment="0" applyProtection="0"/>
    <xf numFmtId="0" fontId="60" fillId="52" borderId="28" applyNumberFormat="0" applyAlignment="0" applyProtection="0"/>
    <xf numFmtId="0" fontId="60" fillId="52" borderId="28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0" fillId="59" borderId="29" applyNumberFormat="0" applyFont="0" applyAlignment="0" applyProtection="0"/>
    <xf numFmtId="0" fontId="30" fillId="59" borderId="29" applyNumberFormat="0" applyFont="0" applyAlignment="0" applyProtection="0"/>
    <xf numFmtId="0" fontId="30" fillId="59" borderId="29" applyNumberFormat="0" applyFont="0" applyAlignment="0" applyProtection="0"/>
    <xf numFmtId="0" fontId="30" fillId="59" borderId="29" applyNumberFormat="0" applyFont="0" applyAlignment="0" applyProtection="0"/>
    <xf numFmtId="0" fontId="30" fillId="59" borderId="29" applyNumberFormat="0" applyFont="0" applyAlignment="0" applyProtection="0"/>
    <xf numFmtId="0" fontId="30" fillId="59" borderId="29" applyNumberFormat="0" applyFont="0" applyAlignment="0" applyProtection="0"/>
    <xf numFmtId="0" fontId="30" fillId="59" borderId="29" applyNumberFormat="0" applyFont="0" applyAlignment="0" applyProtection="0"/>
    <xf numFmtId="0" fontId="30" fillId="59" borderId="29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76" fillId="52" borderId="30" applyNumberFormat="0" applyAlignment="0" applyProtection="0"/>
    <xf numFmtId="0" fontId="76" fillId="52" borderId="30" applyNumberFormat="0" applyAlignment="0" applyProtection="0"/>
    <xf numFmtId="0" fontId="76" fillId="52" borderId="30" applyNumberFormat="0" applyAlignment="0" applyProtection="0"/>
    <xf numFmtId="0" fontId="76" fillId="52" borderId="30" applyNumberFormat="0" applyAlignment="0" applyProtection="0"/>
    <xf numFmtId="0" fontId="76" fillId="52" borderId="30" applyNumberFormat="0" applyAlignment="0" applyProtection="0"/>
    <xf numFmtId="0" fontId="76" fillId="52" borderId="30" applyNumberFormat="0" applyAlignment="0" applyProtection="0"/>
    <xf numFmtId="0" fontId="76" fillId="52" borderId="30" applyNumberFormat="0" applyAlignment="0" applyProtection="0"/>
    <xf numFmtId="0" fontId="65" fillId="0" borderId="31" applyNumberFormat="0" applyFill="0" applyAlignment="0" applyProtection="0"/>
    <xf numFmtId="0" fontId="65" fillId="0" borderId="31" applyNumberFormat="0" applyFill="0" applyAlignment="0" applyProtection="0"/>
    <xf numFmtId="0" fontId="65" fillId="0" borderId="31" applyNumberFormat="0" applyFill="0" applyAlignment="0" applyProtection="0"/>
    <xf numFmtId="0" fontId="65" fillId="0" borderId="31" applyNumberFormat="0" applyFill="0" applyAlignment="0" applyProtection="0"/>
    <xf numFmtId="0" fontId="65" fillId="0" borderId="31" applyNumberFormat="0" applyFill="0" applyAlignment="0" applyProtection="0"/>
    <xf numFmtId="0" fontId="65" fillId="0" borderId="31" applyNumberFormat="0" applyFill="0" applyAlignment="0" applyProtection="0"/>
    <xf numFmtId="0" fontId="65" fillId="0" borderId="31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6" fillId="0" borderId="0"/>
    <xf numFmtId="0" fontId="6" fillId="0" borderId="0"/>
    <xf numFmtId="0" fontId="30" fillId="59" borderId="29" applyNumberFormat="0" applyFont="0" applyAlignment="0" applyProtection="0"/>
    <xf numFmtId="0" fontId="30" fillId="59" borderId="29" applyNumberFormat="0" applyFont="0" applyAlignment="0" applyProtection="0"/>
    <xf numFmtId="0" fontId="30" fillId="59" borderId="29" applyNumberFormat="0" applyFont="0" applyAlignment="0" applyProtection="0"/>
    <xf numFmtId="0" fontId="30" fillId="59" borderId="29" applyNumberFormat="0" applyFont="0" applyAlignment="0" applyProtection="0"/>
    <xf numFmtId="0" fontId="30" fillId="59" borderId="29" applyNumberFormat="0" applyFont="0" applyAlignment="0" applyProtection="0"/>
    <xf numFmtId="0" fontId="30" fillId="59" borderId="29" applyNumberFormat="0" applyFont="0" applyAlignment="0" applyProtection="0"/>
    <xf numFmtId="0" fontId="30" fillId="59" borderId="29" applyNumberFormat="0" applyFont="0" applyAlignment="0" applyProtection="0"/>
    <xf numFmtId="0" fontId="30" fillId="59" borderId="29" applyNumberFormat="0" applyFont="0" applyAlignment="0" applyProtection="0"/>
    <xf numFmtId="0" fontId="76" fillId="52" borderId="30" applyNumberFormat="0" applyAlignment="0" applyProtection="0"/>
    <xf numFmtId="0" fontId="76" fillId="52" borderId="30" applyNumberFormat="0" applyAlignment="0" applyProtection="0"/>
    <xf numFmtId="0" fontId="76" fillId="52" borderId="30" applyNumberFormat="0" applyAlignment="0" applyProtection="0"/>
    <xf numFmtId="0" fontId="76" fillId="52" borderId="30" applyNumberFormat="0" applyAlignment="0" applyProtection="0"/>
    <xf numFmtId="0" fontId="76" fillId="52" borderId="30" applyNumberFormat="0" applyAlignment="0" applyProtection="0"/>
    <xf numFmtId="0" fontId="76" fillId="52" borderId="30" applyNumberFormat="0" applyAlignment="0" applyProtection="0"/>
    <xf numFmtId="0" fontId="76" fillId="52" borderId="30" applyNumberFormat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43" fontId="25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11" borderId="8" applyNumberFormat="0" applyFont="0" applyAlignment="0" applyProtection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11" borderId="8" applyNumberFormat="0" applyFont="0" applyAlignment="0" applyProtection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11" borderId="8" applyNumberFormat="0" applyFont="0" applyAlignment="0" applyProtection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11" borderId="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11" borderId="8" applyNumberFormat="0" applyFont="0" applyAlignment="0" applyProtection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11" borderId="8" applyNumberFormat="0" applyFont="0" applyAlignment="0" applyProtection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11" borderId="8" applyNumberFormat="0" applyFont="0" applyAlignment="0" applyProtection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11" borderId="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8" applyNumberFormat="0" applyFont="0" applyAlignment="0" applyProtection="0"/>
    <xf numFmtId="0" fontId="6" fillId="11" borderId="8" applyNumberFormat="0" applyFont="0" applyAlignment="0" applyProtection="0"/>
    <xf numFmtId="0" fontId="6" fillId="11" borderId="8" applyNumberFormat="0" applyFont="0" applyAlignment="0" applyProtection="0"/>
    <xf numFmtId="0" fontId="6" fillId="11" borderId="8" applyNumberFormat="0" applyFont="0" applyAlignment="0" applyProtection="0"/>
    <xf numFmtId="0" fontId="6" fillId="11" borderId="8" applyNumberFormat="0" applyFont="0" applyAlignment="0" applyProtection="0"/>
    <xf numFmtId="0" fontId="6" fillId="11" borderId="8" applyNumberFormat="0" applyFont="0" applyAlignment="0" applyProtection="0"/>
    <xf numFmtId="0" fontId="6" fillId="11" borderId="8" applyNumberFormat="0" applyFont="0" applyAlignment="0" applyProtection="0"/>
    <xf numFmtId="0" fontId="6" fillId="11" borderId="8" applyNumberFormat="0" applyFont="0" applyAlignment="0" applyProtection="0"/>
    <xf numFmtId="0" fontId="6" fillId="11" borderId="8" applyNumberFormat="0" applyFont="0" applyAlignment="0" applyProtection="0"/>
    <xf numFmtId="9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8" applyNumberFormat="0" applyFont="0" applyAlignment="0" applyProtection="0"/>
    <xf numFmtId="0" fontId="6" fillId="11" borderId="8" applyNumberFormat="0" applyFont="0" applyAlignment="0" applyProtection="0"/>
    <xf numFmtId="0" fontId="6" fillId="11" borderId="8" applyNumberFormat="0" applyFont="0" applyAlignment="0" applyProtection="0"/>
    <xf numFmtId="0" fontId="6" fillId="11" borderId="8" applyNumberFormat="0" applyFont="0" applyAlignment="0" applyProtection="0"/>
    <xf numFmtId="0" fontId="6" fillId="11" borderId="8" applyNumberFormat="0" applyFont="0" applyAlignment="0" applyProtection="0"/>
    <xf numFmtId="0" fontId="6" fillId="11" borderId="8" applyNumberFormat="0" applyFont="0" applyAlignment="0" applyProtection="0"/>
    <xf numFmtId="0" fontId="6" fillId="11" borderId="8" applyNumberFormat="0" applyFont="0" applyAlignment="0" applyProtection="0"/>
    <xf numFmtId="0" fontId="6" fillId="11" borderId="8" applyNumberFormat="0" applyFont="0" applyAlignment="0" applyProtection="0"/>
    <xf numFmtId="0" fontId="6" fillId="11" borderId="8" applyNumberFormat="0" applyFont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25" fillId="0" borderId="0" applyFont="0" applyFill="0" applyBorder="0" applyAlignment="0" applyProtection="0"/>
    <xf numFmtId="0" fontId="6" fillId="0" borderId="0"/>
    <xf numFmtId="0" fontId="6" fillId="13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0" fillId="52" borderId="28" applyNumberFormat="0" applyAlignment="0" applyProtection="0"/>
    <xf numFmtId="0" fontId="60" fillId="52" borderId="28" applyNumberFormat="0" applyAlignment="0" applyProtection="0"/>
    <xf numFmtId="0" fontId="60" fillId="52" borderId="28" applyNumberFormat="0" applyAlignment="0" applyProtection="0"/>
    <xf numFmtId="0" fontId="60" fillId="52" borderId="28" applyNumberFormat="0" applyAlignment="0" applyProtection="0"/>
    <xf numFmtId="0" fontId="60" fillId="52" borderId="28" applyNumberFormat="0" applyAlignment="0" applyProtection="0"/>
    <xf numFmtId="0" fontId="60" fillId="52" borderId="28" applyNumberFormat="0" applyAlignment="0" applyProtection="0"/>
    <xf numFmtId="0" fontId="60" fillId="52" borderId="28" applyNumberFormat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6" fillId="43" borderId="28" applyNumberFormat="0" applyAlignment="0" applyProtection="0"/>
    <xf numFmtId="0" fontId="66" fillId="43" borderId="28" applyNumberFormat="0" applyAlignment="0" applyProtection="0"/>
    <xf numFmtId="0" fontId="66" fillId="43" borderId="28" applyNumberFormat="0" applyAlignment="0" applyProtection="0"/>
    <xf numFmtId="0" fontId="66" fillId="43" borderId="28" applyNumberFormat="0" applyAlignment="0" applyProtection="0"/>
    <xf numFmtId="0" fontId="66" fillId="43" borderId="28" applyNumberFormat="0" applyAlignment="0" applyProtection="0"/>
    <xf numFmtId="0" fontId="66" fillId="43" borderId="28" applyNumberFormat="0" applyAlignment="0" applyProtection="0"/>
    <xf numFmtId="0" fontId="66" fillId="43" borderId="28" applyNumberFormat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0" fillId="59" borderId="29" applyNumberFormat="0" applyFont="0" applyAlignment="0" applyProtection="0"/>
    <xf numFmtId="0" fontId="30" fillId="59" borderId="29" applyNumberFormat="0" applyFont="0" applyAlignment="0" applyProtection="0"/>
    <xf numFmtId="0" fontId="30" fillId="59" borderId="29" applyNumberFormat="0" applyFont="0" applyAlignment="0" applyProtection="0"/>
    <xf numFmtId="0" fontId="30" fillId="59" borderId="29" applyNumberFormat="0" applyFont="0" applyAlignment="0" applyProtection="0"/>
    <xf numFmtId="0" fontId="30" fillId="59" borderId="29" applyNumberFormat="0" applyFont="0" applyAlignment="0" applyProtection="0"/>
    <xf numFmtId="0" fontId="30" fillId="59" borderId="29" applyNumberFormat="0" applyFont="0" applyAlignment="0" applyProtection="0"/>
    <xf numFmtId="0" fontId="30" fillId="59" borderId="29" applyNumberFormat="0" applyFont="0" applyAlignment="0" applyProtection="0"/>
    <xf numFmtId="0" fontId="30" fillId="59" borderId="29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76" fillId="52" borderId="33" applyNumberFormat="0" applyAlignment="0" applyProtection="0"/>
    <xf numFmtId="0" fontId="76" fillId="52" borderId="33" applyNumberFormat="0" applyAlignment="0" applyProtection="0"/>
    <xf numFmtId="0" fontId="76" fillId="52" borderId="33" applyNumberFormat="0" applyAlignment="0" applyProtection="0"/>
    <xf numFmtId="0" fontId="76" fillId="52" borderId="33" applyNumberFormat="0" applyAlignment="0" applyProtection="0"/>
    <xf numFmtId="0" fontId="76" fillId="52" borderId="33" applyNumberFormat="0" applyAlignment="0" applyProtection="0"/>
    <xf numFmtId="0" fontId="76" fillId="52" borderId="33" applyNumberFormat="0" applyAlignment="0" applyProtection="0"/>
    <xf numFmtId="0" fontId="76" fillId="52" borderId="33" applyNumberFormat="0" applyAlignment="0" applyProtection="0"/>
    <xf numFmtId="0" fontId="65" fillId="0" borderId="31" applyNumberFormat="0" applyFill="0" applyAlignment="0" applyProtection="0"/>
    <xf numFmtId="0" fontId="65" fillId="0" borderId="31" applyNumberFormat="0" applyFill="0" applyAlignment="0" applyProtection="0"/>
    <xf numFmtId="0" fontId="65" fillId="0" borderId="31" applyNumberFormat="0" applyFill="0" applyAlignment="0" applyProtection="0"/>
    <xf numFmtId="0" fontId="65" fillId="0" borderId="31" applyNumberFormat="0" applyFill="0" applyAlignment="0" applyProtection="0"/>
    <xf numFmtId="0" fontId="65" fillId="0" borderId="31" applyNumberFormat="0" applyFill="0" applyAlignment="0" applyProtection="0"/>
    <xf numFmtId="0" fontId="65" fillId="0" borderId="31" applyNumberFormat="0" applyFill="0" applyAlignment="0" applyProtection="0"/>
    <xf numFmtId="0" fontId="65" fillId="0" borderId="31" applyNumberFormat="0" applyFill="0" applyAlignment="0" applyProtection="0"/>
    <xf numFmtId="0" fontId="83" fillId="0" borderId="34" applyNumberFormat="0" applyFill="0" applyAlignment="0" applyProtection="0"/>
    <xf numFmtId="0" fontId="83" fillId="0" borderId="34" applyNumberFormat="0" applyFill="0" applyAlignment="0" applyProtection="0"/>
    <xf numFmtId="0" fontId="83" fillId="0" borderId="34" applyNumberFormat="0" applyFill="0" applyAlignment="0" applyProtection="0"/>
    <xf numFmtId="0" fontId="83" fillId="0" borderId="34" applyNumberFormat="0" applyFill="0" applyAlignment="0" applyProtection="0"/>
    <xf numFmtId="0" fontId="83" fillId="0" borderId="34" applyNumberFormat="0" applyFill="0" applyAlignment="0" applyProtection="0"/>
    <xf numFmtId="0" fontId="83" fillId="0" borderId="34" applyNumberFormat="0" applyFill="0" applyAlignment="0" applyProtection="0"/>
    <xf numFmtId="0" fontId="83" fillId="0" borderId="34" applyNumberFormat="0" applyFill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0" fontId="94" fillId="0" borderId="0" applyNumberForma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43" fontId="108" fillId="0" borderId="0" applyFont="0" applyFill="0" applyBorder="0" applyAlignment="0" applyProtection="0"/>
    <xf numFmtId="0" fontId="1" fillId="0" borderId="0"/>
  </cellStyleXfs>
  <cellXfs count="121">
    <xf numFmtId="0" fontId="0" fillId="0" borderId="0" xfId="0"/>
    <xf numFmtId="0" fontId="26" fillId="0" borderId="0" xfId="0" applyFont="1"/>
    <xf numFmtId="0" fontId="27" fillId="0" borderId="0" xfId="0" applyFont="1" applyAlignment="1">
      <alignment horizontal="left" vertical="center"/>
    </xf>
    <xf numFmtId="0" fontId="27" fillId="0" borderId="0" xfId="0" applyFont="1" applyAlignment="1">
      <alignment horizontal="left" vertical="top"/>
    </xf>
    <xf numFmtId="0" fontId="27" fillId="0" borderId="0" xfId="0" applyFont="1" applyAlignment="1">
      <alignment horizontal="left"/>
    </xf>
    <xf numFmtId="0" fontId="26" fillId="2" borderId="0" xfId="0" applyFont="1" applyFill="1"/>
    <xf numFmtId="0" fontId="27" fillId="2" borderId="0" xfId="0" applyFont="1" applyFill="1" applyAlignment="1">
      <alignment horizontal="left" vertical="center"/>
    </xf>
    <xf numFmtId="0" fontId="27" fillId="2" borderId="0" xfId="0" applyFont="1" applyFill="1" applyAlignment="1">
      <alignment horizontal="left" vertical="top"/>
    </xf>
    <xf numFmtId="0" fontId="27" fillId="2" borderId="0" xfId="0" applyFont="1" applyFill="1" applyAlignment="1">
      <alignment horizontal="left"/>
    </xf>
    <xf numFmtId="1" fontId="27" fillId="2" borderId="0" xfId="0" applyNumberFormat="1" applyFont="1" applyFill="1" applyAlignment="1">
      <alignment horizontal="left"/>
    </xf>
    <xf numFmtId="1" fontId="27" fillId="2" borderId="0" xfId="0" applyNumberFormat="1" applyFont="1" applyFill="1" applyAlignment="1">
      <alignment horizontal="left" vertical="center"/>
    </xf>
    <xf numFmtId="1" fontId="27" fillId="2" borderId="0" xfId="0" applyNumberFormat="1" applyFont="1" applyFill="1" applyAlignment="1">
      <alignment horizontal="left" vertical="top"/>
    </xf>
    <xf numFmtId="167" fontId="26" fillId="2" borderId="0" xfId="1" applyNumberFormat="1" applyFont="1" applyFill="1"/>
    <xf numFmtId="0" fontId="0" fillId="3" borderId="0" xfId="0" applyFill="1"/>
    <xf numFmtId="0" fontId="28" fillId="0" borderId="0" xfId="2" applyFont="1"/>
    <xf numFmtId="3" fontId="28" fillId="0" borderId="0" xfId="2" applyNumberFormat="1" applyFont="1"/>
    <xf numFmtId="176" fontId="26" fillId="2" borderId="0" xfId="0" applyNumberFormat="1" applyFont="1" applyFill="1"/>
    <xf numFmtId="0" fontId="52" fillId="3" borderId="0" xfId="0" applyFont="1" applyFill="1" applyAlignment="1">
      <alignment horizontal="left" vertical="center"/>
    </xf>
    <xf numFmtId="0" fontId="52" fillId="3" borderId="0" xfId="0" applyFont="1" applyFill="1" applyAlignment="1">
      <alignment horizontal="center" vertical="center"/>
    </xf>
    <xf numFmtId="0" fontId="48" fillId="37" borderId="21" xfId="0" applyFont="1" applyFill="1" applyBorder="1" applyAlignment="1">
      <alignment horizontal="center" vertical="center" wrapText="1"/>
    </xf>
    <xf numFmtId="0" fontId="48" fillId="37" borderId="20" xfId="0" applyFont="1" applyFill="1" applyBorder="1" applyAlignment="1">
      <alignment horizontal="center" vertical="center" wrapText="1"/>
    </xf>
    <xf numFmtId="0" fontId="88" fillId="0" borderId="0" xfId="13019" applyFont="1" applyAlignment="1">
      <alignment vertical="top" wrapText="1" readingOrder="1"/>
    </xf>
    <xf numFmtId="0" fontId="88" fillId="0" borderId="0" xfId="13019" applyFont="1" applyAlignment="1">
      <alignment vertical="top" readingOrder="1"/>
    </xf>
    <xf numFmtId="0" fontId="45" fillId="37" borderId="21" xfId="0" applyFont="1" applyFill="1" applyBorder="1" applyAlignment="1">
      <alignment horizontal="center" vertical="center" wrapText="1"/>
    </xf>
    <xf numFmtId="0" fontId="84" fillId="37" borderId="22" xfId="0" applyFont="1" applyFill="1" applyBorder="1" applyAlignment="1">
      <alignment horizontal="center" vertical="center"/>
    </xf>
    <xf numFmtId="0" fontId="89" fillId="0" borderId="0" xfId="28268" applyFont="1" applyAlignment="1">
      <alignment vertical="center"/>
    </xf>
    <xf numFmtId="0" fontId="89" fillId="0" borderId="0" xfId="28268" applyFont="1"/>
    <xf numFmtId="0" fontId="89" fillId="0" borderId="35" xfId="28268" applyFont="1" applyBorder="1" applyAlignment="1">
      <alignment vertical="center"/>
    </xf>
    <xf numFmtId="0" fontId="91" fillId="0" borderId="0" xfId="28268" applyFont="1" applyAlignment="1">
      <alignment vertical="center"/>
    </xf>
    <xf numFmtId="0" fontId="92" fillId="0" borderId="0" xfId="28268" applyFont="1" applyAlignment="1">
      <alignment horizontal="left" vertical="center"/>
    </xf>
    <xf numFmtId="0" fontId="92" fillId="0" borderId="0" xfId="28268" applyFont="1" applyAlignment="1">
      <alignment vertical="center"/>
    </xf>
    <xf numFmtId="0" fontId="93" fillId="0" borderId="0" xfId="28268" applyFont="1" applyAlignment="1">
      <alignment vertical="center"/>
    </xf>
    <xf numFmtId="0" fontId="95" fillId="0" borderId="0" xfId="28269" applyFont="1" applyAlignment="1">
      <alignment horizontal="left" vertical="center" indent="3"/>
    </xf>
    <xf numFmtId="0" fontId="97" fillId="0" borderId="0" xfId="28268" applyFont="1" applyAlignment="1">
      <alignment vertical="center"/>
    </xf>
    <xf numFmtId="0" fontId="98" fillId="0" borderId="0" xfId="28268" applyFont="1"/>
    <xf numFmtId="0" fontId="52" fillId="3" borderId="0" xfId="2" applyFont="1" applyFill="1" applyAlignment="1">
      <alignment horizontal="left" vertical="center"/>
    </xf>
    <xf numFmtId="0" fontId="26" fillId="2" borderId="0" xfId="2" applyFont="1" applyFill="1"/>
    <xf numFmtId="0" fontId="45" fillId="37" borderId="21" xfId="2" applyFont="1" applyFill="1" applyBorder="1" applyAlignment="1">
      <alignment horizontal="center" vertical="center" wrapText="1"/>
    </xf>
    <xf numFmtId="0" fontId="26" fillId="0" borderId="0" xfId="2" applyFont="1"/>
    <xf numFmtId="0" fontId="27" fillId="2" borderId="0" xfId="2" applyFont="1" applyFill="1" applyAlignment="1">
      <alignment horizontal="left"/>
    </xf>
    <xf numFmtId="0" fontId="27" fillId="2" borderId="0" xfId="2" applyFont="1" applyFill="1" applyAlignment="1">
      <alignment horizontal="left" vertical="top"/>
    </xf>
    <xf numFmtId="0" fontId="27" fillId="0" borderId="0" xfId="2" applyFont="1" applyAlignment="1">
      <alignment horizontal="left" vertical="top"/>
    </xf>
    <xf numFmtId="0" fontId="27" fillId="0" borderId="0" xfId="2" applyFont="1" applyAlignment="1">
      <alignment horizontal="left"/>
    </xf>
    <xf numFmtId="0" fontId="25" fillId="62" borderId="19" xfId="12370" applyFill="1" applyBorder="1" applyAlignment="1">
      <alignment horizontal="left"/>
    </xf>
    <xf numFmtId="0" fontId="25" fillId="62" borderId="19" xfId="12370" applyFill="1" applyBorder="1" applyAlignment="1">
      <alignment horizontal="center"/>
    </xf>
    <xf numFmtId="178" fontId="25" fillId="62" borderId="19" xfId="12370" applyNumberFormat="1" applyFill="1" applyBorder="1" applyAlignment="1">
      <alignment horizontal="right"/>
    </xf>
    <xf numFmtId="0" fontId="25" fillId="3" borderId="19" xfId="12370" applyFill="1" applyBorder="1" applyAlignment="1">
      <alignment horizontal="left"/>
    </xf>
    <xf numFmtId="0" fontId="25" fillId="3" borderId="19" xfId="12370" applyFill="1" applyBorder="1" applyAlignment="1">
      <alignment horizontal="center"/>
    </xf>
    <xf numFmtId="178" fontId="25" fillId="3" borderId="19" xfId="12370" applyNumberFormat="1" applyFill="1" applyBorder="1" applyAlignment="1">
      <alignment horizontal="right" vertical="center" wrapText="1"/>
    </xf>
    <xf numFmtId="0" fontId="96" fillId="4" borderId="0" xfId="28268" applyFont="1" applyFill="1" applyAlignment="1">
      <alignment horizontal="center" vertical="center"/>
    </xf>
    <xf numFmtId="0" fontId="84" fillId="37" borderId="21" xfId="0" applyFont="1" applyFill="1" applyBorder="1" applyAlignment="1">
      <alignment horizontal="left" vertical="center"/>
    </xf>
    <xf numFmtId="0" fontId="103" fillId="3" borderId="37" xfId="0" applyFont="1" applyFill="1" applyBorder="1" applyAlignment="1">
      <alignment horizontal="left"/>
    </xf>
    <xf numFmtId="179" fontId="103" fillId="3" borderId="0" xfId="0" applyNumberFormat="1" applyFont="1" applyFill="1"/>
    <xf numFmtId="0" fontId="103" fillId="3" borderId="37" xfId="0" applyFont="1" applyFill="1" applyBorder="1" applyAlignment="1">
      <alignment horizontal="left" indent="1"/>
    </xf>
    <xf numFmtId="0" fontId="103" fillId="3" borderId="38" xfId="0" applyFont="1" applyFill="1" applyBorder="1" applyAlignment="1">
      <alignment horizontal="left"/>
    </xf>
    <xf numFmtId="179" fontId="103" fillId="3" borderId="39" xfId="0" applyNumberFormat="1" applyFont="1" applyFill="1" applyBorder="1"/>
    <xf numFmtId="0" fontId="103" fillId="3" borderId="40" xfId="0" applyFont="1" applyFill="1" applyBorder="1" applyAlignment="1">
      <alignment horizontal="left"/>
    </xf>
    <xf numFmtId="167" fontId="103" fillId="3" borderId="0" xfId="1" applyNumberFormat="1" applyFont="1" applyFill="1" applyBorder="1" applyProtection="1"/>
    <xf numFmtId="0" fontId="103" fillId="3" borderId="40" xfId="0" applyFont="1" applyFill="1" applyBorder="1" applyAlignment="1">
      <alignment horizontal="left" indent="1"/>
    </xf>
    <xf numFmtId="9" fontId="103" fillId="3" borderId="41" xfId="1" applyFont="1" applyFill="1" applyBorder="1" applyProtection="1"/>
    <xf numFmtId="0" fontId="103" fillId="3" borderId="0" xfId="0" applyFont="1" applyFill="1"/>
    <xf numFmtId="180" fontId="103" fillId="3" borderId="0" xfId="0" applyNumberFormat="1" applyFont="1" applyFill="1"/>
    <xf numFmtId="9" fontId="103" fillId="3" borderId="0" xfId="1" applyFont="1" applyFill="1" applyBorder="1" applyProtection="1"/>
    <xf numFmtId="0" fontId="103" fillId="3" borderId="39" xfId="0" applyFont="1" applyFill="1" applyBorder="1"/>
    <xf numFmtId="181" fontId="103" fillId="3" borderId="0" xfId="0" applyNumberFormat="1" applyFont="1" applyFill="1"/>
    <xf numFmtId="2" fontId="103" fillId="3" borderId="0" xfId="0" applyNumberFormat="1" applyFont="1" applyFill="1"/>
    <xf numFmtId="0" fontId="103" fillId="3" borderId="42" xfId="0" applyFont="1" applyFill="1" applyBorder="1" applyAlignment="1">
      <alignment horizontal="left" indent="1"/>
    </xf>
    <xf numFmtId="0" fontId="103" fillId="3" borderId="43" xfId="0" applyFont="1" applyFill="1" applyBorder="1"/>
    <xf numFmtId="0" fontId="84" fillId="37" borderId="20" xfId="0" applyFont="1" applyFill="1" applyBorder="1" applyAlignment="1">
      <alignment horizontal="center" vertical="center"/>
    </xf>
    <xf numFmtId="164" fontId="103" fillId="3" borderId="0" xfId="0" applyNumberFormat="1" applyFont="1" applyFill="1"/>
    <xf numFmtId="164" fontId="103" fillId="3" borderId="0" xfId="0" applyNumberFormat="1" applyFont="1" applyFill="1" applyAlignment="1">
      <alignment vertical="center"/>
    </xf>
    <xf numFmtId="164" fontId="103" fillId="3" borderId="41" xfId="0" applyNumberFormat="1" applyFont="1" applyFill="1" applyBorder="1"/>
    <xf numFmtId="0" fontId="106" fillId="64" borderId="0" xfId="3217" applyFont="1" applyFill="1" applyAlignment="1">
      <alignment horizontal="left" vertical="center"/>
    </xf>
    <xf numFmtId="0" fontId="107" fillId="3" borderId="0" xfId="2" applyFont="1" applyFill="1"/>
    <xf numFmtId="0" fontId="107" fillId="3" borderId="45" xfId="2" applyFont="1" applyFill="1" applyBorder="1"/>
    <xf numFmtId="182" fontId="107" fillId="62" borderId="0" xfId="3217" applyNumberFormat="1" applyFont="1" applyFill="1" applyAlignment="1">
      <alignment horizontal="right" vertical="center" wrapText="1"/>
    </xf>
    <xf numFmtId="178" fontId="107" fillId="62" borderId="0" xfId="3217" applyNumberFormat="1" applyFont="1" applyFill="1" applyAlignment="1">
      <alignment horizontal="right" vertical="center" wrapText="1"/>
    </xf>
    <xf numFmtId="178" fontId="106" fillId="64" borderId="0" xfId="3217" applyNumberFormat="1" applyFont="1" applyFill="1" applyAlignment="1">
      <alignment horizontal="right" vertical="center" wrapText="1"/>
    </xf>
    <xf numFmtId="182" fontId="107" fillId="64" borderId="0" xfId="3217" applyNumberFormat="1" applyFont="1" applyFill="1" applyAlignment="1">
      <alignment horizontal="right" vertical="center" wrapText="1"/>
    </xf>
    <xf numFmtId="178" fontId="107" fillId="64" borderId="0" xfId="3217" applyNumberFormat="1" applyFont="1" applyFill="1" applyAlignment="1">
      <alignment horizontal="right" vertical="center" wrapText="1"/>
    </xf>
    <xf numFmtId="0" fontId="50" fillId="3" borderId="0" xfId="28275" applyFont="1" applyFill="1" applyAlignment="1">
      <alignment vertical="center"/>
    </xf>
    <xf numFmtId="0" fontId="100" fillId="0" borderId="0" xfId="28275" applyFont="1"/>
    <xf numFmtId="0" fontId="1" fillId="0" borderId="0" xfId="28275"/>
    <xf numFmtId="43" fontId="50" fillId="3" borderId="0" xfId="28276" applyFont="1" applyFill="1" applyAlignment="1">
      <alignment vertical="center"/>
    </xf>
    <xf numFmtId="0" fontId="101" fillId="36" borderId="36" xfId="28275" applyFont="1" applyFill="1" applyBorder="1" applyAlignment="1">
      <alignment horizontal="center" vertical="center"/>
    </xf>
    <xf numFmtId="0" fontId="50" fillId="0" borderId="0" xfId="28275" applyFont="1"/>
    <xf numFmtId="0" fontId="102" fillId="63" borderId="0" xfId="28275" applyFont="1" applyFill="1"/>
    <xf numFmtId="43" fontId="50" fillId="0" borderId="0" xfId="28276" applyFont="1"/>
    <xf numFmtId="0" fontId="105" fillId="37" borderId="20" xfId="12411" applyFont="1" applyFill="1" applyBorder="1" applyAlignment="1">
      <alignment horizontal="center" vertical="center" wrapText="1"/>
    </xf>
    <xf numFmtId="0" fontId="52" fillId="3" borderId="46" xfId="0" applyFont="1" applyFill="1" applyBorder="1" applyAlignment="1">
      <alignment horizontal="left" vertical="center" wrapText="1"/>
    </xf>
    <xf numFmtId="0" fontId="52" fillId="3" borderId="46" xfId="0" applyFont="1" applyFill="1" applyBorder="1" applyAlignment="1">
      <alignment horizontal="center" vertical="center" wrapText="1"/>
    </xf>
    <xf numFmtId="4" fontId="87" fillId="3" borderId="46" xfId="0" applyNumberFormat="1" applyFont="1" applyFill="1" applyBorder="1" applyAlignment="1">
      <alignment horizontal="center" vertical="center" wrapText="1"/>
    </xf>
    <xf numFmtId="0" fontId="52" fillId="3" borderId="46" xfId="0" applyFont="1" applyFill="1" applyBorder="1" applyAlignment="1">
      <alignment horizontal="left" vertical="center"/>
    </xf>
    <xf numFmtId="0" fontId="52" fillId="0" borderId="46" xfId="13019" applyFont="1" applyBorder="1" applyAlignment="1">
      <alignment horizontal="left" vertical="center"/>
    </xf>
    <xf numFmtId="0" fontId="52" fillId="0" borderId="46" xfId="0" applyFont="1" applyBorder="1" applyAlignment="1">
      <alignment horizontal="left" vertical="center" wrapText="1"/>
    </xf>
    <xf numFmtId="0" fontId="52" fillId="0" borderId="46" xfId="0" applyFont="1" applyBorder="1" applyAlignment="1">
      <alignment horizontal="center" vertical="center" wrapText="1"/>
    </xf>
    <xf numFmtId="10" fontId="87" fillId="3" borderId="46" xfId="1" applyNumberFormat="1" applyFont="1" applyFill="1" applyBorder="1" applyAlignment="1">
      <alignment horizontal="center" vertical="center" wrapText="1"/>
    </xf>
    <xf numFmtId="0" fontId="1" fillId="0" borderId="0" xfId="28278"/>
    <xf numFmtId="0" fontId="52" fillId="3" borderId="46" xfId="0" applyFont="1" applyFill="1" applyBorder="1" applyAlignment="1">
      <alignment horizontal="center" vertical="center"/>
    </xf>
    <xf numFmtId="3" fontId="87" fillId="3" borderId="46" xfId="0" applyNumberFormat="1" applyFont="1" applyFill="1" applyBorder="1" applyAlignment="1">
      <alignment horizontal="center" vertical="center" wrapText="1"/>
    </xf>
    <xf numFmtId="0" fontId="52" fillId="3" borderId="46" xfId="2" applyFont="1" applyFill="1" applyBorder="1" applyAlignment="1">
      <alignment horizontal="left" vertical="center"/>
    </xf>
    <xf numFmtId="3" fontId="87" fillId="3" borderId="46" xfId="0" applyNumberFormat="1" applyFont="1" applyFill="1" applyBorder="1" applyAlignment="1">
      <alignment horizontal="center" vertical="center"/>
    </xf>
    <xf numFmtId="167" fontId="87" fillId="3" borderId="46" xfId="1" applyNumberFormat="1" applyFont="1" applyFill="1" applyBorder="1" applyAlignment="1">
      <alignment horizontal="center" vertical="center"/>
    </xf>
    <xf numFmtId="0" fontId="110" fillId="3" borderId="46" xfId="0" applyFont="1" applyFill="1" applyBorder="1" applyAlignment="1">
      <alignment horizontal="left" vertical="center"/>
    </xf>
    <xf numFmtId="0" fontId="110" fillId="3" borderId="46" xfId="2" applyFont="1" applyFill="1" applyBorder="1" applyAlignment="1">
      <alignment horizontal="left" vertical="center"/>
    </xf>
    <xf numFmtId="0" fontId="110" fillId="3" borderId="46" xfId="0" applyFont="1" applyFill="1" applyBorder="1" applyAlignment="1">
      <alignment horizontal="center" vertical="center"/>
    </xf>
    <xf numFmtId="167" fontId="111" fillId="3" borderId="46" xfId="1" applyNumberFormat="1" applyFont="1" applyFill="1" applyBorder="1" applyAlignment="1">
      <alignment horizontal="center" vertical="center"/>
    </xf>
    <xf numFmtId="167" fontId="87" fillId="3" borderId="0" xfId="1" applyNumberFormat="1" applyFont="1" applyFill="1" applyBorder="1" applyAlignment="1">
      <alignment horizontal="center" vertical="center"/>
    </xf>
    <xf numFmtId="3" fontId="87" fillId="3" borderId="46" xfId="0" quotePrefix="1" applyNumberFormat="1" applyFont="1" applyFill="1" applyBorder="1" applyAlignment="1">
      <alignment horizontal="center" vertical="center"/>
    </xf>
    <xf numFmtId="3" fontId="111" fillId="3" borderId="46" xfId="0" applyNumberFormat="1" applyFont="1" applyFill="1" applyBorder="1" applyAlignment="1">
      <alignment horizontal="center" vertical="center"/>
    </xf>
    <xf numFmtId="0" fontId="103" fillId="3" borderId="43" xfId="0" applyFont="1" applyFill="1" applyBorder="1" applyAlignment="1">
      <alignment horizontal="left" indent="1"/>
    </xf>
    <xf numFmtId="3" fontId="1" fillId="0" borderId="0" xfId="28275" applyNumberFormat="1"/>
    <xf numFmtId="0" fontId="1" fillId="63" borderId="0" xfId="28275" applyFill="1"/>
    <xf numFmtId="3" fontId="87" fillId="0" borderId="46" xfId="0" applyNumberFormat="1" applyFont="1" applyBorder="1" applyAlignment="1">
      <alignment horizontal="center" vertical="center"/>
    </xf>
    <xf numFmtId="0" fontId="90" fillId="4" borderId="0" xfId="28268" applyFont="1" applyFill="1" applyAlignment="1">
      <alignment horizontal="center" vertical="center"/>
    </xf>
    <xf numFmtId="0" fontId="92" fillId="0" borderId="0" xfId="28268" applyFont="1" applyAlignment="1">
      <alignment horizontal="center" vertical="center"/>
    </xf>
    <xf numFmtId="0" fontId="96" fillId="4" borderId="0" xfId="28268" applyFont="1" applyFill="1" applyAlignment="1">
      <alignment horizontal="center" vertical="center"/>
    </xf>
    <xf numFmtId="0" fontId="105" fillId="37" borderId="0" xfId="3217" applyFont="1" applyFill="1" applyAlignment="1">
      <alignment horizontal="center" vertical="center" wrapText="1"/>
    </xf>
    <xf numFmtId="0" fontId="105" fillId="37" borderId="44" xfId="3217" applyFont="1" applyFill="1" applyBorder="1" applyAlignment="1">
      <alignment horizontal="center" vertical="center" wrapText="1"/>
    </xf>
    <xf numFmtId="0" fontId="99" fillId="4" borderId="0" xfId="28275" applyFont="1" applyFill="1" applyAlignment="1">
      <alignment horizontal="left" vertical="center"/>
    </xf>
    <xf numFmtId="0" fontId="109" fillId="61" borderId="0" xfId="28275" applyFont="1" applyFill="1" applyAlignment="1">
      <alignment vertical="center"/>
    </xf>
  </cellXfs>
  <cellStyles count="28279">
    <cellStyle name="(4) STM-1 (LECT)_x000d__x000a_PL-4579-M-039-99_x000d__x000a_FALTA APE" xfId="466" xr:uid="{00000000-0005-0000-0000-000000000000}"/>
    <cellStyle name="=C:\WINNT\SYSTEM32\COMMAND.COM" xfId="467" xr:uid="{00000000-0005-0000-0000-000001000000}"/>
    <cellStyle name="1" xfId="468" xr:uid="{00000000-0005-0000-0000-000002000000}"/>
    <cellStyle name="1 2" xfId="469" xr:uid="{00000000-0005-0000-0000-000003000000}"/>
    <cellStyle name="1_CONSOLIDADO_AJUSTADO" xfId="470" xr:uid="{00000000-0005-0000-0000-000004000000}"/>
    <cellStyle name="1_Productos codificados por Sectores y Subsectores" xfId="471" xr:uid="{00000000-0005-0000-0000-000005000000}"/>
    <cellStyle name="1_Productos codificados por Sectores y Subsectores 2" xfId="472" xr:uid="{00000000-0005-0000-0000-000006000000}"/>
    <cellStyle name="20% - Accent1 2" xfId="177" xr:uid="{00000000-0005-0000-0000-000007000000}"/>
    <cellStyle name="20% - Accent1 2 2" xfId="319" xr:uid="{00000000-0005-0000-0000-000008000000}"/>
    <cellStyle name="20% - Accent1 2 2 2" xfId="15463" xr:uid="{00000000-0005-0000-0000-000009000000}"/>
    <cellStyle name="20% - Accent1 2 2 2 2" xfId="24167" xr:uid="{00000000-0005-0000-0000-00000A000000}"/>
    <cellStyle name="20% - Accent1 2 2 3" xfId="17661" xr:uid="{00000000-0005-0000-0000-00000B000000}"/>
    <cellStyle name="20% - Accent1 2 2 3 2" xfId="26365" xr:uid="{00000000-0005-0000-0000-00000C000000}"/>
    <cellStyle name="20% - Accent1 2 2 4" xfId="13293" xr:uid="{00000000-0005-0000-0000-00000D000000}"/>
    <cellStyle name="20% - Accent1 2 2 4 2" xfId="21997" xr:uid="{00000000-0005-0000-0000-00000E000000}"/>
    <cellStyle name="20% - Accent1 2 2 5" xfId="19828" xr:uid="{00000000-0005-0000-0000-00000F000000}"/>
    <cellStyle name="20% - Accent1 2 3" xfId="15328" xr:uid="{00000000-0005-0000-0000-000010000000}"/>
    <cellStyle name="20% - Accent1 2 3 2" xfId="24032" xr:uid="{00000000-0005-0000-0000-000011000000}"/>
    <cellStyle name="20% - Accent1 2 4" xfId="17526" xr:uid="{00000000-0005-0000-0000-000012000000}"/>
    <cellStyle name="20% - Accent1 2 4 2" xfId="26230" xr:uid="{00000000-0005-0000-0000-000013000000}"/>
    <cellStyle name="20% - Accent1 2 5" xfId="13158" xr:uid="{00000000-0005-0000-0000-000014000000}"/>
    <cellStyle name="20% - Accent1 2 5 2" xfId="21862" xr:uid="{00000000-0005-0000-0000-000015000000}"/>
    <cellStyle name="20% - Accent1 2 6" xfId="19693" xr:uid="{00000000-0005-0000-0000-000016000000}"/>
    <cellStyle name="20% - Énfasis1" xfId="23" builtinId="30" customBuiltin="1"/>
    <cellStyle name="20% - Énfasis1 10" xfId="15196" xr:uid="{00000000-0005-0000-0000-000018000000}"/>
    <cellStyle name="20% - Énfasis1 10 2" xfId="23900" xr:uid="{00000000-0005-0000-0000-000019000000}"/>
    <cellStyle name="20% - Énfasis1 11" xfId="17396" xr:uid="{00000000-0005-0000-0000-00001A000000}"/>
    <cellStyle name="20% - Énfasis1 11 2" xfId="26100" xr:uid="{00000000-0005-0000-0000-00001B000000}"/>
    <cellStyle name="20% - Énfasis1 12" xfId="13026" xr:uid="{00000000-0005-0000-0000-00001C000000}"/>
    <cellStyle name="20% - Énfasis1 12 2" xfId="21730" xr:uid="{00000000-0005-0000-0000-00001D000000}"/>
    <cellStyle name="20% - Énfasis1 13" xfId="19563" xr:uid="{00000000-0005-0000-0000-00001E000000}"/>
    <cellStyle name="20% - Énfasis1 2" xfId="57" xr:uid="{00000000-0005-0000-0000-00001F000000}"/>
    <cellStyle name="20% - Énfasis1 2 10" xfId="19579" xr:uid="{00000000-0005-0000-0000-000020000000}"/>
    <cellStyle name="20% - Énfasis1 2 2" xfId="91" xr:uid="{00000000-0005-0000-0000-000021000000}"/>
    <cellStyle name="20% - Énfasis1 2 2 2" xfId="159" xr:uid="{00000000-0005-0000-0000-000022000000}"/>
    <cellStyle name="20% - Énfasis1 2 2 2 2" xfId="15311" xr:uid="{00000000-0005-0000-0000-000023000000}"/>
    <cellStyle name="20% - Énfasis1 2 2 2 2 2" xfId="24015" xr:uid="{00000000-0005-0000-0000-000024000000}"/>
    <cellStyle name="20% - Énfasis1 2 2 2 3" xfId="17509" xr:uid="{00000000-0005-0000-0000-000025000000}"/>
    <cellStyle name="20% - Énfasis1 2 2 2 3 2" xfId="26213" xr:uid="{00000000-0005-0000-0000-000026000000}"/>
    <cellStyle name="20% - Énfasis1 2 2 2 4" xfId="13141" xr:uid="{00000000-0005-0000-0000-000027000000}"/>
    <cellStyle name="20% - Énfasis1 2 2 2 4 2" xfId="21845" xr:uid="{00000000-0005-0000-0000-000028000000}"/>
    <cellStyle name="20% - Énfasis1 2 2 2 5" xfId="19676" xr:uid="{00000000-0005-0000-0000-000029000000}"/>
    <cellStyle name="20% - Énfasis1 2 2 3" xfId="178" xr:uid="{00000000-0005-0000-0000-00002A000000}"/>
    <cellStyle name="20% - Énfasis1 2 2 3 2" xfId="15329" xr:uid="{00000000-0005-0000-0000-00002B000000}"/>
    <cellStyle name="20% - Énfasis1 2 2 3 2 2" xfId="24033" xr:uid="{00000000-0005-0000-0000-00002C000000}"/>
    <cellStyle name="20% - Énfasis1 2 2 3 3" xfId="17527" xr:uid="{00000000-0005-0000-0000-00002D000000}"/>
    <cellStyle name="20% - Énfasis1 2 2 3 3 2" xfId="26231" xr:uid="{00000000-0005-0000-0000-00002E000000}"/>
    <cellStyle name="20% - Énfasis1 2 2 3 4" xfId="13159" xr:uid="{00000000-0005-0000-0000-00002F000000}"/>
    <cellStyle name="20% - Énfasis1 2 2 3 4 2" xfId="21863" xr:uid="{00000000-0005-0000-0000-000030000000}"/>
    <cellStyle name="20% - Énfasis1 2 2 3 5" xfId="19694" xr:uid="{00000000-0005-0000-0000-000031000000}"/>
    <cellStyle name="20% - Énfasis1 2 2 4" xfId="320" xr:uid="{00000000-0005-0000-0000-000032000000}"/>
    <cellStyle name="20% - Énfasis1 2 2 4 2" xfId="15464" xr:uid="{00000000-0005-0000-0000-000033000000}"/>
    <cellStyle name="20% - Énfasis1 2 2 4 2 2" xfId="24168" xr:uid="{00000000-0005-0000-0000-000034000000}"/>
    <cellStyle name="20% - Énfasis1 2 2 4 3" xfId="17662" xr:uid="{00000000-0005-0000-0000-000035000000}"/>
    <cellStyle name="20% - Énfasis1 2 2 4 3 2" xfId="26366" xr:uid="{00000000-0005-0000-0000-000036000000}"/>
    <cellStyle name="20% - Énfasis1 2 2 4 4" xfId="13294" xr:uid="{00000000-0005-0000-0000-000037000000}"/>
    <cellStyle name="20% - Énfasis1 2 2 4 4 2" xfId="21998" xr:uid="{00000000-0005-0000-0000-000038000000}"/>
    <cellStyle name="20% - Énfasis1 2 2 4 5" xfId="19829" xr:uid="{00000000-0005-0000-0000-000039000000}"/>
    <cellStyle name="20% - Énfasis1 2 2 5" xfId="474" xr:uid="{00000000-0005-0000-0000-00003A000000}"/>
    <cellStyle name="20% - Énfasis1 2 2 6" xfId="15245" xr:uid="{00000000-0005-0000-0000-00003B000000}"/>
    <cellStyle name="20% - Énfasis1 2 2 6 2" xfId="23949" xr:uid="{00000000-0005-0000-0000-00003C000000}"/>
    <cellStyle name="20% - Énfasis1 2 2 7" xfId="17444" xr:uid="{00000000-0005-0000-0000-00003D000000}"/>
    <cellStyle name="20% - Énfasis1 2 2 7 2" xfId="26148" xr:uid="{00000000-0005-0000-0000-00003E000000}"/>
    <cellStyle name="20% - Énfasis1 2 2 8" xfId="13075" xr:uid="{00000000-0005-0000-0000-00003F000000}"/>
    <cellStyle name="20% - Énfasis1 2 2 8 2" xfId="21779" xr:uid="{00000000-0005-0000-0000-000040000000}"/>
    <cellStyle name="20% - Énfasis1 2 2 9" xfId="19611" xr:uid="{00000000-0005-0000-0000-000041000000}"/>
    <cellStyle name="20% - Énfasis1 2 3" xfId="127" xr:uid="{00000000-0005-0000-0000-000042000000}"/>
    <cellStyle name="20% - Énfasis1 2 3 2" xfId="15279" xr:uid="{00000000-0005-0000-0000-000043000000}"/>
    <cellStyle name="20% - Énfasis1 2 3 2 2" xfId="23983" xr:uid="{00000000-0005-0000-0000-000044000000}"/>
    <cellStyle name="20% - Énfasis1 2 3 3" xfId="17477" xr:uid="{00000000-0005-0000-0000-000045000000}"/>
    <cellStyle name="20% - Énfasis1 2 3 3 2" xfId="26181" xr:uid="{00000000-0005-0000-0000-000046000000}"/>
    <cellStyle name="20% - Énfasis1 2 3 4" xfId="13109" xr:uid="{00000000-0005-0000-0000-000047000000}"/>
    <cellStyle name="20% - Énfasis1 2 3 4 2" xfId="21813" xr:uid="{00000000-0005-0000-0000-000048000000}"/>
    <cellStyle name="20% - Énfasis1 2 3 5" xfId="19644" xr:uid="{00000000-0005-0000-0000-000049000000}"/>
    <cellStyle name="20% - Énfasis1 2 4" xfId="179" xr:uid="{00000000-0005-0000-0000-00004A000000}"/>
    <cellStyle name="20% - Énfasis1 2 4 2" xfId="15330" xr:uid="{00000000-0005-0000-0000-00004B000000}"/>
    <cellStyle name="20% - Énfasis1 2 4 2 2" xfId="24034" xr:uid="{00000000-0005-0000-0000-00004C000000}"/>
    <cellStyle name="20% - Énfasis1 2 4 3" xfId="17528" xr:uid="{00000000-0005-0000-0000-00004D000000}"/>
    <cellStyle name="20% - Énfasis1 2 4 3 2" xfId="26232" xr:uid="{00000000-0005-0000-0000-00004E000000}"/>
    <cellStyle name="20% - Énfasis1 2 4 4" xfId="13160" xr:uid="{00000000-0005-0000-0000-00004F000000}"/>
    <cellStyle name="20% - Énfasis1 2 4 4 2" xfId="21864" xr:uid="{00000000-0005-0000-0000-000050000000}"/>
    <cellStyle name="20% - Énfasis1 2 4 5" xfId="19695" xr:uid="{00000000-0005-0000-0000-000051000000}"/>
    <cellStyle name="20% - Énfasis1 2 5" xfId="321" xr:uid="{00000000-0005-0000-0000-000052000000}"/>
    <cellStyle name="20% - Énfasis1 2 5 2" xfId="15465" xr:uid="{00000000-0005-0000-0000-000053000000}"/>
    <cellStyle name="20% - Énfasis1 2 5 2 2" xfId="24169" xr:uid="{00000000-0005-0000-0000-000054000000}"/>
    <cellStyle name="20% - Énfasis1 2 5 3" xfId="17663" xr:uid="{00000000-0005-0000-0000-000055000000}"/>
    <cellStyle name="20% - Énfasis1 2 5 3 2" xfId="26367" xr:uid="{00000000-0005-0000-0000-000056000000}"/>
    <cellStyle name="20% - Énfasis1 2 5 4" xfId="13295" xr:uid="{00000000-0005-0000-0000-000057000000}"/>
    <cellStyle name="20% - Énfasis1 2 5 4 2" xfId="21999" xr:uid="{00000000-0005-0000-0000-000058000000}"/>
    <cellStyle name="20% - Énfasis1 2 5 5" xfId="19830" xr:uid="{00000000-0005-0000-0000-000059000000}"/>
    <cellStyle name="20% - Énfasis1 2 6" xfId="473" xr:uid="{00000000-0005-0000-0000-00005A000000}"/>
    <cellStyle name="20% - Énfasis1 2 6 2" xfId="15606" xr:uid="{00000000-0005-0000-0000-00005B000000}"/>
    <cellStyle name="20% - Énfasis1 2 6 2 2" xfId="24310" xr:uid="{00000000-0005-0000-0000-00005C000000}"/>
    <cellStyle name="20% - Énfasis1 2 6 3" xfId="17804" xr:uid="{00000000-0005-0000-0000-00005D000000}"/>
    <cellStyle name="20% - Énfasis1 2 6 3 2" xfId="26508" xr:uid="{00000000-0005-0000-0000-00005E000000}"/>
    <cellStyle name="20% - Énfasis1 2 6 4" xfId="13436" xr:uid="{00000000-0005-0000-0000-00005F000000}"/>
    <cellStyle name="20% - Énfasis1 2 6 4 2" xfId="22140" xr:uid="{00000000-0005-0000-0000-000060000000}"/>
    <cellStyle name="20% - Énfasis1 2 6 5" xfId="19971" xr:uid="{00000000-0005-0000-0000-000061000000}"/>
    <cellStyle name="20% - Énfasis1 2 7" xfId="15212" xr:uid="{00000000-0005-0000-0000-000062000000}"/>
    <cellStyle name="20% - Énfasis1 2 7 2" xfId="23916" xr:uid="{00000000-0005-0000-0000-000063000000}"/>
    <cellStyle name="20% - Énfasis1 2 8" xfId="17412" xr:uid="{00000000-0005-0000-0000-000064000000}"/>
    <cellStyle name="20% - Énfasis1 2 8 2" xfId="26116" xr:uid="{00000000-0005-0000-0000-000065000000}"/>
    <cellStyle name="20% - Énfasis1 2 9" xfId="13042" xr:uid="{00000000-0005-0000-0000-000066000000}"/>
    <cellStyle name="20% - Énfasis1 2 9 2" xfId="21746" xr:uid="{00000000-0005-0000-0000-000067000000}"/>
    <cellStyle name="20% - Énfasis1 3" xfId="74" xr:uid="{00000000-0005-0000-0000-000068000000}"/>
    <cellStyle name="20% - Énfasis1 3 2" xfId="143" xr:uid="{00000000-0005-0000-0000-000069000000}"/>
    <cellStyle name="20% - Énfasis1 3 2 2" xfId="180" xr:uid="{00000000-0005-0000-0000-00006A000000}"/>
    <cellStyle name="20% - Énfasis1 3 2 2 2" xfId="15331" xr:uid="{00000000-0005-0000-0000-00006B000000}"/>
    <cellStyle name="20% - Énfasis1 3 2 2 2 2" xfId="24035" xr:uid="{00000000-0005-0000-0000-00006C000000}"/>
    <cellStyle name="20% - Énfasis1 3 2 2 3" xfId="17529" xr:uid="{00000000-0005-0000-0000-00006D000000}"/>
    <cellStyle name="20% - Énfasis1 3 2 2 3 2" xfId="26233" xr:uid="{00000000-0005-0000-0000-00006E000000}"/>
    <cellStyle name="20% - Énfasis1 3 2 2 4" xfId="13161" xr:uid="{00000000-0005-0000-0000-00006F000000}"/>
    <cellStyle name="20% - Énfasis1 3 2 2 4 2" xfId="21865" xr:uid="{00000000-0005-0000-0000-000070000000}"/>
    <cellStyle name="20% - Énfasis1 3 2 2 5" xfId="19696" xr:uid="{00000000-0005-0000-0000-000071000000}"/>
    <cellStyle name="20% - Énfasis1 3 2 3" xfId="322" xr:uid="{00000000-0005-0000-0000-000072000000}"/>
    <cellStyle name="20% - Énfasis1 3 2 3 2" xfId="15466" xr:uid="{00000000-0005-0000-0000-000073000000}"/>
    <cellStyle name="20% - Énfasis1 3 2 3 2 2" xfId="24170" xr:uid="{00000000-0005-0000-0000-000074000000}"/>
    <cellStyle name="20% - Énfasis1 3 2 3 3" xfId="17664" xr:uid="{00000000-0005-0000-0000-000075000000}"/>
    <cellStyle name="20% - Énfasis1 3 2 3 3 2" xfId="26368" xr:uid="{00000000-0005-0000-0000-000076000000}"/>
    <cellStyle name="20% - Énfasis1 3 2 3 4" xfId="13296" xr:uid="{00000000-0005-0000-0000-000077000000}"/>
    <cellStyle name="20% - Énfasis1 3 2 3 4 2" xfId="22000" xr:uid="{00000000-0005-0000-0000-000078000000}"/>
    <cellStyle name="20% - Énfasis1 3 2 3 5" xfId="19831" xr:uid="{00000000-0005-0000-0000-000079000000}"/>
    <cellStyle name="20% - Énfasis1 3 2 4" xfId="15295" xr:uid="{00000000-0005-0000-0000-00007A000000}"/>
    <cellStyle name="20% - Énfasis1 3 2 4 2" xfId="23999" xr:uid="{00000000-0005-0000-0000-00007B000000}"/>
    <cellStyle name="20% - Énfasis1 3 2 5" xfId="17493" xr:uid="{00000000-0005-0000-0000-00007C000000}"/>
    <cellStyle name="20% - Énfasis1 3 2 5 2" xfId="26197" xr:uid="{00000000-0005-0000-0000-00007D000000}"/>
    <cellStyle name="20% - Énfasis1 3 2 6" xfId="13125" xr:uid="{00000000-0005-0000-0000-00007E000000}"/>
    <cellStyle name="20% - Énfasis1 3 2 6 2" xfId="21829" xr:uid="{00000000-0005-0000-0000-00007F000000}"/>
    <cellStyle name="20% - Énfasis1 3 2 7" xfId="19660" xr:uid="{00000000-0005-0000-0000-000080000000}"/>
    <cellStyle name="20% - Énfasis1 3 3" xfId="181" xr:uid="{00000000-0005-0000-0000-000081000000}"/>
    <cellStyle name="20% - Énfasis1 3 3 2" xfId="15332" xr:uid="{00000000-0005-0000-0000-000082000000}"/>
    <cellStyle name="20% - Énfasis1 3 3 2 2" xfId="24036" xr:uid="{00000000-0005-0000-0000-000083000000}"/>
    <cellStyle name="20% - Énfasis1 3 3 3" xfId="17530" xr:uid="{00000000-0005-0000-0000-000084000000}"/>
    <cellStyle name="20% - Énfasis1 3 3 3 2" xfId="26234" xr:uid="{00000000-0005-0000-0000-000085000000}"/>
    <cellStyle name="20% - Énfasis1 3 3 4" xfId="13162" xr:uid="{00000000-0005-0000-0000-000086000000}"/>
    <cellStyle name="20% - Énfasis1 3 3 4 2" xfId="21866" xr:uid="{00000000-0005-0000-0000-000087000000}"/>
    <cellStyle name="20% - Énfasis1 3 3 5" xfId="19697" xr:uid="{00000000-0005-0000-0000-000088000000}"/>
    <cellStyle name="20% - Énfasis1 3 4" xfId="323" xr:uid="{00000000-0005-0000-0000-000089000000}"/>
    <cellStyle name="20% - Énfasis1 3 4 2" xfId="15467" xr:uid="{00000000-0005-0000-0000-00008A000000}"/>
    <cellStyle name="20% - Énfasis1 3 4 2 2" xfId="24171" xr:uid="{00000000-0005-0000-0000-00008B000000}"/>
    <cellStyle name="20% - Énfasis1 3 4 3" xfId="17665" xr:uid="{00000000-0005-0000-0000-00008C000000}"/>
    <cellStyle name="20% - Énfasis1 3 4 3 2" xfId="26369" xr:uid="{00000000-0005-0000-0000-00008D000000}"/>
    <cellStyle name="20% - Énfasis1 3 4 4" xfId="13297" xr:uid="{00000000-0005-0000-0000-00008E000000}"/>
    <cellStyle name="20% - Énfasis1 3 4 4 2" xfId="22001" xr:uid="{00000000-0005-0000-0000-00008F000000}"/>
    <cellStyle name="20% - Énfasis1 3 4 5" xfId="19832" xr:uid="{00000000-0005-0000-0000-000090000000}"/>
    <cellStyle name="20% - Énfasis1 3 5" xfId="475" xr:uid="{00000000-0005-0000-0000-000091000000}"/>
    <cellStyle name="20% - Énfasis1 3 6" xfId="15228" xr:uid="{00000000-0005-0000-0000-000092000000}"/>
    <cellStyle name="20% - Énfasis1 3 6 2" xfId="23932" xr:uid="{00000000-0005-0000-0000-000093000000}"/>
    <cellStyle name="20% - Énfasis1 3 7" xfId="17428" xr:uid="{00000000-0005-0000-0000-000094000000}"/>
    <cellStyle name="20% - Énfasis1 3 7 2" xfId="26132" xr:uid="{00000000-0005-0000-0000-000095000000}"/>
    <cellStyle name="20% - Énfasis1 3 8" xfId="13058" xr:uid="{00000000-0005-0000-0000-000096000000}"/>
    <cellStyle name="20% - Énfasis1 3 8 2" xfId="21762" xr:uid="{00000000-0005-0000-0000-000097000000}"/>
    <cellStyle name="20% - Énfasis1 3 9" xfId="19595" xr:uid="{00000000-0005-0000-0000-000098000000}"/>
    <cellStyle name="20% - Énfasis1 4" xfId="108" xr:uid="{00000000-0005-0000-0000-000099000000}"/>
    <cellStyle name="20% - Énfasis1 4 2" xfId="182" xr:uid="{00000000-0005-0000-0000-00009A000000}"/>
    <cellStyle name="20% - Énfasis1 4 2 2" xfId="15333" xr:uid="{00000000-0005-0000-0000-00009B000000}"/>
    <cellStyle name="20% - Énfasis1 4 2 2 2" xfId="24037" xr:uid="{00000000-0005-0000-0000-00009C000000}"/>
    <cellStyle name="20% - Énfasis1 4 2 3" xfId="17531" xr:uid="{00000000-0005-0000-0000-00009D000000}"/>
    <cellStyle name="20% - Énfasis1 4 2 3 2" xfId="26235" xr:uid="{00000000-0005-0000-0000-00009E000000}"/>
    <cellStyle name="20% - Énfasis1 4 2 4" xfId="13163" xr:uid="{00000000-0005-0000-0000-00009F000000}"/>
    <cellStyle name="20% - Énfasis1 4 2 4 2" xfId="21867" xr:uid="{00000000-0005-0000-0000-0000A0000000}"/>
    <cellStyle name="20% - Énfasis1 4 2 5" xfId="19698" xr:uid="{00000000-0005-0000-0000-0000A1000000}"/>
    <cellStyle name="20% - Énfasis1 4 3" xfId="324" xr:uid="{00000000-0005-0000-0000-0000A2000000}"/>
    <cellStyle name="20% - Énfasis1 4 3 2" xfId="15468" xr:uid="{00000000-0005-0000-0000-0000A3000000}"/>
    <cellStyle name="20% - Énfasis1 4 3 2 2" xfId="24172" xr:uid="{00000000-0005-0000-0000-0000A4000000}"/>
    <cellStyle name="20% - Énfasis1 4 3 3" xfId="17666" xr:uid="{00000000-0005-0000-0000-0000A5000000}"/>
    <cellStyle name="20% - Énfasis1 4 3 3 2" xfId="26370" xr:uid="{00000000-0005-0000-0000-0000A6000000}"/>
    <cellStyle name="20% - Énfasis1 4 3 4" xfId="13298" xr:uid="{00000000-0005-0000-0000-0000A7000000}"/>
    <cellStyle name="20% - Énfasis1 4 3 4 2" xfId="22002" xr:uid="{00000000-0005-0000-0000-0000A8000000}"/>
    <cellStyle name="20% - Énfasis1 4 3 5" xfId="19833" xr:uid="{00000000-0005-0000-0000-0000A9000000}"/>
    <cellStyle name="20% - Énfasis1 4 4" xfId="476" xr:uid="{00000000-0005-0000-0000-0000AA000000}"/>
    <cellStyle name="20% - Énfasis1 4 5" xfId="15262" xr:uid="{00000000-0005-0000-0000-0000AB000000}"/>
    <cellStyle name="20% - Énfasis1 4 5 2" xfId="23966" xr:uid="{00000000-0005-0000-0000-0000AC000000}"/>
    <cellStyle name="20% - Énfasis1 4 6" xfId="17461" xr:uid="{00000000-0005-0000-0000-0000AD000000}"/>
    <cellStyle name="20% - Énfasis1 4 6 2" xfId="26165" xr:uid="{00000000-0005-0000-0000-0000AE000000}"/>
    <cellStyle name="20% - Énfasis1 4 7" xfId="13092" xr:uid="{00000000-0005-0000-0000-0000AF000000}"/>
    <cellStyle name="20% - Énfasis1 4 7 2" xfId="21796" xr:uid="{00000000-0005-0000-0000-0000B0000000}"/>
    <cellStyle name="20% - Énfasis1 4 8" xfId="19628" xr:uid="{00000000-0005-0000-0000-0000B1000000}"/>
    <cellStyle name="20% - Énfasis1 5" xfId="183" xr:uid="{00000000-0005-0000-0000-0000B2000000}"/>
    <cellStyle name="20% - Énfasis1 5 2" xfId="325" xr:uid="{00000000-0005-0000-0000-0000B3000000}"/>
    <cellStyle name="20% - Énfasis1 5 2 2" xfId="15469" xr:uid="{00000000-0005-0000-0000-0000B4000000}"/>
    <cellStyle name="20% - Énfasis1 5 2 2 2" xfId="24173" xr:uid="{00000000-0005-0000-0000-0000B5000000}"/>
    <cellStyle name="20% - Énfasis1 5 2 3" xfId="17667" xr:uid="{00000000-0005-0000-0000-0000B6000000}"/>
    <cellStyle name="20% - Énfasis1 5 2 3 2" xfId="26371" xr:uid="{00000000-0005-0000-0000-0000B7000000}"/>
    <cellStyle name="20% - Énfasis1 5 2 4" xfId="13299" xr:uid="{00000000-0005-0000-0000-0000B8000000}"/>
    <cellStyle name="20% - Énfasis1 5 2 4 2" xfId="22003" xr:uid="{00000000-0005-0000-0000-0000B9000000}"/>
    <cellStyle name="20% - Énfasis1 5 2 5" xfId="19834" xr:uid="{00000000-0005-0000-0000-0000BA000000}"/>
    <cellStyle name="20% - Énfasis1 5 3" xfId="477" xr:uid="{00000000-0005-0000-0000-0000BB000000}"/>
    <cellStyle name="20% - Énfasis1 5 4" xfId="15334" xr:uid="{00000000-0005-0000-0000-0000BC000000}"/>
    <cellStyle name="20% - Énfasis1 5 4 2" xfId="24038" xr:uid="{00000000-0005-0000-0000-0000BD000000}"/>
    <cellStyle name="20% - Énfasis1 5 5" xfId="17532" xr:uid="{00000000-0005-0000-0000-0000BE000000}"/>
    <cellStyle name="20% - Énfasis1 5 5 2" xfId="26236" xr:uid="{00000000-0005-0000-0000-0000BF000000}"/>
    <cellStyle name="20% - Énfasis1 5 6" xfId="13164" xr:uid="{00000000-0005-0000-0000-0000C0000000}"/>
    <cellStyle name="20% - Énfasis1 5 6 2" xfId="21868" xr:uid="{00000000-0005-0000-0000-0000C1000000}"/>
    <cellStyle name="20% - Énfasis1 5 7" xfId="19699" xr:uid="{00000000-0005-0000-0000-0000C2000000}"/>
    <cellStyle name="20% - Énfasis1 6" xfId="184" xr:uid="{00000000-0005-0000-0000-0000C3000000}"/>
    <cellStyle name="20% - Énfasis1 6 2" xfId="326" xr:uid="{00000000-0005-0000-0000-0000C4000000}"/>
    <cellStyle name="20% - Énfasis1 6 2 2" xfId="15470" xr:uid="{00000000-0005-0000-0000-0000C5000000}"/>
    <cellStyle name="20% - Énfasis1 6 2 2 2" xfId="24174" xr:uid="{00000000-0005-0000-0000-0000C6000000}"/>
    <cellStyle name="20% - Énfasis1 6 2 3" xfId="17668" xr:uid="{00000000-0005-0000-0000-0000C7000000}"/>
    <cellStyle name="20% - Énfasis1 6 2 3 2" xfId="26372" xr:uid="{00000000-0005-0000-0000-0000C8000000}"/>
    <cellStyle name="20% - Énfasis1 6 2 4" xfId="13300" xr:uid="{00000000-0005-0000-0000-0000C9000000}"/>
    <cellStyle name="20% - Énfasis1 6 2 4 2" xfId="22004" xr:uid="{00000000-0005-0000-0000-0000CA000000}"/>
    <cellStyle name="20% - Énfasis1 6 2 5" xfId="19835" xr:uid="{00000000-0005-0000-0000-0000CB000000}"/>
    <cellStyle name="20% - Énfasis1 6 3" xfId="478" xr:uid="{00000000-0005-0000-0000-0000CC000000}"/>
    <cellStyle name="20% - Énfasis1 6 4" xfId="15335" xr:uid="{00000000-0005-0000-0000-0000CD000000}"/>
    <cellStyle name="20% - Énfasis1 6 4 2" xfId="24039" xr:uid="{00000000-0005-0000-0000-0000CE000000}"/>
    <cellStyle name="20% - Énfasis1 6 5" xfId="17533" xr:uid="{00000000-0005-0000-0000-0000CF000000}"/>
    <cellStyle name="20% - Énfasis1 6 5 2" xfId="26237" xr:uid="{00000000-0005-0000-0000-0000D0000000}"/>
    <cellStyle name="20% - Énfasis1 6 6" xfId="13165" xr:uid="{00000000-0005-0000-0000-0000D1000000}"/>
    <cellStyle name="20% - Énfasis1 6 6 2" xfId="21869" xr:uid="{00000000-0005-0000-0000-0000D2000000}"/>
    <cellStyle name="20% - Énfasis1 6 7" xfId="19700" xr:uid="{00000000-0005-0000-0000-0000D3000000}"/>
    <cellStyle name="20% - Énfasis1 7" xfId="185" xr:uid="{00000000-0005-0000-0000-0000D4000000}"/>
    <cellStyle name="20% - Énfasis1 7 2" xfId="327" xr:uid="{00000000-0005-0000-0000-0000D5000000}"/>
    <cellStyle name="20% - Énfasis1 7 2 2" xfId="15471" xr:uid="{00000000-0005-0000-0000-0000D6000000}"/>
    <cellStyle name="20% - Énfasis1 7 2 2 2" xfId="24175" xr:uid="{00000000-0005-0000-0000-0000D7000000}"/>
    <cellStyle name="20% - Énfasis1 7 2 3" xfId="17669" xr:uid="{00000000-0005-0000-0000-0000D8000000}"/>
    <cellStyle name="20% - Énfasis1 7 2 3 2" xfId="26373" xr:uid="{00000000-0005-0000-0000-0000D9000000}"/>
    <cellStyle name="20% - Énfasis1 7 2 4" xfId="13301" xr:uid="{00000000-0005-0000-0000-0000DA000000}"/>
    <cellStyle name="20% - Énfasis1 7 2 4 2" xfId="22005" xr:uid="{00000000-0005-0000-0000-0000DB000000}"/>
    <cellStyle name="20% - Énfasis1 7 2 5" xfId="19836" xr:uid="{00000000-0005-0000-0000-0000DC000000}"/>
    <cellStyle name="20% - Énfasis1 7 3" xfId="479" xr:uid="{00000000-0005-0000-0000-0000DD000000}"/>
    <cellStyle name="20% - Énfasis1 7 4" xfId="15336" xr:uid="{00000000-0005-0000-0000-0000DE000000}"/>
    <cellStyle name="20% - Énfasis1 7 4 2" xfId="24040" xr:uid="{00000000-0005-0000-0000-0000DF000000}"/>
    <cellStyle name="20% - Énfasis1 7 5" xfId="17534" xr:uid="{00000000-0005-0000-0000-0000E0000000}"/>
    <cellStyle name="20% - Énfasis1 7 5 2" xfId="26238" xr:uid="{00000000-0005-0000-0000-0000E1000000}"/>
    <cellStyle name="20% - Énfasis1 7 6" xfId="13166" xr:uid="{00000000-0005-0000-0000-0000E2000000}"/>
    <cellStyle name="20% - Énfasis1 7 6 2" xfId="21870" xr:uid="{00000000-0005-0000-0000-0000E3000000}"/>
    <cellStyle name="20% - Énfasis1 7 7" xfId="19701" xr:uid="{00000000-0005-0000-0000-0000E4000000}"/>
    <cellStyle name="20% - Énfasis1 8" xfId="186" xr:uid="{00000000-0005-0000-0000-0000E5000000}"/>
    <cellStyle name="20% - Énfasis1 8 2" xfId="480" xr:uid="{00000000-0005-0000-0000-0000E6000000}"/>
    <cellStyle name="20% - Énfasis1 8 3" xfId="15337" xr:uid="{00000000-0005-0000-0000-0000E7000000}"/>
    <cellStyle name="20% - Énfasis1 8 3 2" xfId="24041" xr:uid="{00000000-0005-0000-0000-0000E8000000}"/>
    <cellStyle name="20% - Énfasis1 8 4" xfId="17535" xr:uid="{00000000-0005-0000-0000-0000E9000000}"/>
    <cellStyle name="20% - Énfasis1 8 4 2" xfId="26239" xr:uid="{00000000-0005-0000-0000-0000EA000000}"/>
    <cellStyle name="20% - Énfasis1 8 5" xfId="13167" xr:uid="{00000000-0005-0000-0000-0000EB000000}"/>
    <cellStyle name="20% - Énfasis1 8 5 2" xfId="21871" xr:uid="{00000000-0005-0000-0000-0000EC000000}"/>
    <cellStyle name="20% - Énfasis1 8 6" xfId="19702" xr:uid="{00000000-0005-0000-0000-0000ED000000}"/>
    <cellStyle name="20% - Énfasis1 9" xfId="328" xr:uid="{00000000-0005-0000-0000-0000EE000000}"/>
    <cellStyle name="20% - Énfasis1 9 2" xfId="481" xr:uid="{00000000-0005-0000-0000-0000EF000000}"/>
    <cellStyle name="20% - Énfasis1 9 3" xfId="15472" xr:uid="{00000000-0005-0000-0000-0000F0000000}"/>
    <cellStyle name="20% - Énfasis1 9 3 2" xfId="24176" xr:uid="{00000000-0005-0000-0000-0000F1000000}"/>
    <cellStyle name="20% - Énfasis1 9 4" xfId="17670" xr:uid="{00000000-0005-0000-0000-0000F2000000}"/>
    <cellStyle name="20% - Énfasis1 9 4 2" xfId="26374" xr:uid="{00000000-0005-0000-0000-0000F3000000}"/>
    <cellStyle name="20% - Énfasis1 9 5" xfId="13302" xr:uid="{00000000-0005-0000-0000-0000F4000000}"/>
    <cellStyle name="20% - Énfasis1 9 5 2" xfId="22006" xr:uid="{00000000-0005-0000-0000-0000F5000000}"/>
    <cellStyle name="20% - Énfasis1 9 6" xfId="19837" xr:uid="{00000000-0005-0000-0000-0000F6000000}"/>
    <cellStyle name="20% - Énfasis2" xfId="27" builtinId="34" customBuiltin="1"/>
    <cellStyle name="20% - Énfasis2 10" xfId="15198" xr:uid="{00000000-0005-0000-0000-0000F8000000}"/>
    <cellStyle name="20% - Énfasis2 10 2" xfId="23902" xr:uid="{00000000-0005-0000-0000-0000F9000000}"/>
    <cellStyle name="20% - Énfasis2 11" xfId="17398" xr:uid="{00000000-0005-0000-0000-0000FA000000}"/>
    <cellStyle name="20% - Énfasis2 11 2" xfId="26102" xr:uid="{00000000-0005-0000-0000-0000FB000000}"/>
    <cellStyle name="20% - Énfasis2 12" xfId="13028" xr:uid="{00000000-0005-0000-0000-0000FC000000}"/>
    <cellStyle name="20% - Énfasis2 12 2" xfId="21732" xr:uid="{00000000-0005-0000-0000-0000FD000000}"/>
    <cellStyle name="20% - Énfasis2 13" xfId="19565" xr:uid="{00000000-0005-0000-0000-0000FE000000}"/>
    <cellStyle name="20% - Énfasis2 2" xfId="59" xr:uid="{00000000-0005-0000-0000-0000FF000000}"/>
    <cellStyle name="20% - Énfasis2 2 10" xfId="19581" xr:uid="{00000000-0005-0000-0000-000000010000}"/>
    <cellStyle name="20% - Énfasis2 2 2" xfId="93" xr:uid="{00000000-0005-0000-0000-000001010000}"/>
    <cellStyle name="20% - Énfasis2 2 2 2" xfId="161" xr:uid="{00000000-0005-0000-0000-000002010000}"/>
    <cellStyle name="20% - Énfasis2 2 2 2 2" xfId="15313" xr:uid="{00000000-0005-0000-0000-000003010000}"/>
    <cellStyle name="20% - Énfasis2 2 2 2 2 2" xfId="24017" xr:uid="{00000000-0005-0000-0000-000004010000}"/>
    <cellStyle name="20% - Énfasis2 2 2 2 3" xfId="17511" xr:uid="{00000000-0005-0000-0000-000005010000}"/>
    <cellStyle name="20% - Énfasis2 2 2 2 3 2" xfId="26215" xr:uid="{00000000-0005-0000-0000-000006010000}"/>
    <cellStyle name="20% - Énfasis2 2 2 2 4" xfId="13143" xr:uid="{00000000-0005-0000-0000-000007010000}"/>
    <cellStyle name="20% - Énfasis2 2 2 2 4 2" xfId="21847" xr:uid="{00000000-0005-0000-0000-000008010000}"/>
    <cellStyle name="20% - Énfasis2 2 2 2 5" xfId="19678" xr:uid="{00000000-0005-0000-0000-000009010000}"/>
    <cellStyle name="20% - Énfasis2 2 2 3" xfId="187" xr:uid="{00000000-0005-0000-0000-00000A010000}"/>
    <cellStyle name="20% - Énfasis2 2 2 3 2" xfId="15338" xr:uid="{00000000-0005-0000-0000-00000B010000}"/>
    <cellStyle name="20% - Énfasis2 2 2 3 2 2" xfId="24042" xr:uid="{00000000-0005-0000-0000-00000C010000}"/>
    <cellStyle name="20% - Énfasis2 2 2 3 3" xfId="17536" xr:uid="{00000000-0005-0000-0000-00000D010000}"/>
    <cellStyle name="20% - Énfasis2 2 2 3 3 2" xfId="26240" xr:uid="{00000000-0005-0000-0000-00000E010000}"/>
    <cellStyle name="20% - Énfasis2 2 2 3 4" xfId="13168" xr:uid="{00000000-0005-0000-0000-00000F010000}"/>
    <cellStyle name="20% - Énfasis2 2 2 3 4 2" xfId="21872" xr:uid="{00000000-0005-0000-0000-000010010000}"/>
    <cellStyle name="20% - Énfasis2 2 2 3 5" xfId="19703" xr:uid="{00000000-0005-0000-0000-000011010000}"/>
    <cellStyle name="20% - Énfasis2 2 2 4" xfId="329" xr:uid="{00000000-0005-0000-0000-000012010000}"/>
    <cellStyle name="20% - Énfasis2 2 2 4 2" xfId="15473" xr:uid="{00000000-0005-0000-0000-000013010000}"/>
    <cellStyle name="20% - Énfasis2 2 2 4 2 2" xfId="24177" xr:uid="{00000000-0005-0000-0000-000014010000}"/>
    <cellStyle name="20% - Énfasis2 2 2 4 3" xfId="17671" xr:uid="{00000000-0005-0000-0000-000015010000}"/>
    <cellStyle name="20% - Énfasis2 2 2 4 3 2" xfId="26375" xr:uid="{00000000-0005-0000-0000-000016010000}"/>
    <cellStyle name="20% - Énfasis2 2 2 4 4" xfId="13303" xr:uid="{00000000-0005-0000-0000-000017010000}"/>
    <cellStyle name="20% - Énfasis2 2 2 4 4 2" xfId="22007" xr:uid="{00000000-0005-0000-0000-000018010000}"/>
    <cellStyle name="20% - Énfasis2 2 2 4 5" xfId="19838" xr:uid="{00000000-0005-0000-0000-000019010000}"/>
    <cellStyle name="20% - Énfasis2 2 2 5" xfId="483" xr:uid="{00000000-0005-0000-0000-00001A010000}"/>
    <cellStyle name="20% - Énfasis2 2 2 6" xfId="15247" xr:uid="{00000000-0005-0000-0000-00001B010000}"/>
    <cellStyle name="20% - Énfasis2 2 2 6 2" xfId="23951" xr:uid="{00000000-0005-0000-0000-00001C010000}"/>
    <cellStyle name="20% - Énfasis2 2 2 7" xfId="17446" xr:uid="{00000000-0005-0000-0000-00001D010000}"/>
    <cellStyle name="20% - Énfasis2 2 2 7 2" xfId="26150" xr:uid="{00000000-0005-0000-0000-00001E010000}"/>
    <cellStyle name="20% - Énfasis2 2 2 8" xfId="13077" xr:uid="{00000000-0005-0000-0000-00001F010000}"/>
    <cellStyle name="20% - Énfasis2 2 2 8 2" xfId="21781" xr:uid="{00000000-0005-0000-0000-000020010000}"/>
    <cellStyle name="20% - Énfasis2 2 2 9" xfId="19613" xr:uid="{00000000-0005-0000-0000-000021010000}"/>
    <cellStyle name="20% - Énfasis2 2 3" xfId="129" xr:uid="{00000000-0005-0000-0000-000022010000}"/>
    <cellStyle name="20% - Énfasis2 2 3 2" xfId="15281" xr:uid="{00000000-0005-0000-0000-000023010000}"/>
    <cellStyle name="20% - Énfasis2 2 3 2 2" xfId="23985" xr:uid="{00000000-0005-0000-0000-000024010000}"/>
    <cellStyle name="20% - Énfasis2 2 3 3" xfId="17479" xr:uid="{00000000-0005-0000-0000-000025010000}"/>
    <cellStyle name="20% - Énfasis2 2 3 3 2" xfId="26183" xr:uid="{00000000-0005-0000-0000-000026010000}"/>
    <cellStyle name="20% - Énfasis2 2 3 4" xfId="13111" xr:uid="{00000000-0005-0000-0000-000027010000}"/>
    <cellStyle name="20% - Énfasis2 2 3 4 2" xfId="21815" xr:uid="{00000000-0005-0000-0000-000028010000}"/>
    <cellStyle name="20% - Énfasis2 2 3 5" xfId="19646" xr:uid="{00000000-0005-0000-0000-000029010000}"/>
    <cellStyle name="20% - Énfasis2 2 4" xfId="188" xr:uid="{00000000-0005-0000-0000-00002A010000}"/>
    <cellStyle name="20% - Énfasis2 2 4 2" xfId="15339" xr:uid="{00000000-0005-0000-0000-00002B010000}"/>
    <cellStyle name="20% - Énfasis2 2 4 2 2" xfId="24043" xr:uid="{00000000-0005-0000-0000-00002C010000}"/>
    <cellStyle name="20% - Énfasis2 2 4 3" xfId="17537" xr:uid="{00000000-0005-0000-0000-00002D010000}"/>
    <cellStyle name="20% - Énfasis2 2 4 3 2" xfId="26241" xr:uid="{00000000-0005-0000-0000-00002E010000}"/>
    <cellStyle name="20% - Énfasis2 2 4 4" xfId="13169" xr:uid="{00000000-0005-0000-0000-00002F010000}"/>
    <cellStyle name="20% - Énfasis2 2 4 4 2" xfId="21873" xr:uid="{00000000-0005-0000-0000-000030010000}"/>
    <cellStyle name="20% - Énfasis2 2 4 5" xfId="19704" xr:uid="{00000000-0005-0000-0000-000031010000}"/>
    <cellStyle name="20% - Énfasis2 2 5" xfId="330" xr:uid="{00000000-0005-0000-0000-000032010000}"/>
    <cellStyle name="20% - Énfasis2 2 5 2" xfId="15474" xr:uid="{00000000-0005-0000-0000-000033010000}"/>
    <cellStyle name="20% - Énfasis2 2 5 2 2" xfId="24178" xr:uid="{00000000-0005-0000-0000-000034010000}"/>
    <cellStyle name="20% - Énfasis2 2 5 3" xfId="17672" xr:uid="{00000000-0005-0000-0000-000035010000}"/>
    <cellStyle name="20% - Énfasis2 2 5 3 2" xfId="26376" xr:uid="{00000000-0005-0000-0000-000036010000}"/>
    <cellStyle name="20% - Énfasis2 2 5 4" xfId="13304" xr:uid="{00000000-0005-0000-0000-000037010000}"/>
    <cellStyle name="20% - Énfasis2 2 5 4 2" xfId="22008" xr:uid="{00000000-0005-0000-0000-000038010000}"/>
    <cellStyle name="20% - Énfasis2 2 5 5" xfId="19839" xr:uid="{00000000-0005-0000-0000-000039010000}"/>
    <cellStyle name="20% - Énfasis2 2 6" xfId="482" xr:uid="{00000000-0005-0000-0000-00003A010000}"/>
    <cellStyle name="20% - Énfasis2 2 6 2" xfId="15607" xr:uid="{00000000-0005-0000-0000-00003B010000}"/>
    <cellStyle name="20% - Énfasis2 2 6 2 2" xfId="24311" xr:uid="{00000000-0005-0000-0000-00003C010000}"/>
    <cellStyle name="20% - Énfasis2 2 6 3" xfId="17805" xr:uid="{00000000-0005-0000-0000-00003D010000}"/>
    <cellStyle name="20% - Énfasis2 2 6 3 2" xfId="26509" xr:uid="{00000000-0005-0000-0000-00003E010000}"/>
    <cellStyle name="20% - Énfasis2 2 6 4" xfId="13437" xr:uid="{00000000-0005-0000-0000-00003F010000}"/>
    <cellStyle name="20% - Énfasis2 2 6 4 2" xfId="22141" xr:uid="{00000000-0005-0000-0000-000040010000}"/>
    <cellStyle name="20% - Énfasis2 2 6 5" xfId="19972" xr:uid="{00000000-0005-0000-0000-000041010000}"/>
    <cellStyle name="20% - Énfasis2 2 7" xfId="15214" xr:uid="{00000000-0005-0000-0000-000042010000}"/>
    <cellStyle name="20% - Énfasis2 2 7 2" xfId="23918" xr:uid="{00000000-0005-0000-0000-000043010000}"/>
    <cellStyle name="20% - Énfasis2 2 8" xfId="17414" xr:uid="{00000000-0005-0000-0000-000044010000}"/>
    <cellStyle name="20% - Énfasis2 2 8 2" xfId="26118" xr:uid="{00000000-0005-0000-0000-000045010000}"/>
    <cellStyle name="20% - Énfasis2 2 9" xfId="13044" xr:uid="{00000000-0005-0000-0000-000046010000}"/>
    <cellStyle name="20% - Énfasis2 2 9 2" xfId="21748" xr:uid="{00000000-0005-0000-0000-000047010000}"/>
    <cellStyle name="20% - Énfasis2 3" xfId="76" xr:uid="{00000000-0005-0000-0000-000048010000}"/>
    <cellStyle name="20% - Énfasis2 3 2" xfId="145" xr:uid="{00000000-0005-0000-0000-000049010000}"/>
    <cellStyle name="20% - Énfasis2 3 2 2" xfId="189" xr:uid="{00000000-0005-0000-0000-00004A010000}"/>
    <cellStyle name="20% - Énfasis2 3 2 2 2" xfId="15340" xr:uid="{00000000-0005-0000-0000-00004B010000}"/>
    <cellStyle name="20% - Énfasis2 3 2 2 2 2" xfId="24044" xr:uid="{00000000-0005-0000-0000-00004C010000}"/>
    <cellStyle name="20% - Énfasis2 3 2 2 3" xfId="17538" xr:uid="{00000000-0005-0000-0000-00004D010000}"/>
    <cellStyle name="20% - Énfasis2 3 2 2 3 2" xfId="26242" xr:uid="{00000000-0005-0000-0000-00004E010000}"/>
    <cellStyle name="20% - Énfasis2 3 2 2 4" xfId="13170" xr:uid="{00000000-0005-0000-0000-00004F010000}"/>
    <cellStyle name="20% - Énfasis2 3 2 2 4 2" xfId="21874" xr:uid="{00000000-0005-0000-0000-000050010000}"/>
    <cellStyle name="20% - Énfasis2 3 2 2 5" xfId="19705" xr:uid="{00000000-0005-0000-0000-000051010000}"/>
    <cellStyle name="20% - Énfasis2 3 2 3" xfId="331" xr:uid="{00000000-0005-0000-0000-000052010000}"/>
    <cellStyle name="20% - Énfasis2 3 2 3 2" xfId="15475" xr:uid="{00000000-0005-0000-0000-000053010000}"/>
    <cellStyle name="20% - Énfasis2 3 2 3 2 2" xfId="24179" xr:uid="{00000000-0005-0000-0000-000054010000}"/>
    <cellStyle name="20% - Énfasis2 3 2 3 3" xfId="17673" xr:uid="{00000000-0005-0000-0000-000055010000}"/>
    <cellStyle name="20% - Énfasis2 3 2 3 3 2" xfId="26377" xr:uid="{00000000-0005-0000-0000-000056010000}"/>
    <cellStyle name="20% - Énfasis2 3 2 3 4" xfId="13305" xr:uid="{00000000-0005-0000-0000-000057010000}"/>
    <cellStyle name="20% - Énfasis2 3 2 3 4 2" xfId="22009" xr:uid="{00000000-0005-0000-0000-000058010000}"/>
    <cellStyle name="20% - Énfasis2 3 2 3 5" xfId="19840" xr:uid="{00000000-0005-0000-0000-000059010000}"/>
    <cellStyle name="20% - Énfasis2 3 2 4" xfId="15297" xr:uid="{00000000-0005-0000-0000-00005A010000}"/>
    <cellStyle name="20% - Énfasis2 3 2 4 2" xfId="24001" xr:uid="{00000000-0005-0000-0000-00005B010000}"/>
    <cellStyle name="20% - Énfasis2 3 2 5" xfId="17495" xr:uid="{00000000-0005-0000-0000-00005C010000}"/>
    <cellStyle name="20% - Énfasis2 3 2 5 2" xfId="26199" xr:uid="{00000000-0005-0000-0000-00005D010000}"/>
    <cellStyle name="20% - Énfasis2 3 2 6" xfId="13127" xr:uid="{00000000-0005-0000-0000-00005E010000}"/>
    <cellStyle name="20% - Énfasis2 3 2 6 2" xfId="21831" xr:uid="{00000000-0005-0000-0000-00005F010000}"/>
    <cellStyle name="20% - Énfasis2 3 2 7" xfId="19662" xr:uid="{00000000-0005-0000-0000-000060010000}"/>
    <cellStyle name="20% - Énfasis2 3 3" xfId="190" xr:uid="{00000000-0005-0000-0000-000061010000}"/>
    <cellStyle name="20% - Énfasis2 3 3 2" xfId="15341" xr:uid="{00000000-0005-0000-0000-000062010000}"/>
    <cellStyle name="20% - Énfasis2 3 3 2 2" xfId="24045" xr:uid="{00000000-0005-0000-0000-000063010000}"/>
    <cellStyle name="20% - Énfasis2 3 3 3" xfId="17539" xr:uid="{00000000-0005-0000-0000-000064010000}"/>
    <cellStyle name="20% - Énfasis2 3 3 3 2" xfId="26243" xr:uid="{00000000-0005-0000-0000-000065010000}"/>
    <cellStyle name="20% - Énfasis2 3 3 4" xfId="13171" xr:uid="{00000000-0005-0000-0000-000066010000}"/>
    <cellStyle name="20% - Énfasis2 3 3 4 2" xfId="21875" xr:uid="{00000000-0005-0000-0000-000067010000}"/>
    <cellStyle name="20% - Énfasis2 3 3 5" xfId="19706" xr:uid="{00000000-0005-0000-0000-000068010000}"/>
    <cellStyle name="20% - Énfasis2 3 4" xfId="332" xr:uid="{00000000-0005-0000-0000-000069010000}"/>
    <cellStyle name="20% - Énfasis2 3 4 2" xfId="15476" xr:uid="{00000000-0005-0000-0000-00006A010000}"/>
    <cellStyle name="20% - Énfasis2 3 4 2 2" xfId="24180" xr:uid="{00000000-0005-0000-0000-00006B010000}"/>
    <cellStyle name="20% - Énfasis2 3 4 3" xfId="17674" xr:uid="{00000000-0005-0000-0000-00006C010000}"/>
    <cellStyle name="20% - Énfasis2 3 4 3 2" xfId="26378" xr:uid="{00000000-0005-0000-0000-00006D010000}"/>
    <cellStyle name="20% - Énfasis2 3 4 4" xfId="13306" xr:uid="{00000000-0005-0000-0000-00006E010000}"/>
    <cellStyle name="20% - Énfasis2 3 4 4 2" xfId="22010" xr:uid="{00000000-0005-0000-0000-00006F010000}"/>
    <cellStyle name="20% - Énfasis2 3 4 5" xfId="19841" xr:uid="{00000000-0005-0000-0000-000070010000}"/>
    <cellStyle name="20% - Énfasis2 3 5" xfId="484" xr:uid="{00000000-0005-0000-0000-000071010000}"/>
    <cellStyle name="20% - Énfasis2 3 6" xfId="15230" xr:uid="{00000000-0005-0000-0000-000072010000}"/>
    <cellStyle name="20% - Énfasis2 3 6 2" xfId="23934" xr:uid="{00000000-0005-0000-0000-000073010000}"/>
    <cellStyle name="20% - Énfasis2 3 7" xfId="17430" xr:uid="{00000000-0005-0000-0000-000074010000}"/>
    <cellStyle name="20% - Énfasis2 3 7 2" xfId="26134" xr:uid="{00000000-0005-0000-0000-000075010000}"/>
    <cellStyle name="20% - Énfasis2 3 8" xfId="13060" xr:uid="{00000000-0005-0000-0000-000076010000}"/>
    <cellStyle name="20% - Énfasis2 3 8 2" xfId="21764" xr:uid="{00000000-0005-0000-0000-000077010000}"/>
    <cellStyle name="20% - Énfasis2 3 9" xfId="19597" xr:uid="{00000000-0005-0000-0000-000078010000}"/>
    <cellStyle name="20% - Énfasis2 4" xfId="110" xr:uid="{00000000-0005-0000-0000-000079010000}"/>
    <cellStyle name="20% - Énfasis2 4 2" xfId="191" xr:uid="{00000000-0005-0000-0000-00007A010000}"/>
    <cellStyle name="20% - Énfasis2 4 2 2" xfId="15342" xr:uid="{00000000-0005-0000-0000-00007B010000}"/>
    <cellStyle name="20% - Énfasis2 4 2 2 2" xfId="24046" xr:uid="{00000000-0005-0000-0000-00007C010000}"/>
    <cellStyle name="20% - Énfasis2 4 2 3" xfId="17540" xr:uid="{00000000-0005-0000-0000-00007D010000}"/>
    <cellStyle name="20% - Énfasis2 4 2 3 2" xfId="26244" xr:uid="{00000000-0005-0000-0000-00007E010000}"/>
    <cellStyle name="20% - Énfasis2 4 2 4" xfId="13172" xr:uid="{00000000-0005-0000-0000-00007F010000}"/>
    <cellStyle name="20% - Énfasis2 4 2 4 2" xfId="21876" xr:uid="{00000000-0005-0000-0000-000080010000}"/>
    <cellStyle name="20% - Énfasis2 4 2 5" xfId="19707" xr:uid="{00000000-0005-0000-0000-000081010000}"/>
    <cellStyle name="20% - Énfasis2 4 3" xfId="333" xr:uid="{00000000-0005-0000-0000-000082010000}"/>
    <cellStyle name="20% - Énfasis2 4 3 2" xfId="15477" xr:uid="{00000000-0005-0000-0000-000083010000}"/>
    <cellStyle name="20% - Énfasis2 4 3 2 2" xfId="24181" xr:uid="{00000000-0005-0000-0000-000084010000}"/>
    <cellStyle name="20% - Énfasis2 4 3 3" xfId="17675" xr:uid="{00000000-0005-0000-0000-000085010000}"/>
    <cellStyle name="20% - Énfasis2 4 3 3 2" xfId="26379" xr:uid="{00000000-0005-0000-0000-000086010000}"/>
    <cellStyle name="20% - Énfasis2 4 3 4" xfId="13307" xr:uid="{00000000-0005-0000-0000-000087010000}"/>
    <cellStyle name="20% - Énfasis2 4 3 4 2" xfId="22011" xr:uid="{00000000-0005-0000-0000-000088010000}"/>
    <cellStyle name="20% - Énfasis2 4 3 5" xfId="19842" xr:uid="{00000000-0005-0000-0000-000089010000}"/>
    <cellStyle name="20% - Énfasis2 4 4" xfId="485" xr:uid="{00000000-0005-0000-0000-00008A010000}"/>
    <cellStyle name="20% - Énfasis2 4 5" xfId="15264" xr:uid="{00000000-0005-0000-0000-00008B010000}"/>
    <cellStyle name="20% - Énfasis2 4 5 2" xfId="23968" xr:uid="{00000000-0005-0000-0000-00008C010000}"/>
    <cellStyle name="20% - Énfasis2 4 6" xfId="17463" xr:uid="{00000000-0005-0000-0000-00008D010000}"/>
    <cellStyle name="20% - Énfasis2 4 6 2" xfId="26167" xr:uid="{00000000-0005-0000-0000-00008E010000}"/>
    <cellStyle name="20% - Énfasis2 4 7" xfId="13094" xr:uid="{00000000-0005-0000-0000-00008F010000}"/>
    <cellStyle name="20% - Énfasis2 4 7 2" xfId="21798" xr:uid="{00000000-0005-0000-0000-000090010000}"/>
    <cellStyle name="20% - Énfasis2 4 8" xfId="19630" xr:uid="{00000000-0005-0000-0000-000091010000}"/>
    <cellStyle name="20% - Énfasis2 5" xfId="192" xr:uid="{00000000-0005-0000-0000-000092010000}"/>
    <cellStyle name="20% - Énfasis2 5 2" xfId="334" xr:uid="{00000000-0005-0000-0000-000093010000}"/>
    <cellStyle name="20% - Énfasis2 5 2 2" xfId="15478" xr:uid="{00000000-0005-0000-0000-000094010000}"/>
    <cellStyle name="20% - Énfasis2 5 2 2 2" xfId="24182" xr:uid="{00000000-0005-0000-0000-000095010000}"/>
    <cellStyle name="20% - Énfasis2 5 2 3" xfId="17676" xr:uid="{00000000-0005-0000-0000-000096010000}"/>
    <cellStyle name="20% - Énfasis2 5 2 3 2" xfId="26380" xr:uid="{00000000-0005-0000-0000-000097010000}"/>
    <cellStyle name="20% - Énfasis2 5 2 4" xfId="13308" xr:uid="{00000000-0005-0000-0000-000098010000}"/>
    <cellStyle name="20% - Énfasis2 5 2 4 2" xfId="22012" xr:uid="{00000000-0005-0000-0000-000099010000}"/>
    <cellStyle name="20% - Énfasis2 5 2 5" xfId="19843" xr:uid="{00000000-0005-0000-0000-00009A010000}"/>
    <cellStyle name="20% - Énfasis2 5 3" xfId="486" xr:uid="{00000000-0005-0000-0000-00009B010000}"/>
    <cellStyle name="20% - Énfasis2 5 4" xfId="15343" xr:uid="{00000000-0005-0000-0000-00009C010000}"/>
    <cellStyle name="20% - Énfasis2 5 4 2" xfId="24047" xr:uid="{00000000-0005-0000-0000-00009D010000}"/>
    <cellStyle name="20% - Énfasis2 5 5" xfId="17541" xr:uid="{00000000-0005-0000-0000-00009E010000}"/>
    <cellStyle name="20% - Énfasis2 5 5 2" xfId="26245" xr:uid="{00000000-0005-0000-0000-00009F010000}"/>
    <cellStyle name="20% - Énfasis2 5 6" xfId="13173" xr:uid="{00000000-0005-0000-0000-0000A0010000}"/>
    <cellStyle name="20% - Énfasis2 5 6 2" xfId="21877" xr:uid="{00000000-0005-0000-0000-0000A1010000}"/>
    <cellStyle name="20% - Énfasis2 5 7" xfId="19708" xr:uid="{00000000-0005-0000-0000-0000A2010000}"/>
    <cellStyle name="20% - Énfasis2 6" xfId="193" xr:uid="{00000000-0005-0000-0000-0000A3010000}"/>
    <cellStyle name="20% - Énfasis2 6 2" xfId="335" xr:uid="{00000000-0005-0000-0000-0000A4010000}"/>
    <cellStyle name="20% - Énfasis2 6 2 2" xfId="15479" xr:uid="{00000000-0005-0000-0000-0000A5010000}"/>
    <cellStyle name="20% - Énfasis2 6 2 2 2" xfId="24183" xr:uid="{00000000-0005-0000-0000-0000A6010000}"/>
    <cellStyle name="20% - Énfasis2 6 2 3" xfId="17677" xr:uid="{00000000-0005-0000-0000-0000A7010000}"/>
    <cellStyle name="20% - Énfasis2 6 2 3 2" xfId="26381" xr:uid="{00000000-0005-0000-0000-0000A8010000}"/>
    <cellStyle name="20% - Énfasis2 6 2 4" xfId="13309" xr:uid="{00000000-0005-0000-0000-0000A9010000}"/>
    <cellStyle name="20% - Énfasis2 6 2 4 2" xfId="22013" xr:uid="{00000000-0005-0000-0000-0000AA010000}"/>
    <cellStyle name="20% - Énfasis2 6 2 5" xfId="19844" xr:uid="{00000000-0005-0000-0000-0000AB010000}"/>
    <cellStyle name="20% - Énfasis2 6 3" xfId="487" xr:uid="{00000000-0005-0000-0000-0000AC010000}"/>
    <cellStyle name="20% - Énfasis2 6 4" xfId="15344" xr:uid="{00000000-0005-0000-0000-0000AD010000}"/>
    <cellStyle name="20% - Énfasis2 6 4 2" xfId="24048" xr:uid="{00000000-0005-0000-0000-0000AE010000}"/>
    <cellStyle name="20% - Énfasis2 6 5" xfId="17542" xr:uid="{00000000-0005-0000-0000-0000AF010000}"/>
    <cellStyle name="20% - Énfasis2 6 5 2" xfId="26246" xr:uid="{00000000-0005-0000-0000-0000B0010000}"/>
    <cellStyle name="20% - Énfasis2 6 6" xfId="13174" xr:uid="{00000000-0005-0000-0000-0000B1010000}"/>
    <cellStyle name="20% - Énfasis2 6 6 2" xfId="21878" xr:uid="{00000000-0005-0000-0000-0000B2010000}"/>
    <cellStyle name="20% - Énfasis2 6 7" xfId="19709" xr:uid="{00000000-0005-0000-0000-0000B3010000}"/>
    <cellStyle name="20% - Énfasis2 7" xfId="194" xr:uid="{00000000-0005-0000-0000-0000B4010000}"/>
    <cellStyle name="20% - Énfasis2 7 2" xfId="336" xr:uid="{00000000-0005-0000-0000-0000B5010000}"/>
    <cellStyle name="20% - Énfasis2 7 2 2" xfId="15480" xr:uid="{00000000-0005-0000-0000-0000B6010000}"/>
    <cellStyle name="20% - Énfasis2 7 2 2 2" xfId="24184" xr:uid="{00000000-0005-0000-0000-0000B7010000}"/>
    <cellStyle name="20% - Énfasis2 7 2 3" xfId="17678" xr:uid="{00000000-0005-0000-0000-0000B8010000}"/>
    <cellStyle name="20% - Énfasis2 7 2 3 2" xfId="26382" xr:uid="{00000000-0005-0000-0000-0000B9010000}"/>
    <cellStyle name="20% - Énfasis2 7 2 4" xfId="13310" xr:uid="{00000000-0005-0000-0000-0000BA010000}"/>
    <cellStyle name="20% - Énfasis2 7 2 4 2" xfId="22014" xr:uid="{00000000-0005-0000-0000-0000BB010000}"/>
    <cellStyle name="20% - Énfasis2 7 2 5" xfId="19845" xr:uid="{00000000-0005-0000-0000-0000BC010000}"/>
    <cellStyle name="20% - Énfasis2 7 3" xfId="488" xr:uid="{00000000-0005-0000-0000-0000BD010000}"/>
    <cellStyle name="20% - Énfasis2 7 4" xfId="15345" xr:uid="{00000000-0005-0000-0000-0000BE010000}"/>
    <cellStyle name="20% - Énfasis2 7 4 2" xfId="24049" xr:uid="{00000000-0005-0000-0000-0000BF010000}"/>
    <cellStyle name="20% - Énfasis2 7 5" xfId="17543" xr:uid="{00000000-0005-0000-0000-0000C0010000}"/>
    <cellStyle name="20% - Énfasis2 7 5 2" xfId="26247" xr:uid="{00000000-0005-0000-0000-0000C1010000}"/>
    <cellStyle name="20% - Énfasis2 7 6" xfId="13175" xr:uid="{00000000-0005-0000-0000-0000C2010000}"/>
    <cellStyle name="20% - Énfasis2 7 6 2" xfId="21879" xr:uid="{00000000-0005-0000-0000-0000C3010000}"/>
    <cellStyle name="20% - Énfasis2 7 7" xfId="19710" xr:uid="{00000000-0005-0000-0000-0000C4010000}"/>
    <cellStyle name="20% - Énfasis2 8" xfId="195" xr:uid="{00000000-0005-0000-0000-0000C5010000}"/>
    <cellStyle name="20% - Énfasis2 8 2" xfId="489" xr:uid="{00000000-0005-0000-0000-0000C6010000}"/>
    <cellStyle name="20% - Énfasis2 8 3" xfId="15346" xr:uid="{00000000-0005-0000-0000-0000C7010000}"/>
    <cellStyle name="20% - Énfasis2 8 3 2" xfId="24050" xr:uid="{00000000-0005-0000-0000-0000C8010000}"/>
    <cellStyle name="20% - Énfasis2 8 4" xfId="17544" xr:uid="{00000000-0005-0000-0000-0000C9010000}"/>
    <cellStyle name="20% - Énfasis2 8 4 2" xfId="26248" xr:uid="{00000000-0005-0000-0000-0000CA010000}"/>
    <cellStyle name="20% - Énfasis2 8 5" xfId="13176" xr:uid="{00000000-0005-0000-0000-0000CB010000}"/>
    <cellStyle name="20% - Énfasis2 8 5 2" xfId="21880" xr:uid="{00000000-0005-0000-0000-0000CC010000}"/>
    <cellStyle name="20% - Énfasis2 8 6" xfId="19711" xr:uid="{00000000-0005-0000-0000-0000CD010000}"/>
    <cellStyle name="20% - Énfasis2 9" xfId="337" xr:uid="{00000000-0005-0000-0000-0000CE010000}"/>
    <cellStyle name="20% - Énfasis2 9 2" xfId="490" xr:uid="{00000000-0005-0000-0000-0000CF010000}"/>
    <cellStyle name="20% - Énfasis2 9 3" xfId="15481" xr:uid="{00000000-0005-0000-0000-0000D0010000}"/>
    <cellStyle name="20% - Énfasis2 9 3 2" xfId="24185" xr:uid="{00000000-0005-0000-0000-0000D1010000}"/>
    <cellStyle name="20% - Énfasis2 9 4" xfId="17679" xr:uid="{00000000-0005-0000-0000-0000D2010000}"/>
    <cellStyle name="20% - Énfasis2 9 4 2" xfId="26383" xr:uid="{00000000-0005-0000-0000-0000D3010000}"/>
    <cellStyle name="20% - Énfasis2 9 5" xfId="13311" xr:uid="{00000000-0005-0000-0000-0000D4010000}"/>
    <cellStyle name="20% - Énfasis2 9 5 2" xfId="22015" xr:uid="{00000000-0005-0000-0000-0000D5010000}"/>
    <cellStyle name="20% - Énfasis2 9 6" xfId="19846" xr:uid="{00000000-0005-0000-0000-0000D6010000}"/>
    <cellStyle name="20% - Énfasis3" xfId="31" builtinId="38" customBuiltin="1"/>
    <cellStyle name="20% - Énfasis3 10" xfId="15200" xr:uid="{00000000-0005-0000-0000-0000D8010000}"/>
    <cellStyle name="20% - Énfasis3 10 2" xfId="23904" xr:uid="{00000000-0005-0000-0000-0000D9010000}"/>
    <cellStyle name="20% - Énfasis3 11" xfId="17400" xr:uid="{00000000-0005-0000-0000-0000DA010000}"/>
    <cellStyle name="20% - Énfasis3 11 2" xfId="26104" xr:uid="{00000000-0005-0000-0000-0000DB010000}"/>
    <cellStyle name="20% - Énfasis3 12" xfId="13030" xr:uid="{00000000-0005-0000-0000-0000DC010000}"/>
    <cellStyle name="20% - Énfasis3 12 2" xfId="21734" xr:uid="{00000000-0005-0000-0000-0000DD010000}"/>
    <cellStyle name="20% - Énfasis3 13" xfId="19567" xr:uid="{00000000-0005-0000-0000-0000DE010000}"/>
    <cellStyle name="20% - Énfasis3 2" xfId="61" xr:uid="{00000000-0005-0000-0000-0000DF010000}"/>
    <cellStyle name="20% - Énfasis3 2 10" xfId="19583" xr:uid="{00000000-0005-0000-0000-0000E0010000}"/>
    <cellStyle name="20% - Énfasis3 2 2" xfId="95" xr:uid="{00000000-0005-0000-0000-0000E1010000}"/>
    <cellStyle name="20% - Énfasis3 2 2 2" xfId="163" xr:uid="{00000000-0005-0000-0000-0000E2010000}"/>
    <cellStyle name="20% - Énfasis3 2 2 2 2" xfId="15315" xr:uid="{00000000-0005-0000-0000-0000E3010000}"/>
    <cellStyle name="20% - Énfasis3 2 2 2 2 2" xfId="24019" xr:uid="{00000000-0005-0000-0000-0000E4010000}"/>
    <cellStyle name="20% - Énfasis3 2 2 2 3" xfId="17513" xr:uid="{00000000-0005-0000-0000-0000E5010000}"/>
    <cellStyle name="20% - Énfasis3 2 2 2 3 2" xfId="26217" xr:uid="{00000000-0005-0000-0000-0000E6010000}"/>
    <cellStyle name="20% - Énfasis3 2 2 2 4" xfId="13145" xr:uid="{00000000-0005-0000-0000-0000E7010000}"/>
    <cellStyle name="20% - Énfasis3 2 2 2 4 2" xfId="21849" xr:uid="{00000000-0005-0000-0000-0000E8010000}"/>
    <cellStyle name="20% - Énfasis3 2 2 2 5" xfId="19680" xr:uid="{00000000-0005-0000-0000-0000E9010000}"/>
    <cellStyle name="20% - Énfasis3 2 2 3" xfId="196" xr:uid="{00000000-0005-0000-0000-0000EA010000}"/>
    <cellStyle name="20% - Énfasis3 2 2 3 2" xfId="15347" xr:uid="{00000000-0005-0000-0000-0000EB010000}"/>
    <cellStyle name="20% - Énfasis3 2 2 3 2 2" xfId="24051" xr:uid="{00000000-0005-0000-0000-0000EC010000}"/>
    <cellStyle name="20% - Énfasis3 2 2 3 3" xfId="17545" xr:uid="{00000000-0005-0000-0000-0000ED010000}"/>
    <cellStyle name="20% - Énfasis3 2 2 3 3 2" xfId="26249" xr:uid="{00000000-0005-0000-0000-0000EE010000}"/>
    <cellStyle name="20% - Énfasis3 2 2 3 4" xfId="13177" xr:uid="{00000000-0005-0000-0000-0000EF010000}"/>
    <cellStyle name="20% - Énfasis3 2 2 3 4 2" xfId="21881" xr:uid="{00000000-0005-0000-0000-0000F0010000}"/>
    <cellStyle name="20% - Énfasis3 2 2 3 5" xfId="19712" xr:uid="{00000000-0005-0000-0000-0000F1010000}"/>
    <cellStyle name="20% - Énfasis3 2 2 4" xfId="338" xr:uid="{00000000-0005-0000-0000-0000F2010000}"/>
    <cellStyle name="20% - Énfasis3 2 2 4 2" xfId="15482" xr:uid="{00000000-0005-0000-0000-0000F3010000}"/>
    <cellStyle name="20% - Énfasis3 2 2 4 2 2" xfId="24186" xr:uid="{00000000-0005-0000-0000-0000F4010000}"/>
    <cellStyle name="20% - Énfasis3 2 2 4 3" xfId="17680" xr:uid="{00000000-0005-0000-0000-0000F5010000}"/>
    <cellStyle name="20% - Énfasis3 2 2 4 3 2" xfId="26384" xr:uid="{00000000-0005-0000-0000-0000F6010000}"/>
    <cellStyle name="20% - Énfasis3 2 2 4 4" xfId="13312" xr:uid="{00000000-0005-0000-0000-0000F7010000}"/>
    <cellStyle name="20% - Énfasis3 2 2 4 4 2" xfId="22016" xr:uid="{00000000-0005-0000-0000-0000F8010000}"/>
    <cellStyle name="20% - Énfasis3 2 2 4 5" xfId="19847" xr:uid="{00000000-0005-0000-0000-0000F9010000}"/>
    <cellStyle name="20% - Énfasis3 2 2 5" xfId="492" xr:uid="{00000000-0005-0000-0000-0000FA010000}"/>
    <cellStyle name="20% - Énfasis3 2 2 6" xfId="15249" xr:uid="{00000000-0005-0000-0000-0000FB010000}"/>
    <cellStyle name="20% - Énfasis3 2 2 6 2" xfId="23953" xr:uid="{00000000-0005-0000-0000-0000FC010000}"/>
    <cellStyle name="20% - Énfasis3 2 2 7" xfId="17448" xr:uid="{00000000-0005-0000-0000-0000FD010000}"/>
    <cellStyle name="20% - Énfasis3 2 2 7 2" xfId="26152" xr:uid="{00000000-0005-0000-0000-0000FE010000}"/>
    <cellStyle name="20% - Énfasis3 2 2 8" xfId="13079" xr:uid="{00000000-0005-0000-0000-0000FF010000}"/>
    <cellStyle name="20% - Énfasis3 2 2 8 2" xfId="21783" xr:uid="{00000000-0005-0000-0000-000000020000}"/>
    <cellStyle name="20% - Énfasis3 2 2 9" xfId="19615" xr:uid="{00000000-0005-0000-0000-000001020000}"/>
    <cellStyle name="20% - Énfasis3 2 3" xfId="131" xr:uid="{00000000-0005-0000-0000-000002020000}"/>
    <cellStyle name="20% - Énfasis3 2 3 2" xfId="15283" xr:uid="{00000000-0005-0000-0000-000003020000}"/>
    <cellStyle name="20% - Énfasis3 2 3 2 2" xfId="23987" xr:uid="{00000000-0005-0000-0000-000004020000}"/>
    <cellStyle name="20% - Énfasis3 2 3 3" xfId="17481" xr:uid="{00000000-0005-0000-0000-000005020000}"/>
    <cellStyle name="20% - Énfasis3 2 3 3 2" xfId="26185" xr:uid="{00000000-0005-0000-0000-000006020000}"/>
    <cellStyle name="20% - Énfasis3 2 3 4" xfId="13113" xr:uid="{00000000-0005-0000-0000-000007020000}"/>
    <cellStyle name="20% - Énfasis3 2 3 4 2" xfId="21817" xr:uid="{00000000-0005-0000-0000-000008020000}"/>
    <cellStyle name="20% - Énfasis3 2 3 5" xfId="19648" xr:uid="{00000000-0005-0000-0000-000009020000}"/>
    <cellStyle name="20% - Énfasis3 2 4" xfId="197" xr:uid="{00000000-0005-0000-0000-00000A020000}"/>
    <cellStyle name="20% - Énfasis3 2 4 2" xfId="15348" xr:uid="{00000000-0005-0000-0000-00000B020000}"/>
    <cellStyle name="20% - Énfasis3 2 4 2 2" xfId="24052" xr:uid="{00000000-0005-0000-0000-00000C020000}"/>
    <cellStyle name="20% - Énfasis3 2 4 3" xfId="17546" xr:uid="{00000000-0005-0000-0000-00000D020000}"/>
    <cellStyle name="20% - Énfasis3 2 4 3 2" xfId="26250" xr:uid="{00000000-0005-0000-0000-00000E020000}"/>
    <cellStyle name="20% - Énfasis3 2 4 4" xfId="13178" xr:uid="{00000000-0005-0000-0000-00000F020000}"/>
    <cellStyle name="20% - Énfasis3 2 4 4 2" xfId="21882" xr:uid="{00000000-0005-0000-0000-000010020000}"/>
    <cellStyle name="20% - Énfasis3 2 4 5" xfId="19713" xr:uid="{00000000-0005-0000-0000-000011020000}"/>
    <cellStyle name="20% - Énfasis3 2 5" xfId="339" xr:uid="{00000000-0005-0000-0000-000012020000}"/>
    <cellStyle name="20% - Énfasis3 2 5 2" xfId="15483" xr:uid="{00000000-0005-0000-0000-000013020000}"/>
    <cellStyle name="20% - Énfasis3 2 5 2 2" xfId="24187" xr:uid="{00000000-0005-0000-0000-000014020000}"/>
    <cellStyle name="20% - Énfasis3 2 5 3" xfId="17681" xr:uid="{00000000-0005-0000-0000-000015020000}"/>
    <cellStyle name="20% - Énfasis3 2 5 3 2" xfId="26385" xr:uid="{00000000-0005-0000-0000-000016020000}"/>
    <cellStyle name="20% - Énfasis3 2 5 4" xfId="13313" xr:uid="{00000000-0005-0000-0000-000017020000}"/>
    <cellStyle name="20% - Énfasis3 2 5 4 2" xfId="22017" xr:uid="{00000000-0005-0000-0000-000018020000}"/>
    <cellStyle name="20% - Énfasis3 2 5 5" xfId="19848" xr:uid="{00000000-0005-0000-0000-000019020000}"/>
    <cellStyle name="20% - Énfasis3 2 6" xfId="491" xr:uid="{00000000-0005-0000-0000-00001A020000}"/>
    <cellStyle name="20% - Énfasis3 2 6 2" xfId="15608" xr:uid="{00000000-0005-0000-0000-00001B020000}"/>
    <cellStyle name="20% - Énfasis3 2 6 2 2" xfId="24312" xr:uid="{00000000-0005-0000-0000-00001C020000}"/>
    <cellStyle name="20% - Énfasis3 2 6 3" xfId="17806" xr:uid="{00000000-0005-0000-0000-00001D020000}"/>
    <cellStyle name="20% - Énfasis3 2 6 3 2" xfId="26510" xr:uid="{00000000-0005-0000-0000-00001E020000}"/>
    <cellStyle name="20% - Énfasis3 2 6 4" xfId="13438" xr:uid="{00000000-0005-0000-0000-00001F020000}"/>
    <cellStyle name="20% - Énfasis3 2 6 4 2" xfId="22142" xr:uid="{00000000-0005-0000-0000-000020020000}"/>
    <cellStyle name="20% - Énfasis3 2 6 5" xfId="19973" xr:uid="{00000000-0005-0000-0000-000021020000}"/>
    <cellStyle name="20% - Énfasis3 2 7" xfId="15216" xr:uid="{00000000-0005-0000-0000-000022020000}"/>
    <cellStyle name="20% - Énfasis3 2 7 2" xfId="23920" xr:uid="{00000000-0005-0000-0000-000023020000}"/>
    <cellStyle name="20% - Énfasis3 2 8" xfId="17416" xr:uid="{00000000-0005-0000-0000-000024020000}"/>
    <cellStyle name="20% - Énfasis3 2 8 2" xfId="26120" xr:uid="{00000000-0005-0000-0000-000025020000}"/>
    <cellStyle name="20% - Énfasis3 2 9" xfId="13046" xr:uid="{00000000-0005-0000-0000-000026020000}"/>
    <cellStyle name="20% - Énfasis3 2 9 2" xfId="21750" xr:uid="{00000000-0005-0000-0000-000027020000}"/>
    <cellStyle name="20% - Énfasis3 3" xfId="78" xr:uid="{00000000-0005-0000-0000-000028020000}"/>
    <cellStyle name="20% - Énfasis3 3 2" xfId="147" xr:uid="{00000000-0005-0000-0000-000029020000}"/>
    <cellStyle name="20% - Énfasis3 3 2 2" xfId="198" xr:uid="{00000000-0005-0000-0000-00002A020000}"/>
    <cellStyle name="20% - Énfasis3 3 2 2 2" xfId="15349" xr:uid="{00000000-0005-0000-0000-00002B020000}"/>
    <cellStyle name="20% - Énfasis3 3 2 2 2 2" xfId="24053" xr:uid="{00000000-0005-0000-0000-00002C020000}"/>
    <cellStyle name="20% - Énfasis3 3 2 2 3" xfId="17547" xr:uid="{00000000-0005-0000-0000-00002D020000}"/>
    <cellStyle name="20% - Énfasis3 3 2 2 3 2" xfId="26251" xr:uid="{00000000-0005-0000-0000-00002E020000}"/>
    <cellStyle name="20% - Énfasis3 3 2 2 4" xfId="13179" xr:uid="{00000000-0005-0000-0000-00002F020000}"/>
    <cellStyle name="20% - Énfasis3 3 2 2 4 2" xfId="21883" xr:uid="{00000000-0005-0000-0000-000030020000}"/>
    <cellStyle name="20% - Énfasis3 3 2 2 5" xfId="19714" xr:uid="{00000000-0005-0000-0000-000031020000}"/>
    <cellStyle name="20% - Énfasis3 3 2 3" xfId="340" xr:uid="{00000000-0005-0000-0000-000032020000}"/>
    <cellStyle name="20% - Énfasis3 3 2 3 2" xfId="15484" xr:uid="{00000000-0005-0000-0000-000033020000}"/>
    <cellStyle name="20% - Énfasis3 3 2 3 2 2" xfId="24188" xr:uid="{00000000-0005-0000-0000-000034020000}"/>
    <cellStyle name="20% - Énfasis3 3 2 3 3" xfId="17682" xr:uid="{00000000-0005-0000-0000-000035020000}"/>
    <cellStyle name="20% - Énfasis3 3 2 3 3 2" xfId="26386" xr:uid="{00000000-0005-0000-0000-000036020000}"/>
    <cellStyle name="20% - Énfasis3 3 2 3 4" xfId="13314" xr:uid="{00000000-0005-0000-0000-000037020000}"/>
    <cellStyle name="20% - Énfasis3 3 2 3 4 2" xfId="22018" xr:uid="{00000000-0005-0000-0000-000038020000}"/>
    <cellStyle name="20% - Énfasis3 3 2 3 5" xfId="19849" xr:uid="{00000000-0005-0000-0000-000039020000}"/>
    <cellStyle name="20% - Énfasis3 3 2 4" xfId="15299" xr:uid="{00000000-0005-0000-0000-00003A020000}"/>
    <cellStyle name="20% - Énfasis3 3 2 4 2" xfId="24003" xr:uid="{00000000-0005-0000-0000-00003B020000}"/>
    <cellStyle name="20% - Énfasis3 3 2 5" xfId="17497" xr:uid="{00000000-0005-0000-0000-00003C020000}"/>
    <cellStyle name="20% - Énfasis3 3 2 5 2" xfId="26201" xr:uid="{00000000-0005-0000-0000-00003D020000}"/>
    <cellStyle name="20% - Énfasis3 3 2 6" xfId="13129" xr:uid="{00000000-0005-0000-0000-00003E020000}"/>
    <cellStyle name="20% - Énfasis3 3 2 6 2" xfId="21833" xr:uid="{00000000-0005-0000-0000-00003F020000}"/>
    <cellStyle name="20% - Énfasis3 3 2 7" xfId="19664" xr:uid="{00000000-0005-0000-0000-000040020000}"/>
    <cellStyle name="20% - Énfasis3 3 3" xfId="199" xr:uid="{00000000-0005-0000-0000-000041020000}"/>
    <cellStyle name="20% - Énfasis3 3 3 2" xfId="15350" xr:uid="{00000000-0005-0000-0000-000042020000}"/>
    <cellStyle name="20% - Énfasis3 3 3 2 2" xfId="24054" xr:uid="{00000000-0005-0000-0000-000043020000}"/>
    <cellStyle name="20% - Énfasis3 3 3 3" xfId="17548" xr:uid="{00000000-0005-0000-0000-000044020000}"/>
    <cellStyle name="20% - Énfasis3 3 3 3 2" xfId="26252" xr:uid="{00000000-0005-0000-0000-000045020000}"/>
    <cellStyle name="20% - Énfasis3 3 3 4" xfId="13180" xr:uid="{00000000-0005-0000-0000-000046020000}"/>
    <cellStyle name="20% - Énfasis3 3 3 4 2" xfId="21884" xr:uid="{00000000-0005-0000-0000-000047020000}"/>
    <cellStyle name="20% - Énfasis3 3 3 5" xfId="19715" xr:uid="{00000000-0005-0000-0000-000048020000}"/>
    <cellStyle name="20% - Énfasis3 3 4" xfId="341" xr:uid="{00000000-0005-0000-0000-000049020000}"/>
    <cellStyle name="20% - Énfasis3 3 4 2" xfId="15485" xr:uid="{00000000-0005-0000-0000-00004A020000}"/>
    <cellStyle name="20% - Énfasis3 3 4 2 2" xfId="24189" xr:uid="{00000000-0005-0000-0000-00004B020000}"/>
    <cellStyle name="20% - Énfasis3 3 4 3" xfId="17683" xr:uid="{00000000-0005-0000-0000-00004C020000}"/>
    <cellStyle name="20% - Énfasis3 3 4 3 2" xfId="26387" xr:uid="{00000000-0005-0000-0000-00004D020000}"/>
    <cellStyle name="20% - Énfasis3 3 4 4" xfId="13315" xr:uid="{00000000-0005-0000-0000-00004E020000}"/>
    <cellStyle name="20% - Énfasis3 3 4 4 2" xfId="22019" xr:uid="{00000000-0005-0000-0000-00004F020000}"/>
    <cellStyle name="20% - Énfasis3 3 4 5" xfId="19850" xr:uid="{00000000-0005-0000-0000-000050020000}"/>
    <cellStyle name="20% - Énfasis3 3 5" xfId="493" xr:uid="{00000000-0005-0000-0000-000051020000}"/>
    <cellStyle name="20% - Énfasis3 3 6" xfId="15232" xr:uid="{00000000-0005-0000-0000-000052020000}"/>
    <cellStyle name="20% - Énfasis3 3 6 2" xfId="23936" xr:uid="{00000000-0005-0000-0000-000053020000}"/>
    <cellStyle name="20% - Énfasis3 3 7" xfId="17432" xr:uid="{00000000-0005-0000-0000-000054020000}"/>
    <cellStyle name="20% - Énfasis3 3 7 2" xfId="26136" xr:uid="{00000000-0005-0000-0000-000055020000}"/>
    <cellStyle name="20% - Énfasis3 3 8" xfId="13062" xr:uid="{00000000-0005-0000-0000-000056020000}"/>
    <cellStyle name="20% - Énfasis3 3 8 2" xfId="21766" xr:uid="{00000000-0005-0000-0000-000057020000}"/>
    <cellStyle name="20% - Énfasis3 3 9" xfId="19599" xr:uid="{00000000-0005-0000-0000-000058020000}"/>
    <cellStyle name="20% - Énfasis3 4" xfId="112" xr:uid="{00000000-0005-0000-0000-000059020000}"/>
    <cellStyle name="20% - Énfasis3 4 2" xfId="200" xr:uid="{00000000-0005-0000-0000-00005A020000}"/>
    <cellStyle name="20% - Énfasis3 4 2 2" xfId="15351" xr:uid="{00000000-0005-0000-0000-00005B020000}"/>
    <cellStyle name="20% - Énfasis3 4 2 2 2" xfId="24055" xr:uid="{00000000-0005-0000-0000-00005C020000}"/>
    <cellStyle name="20% - Énfasis3 4 2 3" xfId="17549" xr:uid="{00000000-0005-0000-0000-00005D020000}"/>
    <cellStyle name="20% - Énfasis3 4 2 3 2" xfId="26253" xr:uid="{00000000-0005-0000-0000-00005E020000}"/>
    <cellStyle name="20% - Énfasis3 4 2 4" xfId="13181" xr:uid="{00000000-0005-0000-0000-00005F020000}"/>
    <cellStyle name="20% - Énfasis3 4 2 4 2" xfId="21885" xr:uid="{00000000-0005-0000-0000-000060020000}"/>
    <cellStyle name="20% - Énfasis3 4 2 5" xfId="19716" xr:uid="{00000000-0005-0000-0000-000061020000}"/>
    <cellStyle name="20% - Énfasis3 4 3" xfId="342" xr:uid="{00000000-0005-0000-0000-000062020000}"/>
    <cellStyle name="20% - Énfasis3 4 3 2" xfId="15486" xr:uid="{00000000-0005-0000-0000-000063020000}"/>
    <cellStyle name="20% - Énfasis3 4 3 2 2" xfId="24190" xr:uid="{00000000-0005-0000-0000-000064020000}"/>
    <cellStyle name="20% - Énfasis3 4 3 3" xfId="17684" xr:uid="{00000000-0005-0000-0000-000065020000}"/>
    <cellStyle name="20% - Énfasis3 4 3 3 2" xfId="26388" xr:uid="{00000000-0005-0000-0000-000066020000}"/>
    <cellStyle name="20% - Énfasis3 4 3 4" xfId="13316" xr:uid="{00000000-0005-0000-0000-000067020000}"/>
    <cellStyle name="20% - Énfasis3 4 3 4 2" xfId="22020" xr:uid="{00000000-0005-0000-0000-000068020000}"/>
    <cellStyle name="20% - Énfasis3 4 3 5" xfId="19851" xr:uid="{00000000-0005-0000-0000-000069020000}"/>
    <cellStyle name="20% - Énfasis3 4 4" xfId="494" xr:uid="{00000000-0005-0000-0000-00006A020000}"/>
    <cellStyle name="20% - Énfasis3 4 5" xfId="15266" xr:uid="{00000000-0005-0000-0000-00006B020000}"/>
    <cellStyle name="20% - Énfasis3 4 5 2" xfId="23970" xr:uid="{00000000-0005-0000-0000-00006C020000}"/>
    <cellStyle name="20% - Énfasis3 4 6" xfId="17465" xr:uid="{00000000-0005-0000-0000-00006D020000}"/>
    <cellStyle name="20% - Énfasis3 4 6 2" xfId="26169" xr:uid="{00000000-0005-0000-0000-00006E020000}"/>
    <cellStyle name="20% - Énfasis3 4 7" xfId="13096" xr:uid="{00000000-0005-0000-0000-00006F020000}"/>
    <cellStyle name="20% - Énfasis3 4 7 2" xfId="21800" xr:uid="{00000000-0005-0000-0000-000070020000}"/>
    <cellStyle name="20% - Énfasis3 4 8" xfId="19632" xr:uid="{00000000-0005-0000-0000-000071020000}"/>
    <cellStyle name="20% - Énfasis3 5" xfId="201" xr:uid="{00000000-0005-0000-0000-000072020000}"/>
    <cellStyle name="20% - Énfasis3 5 2" xfId="343" xr:uid="{00000000-0005-0000-0000-000073020000}"/>
    <cellStyle name="20% - Énfasis3 5 2 2" xfId="15487" xr:uid="{00000000-0005-0000-0000-000074020000}"/>
    <cellStyle name="20% - Énfasis3 5 2 2 2" xfId="24191" xr:uid="{00000000-0005-0000-0000-000075020000}"/>
    <cellStyle name="20% - Énfasis3 5 2 3" xfId="17685" xr:uid="{00000000-0005-0000-0000-000076020000}"/>
    <cellStyle name="20% - Énfasis3 5 2 3 2" xfId="26389" xr:uid="{00000000-0005-0000-0000-000077020000}"/>
    <cellStyle name="20% - Énfasis3 5 2 4" xfId="13317" xr:uid="{00000000-0005-0000-0000-000078020000}"/>
    <cellStyle name="20% - Énfasis3 5 2 4 2" xfId="22021" xr:uid="{00000000-0005-0000-0000-000079020000}"/>
    <cellStyle name="20% - Énfasis3 5 2 5" xfId="19852" xr:uid="{00000000-0005-0000-0000-00007A020000}"/>
    <cellStyle name="20% - Énfasis3 5 3" xfId="495" xr:uid="{00000000-0005-0000-0000-00007B020000}"/>
    <cellStyle name="20% - Énfasis3 5 4" xfId="15352" xr:uid="{00000000-0005-0000-0000-00007C020000}"/>
    <cellStyle name="20% - Énfasis3 5 4 2" xfId="24056" xr:uid="{00000000-0005-0000-0000-00007D020000}"/>
    <cellStyle name="20% - Énfasis3 5 5" xfId="17550" xr:uid="{00000000-0005-0000-0000-00007E020000}"/>
    <cellStyle name="20% - Énfasis3 5 5 2" xfId="26254" xr:uid="{00000000-0005-0000-0000-00007F020000}"/>
    <cellStyle name="20% - Énfasis3 5 6" xfId="13182" xr:uid="{00000000-0005-0000-0000-000080020000}"/>
    <cellStyle name="20% - Énfasis3 5 6 2" xfId="21886" xr:uid="{00000000-0005-0000-0000-000081020000}"/>
    <cellStyle name="20% - Énfasis3 5 7" xfId="19717" xr:uid="{00000000-0005-0000-0000-000082020000}"/>
    <cellStyle name="20% - Énfasis3 6" xfId="202" xr:uid="{00000000-0005-0000-0000-000083020000}"/>
    <cellStyle name="20% - Énfasis3 6 2" xfId="344" xr:uid="{00000000-0005-0000-0000-000084020000}"/>
    <cellStyle name="20% - Énfasis3 6 2 2" xfId="15488" xr:uid="{00000000-0005-0000-0000-000085020000}"/>
    <cellStyle name="20% - Énfasis3 6 2 2 2" xfId="24192" xr:uid="{00000000-0005-0000-0000-000086020000}"/>
    <cellStyle name="20% - Énfasis3 6 2 3" xfId="17686" xr:uid="{00000000-0005-0000-0000-000087020000}"/>
    <cellStyle name="20% - Énfasis3 6 2 3 2" xfId="26390" xr:uid="{00000000-0005-0000-0000-000088020000}"/>
    <cellStyle name="20% - Énfasis3 6 2 4" xfId="13318" xr:uid="{00000000-0005-0000-0000-000089020000}"/>
    <cellStyle name="20% - Énfasis3 6 2 4 2" xfId="22022" xr:uid="{00000000-0005-0000-0000-00008A020000}"/>
    <cellStyle name="20% - Énfasis3 6 2 5" xfId="19853" xr:uid="{00000000-0005-0000-0000-00008B020000}"/>
    <cellStyle name="20% - Énfasis3 6 3" xfId="496" xr:uid="{00000000-0005-0000-0000-00008C020000}"/>
    <cellStyle name="20% - Énfasis3 6 4" xfId="15353" xr:uid="{00000000-0005-0000-0000-00008D020000}"/>
    <cellStyle name="20% - Énfasis3 6 4 2" xfId="24057" xr:uid="{00000000-0005-0000-0000-00008E020000}"/>
    <cellStyle name="20% - Énfasis3 6 5" xfId="17551" xr:uid="{00000000-0005-0000-0000-00008F020000}"/>
    <cellStyle name="20% - Énfasis3 6 5 2" xfId="26255" xr:uid="{00000000-0005-0000-0000-000090020000}"/>
    <cellStyle name="20% - Énfasis3 6 6" xfId="13183" xr:uid="{00000000-0005-0000-0000-000091020000}"/>
    <cellStyle name="20% - Énfasis3 6 6 2" xfId="21887" xr:uid="{00000000-0005-0000-0000-000092020000}"/>
    <cellStyle name="20% - Énfasis3 6 7" xfId="19718" xr:uid="{00000000-0005-0000-0000-000093020000}"/>
    <cellStyle name="20% - Énfasis3 7" xfId="203" xr:uid="{00000000-0005-0000-0000-000094020000}"/>
    <cellStyle name="20% - Énfasis3 7 2" xfId="345" xr:uid="{00000000-0005-0000-0000-000095020000}"/>
    <cellStyle name="20% - Énfasis3 7 2 2" xfId="15489" xr:uid="{00000000-0005-0000-0000-000096020000}"/>
    <cellStyle name="20% - Énfasis3 7 2 2 2" xfId="24193" xr:uid="{00000000-0005-0000-0000-000097020000}"/>
    <cellStyle name="20% - Énfasis3 7 2 3" xfId="17687" xr:uid="{00000000-0005-0000-0000-000098020000}"/>
    <cellStyle name="20% - Énfasis3 7 2 3 2" xfId="26391" xr:uid="{00000000-0005-0000-0000-000099020000}"/>
    <cellStyle name="20% - Énfasis3 7 2 4" xfId="13319" xr:uid="{00000000-0005-0000-0000-00009A020000}"/>
    <cellStyle name="20% - Énfasis3 7 2 4 2" xfId="22023" xr:uid="{00000000-0005-0000-0000-00009B020000}"/>
    <cellStyle name="20% - Énfasis3 7 2 5" xfId="19854" xr:uid="{00000000-0005-0000-0000-00009C020000}"/>
    <cellStyle name="20% - Énfasis3 7 3" xfId="497" xr:uid="{00000000-0005-0000-0000-00009D020000}"/>
    <cellStyle name="20% - Énfasis3 7 4" xfId="15354" xr:uid="{00000000-0005-0000-0000-00009E020000}"/>
    <cellStyle name="20% - Énfasis3 7 4 2" xfId="24058" xr:uid="{00000000-0005-0000-0000-00009F020000}"/>
    <cellStyle name="20% - Énfasis3 7 5" xfId="17552" xr:uid="{00000000-0005-0000-0000-0000A0020000}"/>
    <cellStyle name="20% - Énfasis3 7 5 2" xfId="26256" xr:uid="{00000000-0005-0000-0000-0000A1020000}"/>
    <cellStyle name="20% - Énfasis3 7 6" xfId="13184" xr:uid="{00000000-0005-0000-0000-0000A2020000}"/>
    <cellStyle name="20% - Énfasis3 7 6 2" xfId="21888" xr:uid="{00000000-0005-0000-0000-0000A3020000}"/>
    <cellStyle name="20% - Énfasis3 7 7" xfId="19719" xr:uid="{00000000-0005-0000-0000-0000A4020000}"/>
    <cellStyle name="20% - Énfasis3 8" xfId="204" xr:uid="{00000000-0005-0000-0000-0000A5020000}"/>
    <cellStyle name="20% - Énfasis3 8 2" xfId="498" xr:uid="{00000000-0005-0000-0000-0000A6020000}"/>
    <cellStyle name="20% - Énfasis3 8 3" xfId="15355" xr:uid="{00000000-0005-0000-0000-0000A7020000}"/>
    <cellStyle name="20% - Énfasis3 8 3 2" xfId="24059" xr:uid="{00000000-0005-0000-0000-0000A8020000}"/>
    <cellStyle name="20% - Énfasis3 8 4" xfId="17553" xr:uid="{00000000-0005-0000-0000-0000A9020000}"/>
    <cellStyle name="20% - Énfasis3 8 4 2" xfId="26257" xr:uid="{00000000-0005-0000-0000-0000AA020000}"/>
    <cellStyle name="20% - Énfasis3 8 5" xfId="13185" xr:uid="{00000000-0005-0000-0000-0000AB020000}"/>
    <cellStyle name="20% - Énfasis3 8 5 2" xfId="21889" xr:uid="{00000000-0005-0000-0000-0000AC020000}"/>
    <cellStyle name="20% - Énfasis3 8 6" xfId="19720" xr:uid="{00000000-0005-0000-0000-0000AD020000}"/>
    <cellStyle name="20% - Énfasis3 9" xfId="346" xr:uid="{00000000-0005-0000-0000-0000AE020000}"/>
    <cellStyle name="20% - Énfasis3 9 2" xfId="499" xr:uid="{00000000-0005-0000-0000-0000AF020000}"/>
    <cellStyle name="20% - Énfasis3 9 3" xfId="15490" xr:uid="{00000000-0005-0000-0000-0000B0020000}"/>
    <cellStyle name="20% - Énfasis3 9 3 2" xfId="24194" xr:uid="{00000000-0005-0000-0000-0000B1020000}"/>
    <cellStyle name="20% - Énfasis3 9 4" xfId="17688" xr:uid="{00000000-0005-0000-0000-0000B2020000}"/>
    <cellStyle name="20% - Énfasis3 9 4 2" xfId="26392" xr:uid="{00000000-0005-0000-0000-0000B3020000}"/>
    <cellStyle name="20% - Énfasis3 9 5" xfId="13320" xr:uid="{00000000-0005-0000-0000-0000B4020000}"/>
    <cellStyle name="20% - Énfasis3 9 5 2" xfId="22024" xr:uid="{00000000-0005-0000-0000-0000B5020000}"/>
    <cellStyle name="20% - Énfasis3 9 6" xfId="19855" xr:uid="{00000000-0005-0000-0000-0000B6020000}"/>
    <cellStyle name="20% - Énfasis4" xfId="35" builtinId="42" customBuiltin="1"/>
    <cellStyle name="20% - Énfasis4 10" xfId="15202" xr:uid="{00000000-0005-0000-0000-0000B8020000}"/>
    <cellStyle name="20% - Énfasis4 10 2" xfId="23906" xr:uid="{00000000-0005-0000-0000-0000B9020000}"/>
    <cellStyle name="20% - Énfasis4 11" xfId="17402" xr:uid="{00000000-0005-0000-0000-0000BA020000}"/>
    <cellStyle name="20% - Énfasis4 11 2" xfId="26106" xr:uid="{00000000-0005-0000-0000-0000BB020000}"/>
    <cellStyle name="20% - Énfasis4 12" xfId="13032" xr:uid="{00000000-0005-0000-0000-0000BC020000}"/>
    <cellStyle name="20% - Énfasis4 12 2" xfId="21736" xr:uid="{00000000-0005-0000-0000-0000BD020000}"/>
    <cellStyle name="20% - Énfasis4 13" xfId="19569" xr:uid="{00000000-0005-0000-0000-0000BE020000}"/>
    <cellStyle name="20% - Énfasis4 2" xfId="63" xr:uid="{00000000-0005-0000-0000-0000BF020000}"/>
    <cellStyle name="20% - Énfasis4 2 10" xfId="19585" xr:uid="{00000000-0005-0000-0000-0000C0020000}"/>
    <cellStyle name="20% - Énfasis4 2 2" xfId="97" xr:uid="{00000000-0005-0000-0000-0000C1020000}"/>
    <cellStyle name="20% - Énfasis4 2 2 2" xfId="165" xr:uid="{00000000-0005-0000-0000-0000C2020000}"/>
    <cellStyle name="20% - Énfasis4 2 2 2 2" xfId="15317" xr:uid="{00000000-0005-0000-0000-0000C3020000}"/>
    <cellStyle name="20% - Énfasis4 2 2 2 2 2" xfId="24021" xr:uid="{00000000-0005-0000-0000-0000C4020000}"/>
    <cellStyle name="20% - Énfasis4 2 2 2 3" xfId="17515" xr:uid="{00000000-0005-0000-0000-0000C5020000}"/>
    <cellStyle name="20% - Énfasis4 2 2 2 3 2" xfId="26219" xr:uid="{00000000-0005-0000-0000-0000C6020000}"/>
    <cellStyle name="20% - Énfasis4 2 2 2 4" xfId="13147" xr:uid="{00000000-0005-0000-0000-0000C7020000}"/>
    <cellStyle name="20% - Énfasis4 2 2 2 4 2" xfId="21851" xr:uid="{00000000-0005-0000-0000-0000C8020000}"/>
    <cellStyle name="20% - Énfasis4 2 2 2 5" xfId="19682" xr:uid="{00000000-0005-0000-0000-0000C9020000}"/>
    <cellStyle name="20% - Énfasis4 2 2 3" xfId="205" xr:uid="{00000000-0005-0000-0000-0000CA020000}"/>
    <cellStyle name="20% - Énfasis4 2 2 3 2" xfId="15356" xr:uid="{00000000-0005-0000-0000-0000CB020000}"/>
    <cellStyle name="20% - Énfasis4 2 2 3 2 2" xfId="24060" xr:uid="{00000000-0005-0000-0000-0000CC020000}"/>
    <cellStyle name="20% - Énfasis4 2 2 3 3" xfId="17554" xr:uid="{00000000-0005-0000-0000-0000CD020000}"/>
    <cellStyle name="20% - Énfasis4 2 2 3 3 2" xfId="26258" xr:uid="{00000000-0005-0000-0000-0000CE020000}"/>
    <cellStyle name="20% - Énfasis4 2 2 3 4" xfId="13186" xr:uid="{00000000-0005-0000-0000-0000CF020000}"/>
    <cellStyle name="20% - Énfasis4 2 2 3 4 2" xfId="21890" xr:uid="{00000000-0005-0000-0000-0000D0020000}"/>
    <cellStyle name="20% - Énfasis4 2 2 3 5" xfId="19721" xr:uid="{00000000-0005-0000-0000-0000D1020000}"/>
    <cellStyle name="20% - Énfasis4 2 2 4" xfId="347" xr:uid="{00000000-0005-0000-0000-0000D2020000}"/>
    <cellStyle name="20% - Énfasis4 2 2 4 2" xfId="15491" xr:uid="{00000000-0005-0000-0000-0000D3020000}"/>
    <cellStyle name="20% - Énfasis4 2 2 4 2 2" xfId="24195" xr:uid="{00000000-0005-0000-0000-0000D4020000}"/>
    <cellStyle name="20% - Énfasis4 2 2 4 3" xfId="17689" xr:uid="{00000000-0005-0000-0000-0000D5020000}"/>
    <cellStyle name="20% - Énfasis4 2 2 4 3 2" xfId="26393" xr:uid="{00000000-0005-0000-0000-0000D6020000}"/>
    <cellStyle name="20% - Énfasis4 2 2 4 4" xfId="13321" xr:uid="{00000000-0005-0000-0000-0000D7020000}"/>
    <cellStyle name="20% - Énfasis4 2 2 4 4 2" xfId="22025" xr:uid="{00000000-0005-0000-0000-0000D8020000}"/>
    <cellStyle name="20% - Énfasis4 2 2 4 5" xfId="19856" xr:uid="{00000000-0005-0000-0000-0000D9020000}"/>
    <cellStyle name="20% - Énfasis4 2 2 5" xfId="501" xr:uid="{00000000-0005-0000-0000-0000DA020000}"/>
    <cellStyle name="20% - Énfasis4 2 2 6" xfId="15251" xr:uid="{00000000-0005-0000-0000-0000DB020000}"/>
    <cellStyle name="20% - Énfasis4 2 2 6 2" xfId="23955" xr:uid="{00000000-0005-0000-0000-0000DC020000}"/>
    <cellStyle name="20% - Énfasis4 2 2 7" xfId="17450" xr:uid="{00000000-0005-0000-0000-0000DD020000}"/>
    <cellStyle name="20% - Énfasis4 2 2 7 2" xfId="26154" xr:uid="{00000000-0005-0000-0000-0000DE020000}"/>
    <cellStyle name="20% - Énfasis4 2 2 8" xfId="13081" xr:uid="{00000000-0005-0000-0000-0000DF020000}"/>
    <cellStyle name="20% - Énfasis4 2 2 8 2" xfId="21785" xr:uid="{00000000-0005-0000-0000-0000E0020000}"/>
    <cellStyle name="20% - Énfasis4 2 2 9" xfId="19617" xr:uid="{00000000-0005-0000-0000-0000E1020000}"/>
    <cellStyle name="20% - Énfasis4 2 3" xfId="133" xr:uid="{00000000-0005-0000-0000-0000E2020000}"/>
    <cellStyle name="20% - Énfasis4 2 3 2" xfId="15285" xr:uid="{00000000-0005-0000-0000-0000E3020000}"/>
    <cellStyle name="20% - Énfasis4 2 3 2 2" xfId="23989" xr:uid="{00000000-0005-0000-0000-0000E4020000}"/>
    <cellStyle name="20% - Énfasis4 2 3 3" xfId="17483" xr:uid="{00000000-0005-0000-0000-0000E5020000}"/>
    <cellStyle name="20% - Énfasis4 2 3 3 2" xfId="26187" xr:uid="{00000000-0005-0000-0000-0000E6020000}"/>
    <cellStyle name="20% - Énfasis4 2 3 4" xfId="13115" xr:uid="{00000000-0005-0000-0000-0000E7020000}"/>
    <cellStyle name="20% - Énfasis4 2 3 4 2" xfId="21819" xr:uid="{00000000-0005-0000-0000-0000E8020000}"/>
    <cellStyle name="20% - Énfasis4 2 3 5" xfId="19650" xr:uid="{00000000-0005-0000-0000-0000E9020000}"/>
    <cellStyle name="20% - Énfasis4 2 4" xfId="206" xr:uid="{00000000-0005-0000-0000-0000EA020000}"/>
    <cellStyle name="20% - Énfasis4 2 4 2" xfId="15357" xr:uid="{00000000-0005-0000-0000-0000EB020000}"/>
    <cellStyle name="20% - Énfasis4 2 4 2 2" xfId="24061" xr:uid="{00000000-0005-0000-0000-0000EC020000}"/>
    <cellStyle name="20% - Énfasis4 2 4 3" xfId="17555" xr:uid="{00000000-0005-0000-0000-0000ED020000}"/>
    <cellStyle name="20% - Énfasis4 2 4 3 2" xfId="26259" xr:uid="{00000000-0005-0000-0000-0000EE020000}"/>
    <cellStyle name="20% - Énfasis4 2 4 4" xfId="13187" xr:uid="{00000000-0005-0000-0000-0000EF020000}"/>
    <cellStyle name="20% - Énfasis4 2 4 4 2" xfId="21891" xr:uid="{00000000-0005-0000-0000-0000F0020000}"/>
    <cellStyle name="20% - Énfasis4 2 4 5" xfId="19722" xr:uid="{00000000-0005-0000-0000-0000F1020000}"/>
    <cellStyle name="20% - Énfasis4 2 5" xfId="348" xr:uid="{00000000-0005-0000-0000-0000F2020000}"/>
    <cellStyle name="20% - Énfasis4 2 5 2" xfId="15492" xr:uid="{00000000-0005-0000-0000-0000F3020000}"/>
    <cellStyle name="20% - Énfasis4 2 5 2 2" xfId="24196" xr:uid="{00000000-0005-0000-0000-0000F4020000}"/>
    <cellStyle name="20% - Énfasis4 2 5 3" xfId="17690" xr:uid="{00000000-0005-0000-0000-0000F5020000}"/>
    <cellStyle name="20% - Énfasis4 2 5 3 2" xfId="26394" xr:uid="{00000000-0005-0000-0000-0000F6020000}"/>
    <cellStyle name="20% - Énfasis4 2 5 4" xfId="13322" xr:uid="{00000000-0005-0000-0000-0000F7020000}"/>
    <cellStyle name="20% - Énfasis4 2 5 4 2" xfId="22026" xr:uid="{00000000-0005-0000-0000-0000F8020000}"/>
    <cellStyle name="20% - Énfasis4 2 5 5" xfId="19857" xr:uid="{00000000-0005-0000-0000-0000F9020000}"/>
    <cellStyle name="20% - Énfasis4 2 6" xfId="500" xr:uid="{00000000-0005-0000-0000-0000FA020000}"/>
    <cellStyle name="20% - Énfasis4 2 6 2" xfId="15609" xr:uid="{00000000-0005-0000-0000-0000FB020000}"/>
    <cellStyle name="20% - Énfasis4 2 6 2 2" xfId="24313" xr:uid="{00000000-0005-0000-0000-0000FC020000}"/>
    <cellStyle name="20% - Énfasis4 2 6 3" xfId="17807" xr:uid="{00000000-0005-0000-0000-0000FD020000}"/>
    <cellStyle name="20% - Énfasis4 2 6 3 2" xfId="26511" xr:uid="{00000000-0005-0000-0000-0000FE020000}"/>
    <cellStyle name="20% - Énfasis4 2 6 4" xfId="13439" xr:uid="{00000000-0005-0000-0000-0000FF020000}"/>
    <cellStyle name="20% - Énfasis4 2 6 4 2" xfId="22143" xr:uid="{00000000-0005-0000-0000-000000030000}"/>
    <cellStyle name="20% - Énfasis4 2 6 5" xfId="19974" xr:uid="{00000000-0005-0000-0000-000001030000}"/>
    <cellStyle name="20% - Énfasis4 2 7" xfId="15218" xr:uid="{00000000-0005-0000-0000-000002030000}"/>
    <cellStyle name="20% - Énfasis4 2 7 2" xfId="23922" xr:uid="{00000000-0005-0000-0000-000003030000}"/>
    <cellStyle name="20% - Énfasis4 2 8" xfId="17418" xr:uid="{00000000-0005-0000-0000-000004030000}"/>
    <cellStyle name="20% - Énfasis4 2 8 2" xfId="26122" xr:uid="{00000000-0005-0000-0000-000005030000}"/>
    <cellStyle name="20% - Énfasis4 2 9" xfId="13048" xr:uid="{00000000-0005-0000-0000-000006030000}"/>
    <cellStyle name="20% - Énfasis4 2 9 2" xfId="21752" xr:uid="{00000000-0005-0000-0000-000007030000}"/>
    <cellStyle name="20% - Énfasis4 3" xfId="80" xr:uid="{00000000-0005-0000-0000-000008030000}"/>
    <cellStyle name="20% - Énfasis4 3 2" xfId="149" xr:uid="{00000000-0005-0000-0000-000009030000}"/>
    <cellStyle name="20% - Énfasis4 3 2 2" xfId="207" xr:uid="{00000000-0005-0000-0000-00000A030000}"/>
    <cellStyle name="20% - Énfasis4 3 2 2 2" xfId="15358" xr:uid="{00000000-0005-0000-0000-00000B030000}"/>
    <cellStyle name="20% - Énfasis4 3 2 2 2 2" xfId="24062" xr:uid="{00000000-0005-0000-0000-00000C030000}"/>
    <cellStyle name="20% - Énfasis4 3 2 2 3" xfId="17556" xr:uid="{00000000-0005-0000-0000-00000D030000}"/>
    <cellStyle name="20% - Énfasis4 3 2 2 3 2" xfId="26260" xr:uid="{00000000-0005-0000-0000-00000E030000}"/>
    <cellStyle name="20% - Énfasis4 3 2 2 4" xfId="13188" xr:uid="{00000000-0005-0000-0000-00000F030000}"/>
    <cellStyle name="20% - Énfasis4 3 2 2 4 2" xfId="21892" xr:uid="{00000000-0005-0000-0000-000010030000}"/>
    <cellStyle name="20% - Énfasis4 3 2 2 5" xfId="19723" xr:uid="{00000000-0005-0000-0000-000011030000}"/>
    <cellStyle name="20% - Énfasis4 3 2 3" xfId="349" xr:uid="{00000000-0005-0000-0000-000012030000}"/>
    <cellStyle name="20% - Énfasis4 3 2 3 2" xfId="15493" xr:uid="{00000000-0005-0000-0000-000013030000}"/>
    <cellStyle name="20% - Énfasis4 3 2 3 2 2" xfId="24197" xr:uid="{00000000-0005-0000-0000-000014030000}"/>
    <cellStyle name="20% - Énfasis4 3 2 3 3" xfId="17691" xr:uid="{00000000-0005-0000-0000-000015030000}"/>
    <cellStyle name="20% - Énfasis4 3 2 3 3 2" xfId="26395" xr:uid="{00000000-0005-0000-0000-000016030000}"/>
    <cellStyle name="20% - Énfasis4 3 2 3 4" xfId="13323" xr:uid="{00000000-0005-0000-0000-000017030000}"/>
    <cellStyle name="20% - Énfasis4 3 2 3 4 2" xfId="22027" xr:uid="{00000000-0005-0000-0000-000018030000}"/>
    <cellStyle name="20% - Énfasis4 3 2 3 5" xfId="19858" xr:uid="{00000000-0005-0000-0000-000019030000}"/>
    <cellStyle name="20% - Énfasis4 3 2 4" xfId="15301" xr:uid="{00000000-0005-0000-0000-00001A030000}"/>
    <cellStyle name="20% - Énfasis4 3 2 4 2" xfId="24005" xr:uid="{00000000-0005-0000-0000-00001B030000}"/>
    <cellStyle name="20% - Énfasis4 3 2 5" xfId="17499" xr:uid="{00000000-0005-0000-0000-00001C030000}"/>
    <cellStyle name="20% - Énfasis4 3 2 5 2" xfId="26203" xr:uid="{00000000-0005-0000-0000-00001D030000}"/>
    <cellStyle name="20% - Énfasis4 3 2 6" xfId="13131" xr:uid="{00000000-0005-0000-0000-00001E030000}"/>
    <cellStyle name="20% - Énfasis4 3 2 6 2" xfId="21835" xr:uid="{00000000-0005-0000-0000-00001F030000}"/>
    <cellStyle name="20% - Énfasis4 3 2 7" xfId="19666" xr:uid="{00000000-0005-0000-0000-000020030000}"/>
    <cellStyle name="20% - Énfasis4 3 3" xfId="208" xr:uid="{00000000-0005-0000-0000-000021030000}"/>
    <cellStyle name="20% - Énfasis4 3 3 2" xfId="15359" xr:uid="{00000000-0005-0000-0000-000022030000}"/>
    <cellStyle name="20% - Énfasis4 3 3 2 2" xfId="24063" xr:uid="{00000000-0005-0000-0000-000023030000}"/>
    <cellStyle name="20% - Énfasis4 3 3 3" xfId="17557" xr:uid="{00000000-0005-0000-0000-000024030000}"/>
    <cellStyle name="20% - Énfasis4 3 3 3 2" xfId="26261" xr:uid="{00000000-0005-0000-0000-000025030000}"/>
    <cellStyle name="20% - Énfasis4 3 3 4" xfId="13189" xr:uid="{00000000-0005-0000-0000-000026030000}"/>
    <cellStyle name="20% - Énfasis4 3 3 4 2" xfId="21893" xr:uid="{00000000-0005-0000-0000-000027030000}"/>
    <cellStyle name="20% - Énfasis4 3 3 5" xfId="19724" xr:uid="{00000000-0005-0000-0000-000028030000}"/>
    <cellStyle name="20% - Énfasis4 3 4" xfId="350" xr:uid="{00000000-0005-0000-0000-000029030000}"/>
    <cellStyle name="20% - Énfasis4 3 4 2" xfId="15494" xr:uid="{00000000-0005-0000-0000-00002A030000}"/>
    <cellStyle name="20% - Énfasis4 3 4 2 2" xfId="24198" xr:uid="{00000000-0005-0000-0000-00002B030000}"/>
    <cellStyle name="20% - Énfasis4 3 4 3" xfId="17692" xr:uid="{00000000-0005-0000-0000-00002C030000}"/>
    <cellStyle name="20% - Énfasis4 3 4 3 2" xfId="26396" xr:uid="{00000000-0005-0000-0000-00002D030000}"/>
    <cellStyle name="20% - Énfasis4 3 4 4" xfId="13324" xr:uid="{00000000-0005-0000-0000-00002E030000}"/>
    <cellStyle name="20% - Énfasis4 3 4 4 2" xfId="22028" xr:uid="{00000000-0005-0000-0000-00002F030000}"/>
    <cellStyle name="20% - Énfasis4 3 4 5" xfId="19859" xr:uid="{00000000-0005-0000-0000-000030030000}"/>
    <cellStyle name="20% - Énfasis4 3 5" xfId="502" xr:uid="{00000000-0005-0000-0000-000031030000}"/>
    <cellStyle name="20% - Énfasis4 3 6" xfId="15234" xr:uid="{00000000-0005-0000-0000-000032030000}"/>
    <cellStyle name="20% - Énfasis4 3 6 2" xfId="23938" xr:uid="{00000000-0005-0000-0000-000033030000}"/>
    <cellStyle name="20% - Énfasis4 3 7" xfId="17434" xr:uid="{00000000-0005-0000-0000-000034030000}"/>
    <cellStyle name="20% - Énfasis4 3 7 2" xfId="26138" xr:uid="{00000000-0005-0000-0000-000035030000}"/>
    <cellStyle name="20% - Énfasis4 3 8" xfId="13064" xr:uid="{00000000-0005-0000-0000-000036030000}"/>
    <cellStyle name="20% - Énfasis4 3 8 2" xfId="21768" xr:uid="{00000000-0005-0000-0000-000037030000}"/>
    <cellStyle name="20% - Énfasis4 3 9" xfId="19601" xr:uid="{00000000-0005-0000-0000-000038030000}"/>
    <cellStyle name="20% - Énfasis4 4" xfId="114" xr:uid="{00000000-0005-0000-0000-000039030000}"/>
    <cellStyle name="20% - Énfasis4 4 2" xfId="209" xr:uid="{00000000-0005-0000-0000-00003A030000}"/>
    <cellStyle name="20% - Énfasis4 4 2 2" xfId="15360" xr:uid="{00000000-0005-0000-0000-00003B030000}"/>
    <cellStyle name="20% - Énfasis4 4 2 2 2" xfId="24064" xr:uid="{00000000-0005-0000-0000-00003C030000}"/>
    <cellStyle name="20% - Énfasis4 4 2 3" xfId="17558" xr:uid="{00000000-0005-0000-0000-00003D030000}"/>
    <cellStyle name="20% - Énfasis4 4 2 3 2" xfId="26262" xr:uid="{00000000-0005-0000-0000-00003E030000}"/>
    <cellStyle name="20% - Énfasis4 4 2 4" xfId="13190" xr:uid="{00000000-0005-0000-0000-00003F030000}"/>
    <cellStyle name="20% - Énfasis4 4 2 4 2" xfId="21894" xr:uid="{00000000-0005-0000-0000-000040030000}"/>
    <cellStyle name="20% - Énfasis4 4 2 5" xfId="19725" xr:uid="{00000000-0005-0000-0000-000041030000}"/>
    <cellStyle name="20% - Énfasis4 4 3" xfId="351" xr:uid="{00000000-0005-0000-0000-000042030000}"/>
    <cellStyle name="20% - Énfasis4 4 3 2" xfId="15495" xr:uid="{00000000-0005-0000-0000-000043030000}"/>
    <cellStyle name="20% - Énfasis4 4 3 2 2" xfId="24199" xr:uid="{00000000-0005-0000-0000-000044030000}"/>
    <cellStyle name="20% - Énfasis4 4 3 3" xfId="17693" xr:uid="{00000000-0005-0000-0000-000045030000}"/>
    <cellStyle name="20% - Énfasis4 4 3 3 2" xfId="26397" xr:uid="{00000000-0005-0000-0000-000046030000}"/>
    <cellStyle name="20% - Énfasis4 4 3 4" xfId="13325" xr:uid="{00000000-0005-0000-0000-000047030000}"/>
    <cellStyle name="20% - Énfasis4 4 3 4 2" xfId="22029" xr:uid="{00000000-0005-0000-0000-000048030000}"/>
    <cellStyle name="20% - Énfasis4 4 3 5" xfId="19860" xr:uid="{00000000-0005-0000-0000-000049030000}"/>
    <cellStyle name="20% - Énfasis4 4 4" xfId="503" xr:uid="{00000000-0005-0000-0000-00004A030000}"/>
    <cellStyle name="20% - Énfasis4 4 5" xfId="15268" xr:uid="{00000000-0005-0000-0000-00004B030000}"/>
    <cellStyle name="20% - Énfasis4 4 5 2" xfId="23972" xr:uid="{00000000-0005-0000-0000-00004C030000}"/>
    <cellStyle name="20% - Énfasis4 4 6" xfId="17467" xr:uid="{00000000-0005-0000-0000-00004D030000}"/>
    <cellStyle name="20% - Énfasis4 4 6 2" xfId="26171" xr:uid="{00000000-0005-0000-0000-00004E030000}"/>
    <cellStyle name="20% - Énfasis4 4 7" xfId="13098" xr:uid="{00000000-0005-0000-0000-00004F030000}"/>
    <cellStyle name="20% - Énfasis4 4 7 2" xfId="21802" xr:uid="{00000000-0005-0000-0000-000050030000}"/>
    <cellStyle name="20% - Énfasis4 4 8" xfId="19634" xr:uid="{00000000-0005-0000-0000-000051030000}"/>
    <cellStyle name="20% - Énfasis4 5" xfId="210" xr:uid="{00000000-0005-0000-0000-000052030000}"/>
    <cellStyle name="20% - Énfasis4 5 2" xfId="352" xr:uid="{00000000-0005-0000-0000-000053030000}"/>
    <cellStyle name="20% - Énfasis4 5 2 2" xfId="15496" xr:uid="{00000000-0005-0000-0000-000054030000}"/>
    <cellStyle name="20% - Énfasis4 5 2 2 2" xfId="24200" xr:uid="{00000000-0005-0000-0000-000055030000}"/>
    <cellStyle name="20% - Énfasis4 5 2 3" xfId="17694" xr:uid="{00000000-0005-0000-0000-000056030000}"/>
    <cellStyle name="20% - Énfasis4 5 2 3 2" xfId="26398" xr:uid="{00000000-0005-0000-0000-000057030000}"/>
    <cellStyle name="20% - Énfasis4 5 2 4" xfId="13326" xr:uid="{00000000-0005-0000-0000-000058030000}"/>
    <cellStyle name="20% - Énfasis4 5 2 4 2" xfId="22030" xr:uid="{00000000-0005-0000-0000-000059030000}"/>
    <cellStyle name="20% - Énfasis4 5 2 5" xfId="19861" xr:uid="{00000000-0005-0000-0000-00005A030000}"/>
    <cellStyle name="20% - Énfasis4 5 3" xfId="504" xr:uid="{00000000-0005-0000-0000-00005B030000}"/>
    <cellStyle name="20% - Énfasis4 5 4" xfId="15361" xr:uid="{00000000-0005-0000-0000-00005C030000}"/>
    <cellStyle name="20% - Énfasis4 5 4 2" xfId="24065" xr:uid="{00000000-0005-0000-0000-00005D030000}"/>
    <cellStyle name="20% - Énfasis4 5 5" xfId="17559" xr:uid="{00000000-0005-0000-0000-00005E030000}"/>
    <cellStyle name="20% - Énfasis4 5 5 2" xfId="26263" xr:uid="{00000000-0005-0000-0000-00005F030000}"/>
    <cellStyle name="20% - Énfasis4 5 6" xfId="13191" xr:uid="{00000000-0005-0000-0000-000060030000}"/>
    <cellStyle name="20% - Énfasis4 5 6 2" xfId="21895" xr:uid="{00000000-0005-0000-0000-000061030000}"/>
    <cellStyle name="20% - Énfasis4 5 7" xfId="19726" xr:uid="{00000000-0005-0000-0000-000062030000}"/>
    <cellStyle name="20% - Énfasis4 6" xfId="211" xr:uid="{00000000-0005-0000-0000-000063030000}"/>
    <cellStyle name="20% - Énfasis4 6 2" xfId="353" xr:uid="{00000000-0005-0000-0000-000064030000}"/>
    <cellStyle name="20% - Énfasis4 6 2 2" xfId="15497" xr:uid="{00000000-0005-0000-0000-000065030000}"/>
    <cellStyle name="20% - Énfasis4 6 2 2 2" xfId="24201" xr:uid="{00000000-0005-0000-0000-000066030000}"/>
    <cellStyle name="20% - Énfasis4 6 2 3" xfId="17695" xr:uid="{00000000-0005-0000-0000-000067030000}"/>
    <cellStyle name="20% - Énfasis4 6 2 3 2" xfId="26399" xr:uid="{00000000-0005-0000-0000-000068030000}"/>
    <cellStyle name="20% - Énfasis4 6 2 4" xfId="13327" xr:uid="{00000000-0005-0000-0000-000069030000}"/>
    <cellStyle name="20% - Énfasis4 6 2 4 2" xfId="22031" xr:uid="{00000000-0005-0000-0000-00006A030000}"/>
    <cellStyle name="20% - Énfasis4 6 2 5" xfId="19862" xr:uid="{00000000-0005-0000-0000-00006B030000}"/>
    <cellStyle name="20% - Énfasis4 6 3" xfId="505" xr:uid="{00000000-0005-0000-0000-00006C030000}"/>
    <cellStyle name="20% - Énfasis4 6 4" xfId="15362" xr:uid="{00000000-0005-0000-0000-00006D030000}"/>
    <cellStyle name="20% - Énfasis4 6 4 2" xfId="24066" xr:uid="{00000000-0005-0000-0000-00006E030000}"/>
    <cellStyle name="20% - Énfasis4 6 5" xfId="17560" xr:uid="{00000000-0005-0000-0000-00006F030000}"/>
    <cellStyle name="20% - Énfasis4 6 5 2" xfId="26264" xr:uid="{00000000-0005-0000-0000-000070030000}"/>
    <cellStyle name="20% - Énfasis4 6 6" xfId="13192" xr:uid="{00000000-0005-0000-0000-000071030000}"/>
    <cellStyle name="20% - Énfasis4 6 6 2" xfId="21896" xr:uid="{00000000-0005-0000-0000-000072030000}"/>
    <cellStyle name="20% - Énfasis4 6 7" xfId="19727" xr:uid="{00000000-0005-0000-0000-000073030000}"/>
    <cellStyle name="20% - Énfasis4 7" xfId="212" xr:uid="{00000000-0005-0000-0000-000074030000}"/>
    <cellStyle name="20% - Énfasis4 7 2" xfId="354" xr:uid="{00000000-0005-0000-0000-000075030000}"/>
    <cellStyle name="20% - Énfasis4 7 2 2" xfId="15498" xr:uid="{00000000-0005-0000-0000-000076030000}"/>
    <cellStyle name="20% - Énfasis4 7 2 2 2" xfId="24202" xr:uid="{00000000-0005-0000-0000-000077030000}"/>
    <cellStyle name="20% - Énfasis4 7 2 3" xfId="17696" xr:uid="{00000000-0005-0000-0000-000078030000}"/>
    <cellStyle name="20% - Énfasis4 7 2 3 2" xfId="26400" xr:uid="{00000000-0005-0000-0000-000079030000}"/>
    <cellStyle name="20% - Énfasis4 7 2 4" xfId="13328" xr:uid="{00000000-0005-0000-0000-00007A030000}"/>
    <cellStyle name="20% - Énfasis4 7 2 4 2" xfId="22032" xr:uid="{00000000-0005-0000-0000-00007B030000}"/>
    <cellStyle name="20% - Énfasis4 7 2 5" xfId="19863" xr:uid="{00000000-0005-0000-0000-00007C030000}"/>
    <cellStyle name="20% - Énfasis4 7 3" xfId="506" xr:uid="{00000000-0005-0000-0000-00007D030000}"/>
    <cellStyle name="20% - Énfasis4 7 4" xfId="15363" xr:uid="{00000000-0005-0000-0000-00007E030000}"/>
    <cellStyle name="20% - Énfasis4 7 4 2" xfId="24067" xr:uid="{00000000-0005-0000-0000-00007F030000}"/>
    <cellStyle name="20% - Énfasis4 7 5" xfId="17561" xr:uid="{00000000-0005-0000-0000-000080030000}"/>
    <cellStyle name="20% - Énfasis4 7 5 2" xfId="26265" xr:uid="{00000000-0005-0000-0000-000081030000}"/>
    <cellStyle name="20% - Énfasis4 7 6" xfId="13193" xr:uid="{00000000-0005-0000-0000-000082030000}"/>
    <cellStyle name="20% - Énfasis4 7 6 2" xfId="21897" xr:uid="{00000000-0005-0000-0000-000083030000}"/>
    <cellStyle name="20% - Énfasis4 7 7" xfId="19728" xr:uid="{00000000-0005-0000-0000-000084030000}"/>
    <cellStyle name="20% - Énfasis4 8" xfId="213" xr:uid="{00000000-0005-0000-0000-000085030000}"/>
    <cellStyle name="20% - Énfasis4 8 2" xfId="507" xr:uid="{00000000-0005-0000-0000-000086030000}"/>
    <cellStyle name="20% - Énfasis4 8 3" xfId="15364" xr:uid="{00000000-0005-0000-0000-000087030000}"/>
    <cellStyle name="20% - Énfasis4 8 3 2" xfId="24068" xr:uid="{00000000-0005-0000-0000-000088030000}"/>
    <cellStyle name="20% - Énfasis4 8 4" xfId="17562" xr:uid="{00000000-0005-0000-0000-000089030000}"/>
    <cellStyle name="20% - Énfasis4 8 4 2" xfId="26266" xr:uid="{00000000-0005-0000-0000-00008A030000}"/>
    <cellStyle name="20% - Énfasis4 8 5" xfId="13194" xr:uid="{00000000-0005-0000-0000-00008B030000}"/>
    <cellStyle name="20% - Énfasis4 8 5 2" xfId="21898" xr:uid="{00000000-0005-0000-0000-00008C030000}"/>
    <cellStyle name="20% - Énfasis4 8 6" xfId="19729" xr:uid="{00000000-0005-0000-0000-00008D030000}"/>
    <cellStyle name="20% - Énfasis4 9" xfId="355" xr:uid="{00000000-0005-0000-0000-00008E030000}"/>
    <cellStyle name="20% - Énfasis4 9 2" xfId="508" xr:uid="{00000000-0005-0000-0000-00008F030000}"/>
    <cellStyle name="20% - Énfasis4 9 3" xfId="15499" xr:uid="{00000000-0005-0000-0000-000090030000}"/>
    <cellStyle name="20% - Énfasis4 9 3 2" xfId="24203" xr:uid="{00000000-0005-0000-0000-000091030000}"/>
    <cellStyle name="20% - Énfasis4 9 4" xfId="17697" xr:uid="{00000000-0005-0000-0000-000092030000}"/>
    <cellStyle name="20% - Énfasis4 9 4 2" xfId="26401" xr:uid="{00000000-0005-0000-0000-000093030000}"/>
    <cellStyle name="20% - Énfasis4 9 5" xfId="13329" xr:uid="{00000000-0005-0000-0000-000094030000}"/>
    <cellStyle name="20% - Énfasis4 9 5 2" xfId="22033" xr:uid="{00000000-0005-0000-0000-000095030000}"/>
    <cellStyle name="20% - Énfasis4 9 6" xfId="19864" xr:uid="{00000000-0005-0000-0000-000096030000}"/>
    <cellStyle name="20% - Énfasis5" xfId="39" builtinId="46" customBuiltin="1"/>
    <cellStyle name="20% - Énfasis5 10" xfId="15204" xr:uid="{00000000-0005-0000-0000-000098030000}"/>
    <cellStyle name="20% - Énfasis5 10 2" xfId="23908" xr:uid="{00000000-0005-0000-0000-000099030000}"/>
    <cellStyle name="20% - Énfasis5 11" xfId="17404" xr:uid="{00000000-0005-0000-0000-00009A030000}"/>
    <cellStyle name="20% - Énfasis5 11 2" xfId="26108" xr:uid="{00000000-0005-0000-0000-00009B030000}"/>
    <cellStyle name="20% - Énfasis5 12" xfId="13034" xr:uid="{00000000-0005-0000-0000-00009C030000}"/>
    <cellStyle name="20% - Énfasis5 12 2" xfId="21738" xr:uid="{00000000-0005-0000-0000-00009D030000}"/>
    <cellStyle name="20% - Énfasis5 13" xfId="19571" xr:uid="{00000000-0005-0000-0000-00009E030000}"/>
    <cellStyle name="20% - Énfasis5 2" xfId="65" xr:uid="{00000000-0005-0000-0000-00009F030000}"/>
    <cellStyle name="20% - Énfasis5 2 10" xfId="19587" xr:uid="{00000000-0005-0000-0000-0000A0030000}"/>
    <cellStyle name="20% - Énfasis5 2 2" xfId="99" xr:uid="{00000000-0005-0000-0000-0000A1030000}"/>
    <cellStyle name="20% - Énfasis5 2 2 2" xfId="167" xr:uid="{00000000-0005-0000-0000-0000A2030000}"/>
    <cellStyle name="20% - Énfasis5 2 2 2 2" xfId="15319" xr:uid="{00000000-0005-0000-0000-0000A3030000}"/>
    <cellStyle name="20% - Énfasis5 2 2 2 2 2" xfId="24023" xr:uid="{00000000-0005-0000-0000-0000A4030000}"/>
    <cellStyle name="20% - Énfasis5 2 2 2 3" xfId="17517" xr:uid="{00000000-0005-0000-0000-0000A5030000}"/>
    <cellStyle name="20% - Énfasis5 2 2 2 3 2" xfId="26221" xr:uid="{00000000-0005-0000-0000-0000A6030000}"/>
    <cellStyle name="20% - Énfasis5 2 2 2 4" xfId="13149" xr:uid="{00000000-0005-0000-0000-0000A7030000}"/>
    <cellStyle name="20% - Énfasis5 2 2 2 4 2" xfId="21853" xr:uid="{00000000-0005-0000-0000-0000A8030000}"/>
    <cellStyle name="20% - Énfasis5 2 2 2 5" xfId="19684" xr:uid="{00000000-0005-0000-0000-0000A9030000}"/>
    <cellStyle name="20% - Énfasis5 2 2 3" xfId="214" xr:uid="{00000000-0005-0000-0000-0000AA030000}"/>
    <cellStyle name="20% - Énfasis5 2 2 3 2" xfId="15365" xr:uid="{00000000-0005-0000-0000-0000AB030000}"/>
    <cellStyle name="20% - Énfasis5 2 2 3 2 2" xfId="24069" xr:uid="{00000000-0005-0000-0000-0000AC030000}"/>
    <cellStyle name="20% - Énfasis5 2 2 3 3" xfId="17563" xr:uid="{00000000-0005-0000-0000-0000AD030000}"/>
    <cellStyle name="20% - Énfasis5 2 2 3 3 2" xfId="26267" xr:uid="{00000000-0005-0000-0000-0000AE030000}"/>
    <cellStyle name="20% - Énfasis5 2 2 3 4" xfId="13195" xr:uid="{00000000-0005-0000-0000-0000AF030000}"/>
    <cellStyle name="20% - Énfasis5 2 2 3 4 2" xfId="21899" xr:uid="{00000000-0005-0000-0000-0000B0030000}"/>
    <cellStyle name="20% - Énfasis5 2 2 3 5" xfId="19730" xr:uid="{00000000-0005-0000-0000-0000B1030000}"/>
    <cellStyle name="20% - Énfasis5 2 2 4" xfId="356" xr:uid="{00000000-0005-0000-0000-0000B2030000}"/>
    <cellStyle name="20% - Énfasis5 2 2 4 2" xfId="15500" xr:uid="{00000000-0005-0000-0000-0000B3030000}"/>
    <cellStyle name="20% - Énfasis5 2 2 4 2 2" xfId="24204" xr:uid="{00000000-0005-0000-0000-0000B4030000}"/>
    <cellStyle name="20% - Énfasis5 2 2 4 3" xfId="17698" xr:uid="{00000000-0005-0000-0000-0000B5030000}"/>
    <cellStyle name="20% - Énfasis5 2 2 4 3 2" xfId="26402" xr:uid="{00000000-0005-0000-0000-0000B6030000}"/>
    <cellStyle name="20% - Énfasis5 2 2 4 4" xfId="13330" xr:uid="{00000000-0005-0000-0000-0000B7030000}"/>
    <cellStyle name="20% - Énfasis5 2 2 4 4 2" xfId="22034" xr:uid="{00000000-0005-0000-0000-0000B8030000}"/>
    <cellStyle name="20% - Énfasis5 2 2 4 5" xfId="19865" xr:uid="{00000000-0005-0000-0000-0000B9030000}"/>
    <cellStyle name="20% - Énfasis5 2 2 5" xfId="510" xr:uid="{00000000-0005-0000-0000-0000BA030000}"/>
    <cellStyle name="20% - Énfasis5 2 2 6" xfId="15253" xr:uid="{00000000-0005-0000-0000-0000BB030000}"/>
    <cellStyle name="20% - Énfasis5 2 2 6 2" xfId="23957" xr:uid="{00000000-0005-0000-0000-0000BC030000}"/>
    <cellStyle name="20% - Énfasis5 2 2 7" xfId="17452" xr:uid="{00000000-0005-0000-0000-0000BD030000}"/>
    <cellStyle name="20% - Énfasis5 2 2 7 2" xfId="26156" xr:uid="{00000000-0005-0000-0000-0000BE030000}"/>
    <cellStyle name="20% - Énfasis5 2 2 8" xfId="13083" xr:uid="{00000000-0005-0000-0000-0000BF030000}"/>
    <cellStyle name="20% - Énfasis5 2 2 8 2" xfId="21787" xr:uid="{00000000-0005-0000-0000-0000C0030000}"/>
    <cellStyle name="20% - Énfasis5 2 2 9" xfId="19619" xr:uid="{00000000-0005-0000-0000-0000C1030000}"/>
    <cellStyle name="20% - Énfasis5 2 3" xfId="135" xr:uid="{00000000-0005-0000-0000-0000C2030000}"/>
    <cellStyle name="20% - Énfasis5 2 3 2" xfId="15287" xr:uid="{00000000-0005-0000-0000-0000C3030000}"/>
    <cellStyle name="20% - Énfasis5 2 3 2 2" xfId="23991" xr:uid="{00000000-0005-0000-0000-0000C4030000}"/>
    <cellStyle name="20% - Énfasis5 2 3 3" xfId="17485" xr:uid="{00000000-0005-0000-0000-0000C5030000}"/>
    <cellStyle name="20% - Énfasis5 2 3 3 2" xfId="26189" xr:uid="{00000000-0005-0000-0000-0000C6030000}"/>
    <cellStyle name="20% - Énfasis5 2 3 4" xfId="13117" xr:uid="{00000000-0005-0000-0000-0000C7030000}"/>
    <cellStyle name="20% - Énfasis5 2 3 4 2" xfId="21821" xr:uid="{00000000-0005-0000-0000-0000C8030000}"/>
    <cellStyle name="20% - Énfasis5 2 3 5" xfId="19652" xr:uid="{00000000-0005-0000-0000-0000C9030000}"/>
    <cellStyle name="20% - Énfasis5 2 4" xfId="215" xr:uid="{00000000-0005-0000-0000-0000CA030000}"/>
    <cellStyle name="20% - Énfasis5 2 4 2" xfId="15366" xr:uid="{00000000-0005-0000-0000-0000CB030000}"/>
    <cellStyle name="20% - Énfasis5 2 4 2 2" xfId="24070" xr:uid="{00000000-0005-0000-0000-0000CC030000}"/>
    <cellStyle name="20% - Énfasis5 2 4 3" xfId="17564" xr:uid="{00000000-0005-0000-0000-0000CD030000}"/>
    <cellStyle name="20% - Énfasis5 2 4 3 2" xfId="26268" xr:uid="{00000000-0005-0000-0000-0000CE030000}"/>
    <cellStyle name="20% - Énfasis5 2 4 4" xfId="13196" xr:uid="{00000000-0005-0000-0000-0000CF030000}"/>
    <cellStyle name="20% - Énfasis5 2 4 4 2" xfId="21900" xr:uid="{00000000-0005-0000-0000-0000D0030000}"/>
    <cellStyle name="20% - Énfasis5 2 4 5" xfId="19731" xr:uid="{00000000-0005-0000-0000-0000D1030000}"/>
    <cellStyle name="20% - Énfasis5 2 5" xfId="357" xr:uid="{00000000-0005-0000-0000-0000D2030000}"/>
    <cellStyle name="20% - Énfasis5 2 5 2" xfId="15501" xr:uid="{00000000-0005-0000-0000-0000D3030000}"/>
    <cellStyle name="20% - Énfasis5 2 5 2 2" xfId="24205" xr:uid="{00000000-0005-0000-0000-0000D4030000}"/>
    <cellStyle name="20% - Énfasis5 2 5 3" xfId="17699" xr:uid="{00000000-0005-0000-0000-0000D5030000}"/>
    <cellStyle name="20% - Énfasis5 2 5 3 2" xfId="26403" xr:uid="{00000000-0005-0000-0000-0000D6030000}"/>
    <cellStyle name="20% - Énfasis5 2 5 4" xfId="13331" xr:uid="{00000000-0005-0000-0000-0000D7030000}"/>
    <cellStyle name="20% - Énfasis5 2 5 4 2" xfId="22035" xr:uid="{00000000-0005-0000-0000-0000D8030000}"/>
    <cellStyle name="20% - Énfasis5 2 5 5" xfId="19866" xr:uid="{00000000-0005-0000-0000-0000D9030000}"/>
    <cellStyle name="20% - Énfasis5 2 6" xfId="509" xr:uid="{00000000-0005-0000-0000-0000DA030000}"/>
    <cellStyle name="20% - Énfasis5 2 6 2" xfId="15610" xr:uid="{00000000-0005-0000-0000-0000DB030000}"/>
    <cellStyle name="20% - Énfasis5 2 6 2 2" xfId="24314" xr:uid="{00000000-0005-0000-0000-0000DC030000}"/>
    <cellStyle name="20% - Énfasis5 2 6 3" xfId="17808" xr:uid="{00000000-0005-0000-0000-0000DD030000}"/>
    <cellStyle name="20% - Énfasis5 2 6 3 2" xfId="26512" xr:uid="{00000000-0005-0000-0000-0000DE030000}"/>
    <cellStyle name="20% - Énfasis5 2 6 4" xfId="13440" xr:uid="{00000000-0005-0000-0000-0000DF030000}"/>
    <cellStyle name="20% - Énfasis5 2 6 4 2" xfId="22144" xr:uid="{00000000-0005-0000-0000-0000E0030000}"/>
    <cellStyle name="20% - Énfasis5 2 6 5" xfId="19975" xr:uid="{00000000-0005-0000-0000-0000E1030000}"/>
    <cellStyle name="20% - Énfasis5 2 7" xfId="15220" xr:uid="{00000000-0005-0000-0000-0000E2030000}"/>
    <cellStyle name="20% - Énfasis5 2 7 2" xfId="23924" xr:uid="{00000000-0005-0000-0000-0000E3030000}"/>
    <cellStyle name="20% - Énfasis5 2 8" xfId="17420" xr:uid="{00000000-0005-0000-0000-0000E4030000}"/>
    <cellStyle name="20% - Énfasis5 2 8 2" xfId="26124" xr:uid="{00000000-0005-0000-0000-0000E5030000}"/>
    <cellStyle name="20% - Énfasis5 2 9" xfId="13050" xr:uid="{00000000-0005-0000-0000-0000E6030000}"/>
    <cellStyle name="20% - Énfasis5 2 9 2" xfId="21754" xr:uid="{00000000-0005-0000-0000-0000E7030000}"/>
    <cellStyle name="20% - Énfasis5 3" xfId="82" xr:uid="{00000000-0005-0000-0000-0000E8030000}"/>
    <cellStyle name="20% - Énfasis5 3 2" xfId="151" xr:uid="{00000000-0005-0000-0000-0000E9030000}"/>
    <cellStyle name="20% - Énfasis5 3 2 2" xfId="216" xr:uid="{00000000-0005-0000-0000-0000EA030000}"/>
    <cellStyle name="20% - Énfasis5 3 2 2 2" xfId="15367" xr:uid="{00000000-0005-0000-0000-0000EB030000}"/>
    <cellStyle name="20% - Énfasis5 3 2 2 2 2" xfId="24071" xr:uid="{00000000-0005-0000-0000-0000EC030000}"/>
    <cellStyle name="20% - Énfasis5 3 2 2 3" xfId="17565" xr:uid="{00000000-0005-0000-0000-0000ED030000}"/>
    <cellStyle name="20% - Énfasis5 3 2 2 3 2" xfId="26269" xr:uid="{00000000-0005-0000-0000-0000EE030000}"/>
    <cellStyle name="20% - Énfasis5 3 2 2 4" xfId="13197" xr:uid="{00000000-0005-0000-0000-0000EF030000}"/>
    <cellStyle name="20% - Énfasis5 3 2 2 4 2" xfId="21901" xr:uid="{00000000-0005-0000-0000-0000F0030000}"/>
    <cellStyle name="20% - Énfasis5 3 2 2 5" xfId="19732" xr:uid="{00000000-0005-0000-0000-0000F1030000}"/>
    <cellStyle name="20% - Énfasis5 3 2 3" xfId="358" xr:uid="{00000000-0005-0000-0000-0000F2030000}"/>
    <cellStyle name="20% - Énfasis5 3 2 3 2" xfId="15502" xr:uid="{00000000-0005-0000-0000-0000F3030000}"/>
    <cellStyle name="20% - Énfasis5 3 2 3 2 2" xfId="24206" xr:uid="{00000000-0005-0000-0000-0000F4030000}"/>
    <cellStyle name="20% - Énfasis5 3 2 3 3" xfId="17700" xr:uid="{00000000-0005-0000-0000-0000F5030000}"/>
    <cellStyle name="20% - Énfasis5 3 2 3 3 2" xfId="26404" xr:uid="{00000000-0005-0000-0000-0000F6030000}"/>
    <cellStyle name="20% - Énfasis5 3 2 3 4" xfId="13332" xr:uid="{00000000-0005-0000-0000-0000F7030000}"/>
    <cellStyle name="20% - Énfasis5 3 2 3 4 2" xfId="22036" xr:uid="{00000000-0005-0000-0000-0000F8030000}"/>
    <cellStyle name="20% - Énfasis5 3 2 3 5" xfId="19867" xr:uid="{00000000-0005-0000-0000-0000F9030000}"/>
    <cellStyle name="20% - Énfasis5 3 2 4" xfId="15303" xr:uid="{00000000-0005-0000-0000-0000FA030000}"/>
    <cellStyle name="20% - Énfasis5 3 2 4 2" xfId="24007" xr:uid="{00000000-0005-0000-0000-0000FB030000}"/>
    <cellStyle name="20% - Énfasis5 3 2 5" xfId="17501" xr:uid="{00000000-0005-0000-0000-0000FC030000}"/>
    <cellStyle name="20% - Énfasis5 3 2 5 2" xfId="26205" xr:uid="{00000000-0005-0000-0000-0000FD030000}"/>
    <cellStyle name="20% - Énfasis5 3 2 6" xfId="13133" xr:uid="{00000000-0005-0000-0000-0000FE030000}"/>
    <cellStyle name="20% - Énfasis5 3 2 6 2" xfId="21837" xr:uid="{00000000-0005-0000-0000-0000FF030000}"/>
    <cellStyle name="20% - Énfasis5 3 2 7" xfId="19668" xr:uid="{00000000-0005-0000-0000-000000040000}"/>
    <cellStyle name="20% - Énfasis5 3 3" xfId="217" xr:uid="{00000000-0005-0000-0000-000001040000}"/>
    <cellStyle name="20% - Énfasis5 3 3 2" xfId="15368" xr:uid="{00000000-0005-0000-0000-000002040000}"/>
    <cellStyle name="20% - Énfasis5 3 3 2 2" xfId="24072" xr:uid="{00000000-0005-0000-0000-000003040000}"/>
    <cellStyle name="20% - Énfasis5 3 3 3" xfId="17566" xr:uid="{00000000-0005-0000-0000-000004040000}"/>
    <cellStyle name="20% - Énfasis5 3 3 3 2" xfId="26270" xr:uid="{00000000-0005-0000-0000-000005040000}"/>
    <cellStyle name="20% - Énfasis5 3 3 4" xfId="13198" xr:uid="{00000000-0005-0000-0000-000006040000}"/>
    <cellStyle name="20% - Énfasis5 3 3 4 2" xfId="21902" xr:uid="{00000000-0005-0000-0000-000007040000}"/>
    <cellStyle name="20% - Énfasis5 3 3 5" xfId="19733" xr:uid="{00000000-0005-0000-0000-000008040000}"/>
    <cellStyle name="20% - Énfasis5 3 4" xfId="359" xr:uid="{00000000-0005-0000-0000-000009040000}"/>
    <cellStyle name="20% - Énfasis5 3 4 2" xfId="15503" xr:uid="{00000000-0005-0000-0000-00000A040000}"/>
    <cellStyle name="20% - Énfasis5 3 4 2 2" xfId="24207" xr:uid="{00000000-0005-0000-0000-00000B040000}"/>
    <cellStyle name="20% - Énfasis5 3 4 3" xfId="17701" xr:uid="{00000000-0005-0000-0000-00000C040000}"/>
    <cellStyle name="20% - Énfasis5 3 4 3 2" xfId="26405" xr:uid="{00000000-0005-0000-0000-00000D040000}"/>
    <cellStyle name="20% - Énfasis5 3 4 4" xfId="13333" xr:uid="{00000000-0005-0000-0000-00000E040000}"/>
    <cellStyle name="20% - Énfasis5 3 4 4 2" xfId="22037" xr:uid="{00000000-0005-0000-0000-00000F040000}"/>
    <cellStyle name="20% - Énfasis5 3 4 5" xfId="19868" xr:uid="{00000000-0005-0000-0000-000010040000}"/>
    <cellStyle name="20% - Énfasis5 3 5" xfId="511" xr:uid="{00000000-0005-0000-0000-000011040000}"/>
    <cellStyle name="20% - Énfasis5 3 6" xfId="15236" xr:uid="{00000000-0005-0000-0000-000012040000}"/>
    <cellStyle name="20% - Énfasis5 3 6 2" xfId="23940" xr:uid="{00000000-0005-0000-0000-000013040000}"/>
    <cellStyle name="20% - Énfasis5 3 7" xfId="17436" xr:uid="{00000000-0005-0000-0000-000014040000}"/>
    <cellStyle name="20% - Énfasis5 3 7 2" xfId="26140" xr:uid="{00000000-0005-0000-0000-000015040000}"/>
    <cellStyle name="20% - Énfasis5 3 8" xfId="13066" xr:uid="{00000000-0005-0000-0000-000016040000}"/>
    <cellStyle name="20% - Énfasis5 3 8 2" xfId="21770" xr:uid="{00000000-0005-0000-0000-000017040000}"/>
    <cellStyle name="20% - Énfasis5 3 9" xfId="19603" xr:uid="{00000000-0005-0000-0000-000018040000}"/>
    <cellStyle name="20% - Énfasis5 4" xfId="116" xr:uid="{00000000-0005-0000-0000-000019040000}"/>
    <cellStyle name="20% - Énfasis5 4 2" xfId="218" xr:uid="{00000000-0005-0000-0000-00001A040000}"/>
    <cellStyle name="20% - Énfasis5 4 2 2" xfId="15369" xr:uid="{00000000-0005-0000-0000-00001B040000}"/>
    <cellStyle name="20% - Énfasis5 4 2 2 2" xfId="24073" xr:uid="{00000000-0005-0000-0000-00001C040000}"/>
    <cellStyle name="20% - Énfasis5 4 2 3" xfId="17567" xr:uid="{00000000-0005-0000-0000-00001D040000}"/>
    <cellStyle name="20% - Énfasis5 4 2 3 2" xfId="26271" xr:uid="{00000000-0005-0000-0000-00001E040000}"/>
    <cellStyle name="20% - Énfasis5 4 2 4" xfId="13199" xr:uid="{00000000-0005-0000-0000-00001F040000}"/>
    <cellStyle name="20% - Énfasis5 4 2 4 2" xfId="21903" xr:uid="{00000000-0005-0000-0000-000020040000}"/>
    <cellStyle name="20% - Énfasis5 4 2 5" xfId="19734" xr:uid="{00000000-0005-0000-0000-000021040000}"/>
    <cellStyle name="20% - Énfasis5 4 3" xfId="360" xr:uid="{00000000-0005-0000-0000-000022040000}"/>
    <cellStyle name="20% - Énfasis5 4 3 2" xfId="15504" xr:uid="{00000000-0005-0000-0000-000023040000}"/>
    <cellStyle name="20% - Énfasis5 4 3 2 2" xfId="24208" xr:uid="{00000000-0005-0000-0000-000024040000}"/>
    <cellStyle name="20% - Énfasis5 4 3 3" xfId="17702" xr:uid="{00000000-0005-0000-0000-000025040000}"/>
    <cellStyle name="20% - Énfasis5 4 3 3 2" xfId="26406" xr:uid="{00000000-0005-0000-0000-000026040000}"/>
    <cellStyle name="20% - Énfasis5 4 3 4" xfId="13334" xr:uid="{00000000-0005-0000-0000-000027040000}"/>
    <cellStyle name="20% - Énfasis5 4 3 4 2" xfId="22038" xr:uid="{00000000-0005-0000-0000-000028040000}"/>
    <cellStyle name="20% - Énfasis5 4 3 5" xfId="19869" xr:uid="{00000000-0005-0000-0000-000029040000}"/>
    <cellStyle name="20% - Énfasis5 4 4" xfId="512" xr:uid="{00000000-0005-0000-0000-00002A040000}"/>
    <cellStyle name="20% - Énfasis5 4 5" xfId="15270" xr:uid="{00000000-0005-0000-0000-00002B040000}"/>
    <cellStyle name="20% - Énfasis5 4 5 2" xfId="23974" xr:uid="{00000000-0005-0000-0000-00002C040000}"/>
    <cellStyle name="20% - Énfasis5 4 6" xfId="17469" xr:uid="{00000000-0005-0000-0000-00002D040000}"/>
    <cellStyle name="20% - Énfasis5 4 6 2" xfId="26173" xr:uid="{00000000-0005-0000-0000-00002E040000}"/>
    <cellStyle name="20% - Énfasis5 4 7" xfId="13100" xr:uid="{00000000-0005-0000-0000-00002F040000}"/>
    <cellStyle name="20% - Énfasis5 4 7 2" xfId="21804" xr:uid="{00000000-0005-0000-0000-000030040000}"/>
    <cellStyle name="20% - Énfasis5 4 8" xfId="19636" xr:uid="{00000000-0005-0000-0000-000031040000}"/>
    <cellStyle name="20% - Énfasis5 5" xfId="219" xr:uid="{00000000-0005-0000-0000-000032040000}"/>
    <cellStyle name="20% - Énfasis5 5 2" xfId="361" xr:uid="{00000000-0005-0000-0000-000033040000}"/>
    <cellStyle name="20% - Énfasis5 5 2 2" xfId="15505" xr:uid="{00000000-0005-0000-0000-000034040000}"/>
    <cellStyle name="20% - Énfasis5 5 2 2 2" xfId="24209" xr:uid="{00000000-0005-0000-0000-000035040000}"/>
    <cellStyle name="20% - Énfasis5 5 2 3" xfId="17703" xr:uid="{00000000-0005-0000-0000-000036040000}"/>
    <cellStyle name="20% - Énfasis5 5 2 3 2" xfId="26407" xr:uid="{00000000-0005-0000-0000-000037040000}"/>
    <cellStyle name="20% - Énfasis5 5 2 4" xfId="13335" xr:uid="{00000000-0005-0000-0000-000038040000}"/>
    <cellStyle name="20% - Énfasis5 5 2 4 2" xfId="22039" xr:uid="{00000000-0005-0000-0000-000039040000}"/>
    <cellStyle name="20% - Énfasis5 5 2 5" xfId="19870" xr:uid="{00000000-0005-0000-0000-00003A040000}"/>
    <cellStyle name="20% - Énfasis5 5 3" xfId="513" xr:uid="{00000000-0005-0000-0000-00003B040000}"/>
    <cellStyle name="20% - Énfasis5 5 4" xfId="15370" xr:uid="{00000000-0005-0000-0000-00003C040000}"/>
    <cellStyle name="20% - Énfasis5 5 4 2" xfId="24074" xr:uid="{00000000-0005-0000-0000-00003D040000}"/>
    <cellStyle name="20% - Énfasis5 5 5" xfId="17568" xr:uid="{00000000-0005-0000-0000-00003E040000}"/>
    <cellStyle name="20% - Énfasis5 5 5 2" xfId="26272" xr:uid="{00000000-0005-0000-0000-00003F040000}"/>
    <cellStyle name="20% - Énfasis5 5 6" xfId="13200" xr:uid="{00000000-0005-0000-0000-000040040000}"/>
    <cellStyle name="20% - Énfasis5 5 6 2" xfId="21904" xr:uid="{00000000-0005-0000-0000-000041040000}"/>
    <cellStyle name="20% - Énfasis5 5 7" xfId="19735" xr:uid="{00000000-0005-0000-0000-000042040000}"/>
    <cellStyle name="20% - Énfasis5 6" xfId="220" xr:uid="{00000000-0005-0000-0000-000043040000}"/>
    <cellStyle name="20% - Énfasis5 6 2" xfId="362" xr:uid="{00000000-0005-0000-0000-000044040000}"/>
    <cellStyle name="20% - Énfasis5 6 2 2" xfId="15506" xr:uid="{00000000-0005-0000-0000-000045040000}"/>
    <cellStyle name="20% - Énfasis5 6 2 2 2" xfId="24210" xr:uid="{00000000-0005-0000-0000-000046040000}"/>
    <cellStyle name="20% - Énfasis5 6 2 3" xfId="17704" xr:uid="{00000000-0005-0000-0000-000047040000}"/>
    <cellStyle name="20% - Énfasis5 6 2 3 2" xfId="26408" xr:uid="{00000000-0005-0000-0000-000048040000}"/>
    <cellStyle name="20% - Énfasis5 6 2 4" xfId="13336" xr:uid="{00000000-0005-0000-0000-000049040000}"/>
    <cellStyle name="20% - Énfasis5 6 2 4 2" xfId="22040" xr:uid="{00000000-0005-0000-0000-00004A040000}"/>
    <cellStyle name="20% - Énfasis5 6 2 5" xfId="19871" xr:uid="{00000000-0005-0000-0000-00004B040000}"/>
    <cellStyle name="20% - Énfasis5 6 3" xfId="514" xr:uid="{00000000-0005-0000-0000-00004C040000}"/>
    <cellStyle name="20% - Énfasis5 6 4" xfId="15371" xr:uid="{00000000-0005-0000-0000-00004D040000}"/>
    <cellStyle name="20% - Énfasis5 6 4 2" xfId="24075" xr:uid="{00000000-0005-0000-0000-00004E040000}"/>
    <cellStyle name="20% - Énfasis5 6 5" xfId="17569" xr:uid="{00000000-0005-0000-0000-00004F040000}"/>
    <cellStyle name="20% - Énfasis5 6 5 2" xfId="26273" xr:uid="{00000000-0005-0000-0000-000050040000}"/>
    <cellStyle name="20% - Énfasis5 6 6" xfId="13201" xr:uid="{00000000-0005-0000-0000-000051040000}"/>
    <cellStyle name="20% - Énfasis5 6 6 2" xfId="21905" xr:uid="{00000000-0005-0000-0000-000052040000}"/>
    <cellStyle name="20% - Énfasis5 6 7" xfId="19736" xr:uid="{00000000-0005-0000-0000-000053040000}"/>
    <cellStyle name="20% - Énfasis5 7" xfId="221" xr:uid="{00000000-0005-0000-0000-000054040000}"/>
    <cellStyle name="20% - Énfasis5 7 2" xfId="363" xr:uid="{00000000-0005-0000-0000-000055040000}"/>
    <cellStyle name="20% - Énfasis5 7 2 2" xfId="15507" xr:uid="{00000000-0005-0000-0000-000056040000}"/>
    <cellStyle name="20% - Énfasis5 7 2 2 2" xfId="24211" xr:uid="{00000000-0005-0000-0000-000057040000}"/>
    <cellStyle name="20% - Énfasis5 7 2 3" xfId="17705" xr:uid="{00000000-0005-0000-0000-000058040000}"/>
    <cellStyle name="20% - Énfasis5 7 2 3 2" xfId="26409" xr:uid="{00000000-0005-0000-0000-000059040000}"/>
    <cellStyle name="20% - Énfasis5 7 2 4" xfId="13337" xr:uid="{00000000-0005-0000-0000-00005A040000}"/>
    <cellStyle name="20% - Énfasis5 7 2 4 2" xfId="22041" xr:uid="{00000000-0005-0000-0000-00005B040000}"/>
    <cellStyle name="20% - Énfasis5 7 2 5" xfId="19872" xr:uid="{00000000-0005-0000-0000-00005C040000}"/>
    <cellStyle name="20% - Énfasis5 7 3" xfId="515" xr:uid="{00000000-0005-0000-0000-00005D040000}"/>
    <cellStyle name="20% - Énfasis5 7 4" xfId="15372" xr:uid="{00000000-0005-0000-0000-00005E040000}"/>
    <cellStyle name="20% - Énfasis5 7 4 2" xfId="24076" xr:uid="{00000000-0005-0000-0000-00005F040000}"/>
    <cellStyle name="20% - Énfasis5 7 5" xfId="17570" xr:uid="{00000000-0005-0000-0000-000060040000}"/>
    <cellStyle name="20% - Énfasis5 7 5 2" xfId="26274" xr:uid="{00000000-0005-0000-0000-000061040000}"/>
    <cellStyle name="20% - Énfasis5 7 6" xfId="13202" xr:uid="{00000000-0005-0000-0000-000062040000}"/>
    <cellStyle name="20% - Énfasis5 7 6 2" xfId="21906" xr:uid="{00000000-0005-0000-0000-000063040000}"/>
    <cellStyle name="20% - Énfasis5 7 7" xfId="19737" xr:uid="{00000000-0005-0000-0000-000064040000}"/>
    <cellStyle name="20% - Énfasis5 8" xfId="222" xr:uid="{00000000-0005-0000-0000-000065040000}"/>
    <cellStyle name="20% - Énfasis5 8 2" xfId="516" xr:uid="{00000000-0005-0000-0000-000066040000}"/>
    <cellStyle name="20% - Énfasis5 8 3" xfId="15373" xr:uid="{00000000-0005-0000-0000-000067040000}"/>
    <cellStyle name="20% - Énfasis5 8 3 2" xfId="24077" xr:uid="{00000000-0005-0000-0000-000068040000}"/>
    <cellStyle name="20% - Énfasis5 8 4" xfId="17571" xr:uid="{00000000-0005-0000-0000-000069040000}"/>
    <cellStyle name="20% - Énfasis5 8 4 2" xfId="26275" xr:uid="{00000000-0005-0000-0000-00006A040000}"/>
    <cellStyle name="20% - Énfasis5 8 5" xfId="13203" xr:uid="{00000000-0005-0000-0000-00006B040000}"/>
    <cellStyle name="20% - Énfasis5 8 5 2" xfId="21907" xr:uid="{00000000-0005-0000-0000-00006C040000}"/>
    <cellStyle name="20% - Énfasis5 8 6" xfId="19738" xr:uid="{00000000-0005-0000-0000-00006D040000}"/>
    <cellStyle name="20% - Énfasis5 9" xfId="364" xr:uid="{00000000-0005-0000-0000-00006E040000}"/>
    <cellStyle name="20% - Énfasis5 9 2" xfId="517" xr:uid="{00000000-0005-0000-0000-00006F040000}"/>
    <cellStyle name="20% - Énfasis5 9 3" xfId="15508" xr:uid="{00000000-0005-0000-0000-000070040000}"/>
    <cellStyle name="20% - Énfasis5 9 3 2" xfId="24212" xr:uid="{00000000-0005-0000-0000-000071040000}"/>
    <cellStyle name="20% - Énfasis5 9 4" xfId="17706" xr:uid="{00000000-0005-0000-0000-000072040000}"/>
    <cellStyle name="20% - Énfasis5 9 4 2" xfId="26410" xr:uid="{00000000-0005-0000-0000-000073040000}"/>
    <cellStyle name="20% - Énfasis5 9 5" xfId="13338" xr:uid="{00000000-0005-0000-0000-000074040000}"/>
    <cellStyle name="20% - Énfasis5 9 5 2" xfId="22042" xr:uid="{00000000-0005-0000-0000-000075040000}"/>
    <cellStyle name="20% - Énfasis5 9 6" xfId="19873" xr:uid="{00000000-0005-0000-0000-000076040000}"/>
    <cellStyle name="20% - Énfasis6" xfId="43" builtinId="50" customBuiltin="1"/>
    <cellStyle name="20% - Énfasis6 10" xfId="15206" xr:uid="{00000000-0005-0000-0000-000078040000}"/>
    <cellStyle name="20% - Énfasis6 10 2" xfId="23910" xr:uid="{00000000-0005-0000-0000-000079040000}"/>
    <cellStyle name="20% - Énfasis6 11" xfId="17406" xr:uid="{00000000-0005-0000-0000-00007A040000}"/>
    <cellStyle name="20% - Énfasis6 11 2" xfId="26110" xr:uid="{00000000-0005-0000-0000-00007B040000}"/>
    <cellStyle name="20% - Énfasis6 12" xfId="13036" xr:uid="{00000000-0005-0000-0000-00007C040000}"/>
    <cellStyle name="20% - Énfasis6 12 2" xfId="21740" xr:uid="{00000000-0005-0000-0000-00007D040000}"/>
    <cellStyle name="20% - Énfasis6 13" xfId="19573" xr:uid="{00000000-0005-0000-0000-00007E040000}"/>
    <cellStyle name="20% - Énfasis6 2" xfId="67" xr:uid="{00000000-0005-0000-0000-00007F040000}"/>
    <cellStyle name="20% - Énfasis6 2 10" xfId="19589" xr:uid="{00000000-0005-0000-0000-000080040000}"/>
    <cellStyle name="20% - Énfasis6 2 2" xfId="101" xr:uid="{00000000-0005-0000-0000-000081040000}"/>
    <cellStyle name="20% - Énfasis6 2 2 2" xfId="169" xr:uid="{00000000-0005-0000-0000-000082040000}"/>
    <cellStyle name="20% - Énfasis6 2 2 2 2" xfId="15321" xr:uid="{00000000-0005-0000-0000-000083040000}"/>
    <cellStyle name="20% - Énfasis6 2 2 2 2 2" xfId="24025" xr:uid="{00000000-0005-0000-0000-000084040000}"/>
    <cellStyle name="20% - Énfasis6 2 2 2 3" xfId="17519" xr:uid="{00000000-0005-0000-0000-000085040000}"/>
    <cellStyle name="20% - Énfasis6 2 2 2 3 2" xfId="26223" xr:uid="{00000000-0005-0000-0000-000086040000}"/>
    <cellStyle name="20% - Énfasis6 2 2 2 4" xfId="13151" xr:uid="{00000000-0005-0000-0000-000087040000}"/>
    <cellStyle name="20% - Énfasis6 2 2 2 4 2" xfId="21855" xr:uid="{00000000-0005-0000-0000-000088040000}"/>
    <cellStyle name="20% - Énfasis6 2 2 2 5" xfId="19686" xr:uid="{00000000-0005-0000-0000-000089040000}"/>
    <cellStyle name="20% - Énfasis6 2 2 3" xfId="223" xr:uid="{00000000-0005-0000-0000-00008A040000}"/>
    <cellStyle name="20% - Énfasis6 2 2 3 2" xfId="15374" xr:uid="{00000000-0005-0000-0000-00008B040000}"/>
    <cellStyle name="20% - Énfasis6 2 2 3 2 2" xfId="24078" xr:uid="{00000000-0005-0000-0000-00008C040000}"/>
    <cellStyle name="20% - Énfasis6 2 2 3 3" xfId="17572" xr:uid="{00000000-0005-0000-0000-00008D040000}"/>
    <cellStyle name="20% - Énfasis6 2 2 3 3 2" xfId="26276" xr:uid="{00000000-0005-0000-0000-00008E040000}"/>
    <cellStyle name="20% - Énfasis6 2 2 3 4" xfId="13204" xr:uid="{00000000-0005-0000-0000-00008F040000}"/>
    <cellStyle name="20% - Énfasis6 2 2 3 4 2" xfId="21908" xr:uid="{00000000-0005-0000-0000-000090040000}"/>
    <cellStyle name="20% - Énfasis6 2 2 3 5" xfId="19739" xr:uid="{00000000-0005-0000-0000-000091040000}"/>
    <cellStyle name="20% - Énfasis6 2 2 4" xfId="365" xr:uid="{00000000-0005-0000-0000-000092040000}"/>
    <cellStyle name="20% - Énfasis6 2 2 4 2" xfId="15509" xr:uid="{00000000-0005-0000-0000-000093040000}"/>
    <cellStyle name="20% - Énfasis6 2 2 4 2 2" xfId="24213" xr:uid="{00000000-0005-0000-0000-000094040000}"/>
    <cellStyle name="20% - Énfasis6 2 2 4 3" xfId="17707" xr:uid="{00000000-0005-0000-0000-000095040000}"/>
    <cellStyle name="20% - Énfasis6 2 2 4 3 2" xfId="26411" xr:uid="{00000000-0005-0000-0000-000096040000}"/>
    <cellStyle name="20% - Énfasis6 2 2 4 4" xfId="13339" xr:uid="{00000000-0005-0000-0000-000097040000}"/>
    <cellStyle name="20% - Énfasis6 2 2 4 4 2" xfId="22043" xr:uid="{00000000-0005-0000-0000-000098040000}"/>
    <cellStyle name="20% - Énfasis6 2 2 4 5" xfId="19874" xr:uid="{00000000-0005-0000-0000-000099040000}"/>
    <cellStyle name="20% - Énfasis6 2 2 5" xfId="519" xr:uid="{00000000-0005-0000-0000-00009A040000}"/>
    <cellStyle name="20% - Énfasis6 2 2 6" xfId="15255" xr:uid="{00000000-0005-0000-0000-00009B040000}"/>
    <cellStyle name="20% - Énfasis6 2 2 6 2" xfId="23959" xr:uid="{00000000-0005-0000-0000-00009C040000}"/>
    <cellStyle name="20% - Énfasis6 2 2 7" xfId="17454" xr:uid="{00000000-0005-0000-0000-00009D040000}"/>
    <cellStyle name="20% - Énfasis6 2 2 7 2" xfId="26158" xr:uid="{00000000-0005-0000-0000-00009E040000}"/>
    <cellStyle name="20% - Énfasis6 2 2 8" xfId="13085" xr:uid="{00000000-0005-0000-0000-00009F040000}"/>
    <cellStyle name="20% - Énfasis6 2 2 8 2" xfId="21789" xr:uid="{00000000-0005-0000-0000-0000A0040000}"/>
    <cellStyle name="20% - Énfasis6 2 2 9" xfId="19621" xr:uid="{00000000-0005-0000-0000-0000A1040000}"/>
    <cellStyle name="20% - Énfasis6 2 3" xfId="137" xr:uid="{00000000-0005-0000-0000-0000A2040000}"/>
    <cellStyle name="20% - Énfasis6 2 3 2" xfId="15289" xr:uid="{00000000-0005-0000-0000-0000A3040000}"/>
    <cellStyle name="20% - Énfasis6 2 3 2 2" xfId="23993" xr:uid="{00000000-0005-0000-0000-0000A4040000}"/>
    <cellStyle name="20% - Énfasis6 2 3 3" xfId="17487" xr:uid="{00000000-0005-0000-0000-0000A5040000}"/>
    <cellStyle name="20% - Énfasis6 2 3 3 2" xfId="26191" xr:uid="{00000000-0005-0000-0000-0000A6040000}"/>
    <cellStyle name="20% - Énfasis6 2 3 4" xfId="13119" xr:uid="{00000000-0005-0000-0000-0000A7040000}"/>
    <cellStyle name="20% - Énfasis6 2 3 4 2" xfId="21823" xr:uid="{00000000-0005-0000-0000-0000A8040000}"/>
    <cellStyle name="20% - Énfasis6 2 3 5" xfId="19654" xr:uid="{00000000-0005-0000-0000-0000A9040000}"/>
    <cellStyle name="20% - Énfasis6 2 4" xfId="224" xr:uid="{00000000-0005-0000-0000-0000AA040000}"/>
    <cellStyle name="20% - Énfasis6 2 4 2" xfId="15375" xr:uid="{00000000-0005-0000-0000-0000AB040000}"/>
    <cellStyle name="20% - Énfasis6 2 4 2 2" xfId="24079" xr:uid="{00000000-0005-0000-0000-0000AC040000}"/>
    <cellStyle name="20% - Énfasis6 2 4 3" xfId="17573" xr:uid="{00000000-0005-0000-0000-0000AD040000}"/>
    <cellStyle name="20% - Énfasis6 2 4 3 2" xfId="26277" xr:uid="{00000000-0005-0000-0000-0000AE040000}"/>
    <cellStyle name="20% - Énfasis6 2 4 4" xfId="13205" xr:uid="{00000000-0005-0000-0000-0000AF040000}"/>
    <cellStyle name="20% - Énfasis6 2 4 4 2" xfId="21909" xr:uid="{00000000-0005-0000-0000-0000B0040000}"/>
    <cellStyle name="20% - Énfasis6 2 4 5" xfId="19740" xr:uid="{00000000-0005-0000-0000-0000B1040000}"/>
    <cellStyle name="20% - Énfasis6 2 5" xfId="366" xr:uid="{00000000-0005-0000-0000-0000B2040000}"/>
    <cellStyle name="20% - Énfasis6 2 5 2" xfId="15510" xr:uid="{00000000-0005-0000-0000-0000B3040000}"/>
    <cellStyle name="20% - Énfasis6 2 5 2 2" xfId="24214" xr:uid="{00000000-0005-0000-0000-0000B4040000}"/>
    <cellStyle name="20% - Énfasis6 2 5 3" xfId="17708" xr:uid="{00000000-0005-0000-0000-0000B5040000}"/>
    <cellStyle name="20% - Énfasis6 2 5 3 2" xfId="26412" xr:uid="{00000000-0005-0000-0000-0000B6040000}"/>
    <cellStyle name="20% - Énfasis6 2 5 4" xfId="13340" xr:uid="{00000000-0005-0000-0000-0000B7040000}"/>
    <cellStyle name="20% - Énfasis6 2 5 4 2" xfId="22044" xr:uid="{00000000-0005-0000-0000-0000B8040000}"/>
    <cellStyle name="20% - Énfasis6 2 5 5" xfId="19875" xr:uid="{00000000-0005-0000-0000-0000B9040000}"/>
    <cellStyle name="20% - Énfasis6 2 6" xfId="518" xr:uid="{00000000-0005-0000-0000-0000BA040000}"/>
    <cellStyle name="20% - Énfasis6 2 6 2" xfId="15611" xr:uid="{00000000-0005-0000-0000-0000BB040000}"/>
    <cellStyle name="20% - Énfasis6 2 6 2 2" xfId="24315" xr:uid="{00000000-0005-0000-0000-0000BC040000}"/>
    <cellStyle name="20% - Énfasis6 2 6 3" xfId="17809" xr:uid="{00000000-0005-0000-0000-0000BD040000}"/>
    <cellStyle name="20% - Énfasis6 2 6 3 2" xfId="26513" xr:uid="{00000000-0005-0000-0000-0000BE040000}"/>
    <cellStyle name="20% - Énfasis6 2 6 4" xfId="13441" xr:uid="{00000000-0005-0000-0000-0000BF040000}"/>
    <cellStyle name="20% - Énfasis6 2 6 4 2" xfId="22145" xr:uid="{00000000-0005-0000-0000-0000C0040000}"/>
    <cellStyle name="20% - Énfasis6 2 6 5" xfId="19976" xr:uid="{00000000-0005-0000-0000-0000C1040000}"/>
    <cellStyle name="20% - Énfasis6 2 7" xfId="15222" xr:uid="{00000000-0005-0000-0000-0000C2040000}"/>
    <cellStyle name="20% - Énfasis6 2 7 2" xfId="23926" xr:uid="{00000000-0005-0000-0000-0000C3040000}"/>
    <cellStyle name="20% - Énfasis6 2 8" xfId="17422" xr:uid="{00000000-0005-0000-0000-0000C4040000}"/>
    <cellStyle name="20% - Énfasis6 2 8 2" xfId="26126" xr:uid="{00000000-0005-0000-0000-0000C5040000}"/>
    <cellStyle name="20% - Énfasis6 2 9" xfId="13052" xr:uid="{00000000-0005-0000-0000-0000C6040000}"/>
    <cellStyle name="20% - Énfasis6 2 9 2" xfId="21756" xr:uid="{00000000-0005-0000-0000-0000C7040000}"/>
    <cellStyle name="20% - Énfasis6 3" xfId="84" xr:uid="{00000000-0005-0000-0000-0000C8040000}"/>
    <cellStyle name="20% - Énfasis6 3 2" xfId="153" xr:uid="{00000000-0005-0000-0000-0000C9040000}"/>
    <cellStyle name="20% - Énfasis6 3 2 2" xfId="225" xr:uid="{00000000-0005-0000-0000-0000CA040000}"/>
    <cellStyle name="20% - Énfasis6 3 2 2 2" xfId="15376" xr:uid="{00000000-0005-0000-0000-0000CB040000}"/>
    <cellStyle name="20% - Énfasis6 3 2 2 2 2" xfId="24080" xr:uid="{00000000-0005-0000-0000-0000CC040000}"/>
    <cellStyle name="20% - Énfasis6 3 2 2 3" xfId="17574" xr:uid="{00000000-0005-0000-0000-0000CD040000}"/>
    <cellStyle name="20% - Énfasis6 3 2 2 3 2" xfId="26278" xr:uid="{00000000-0005-0000-0000-0000CE040000}"/>
    <cellStyle name="20% - Énfasis6 3 2 2 4" xfId="13206" xr:uid="{00000000-0005-0000-0000-0000CF040000}"/>
    <cellStyle name="20% - Énfasis6 3 2 2 4 2" xfId="21910" xr:uid="{00000000-0005-0000-0000-0000D0040000}"/>
    <cellStyle name="20% - Énfasis6 3 2 2 5" xfId="19741" xr:uid="{00000000-0005-0000-0000-0000D1040000}"/>
    <cellStyle name="20% - Énfasis6 3 2 3" xfId="367" xr:uid="{00000000-0005-0000-0000-0000D2040000}"/>
    <cellStyle name="20% - Énfasis6 3 2 3 2" xfId="15511" xr:uid="{00000000-0005-0000-0000-0000D3040000}"/>
    <cellStyle name="20% - Énfasis6 3 2 3 2 2" xfId="24215" xr:uid="{00000000-0005-0000-0000-0000D4040000}"/>
    <cellStyle name="20% - Énfasis6 3 2 3 3" xfId="17709" xr:uid="{00000000-0005-0000-0000-0000D5040000}"/>
    <cellStyle name="20% - Énfasis6 3 2 3 3 2" xfId="26413" xr:uid="{00000000-0005-0000-0000-0000D6040000}"/>
    <cellStyle name="20% - Énfasis6 3 2 3 4" xfId="13341" xr:uid="{00000000-0005-0000-0000-0000D7040000}"/>
    <cellStyle name="20% - Énfasis6 3 2 3 4 2" xfId="22045" xr:uid="{00000000-0005-0000-0000-0000D8040000}"/>
    <cellStyle name="20% - Énfasis6 3 2 3 5" xfId="19876" xr:uid="{00000000-0005-0000-0000-0000D9040000}"/>
    <cellStyle name="20% - Énfasis6 3 2 4" xfId="15305" xr:uid="{00000000-0005-0000-0000-0000DA040000}"/>
    <cellStyle name="20% - Énfasis6 3 2 4 2" xfId="24009" xr:uid="{00000000-0005-0000-0000-0000DB040000}"/>
    <cellStyle name="20% - Énfasis6 3 2 5" xfId="17503" xr:uid="{00000000-0005-0000-0000-0000DC040000}"/>
    <cellStyle name="20% - Énfasis6 3 2 5 2" xfId="26207" xr:uid="{00000000-0005-0000-0000-0000DD040000}"/>
    <cellStyle name="20% - Énfasis6 3 2 6" xfId="13135" xr:uid="{00000000-0005-0000-0000-0000DE040000}"/>
    <cellStyle name="20% - Énfasis6 3 2 6 2" xfId="21839" xr:uid="{00000000-0005-0000-0000-0000DF040000}"/>
    <cellStyle name="20% - Énfasis6 3 2 7" xfId="19670" xr:uid="{00000000-0005-0000-0000-0000E0040000}"/>
    <cellStyle name="20% - Énfasis6 3 3" xfId="226" xr:uid="{00000000-0005-0000-0000-0000E1040000}"/>
    <cellStyle name="20% - Énfasis6 3 3 2" xfId="15377" xr:uid="{00000000-0005-0000-0000-0000E2040000}"/>
    <cellStyle name="20% - Énfasis6 3 3 2 2" xfId="24081" xr:uid="{00000000-0005-0000-0000-0000E3040000}"/>
    <cellStyle name="20% - Énfasis6 3 3 3" xfId="17575" xr:uid="{00000000-0005-0000-0000-0000E4040000}"/>
    <cellStyle name="20% - Énfasis6 3 3 3 2" xfId="26279" xr:uid="{00000000-0005-0000-0000-0000E5040000}"/>
    <cellStyle name="20% - Énfasis6 3 3 4" xfId="13207" xr:uid="{00000000-0005-0000-0000-0000E6040000}"/>
    <cellStyle name="20% - Énfasis6 3 3 4 2" xfId="21911" xr:uid="{00000000-0005-0000-0000-0000E7040000}"/>
    <cellStyle name="20% - Énfasis6 3 3 5" xfId="19742" xr:uid="{00000000-0005-0000-0000-0000E8040000}"/>
    <cellStyle name="20% - Énfasis6 3 4" xfId="368" xr:uid="{00000000-0005-0000-0000-0000E9040000}"/>
    <cellStyle name="20% - Énfasis6 3 4 2" xfId="15512" xr:uid="{00000000-0005-0000-0000-0000EA040000}"/>
    <cellStyle name="20% - Énfasis6 3 4 2 2" xfId="24216" xr:uid="{00000000-0005-0000-0000-0000EB040000}"/>
    <cellStyle name="20% - Énfasis6 3 4 3" xfId="17710" xr:uid="{00000000-0005-0000-0000-0000EC040000}"/>
    <cellStyle name="20% - Énfasis6 3 4 3 2" xfId="26414" xr:uid="{00000000-0005-0000-0000-0000ED040000}"/>
    <cellStyle name="20% - Énfasis6 3 4 4" xfId="13342" xr:uid="{00000000-0005-0000-0000-0000EE040000}"/>
    <cellStyle name="20% - Énfasis6 3 4 4 2" xfId="22046" xr:uid="{00000000-0005-0000-0000-0000EF040000}"/>
    <cellStyle name="20% - Énfasis6 3 4 5" xfId="19877" xr:uid="{00000000-0005-0000-0000-0000F0040000}"/>
    <cellStyle name="20% - Énfasis6 3 5" xfId="520" xr:uid="{00000000-0005-0000-0000-0000F1040000}"/>
    <cellStyle name="20% - Énfasis6 3 6" xfId="15238" xr:uid="{00000000-0005-0000-0000-0000F2040000}"/>
    <cellStyle name="20% - Énfasis6 3 6 2" xfId="23942" xr:uid="{00000000-0005-0000-0000-0000F3040000}"/>
    <cellStyle name="20% - Énfasis6 3 7" xfId="17438" xr:uid="{00000000-0005-0000-0000-0000F4040000}"/>
    <cellStyle name="20% - Énfasis6 3 7 2" xfId="26142" xr:uid="{00000000-0005-0000-0000-0000F5040000}"/>
    <cellStyle name="20% - Énfasis6 3 8" xfId="13068" xr:uid="{00000000-0005-0000-0000-0000F6040000}"/>
    <cellStyle name="20% - Énfasis6 3 8 2" xfId="21772" xr:uid="{00000000-0005-0000-0000-0000F7040000}"/>
    <cellStyle name="20% - Énfasis6 3 9" xfId="19605" xr:uid="{00000000-0005-0000-0000-0000F8040000}"/>
    <cellStyle name="20% - Énfasis6 4" xfId="118" xr:uid="{00000000-0005-0000-0000-0000F9040000}"/>
    <cellStyle name="20% - Énfasis6 4 2" xfId="227" xr:uid="{00000000-0005-0000-0000-0000FA040000}"/>
    <cellStyle name="20% - Énfasis6 4 2 2" xfId="15378" xr:uid="{00000000-0005-0000-0000-0000FB040000}"/>
    <cellStyle name="20% - Énfasis6 4 2 2 2" xfId="24082" xr:uid="{00000000-0005-0000-0000-0000FC040000}"/>
    <cellStyle name="20% - Énfasis6 4 2 3" xfId="17576" xr:uid="{00000000-0005-0000-0000-0000FD040000}"/>
    <cellStyle name="20% - Énfasis6 4 2 3 2" xfId="26280" xr:uid="{00000000-0005-0000-0000-0000FE040000}"/>
    <cellStyle name="20% - Énfasis6 4 2 4" xfId="13208" xr:uid="{00000000-0005-0000-0000-0000FF040000}"/>
    <cellStyle name="20% - Énfasis6 4 2 4 2" xfId="21912" xr:uid="{00000000-0005-0000-0000-000000050000}"/>
    <cellStyle name="20% - Énfasis6 4 2 5" xfId="19743" xr:uid="{00000000-0005-0000-0000-000001050000}"/>
    <cellStyle name="20% - Énfasis6 4 3" xfId="369" xr:uid="{00000000-0005-0000-0000-000002050000}"/>
    <cellStyle name="20% - Énfasis6 4 3 2" xfId="15513" xr:uid="{00000000-0005-0000-0000-000003050000}"/>
    <cellStyle name="20% - Énfasis6 4 3 2 2" xfId="24217" xr:uid="{00000000-0005-0000-0000-000004050000}"/>
    <cellStyle name="20% - Énfasis6 4 3 3" xfId="17711" xr:uid="{00000000-0005-0000-0000-000005050000}"/>
    <cellStyle name="20% - Énfasis6 4 3 3 2" xfId="26415" xr:uid="{00000000-0005-0000-0000-000006050000}"/>
    <cellStyle name="20% - Énfasis6 4 3 4" xfId="13343" xr:uid="{00000000-0005-0000-0000-000007050000}"/>
    <cellStyle name="20% - Énfasis6 4 3 4 2" xfId="22047" xr:uid="{00000000-0005-0000-0000-000008050000}"/>
    <cellStyle name="20% - Énfasis6 4 3 5" xfId="19878" xr:uid="{00000000-0005-0000-0000-000009050000}"/>
    <cellStyle name="20% - Énfasis6 4 4" xfId="521" xr:uid="{00000000-0005-0000-0000-00000A050000}"/>
    <cellStyle name="20% - Énfasis6 4 5" xfId="15272" xr:uid="{00000000-0005-0000-0000-00000B050000}"/>
    <cellStyle name="20% - Énfasis6 4 5 2" xfId="23976" xr:uid="{00000000-0005-0000-0000-00000C050000}"/>
    <cellStyle name="20% - Énfasis6 4 6" xfId="17471" xr:uid="{00000000-0005-0000-0000-00000D050000}"/>
    <cellStyle name="20% - Énfasis6 4 6 2" xfId="26175" xr:uid="{00000000-0005-0000-0000-00000E050000}"/>
    <cellStyle name="20% - Énfasis6 4 7" xfId="13102" xr:uid="{00000000-0005-0000-0000-00000F050000}"/>
    <cellStyle name="20% - Énfasis6 4 7 2" xfId="21806" xr:uid="{00000000-0005-0000-0000-000010050000}"/>
    <cellStyle name="20% - Énfasis6 4 8" xfId="19638" xr:uid="{00000000-0005-0000-0000-000011050000}"/>
    <cellStyle name="20% - Énfasis6 5" xfId="228" xr:uid="{00000000-0005-0000-0000-000012050000}"/>
    <cellStyle name="20% - Énfasis6 5 2" xfId="370" xr:uid="{00000000-0005-0000-0000-000013050000}"/>
    <cellStyle name="20% - Énfasis6 5 2 2" xfId="15514" xr:uid="{00000000-0005-0000-0000-000014050000}"/>
    <cellStyle name="20% - Énfasis6 5 2 2 2" xfId="24218" xr:uid="{00000000-0005-0000-0000-000015050000}"/>
    <cellStyle name="20% - Énfasis6 5 2 3" xfId="17712" xr:uid="{00000000-0005-0000-0000-000016050000}"/>
    <cellStyle name="20% - Énfasis6 5 2 3 2" xfId="26416" xr:uid="{00000000-0005-0000-0000-000017050000}"/>
    <cellStyle name="20% - Énfasis6 5 2 4" xfId="13344" xr:uid="{00000000-0005-0000-0000-000018050000}"/>
    <cellStyle name="20% - Énfasis6 5 2 4 2" xfId="22048" xr:uid="{00000000-0005-0000-0000-000019050000}"/>
    <cellStyle name="20% - Énfasis6 5 2 5" xfId="19879" xr:uid="{00000000-0005-0000-0000-00001A050000}"/>
    <cellStyle name="20% - Énfasis6 5 3" xfId="522" xr:uid="{00000000-0005-0000-0000-00001B050000}"/>
    <cellStyle name="20% - Énfasis6 5 4" xfId="15379" xr:uid="{00000000-0005-0000-0000-00001C050000}"/>
    <cellStyle name="20% - Énfasis6 5 4 2" xfId="24083" xr:uid="{00000000-0005-0000-0000-00001D050000}"/>
    <cellStyle name="20% - Énfasis6 5 5" xfId="17577" xr:uid="{00000000-0005-0000-0000-00001E050000}"/>
    <cellStyle name="20% - Énfasis6 5 5 2" xfId="26281" xr:uid="{00000000-0005-0000-0000-00001F050000}"/>
    <cellStyle name="20% - Énfasis6 5 6" xfId="13209" xr:uid="{00000000-0005-0000-0000-000020050000}"/>
    <cellStyle name="20% - Énfasis6 5 6 2" xfId="21913" xr:uid="{00000000-0005-0000-0000-000021050000}"/>
    <cellStyle name="20% - Énfasis6 5 7" xfId="19744" xr:uid="{00000000-0005-0000-0000-000022050000}"/>
    <cellStyle name="20% - Énfasis6 6" xfId="229" xr:uid="{00000000-0005-0000-0000-000023050000}"/>
    <cellStyle name="20% - Énfasis6 6 2" xfId="371" xr:uid="{00000000-0005-0000-0000-000024050000}"/>
    <cellStyle name="20% - Énfasis6 6 2 2" xfId="15515" xr:uid="{00000000-0005-0000-0000-000025050000}"/>
    <cellStyle name="20% - Énfasis6 6 2 2 2" xfId="24219" xr:uid="{00000000-0005-0000-0000-000026050000}"/>
    <cellStyle name="20% - Énfasis6 6 2 3" xfId="17713" xr:uid="{00000000-0005-0000-0000-000027050000}"/>
    <cellStyle name="20% - Énfasis6 6 2 3 2" xfId="26417" xr:uid="{00000000-0005-0000-0000-000028050000}"/>
    <cellStyle name="20% - Énfasis6 6 2 4" xfId="13345" xr:uid="{00000000-0005-0000-0000-000029050000}"/>
    <cellStyle name="20% - Énfasis6 6 2 4 2" xfId="22049" xr:uid="{00000000-0005-0000-0000-00002A050000}"/>
    <cellStyle name="20% - Énfasis6 6 2 5" xfId="19880" xr:uid="{00000000-0005-0000-0000-00002B050000}"/>
    <cellStyle name="20% - Énfasis6 6 3" xfId="523" xr:uid="{00000000-0005-0000-0000-00002C050000}"/>
    <cellStyle name="20% - Énfasis6 6 4" xfId="15380" xr:uid="{00000000-0005-0000-0000-00002D050000}"/>
    <cellStyle name="20% - Énfasis6 6 4 2" xfId="24084" xr:uid="{00000000-0005-0000-0000-00002E050000}"/>
    <cellStyle name="20% - Énfasis6 6 5" xfId="17578" xr:uid="{00000000-0005-0000-0000-00002F050000}"/>
    <cellStyle name="20% - Énfasis6 6 5 2" xfId="26282" xr:uid="{00000000-0005-0000-0000-000030050000}"/>
    <cellStyle name="20% - Énfasis6 6 6" xfId="13210" xr:uid="{00000000-0005-0000-0000-000031050000}"/>
    <cellStyle name="20% - Énfasis6 6 6 2" xfId="21914" xr:uid="{00000000-0005-0000-0000-000032050000}"/>
    <cellStyle name="20% - Énfasis6 6 7" xfId="19745" xr:uid="{00000000-0005-0000-0000-000033050000}"/>
    <cellStyle name="20% - Énfasis6 7" xfId="230" xr:uid="{00000000-0005-0000-0000-000034050000}"/>
    <cellStyle name="20% - Énfasis6 7 2" xfId="372" xr:uid="{00000000-0005-0000-0000-000035050000}"/>
    <cellStyle name="20% - Énfasis6 7 2 2" xfId="15516" xr:uid="{00000000-0005-0000-0000-000036050000}"/>
    <cellStyle name="20% - Énfasis6 7 2 2 2" xfId="24220" xr:uid="{00000000-0005-0000-0000-000037050000}"/>
    <cellStyle name="20% - Énfasis6 7 2 3" xfId="17714" xr:uid="{00000000-0005-0000-0000-000038050000}"/>
    <cellStyle name="20% - Énfasis6 7 2 3 2" xfId="26418" xr:uid="{00000000-0005-0000-0000-000039050000}"/>
    <cellStyle name="20% - Énfasis6 7 2 4" xfId="13346" xr:uid="{00000000-0005-0000-0000-00003A050000}"/>
    <cellStyle name="20% - Énfasis6 7 2 4 2" xfId="22050" xr:uid="{00000000-0005-0000-0000-00003B050000}"/>
    <cellStyle name="20% - Énfasis6 7 2 5" xfId="19881" xr:uid="{00000000-0005-0000-0000-00003C050000}"/>
    <cellStyle name="20% - Énfasis6 7 3" xfId="524" xr:uid="{00000000-0005-0000-0000-00003D050000}"/>
    <cellStyle name="20% - Énfasis6 7 4" xfId="15381" xr:uid="{00000000-0005-0000-0000-00003E050000}"/>
    <cellStyle name="20% - Énfasis6 7 4 2" xfId="24085" xr:uid="{00000000-0005-0000-0000-00003F050000}"/>
    <cellStyle name="20% - Énfasis6 7 5" xfId="17579" xr:uid="{00000000-0005-0000-0000-000040050000}"/>
    <cellStyle name="20% - Énfasis6 7 5 2" xfId="26283" xr:uid="{00000000-0005-0000-0000-000041050000}"/>
    <cellStyle name="20% - Énfasis6 7 6" xfId="13211" xr:uid="{00000000-0005-0000-0000-000042050000}"/>
    <cellStyle name="20% - Énfasis6 7 6 2" xfId="21915" xr:uid="{00000000-0005-0000-0000-000043050000}"/>
    <cellStyle name="20% - Énfasis6 7 7" xfId="19746" xr:uid="{00000000-0005-0000-0000-000044050000}"/>
    <cellStyle name="20% - Énfasis6 8" xfId="231" xr:uid="{00000000-0005-0000-0000-000045050000}"/>
    <cellStyle name="20% - Énfasis6 8 2" xfId="525" xr:uid="{00000000-0005-0000-0000-000046050000}"/>
    <cellStyle name="20% - Énfasis6 8 3" xfId="15382" xr:uid="{00000000-0005-0000-0000-000047050000}"/>
    <cellStyle name="20% - Énfasis6 8 3 2" xfId="24086" xr:uid="{00000000-0005-0000-0000-000048050000}"/>
    <cellStyle name="20% - Énfasis6 8 4" xfId="17580" xr:uid="{00000000-0005-0000-0000-000049050000}"/>
    <cellStyle name="20% - Énfasis6 8 4 2" xfId="26284" xr:uid="{00000000-0005-0000-0000-00004A050000}"/>
    <cellStyle name="20% - Énfasis6 8 5" xfId="13212" xr:uid="{00000000-0005-0000-0000-00004B050000}"/>
    <cellStyle name="20% - Énfasis6 8 5 2" xfId="21916" xr:uid="{00000000-0005-0000-0000-00004C050000}"/>
    <cellStyle name="20% - Énfasis6 8 6" xfId="19747" xr:uid="{00000000-0005-0000-0000-00004D050000}"/>
    <cellStyle name="20% - Énfasis6 9" xfId="373" xr:uid="{00000000-0005-0000-0000-00004E050000}"/>
    <cellStyle name="20% - Énfasis6 9 2" xfId="526" xr:uid="{00000000-0005-0000-0000-00004F050000}"/>
    <cellStyle name="20% - Énfasis6 9 3" xfId="15517" xr:uid="{00000000-0005-0000-0000-000050050000}"/>
    <cellStyle name="20% - Énfasis6 9 3 2" xfId="24221" xr:uid="{00000000-0005-0000-0000-000051050000}"/>
    <cellStyle name="20% - Énfasis6 9 4" xfId="17715" xr:uid="{00000000-0005-0000-0000-000052050000}"/>
    <cellStyle name="20% - Énfasis6 9 4 2" xfId="26419" xr:uid="{00000000-0005-0000-0000-000053050000}"/>
    <cellStyle name="20% - Énfasis6 9 5" xfId="13347" xr:uid="{00000000-0005-0000-0000-000054050000}"/>
    <cellStyle name="20% - Énfasis6 9 5 2" xfId="22051" xr:uid="{00000000-0005-0000-0000-000055050000}"/>
    <cellStyle name="20% - Énfasis6 9 6" xfId="19882" xr:uid="{00000000-0005-0000-0000-000056050000}"/>
    <cellStyle name="40% - Énfasis1" xfId="24" builtinId="31" customBuiltin="1"/>
    <cellStyle name="40% - Énfasis1 10" xfId="15197" xr:uid="{00000000-0005-0000-0000-000058050000}"/>
    <cellStyle name="40% - Énfasis1 10 2" xfId="23901" xr:uid="{00000000-0005-0000-0000-000059050000}"/>
    <cellStyle name="40% - Énfasis1 11" xfId="17397" xr:uid="{00000000-0005-0000-0000-00005A050000}"/>
    <cellStyle name="40% - Énfasis1 11 2" xfId="26101" xr:uid="{00000000-0005-0000-0000-00005B050000}"/>
    <cellStyle name="40% - Énfasis1 12" xfId="13027" xr:uid="{00000000-0005-0000-0000-00005C050000}"/>
    <cellStyle name="40% - Énfasis1 12 2" xfId="21731" xr:uid="{00000000-0005-0000-0000-00005D050000}"/>
    <cellStyle name="40% - Énfasis1 13" xfId="19564" xr:uid="{00000000-0005-0000-0000-00005E050000}"/>
    <cellStyle name="40% - Énfasis1 2" xfId="58" xr:uid="{00000000-0005-0000-0000-00005F050000}"/>
    <cellStyle name="40% - Énfasis1 2 10" xfId="19580" xr:uid="{00000000-0005-0000-0000-000060050000}"/>
    <cellStyle name="40% - Énfasis1 2 2" xfId="92" xr:uid="{00000000-0005-0000-0000-000061050000}"/>
    <cellStyle name="40% - Énfasis1 2 2 2" xfId="160" xr:uid="{00000000-0005-0000-0000-000062050000}"/>
    <cellStyle name="40% - Énfasis1 2 2 2 2" xfId="15312" xr:uid="{00000000-0005-0000-0000-000063050000}"/>
    <cellStyle name="40% - Énfasis1 2 2 2 2 2" xfId="24016" xr:uid="{00000000-0005-0000-0000-000064050000}"/>
    <cellStyle name="40% - Énfasis1 2 2 2 3" xfId="17510" xr:uid="{00000000-0005-0000-0000-000065050000}"/>
    <cellStyle name="40% - Énfasis1 2 2 2 3 2" xfId="26214" xr:uid="{00000000-0005-0000-0000-000066050000}"/>
    <cellStyle name="40% - Énfasis1 2 2 2 4" xfId="13142" xr:uid="{00000000-0005-0000-0000-000067050000}"/>
    <cellStyle name="40% - Énfasis1 2 2 2 4 2" xfId="21846" xr:uid="{00000000-0005-0000-0000-000068050000}"/>
    <cellStyle name="40% - Énfasis1 2 2 2 5" xfId="19677" xr:uid="{00000000-0005-0000-0000-000069050000}"/>
    <cellStyle name="40% - Énfasis1 2 2 3" xfId="232" xr:uid="{00000000-0005-0000-0000-00006A050000}"/>
    <cellStyle name="40% - Énfasis1 2 2 3 2" xfId="15383" xr:uid="{00000000-0005-0000-0000-00006B050000}"/>
    <cellStyle name="40% - Énfasis1 2 2 3 2 2" xfId="24087" xr:uid="{00000000-0005-0000-0000-00006C050000}"/>
    <cellStyle name="40% - Énfasis1 2 2 3 3" xfId="17581" xr:uid="{00000000-0005-0000-0000-00006D050000}"/>
    <cellStyle name="40% - Énfasis1 2 2 3 3 2" xfId="26285" xr:uid="{00000000-0005-0000-0000-00006E050000}"/>
    <cellStyle name="40% - Énfasis1 2 2 3 4" xfId="13213" xr:uid="{00000000-0005-0000-0000-00006F050000}"/>
    <cellStyle name="40% - Énfasis1 2 2 3 4 2" xfId="21917" xr:uid="{00000000-0005-0000-0000-000070050000}"/>
    <cellStyle name="40% - Énfasis1 2 2 3 5" xfId="19748" xr:uid="{00000000-0005-0000-0000-000071050000}"/>
    <cellStyle name="40% - Énfasis1 2 2 4" xfId="374" xr:uid="{00000000-0005-0000-0000-000072050000}"/>
    <cellStyle name="40% - Énfasis1 2 2 4 2" xfId="15518" xr:uid="{00000000-0005-0000-0000-000073050000}"/>
    <cellStyle name="40% - Énfasis1 2 2 4 2 2" xfId="24222" xr:uid="{00000000-0005-0000-0000-000074050000}"/>
    <cellStyle name="40% - Énfasis1 2 2 4 3" xfId="17716" xr:uid="{00000000-0005-0000-0000-000075050000}"/>
    <cellStyle name="40% - Énfasis1 2 2 4 3 2" xfId="26420" xr:uid="{00000000-0005-0000-0000-000076050000}"/>
    <cellStyle name="40% - Énfasis1 2 2 4 4" xfId="13348" xr:uid="{00000000-0005-0000-0000-000077050000}"/>
    <cellStyle name="40% - Énfasis1 2 2 4 4 2" xfId="22052" xr:uid="{00000000-0005-0000-0000-000078050000}"/>
    <cellStyle name="40% - Énfasis1 2 2 4 5" xfId="19883" xr:uid="{00000000-0005-0000-0000-000079050000}"/>
    <cellStyle name="40% - Énfasis1 2 2 5" xfId="528" xr:uid="{00000000-0005-0000-0000-00007A050000}"/>
    <cellStyle name="40% - Énfasis1 2 2 6" xfId="15246" xr:uid="{00000000-0005-0000-0000-00007B050000}"/>
    <cellStyle name="40% - Énfasis1 2 2 6 2" xfId="23950" xr:uid="{00000000-0005-0000-0000-00007C050000}"/>
    <cellStyle name="40% - Énfasis1 2 2 7" xfId="17445" xr:uid="{00000000-0005-0000-0000-00007D050000}"/>
    <cellStyle name="40% - Énfasis1 2 2 7 2" xfId="26149" xr:uid="{00000000-0005-0000-0000-00007E050000}"/>
    <cellStyle name="40% - Énfasis1 2 2 8" xfId="13076" xr:uid="{00000000-0005-0000-0000-00007F050000}"/>
    <cellStyle name="40% - Énfasis1 2 2 8 2" xfId="21780" xr:uid="{00000000-0005-0000-0000-000080050000}"/>
    <cellStyle name="40% - Énfasis1 2 2 9" xfId="19612" xr:uid="{00000000-0005-0000-0000-000081050000}"/>
    <cellStyle name="40% - Énfasis1 2 3" xfId="128" xr:uid="{00000000-0005-0000-0000-000082050000}"/>
    <cellStyle name="40% - Énfasis1 2 3 2" xfId="15280" xr:uid="{00000000-0005-0000-0000-000083050000}"/>
    <cellStyle name="40% - Énfasis1 2 3 2 2" xfId="23984" xr:uid="{00000000-0005-0000-0000-000084050000}"/>
    <cellStyle name="40% - Énfasis1 2 3 3" xfId="17478" xr:uid="{00000000-0005-0000-0000-000085050000}"/>
    <cellStyle name="40% - Énfasis1 2 3 3 2" xfId="26182" xr:uid="{00000000-0005-0000-0000-000086050000}"/>
    <cellStyle name="40% - Énfasis1 2 3 4" xfId="13110" xr:uid="{00000000-0005-0000-0000-000087050000}"/>
    <cellStyle name="40% - Énfasis1 2 3 4 2" xfId="21814" xr:uid="{00000000-0005-0000-0000-000088050000}"/>
    <cellStyle name="40% - Énfasis1 2 3 5" xfId="19645" xr:uid="{00000000-0005-0000-0000-000089050000}"/>
    <cellStyle name="40% - Énfasis1 2 4" xfId="233" xr:uid="{00000000-0005-0000-0000-00008A050000}"/>
    <cellStyle name="40% - Énfasis1 2 4 2" xfId="15384" xr:uid="{00000000-0005-0000-0000-00008B050000}"/>
    <cellStyle name="40% - Énfasis1 2 4 2 2" xfId="24088" xr:uid="{00000000-0005-0000-0000-00008C050000}"/>
    <cellStyle name="40% - Énfasis1 2 4 3" xfId="17582" xr:uid="{00000000-0005-0000-0000-00008D050000}"/>
    <cellStyle name="40% - Énfasis1 2 4 3 2" xfId="26286" xr:uid="{00000000-0005-0000-0000-00008E050000}"/>
    <cellStyle name="40% - Énfasis1 2 4 4" xfId="13214" xr:uid="{00000000-0005-0000-0000-00008F050000}"/>
    <cellStyle name="40% - Énfasis1 2 4 4 2" xfId="21918" xr:uid="{00000000-0005-0000-0000-000090050000}"/>
    <cellStyle name="40% - Énfasis1 2 4 5" xfId="19749" xr:uid="{00000000-0005-0000-0000-000091050000}"/>
    <cellStyle name="40% - Énfasis1 2 5" xfId="375" xr:uid="{00000000-0005-0000-0000-000092050000}"/>
    <cellStyle name="40% - Énfasis1 2 5 2" xfId="15519" xr:uid="{00000000-0005-0000-0000-000093050000}"/>
    <cellStyle name="40% - Énfasis1 2 5 2 2" xfId="24223" xr:uid="{00000000-0005-0000-0000-000094050000}"/>
    <cellStyle name="40% - Énfasis1 2 5 3" xfId="17717" xr:uid="{00000000-0005-0000-0000-000095050000}"/>
    <cellStyle name="40% - Énfasis1 2 5 3 2" xfId="26421" xr:uid="{00000000-0005-0000-0000-000096050000}"/>
    <cellStyle name="40% - Énfasis1 2 5 4" xfId="13349" xr:uid="{00000000-0005-0000-0000-000097050000}"/>
    <cellStyle name="40% - Énfasis1 2 5 4 2" xfId="22053" xr:uid="{00000000-0005-0000-0000-000098050000}"/>
    <cellStyle name="40% - Énfasis1 2 5 5" xfId="19884" xr:uid="{00000000-0005-0000-0000-000099050000}"/>
    <cellStyle name="40% - Énfasis1 2 6" xfId="527" xr:uid="{00000000-0005-0000-0000-00009A050000}"/>
    <cellStyle name="40% - Énfasis1 2 6 2" xfId="15612" xr:uid="{00000000-0005-0000-0000-00009B050000}"/>
    <cellStyle name="40% - Énfasis1 2 6 2 2" xfId="24316" xr:uid="{00000000-0005-0000-0000-00009C050000}"/>
    <cellStyle name="40% - Énfasis1 2 6 3" xfId="17810" xr:uid="{00000000-0005-0000-0000-00009D050000}"/>
    <cellStyle name="40% - Énfasis1 2 6 3 2" xfId="26514" xr:uid="{00000000-0005-0000-0000-00009E050000}"/>
    <cellStyle name="40% - Énfasis1 2 6 4" xfId="13442" xr:uid="{00000000-0005-0000-0000-00009F050000}"/>
    <cellStyle name="40% - Énfasis1 2 6 4 2" xfId="22146" xr:uid="{00000000-0005-0000-0000-0000A0050000}"/>
    <cellStyle name="40% - Énfasis1 2 6 5" xfId="19977" xr:uid="{00000000-0005-0000-0000-0000A1050000}"/>
    <cellStyle name="40% - Énfasis1 2 7" xfId="15213" xr:uid="{00000000-0005-0000-0000-0000A2050000}"/>
    <cellStyle name="40% - Énfasis1 2 7 2" xfId="23917" xr:uid="{00000000-0005-0000-0000-0000A3050000}"/>
    <cellStyle name="40% - Énfasis1 2 8" xfId="17413" xr:uid="{00000000-0005-0000-0000-0000A4050000}"/>
    <cellStyle name="40% - Énfasis1 2 8 2" xfId="26117" xr:uid="{00000000-0005-0000-0000-0000A5050000}"/>
    <cellStyle name="40% - Énfasis1 2 9" xfId="13043" xr:uid="{00000000-0005-0000-0000-0000A6050000}"/>
    <cellStyle name="40% - Énfasis1 2 9 2" xfId="21747" xr:uid="{00000000-0005-0000-0000-0000A7050000}"/>
    <cellStyle name="40% - Énfasis1 3" xfId="75" xr:uid="{00000000-0005-0000-0000-0000A8050000}"/>
    <cellStyle name="40% - Énfasis1 3 2" xfId="144" xr:uid="{00000000-0005-0000-0000-0000A9050000}"/>
    <cellStyle name="40% - Énfasis1 3 2 2" xfId="234" xr:uid="{00000000-0005-0000-0000-0000AA050000}"/>
    <cellStyle name="40% - Énfasis1 3 2 2 2" xfId="15385" xr:uid="{00000000-0005-0000-0000-0000AB050000}"/>
    <cellStyle name="40% - Énfasis1 3 2 2 2 2" xfId="24089" xr:uid="{00000000-0005-0000-0000-0000AC050000}"/>
    <cellStyle name="40% - Énfasis1 3 2 2 3" xfId="17583" xr:uid="{00000000-0005-0000-0000-0000AD050000}"/>
    <cellStyle name="40% - Énfasis1 3 2 2 3 2" xfId="26287" xr:uid="{00000000-0005-0000-0000-0000AE050000}"/>
    <cellStyle name="40% - Énfasis1 3 2 2 4" xfId="13215" xr:uid="{00000000-0005-0000-0000-0000AF050000}"/>
    <cellStyle name="40% - Énfasis1 3 2 2 4 2" xfId="21919" xr:uid="{00000000-0005-0000-0000-0000B0050000}"/>
    <cellStyle name="40% - Énfasis1 3 2 2 5" xfId="19750" xr:uid="{00000000-0005-0000-0000-0000B1050000}"/>
    <cellStyle name="40% - Énfasis1 3 2 3" xfId="376" xr:uid="{00000000-0005-0000-0000-0000B2050000}"/>
    <cellStyle name="40% - Énfasis1 3 2 3 2" xfId="15520" xr:uid="{00000000-0005-0000-0000-0000B3050000}"/>
    <cellStyle name="40% - Énfasis1 3 2 3 2 2" xfId="24224" xr:uid="{00000000-0005-0000-0000-0000B4050000}"/>
    <cellStyle name="40% - Énfasis1 3 2 3 3" xfId="17718" xr:uid="{00000000-0005-0000-0000-0000B5050000}"/>
    <cellStyle name="40% - Énfasis1 3 2 3 3 2" xfId="26422" xr:uid="{00000000-0005-0000-0000-0000B6050000}"/>
    <cellStyle name="40% - Énfasis1 3 2 3 4" xfId="13350" xr:uid="{00000000-0005-0000-0000-0000B7050000}"/>
    <cellStyle name="40% - Énfasis1 3 2 3 4 2" xfId="22054" xr:uid="{00000000-0005-0000-0000-0000B8050000}"/>
    <cellStyle name="40% - Énfasis1 3 2 3 5" xfId="19885" xr:uid="{00000000-0005-0000-0000-0000B9050000}"/>
    <cellStyle name="40% - Énfasis1 3 2 4" xfId="15296" xr:uid="{00000000-0005-0000-0000-0000BA050000}"/>
    <cellStyle name="40% - Énfasis1 3 2 4 2" xfId="24000" xr:uid="{00000000-0005-0000-0000-0000BB050000}"/>
    <cellStyle name="40% - Énfasis1 3 2 5" xfId="17494" xr:uid="{00000000-0005-0000-0000-0000BC050000}"/>
    <cellStyle name="40% - Énfasis1 3 2 5 2" xfId="26198" xr:uid="{00000000-0005-0000-0000-0000BD050000}"/>
    <cellStyle name="40% - Énfasis1 3 2 6" xfId="13126" xr:uid="{00000000-0005-0000-0000-0000BE050000}"/>
    <cellStyle name="40% - Énfasis1 3 2 6 2" xfId="21830" xr:uid="{00000000-0005-0000-0000-0000BF050000}"/>
    <cellStyle name="40% - Énfasis1 3 2 7" xfId="19661" xr:uid="{00000000-0005-0000-0000-0000C0050000}"/>
    <cellStyle name="40% - Énfasis1 3 3" xfId="235" xr:uid="{00000000-0005-0000-0000-0000C1050000}"/>
    <cellStyle name="40% - Énfasis1 3 3 2" xfId="15386" xr:uid="{00000000-0005-0000-0000-0000C2050000}"/>
    <cellStyle name="40% - Énfasis1 3 3 2 2" xfId="24090" xr:uid="{00000000-0005-0000-0000-0000C3050000}"/>
    <cellStyle name="40% - Énfasis1 3 3 3" xfId="17584" xr:uid="{00000000-0005-0000-0000-0000C4050000}"/>
    <cellStyle name="40% - Énfasis1 3 3 3 2" xfId="26288" xr:uid="{00000000-0005-0000-0000-0000C5050000}"/>
    <cellStyle name="40% - Énfasis1 3 3 4" xfId="13216" xr:uid="{00000000-0005-0000-0000-0000C6050000}"/>
    <cellStyle name="40% - Énfasis1 3 3 4 2" xfId="21920" xr:uid="{00000000-0005-0000-0000-0000C7050000}"/>
    <cellStyle name="40% - Énfasis1 3 3 5" xfId="19751" xr:uid="{00000000-0005-0000-0000-0000C8050000}"/>
    <cellStyle name="40% - Énfasis1 3 4" xfId="377" xr:uid="{00000000-0005-0000-0000-0000C9050000}"/>
    <cellStyle name="40% - Énfasis1 3 4 2" xfId="15521" xr:uid="{00000000-0005-0000-0000-0000CA050000}"/>
    <cellStyle name="40% - Énfasis1 3 4 2 2" xfId="24225" xr:uid="{00000000-0005-0000-0000-0000CB050000}"/>
    <cellStyle name="40% - Énfasis1 3 4 3" xfId="17719" xr:uid="{00000000-0005-0000-0000-0000CC050000}"/>
    <cellStyle name="40% - Énfasis1 3 4 3 2" xfId="26423" xr:uid="{00000000-0005-0000-0000-0000CD050000}"/>
    <cellStyle name="40% - Énfasis1 3 4 4" xfId="13351" xr:uid="{00000000-0005-0000-0000-0000CE050000}"/>
    <cellStyle name="40% - Énfasis1 3 4 4 2" xfId="22055" xr:uid="{00000000-0005-0000-0000-0000CF050000}"/>
    <cellStyle name="40% - Énfasis1 3 4 5" xfId="19886" xr:uid="{00000000-0005-0000-0000-0000D0050000}"/>
    <cellStyle name="40% - Énfasis1 3 5" xfId="529" xr:uid="{00000000-0005-0000-0000-0000D1050000}"/>
    <cellStyle name="40% - Énfasis1 3 6" xfId="15229" xr:uid="{00000000-0005-0000-0000-0000D2050000}"/>
    <cellStyle name="40% - Énfasis1 3 6 2" xfId="23933" xr:uid="{00000000-0005-0000-0000-0000D3050000}"/>
    <cellStyle name="40% - Énfasis1 3 7" xfId="17429" xr:uid="{00000000-0005-0000-0000-0000D4050000}"/>
    <cellStyle name="40% - Énfasis1 3 7 2" xfId="26133" xr:uid="{00000000-0005-0000-0000-0000D5050000}"/>
    <cellStyle name="40% - Énfasis1 3 8" xfId="13059" xr:uid="{00000000-0005-0000-0000-0000D6050000}"/>
    <cellStyle name="40% - Énfasis1 3 8 2" xfId="21763" xr:uid="{00000000-0005-0000-0000-0000D7050000}"/>
    <cellStyle name="40% - Énfasis1 3 9" xfId="19596" xr:uid="{00000000-0005-0000-0000-0000D8050000}"/>
    <cellStyle name="40% - Énfasis1 4" xfId="109" xr:uid="{00000000-0005-0000-0000-0000D9050000}"/>
    <cellStyle name="40% - Énfasis1 4 2" xfId="236" xr:uid="{00000000-0005-0000-0000-0000DA050000}"/>
    <cellStyle name="40% - Énfasis1 4 2 2" xfId="15387" xr:uid="{00000000-0005-0000-0000-0000DB050000}"/>
    <cellStyle name="40% - Énfasis1 4 2 2 2" xfId="24091" xr:uid="{00000000-0005-0000-0000-0000DC050000}"/>
    <cellStyle name="40% - Énfasis1 4 2 3" xfId="17585" xr:uid="{00000000-0005-0000-0000-0000DD050000}"/>
    <cellStyle name="40% - Énfasis1 4 2 3 2" xfId="26289" xr:uid="{00000000-0005-0000-0000-0000DE050000}"/>
    <cellStyle name="40% - Énfasis1 4 2 4" xfId="13217" xr:uid="{00000000-0005-0000-0000-0000DF050000}"/>
    <cellStyle name="40% - Énfasis1 4 2 4 2" xfId="21921" xr:uid="{00000000-0005-0000-0000-0000E0050000}"/>
    <cellStyle name="40% - Énfasis1 4 2 5" xfId="19752" xr:uid="{00000000-0005-0000-0000-0000E1050000}"/>
    <cellStyle name="40% - Énfasis1 4 3" xfId="378" xr:uid="{00000000-0005-0000-0000-0000E2050000}"/>
    <cellStyle name="40% - Énfasis1 4 3 2" xfId="15522" xr:uid="{00000000-0005-0000-0000-0000E3050000}"/>
    <cellStyle name="40% - Énfasis1 4 3 2 2" xfId="24226" xr:uid="{00000000-0005-0000-0000-0000E4050000}"/>
    <cellStyle name="40% - Énfasis1 4 3 3" xfId="17720" xr:uid="{00000000-0005-0000-0000-0000E5050000}"/>
    <cellStyle name="40% - Énfasis1 4 3 3 2" xfId="26424" xr:uid="{00000000-0005-0000-0000-0000E6050000}"/>
    <cellStyle name="40% - Énfasis1 4 3 4" xfId="13352" xr:uid="{00000000-0005-0000-0000-0000E7050000}"/>
    <cellStyle name="40% - Énfasis1 4 3 4 2" xfId="22056" xr:uid="{00000000-0005-0000-0000-0000E8050000}"/>
    <cellStyle name="40% - Énfasis1 4 3 5" xfId="19887" xr:uid="{00000000-0005-0000-0000-0000E9050000}"/>
    <cellStyle name="40% - Énfasis1 4 4" xfId="530" xr:uid="{00000000-0005-0000-0000-0000EA050000}"/>
    <cellStyle name="40% - Énfasis1 4 5" xfId="15263" xr:uid="{00000000-0005-0000-0000-0000EB050000}"/>
    <cellStyle name="40% - Énfasis1 4 5 2" xfId="23967" xr:uid="{00000000-0005-0000-0000-0000EC050000}"/>
    <cellStyle name="40% - Énfasis1 4 6" xfId="17462" xr:uid="{00000000-0005-0000-0000-0000ED050000}"/>
    <cellStyle name="40% - Énfasis1 4 6 2" xfId="26166" xr:uid="{00000000-0005-0000-0000-0000EE050000}"/>
    <cellStyle name="40% - Énfasis1 4 7" xfId="13093" xr:uid="{00000000-0005-0000-0000-0000EF050000}"/>
    <cellStyle name="40% - Énfasis1 4 7 2" xfId="21797" xr:uid="{00000000-0005-0000-0000-0000F0050000}"/>
    <cellStyle name="40% - Énfasis1 4 8" xfId="19629" xr:uid="{00000000-0005-0000-0000-0000F1050000}"/>
    <cellStyle name="40% - Énfasis1 5" xfId="237" xr:uid="{00000000-0005-0000-0000-0000F2050000}"/>
    <cellStyle name="40% - Énfasis1 5 2" xfId="379" xr:uid="{00000000-0005-0000-0000-0000F3050000}"/>
    <cellStyle name="40% - Énfasis1 5 2 2" xfId="15523" xr:uid="{00000000-0005-0000-0000-0000F4050000}"/>
    <cellStyle name="40% - Énfasis1 5 2 2 2" xfId="24227" xr:uid="{00000000-0005-0000-0000-0000F5050000}"/>
    <cellStyle name="40% - Énfasis1 5 2 3" xfId="17721" xr:uid="{00000000-0005-0000-0000-0000F6050000}"/>
    <cellStyle name="40% - Énfasis1 5 2 3 2" xfId="26425" xr:uid="{00000000-0005-0000-0000-0000F7050000}"/>
    <cellStyle name="40% - Énfasis1 5 2 4" xfId="13353" xr:uid="{00000000-0005-0000-0000-0000F8050000}"/>
    <cellStyle name="40% - Énfasis1 5 2 4 2" xfId="22057" xr:uid="{00000000-0005-0000-0000-0000F9050000}"/>
    <cellStyle name="40% - Énfasis1 5 2 5" xfId="19888" xr:uid="{00000000-0005-0000-0000-0000FA050000}"/>
    <cellStyle name="40% - Énfasis1 5 3" xfId="531" xr:uid="{00000000-0005-0000-0000-0000FB050000}"/>
    <cellStyle name="40% - Énfasis1 5 4" xfId="15388" xr:uid="{00000000-0005-0000-0000-0000FC050000}"/>
    <cellStyle name="40% - Énfasis1 5 4 2" xfId="24092" xr:uid="{00000000-0005-0000-0000-0000FD050000}"/>
    <cellStyle name="40% - Énfasis1 5 5" xfId="17586" xr:uid="{00000000-0005-0000-0000-0000FE050000}"/>
    <cellStyle name="40% - Énfasis1 5 5 2" xfId="26290" xr:uid="{00000000-0005-0000-0000-0000FF050000}"/>
    <cellStyle name="40% - Énfasis1 5 6" xfId="13218" xr:uid="{00000000-0005-0000-0000-000000060000}"/>
    <cellStyle name="40% - Énfasis1 5 6 2" xfId="21922" xr:uid="{00000000-0005-0000-0000-000001060000}"/>
    <cellStyle name="40% - Énfasis1 5 7" xfId="19753" xr:uid="{00000000-0005-0000-0000-000002060000}"/>
    <cellStyle name="40% - Énfasis1 6" xfId="238" xr:uid="{00000000-0005-0000-0000-000003060000}"/>
    <cellStyle name="40% - Énfasis1 6 2" xfId="380" xr:uid="{00000000-0005-0000-0000-000004060000}"/>
    <cellStyle name="40% - Énfasis1 6 2 2" xfId="15524" xr:uid="{00000000-0005-0000-0000-000005060000}"/>
    <cellStyle name="40% - Énfasis1 6 2 2 2" xfId="24228" xr:uid="{00000000-0005-0000-0000-000006060000}"/>
    <cellStyle name="40% - Énfasis1 6 2 3" xfId="17722" xr:uid="{00000000-0005-0000-0000-000007060000}"/>
    <cellStyle name="40% - Énfasis1 6 2 3 2" xfId="26426" xr:uid="{00000000-0005-0000-0000-000008060000}"/>
    <cellStyle name="40% - Énfasis1 6 2 4" xfId="13354" xr:uid="{00000000-0005-0000-0000-000009060000}"/>
    <cellStyle name="40% - Énfasis1 6 2 4 2" xfId="22058" xr:uid="{00000000-0005-0000-0000-00000A060000}"/>
    <cellStyle name="40% - Énfasis1 6 2 5" xfId="19889" xr:uid="{00000000-0005-0000-0000-00000B060000}"/>
    <cellStyle name="40% - Énfasis1 6 3" xfId="532" xr:uid="{00000000-0005-0000-0000-00000C060000}"/>
    <cellStyle name="40% - Énfasis1 6 4" xfId="15389" xr:uid="{00000000-0005-0000-0000-00000D060000}"/>
    <cellStyle name="40% - Énfasis1 6 4 2" xfId="24093" xr:uid="{00000000-0005-0000-0000-00000E060000}"/>
    <cellStyle name="40% - Énfasis1 6 5" xfId="17587" xr:uid="{00000000-0005-0000-0000-00000F060000}"/>
    <cellStyle name="40% - Énfasis1 6 5 2" xfId="26291" xr:uid="{00000000-0005-0000-0000-000010060000}"/>
    <cellStyle name="40% - Énfasis1 6 6" xfId="13219" xr:uid="{00000000-0005-0000-0000-000011060000}"/>
    <cellStyle name="40% - Énfasis1 6 6 2" xfId="21923" xr:uid="{00000000-0005-0000-0000-000012060000}"/>
    <cellStyle name="40% - Énfasis1 6 7" xfId="19754" xr:uid="{00000000-0005-0000-0000-000013060000}"/>
    <cellStyle name="40% - Énfasis1 7" xfId="239" xr:uid="{00000000-0005-0000-0000-000014060000}"/>
    <cellStyle name="40% - Énfasis1 7 2" xfId="381" xr:uid="{00000000-0005-0000-0000-000015060000}"/>
    <cellStyle name="40% - Énfasis1 7 2 2" xfId="15525" xr:uid="{00000000-0005-0000-0000-000016060000}"/>
    <cellStyle name="40% - Énfasis1 7 2 2 2" xfId="24229" xr:uid="{00000000-0005-0000-0000-000017060000}"/>
    <cellStyle name="40% - Énfasis1 7 2 3" xfId="17723" xr:uid="{00000000-0005-0000-0000-000018060000}"/>
    <cellStyle name="40% - Énfasis1 7 2 3 2" xfId="26427" xr:uid="{00000000-0005-0000-0000-000019060000}"/>
    <cellStyle name="40% - Énfasis1 7 2 4" xfId="13355" xr:uid="{00000000-0005-0000-0000-00001A060000}"/>
    <cellStyle name="40% - Énfasis1 7 2 4 2" xfId="22059" xr:uid="{00000000-0005-0000-0000-00001B060000}"/>
    <cellStyle name="40% - Énfasis1 7 2 5" xfId="19890" xr:uid="{00000000-0005-0000-0000-00001C060000}"/>
    <cellStyle name="40% - Énfasis1 7 3" xfId="533" xr:uid="{00000000-0005-0000-0000-00001D060000}"/>
    <cellStyle name="40% - Énfasis1 7 4" xfId="15390" xr:uid="{00000000-0005-0000-0000-00001E060000}"/>
    <cellStyle name="40% - Énfasis1 7 4 2" xfId="24094" xr:uid="{00000000-0005-0000-0000-00001F060000}"/>
    <cellStyle name="40% - Énfasis1 7 5" xfId="17588" xr:uid="{00000000-0005-0000-0000-000020060000}"/>
    <cellStyle name="40% - Énfasis1 7 5 2" xfId="26292" xr:uid="{00000000-0005-0000-0000-000021060000}"/>
    <cellStyle name="40% - Énfasis1 7 6" xfId="13220" xr:uid="{00000000-0005-0000-0000-000022060000}"/>
    <cellStyle name="40% - Énfasis1 7 6 2" xfId="21924" xr:uid="{00000000-0005-0000-0000-000023060000}"/>
    <cellStyle name="40% - Énfasis1 7 7" xfId="19755" xr:uid="{00000000-0005-0000-0000-000024060000}"/>
    <cellStyle name="40% - Énfasis1 8" xfId="240" xr:uid="{00000000-0005-0000-0000-000025060000}"/>
    <cellStyle name="40% - Énfasis1 8 2" xfId="534" xr:uid="{00000000-0005-0000-0000-000026060000}"/>
    <cellStyle name="40% - Énfasis1 8 3" xfId="15391" xr:uid="{00000000-0005-0000-0000-000027060000}"/>
    <cellStyle name="40% - Énfasis1 8 3 2" xfId="24095" xr:uid="{00000000-0005-0000-0000-000028060000}"/>
    <cellStyle name="40% - Énfasis1 8 4" xfId="17589" xr:uid="{00000000-0005-0000-0000-000029060000}"/>
    <cellStyle name="40% - Énfasis1 8 4 2" xfId="26293" xr:uid="{00000000-0005-0000-0000-00002A060000}"/>
    <cellStyle name="40% - Énfasis1 8 5" xfId="13221" xr:uid="{00000000-0005-0000-0000-00002B060000}"/>
    <cellStyle name="40% - Énfasis1 8 5 2" xfId="21925" xr:uid="{00000000-0005-0000-0000-00002C060000}"/>
    <cellStyle name="40% - Énfasis1 8 6" xfId="19756" xr:uid="{00000000-0005-0000-0000-00002D060000}"/>
    <cellStyle name="40% - Énfasis1 9" xfId="382" xr:uid="{00000000-0005-0000-0000-00002E060000}"/>
    <cellStyle name="40% - Énfasis1 9 2" xfId="535" xr:uid="{00000000-0005-0000-0000-00002F060000}"/>
    <cellStyle name="40% - Énfasis1 9 3" xfId="15526" xr:uid="{00000000-0005-0000-0000-000030060000}"/>
    <cellStyle name="40% - Énfasis1 9 3 2" xfId="24230" xr:uid="{00000000-0005-0000-0000-000031060000}"/>
    <cellStyle name="40% - Énfasis1 9 4" xfId="17724" xr:uid="{00000000-0005-0000-0000-000032060000}"/>
    <cellStyle name="40% - Énfasis1 9 4 2" xfId="26428" xr:uid="{00000000-0005-0000-0000-000033060000}"/>
    <cellStyle name="40% - Énfasis1 9 5" xfId="13356" xr:uid="{00000000-0005-0000-0000-000034060000}"/>
    <cellStyle name="40% - Énfasis1 9 5 2" xfId="22060" xr:uid="{00000000-0005-0000-0000-000035060000}"/>
    <cellStyle name="40% - Énfasis1 9 6" xfId="19891" xr:uid="{00000000-0005-0000-0000-000036060000}"/>
    <cellStyle name="40% - Énfasis2" xfId="28" builtinId="35" customBuiltin="1"/>
    <cellStyle name="40% - Énfasis2 10" xfId="15199" xr:uid="{00000000-0005-0000-0000-000038060000}"/>
    <cellStyle name="40% - Énfasis2 10 2" xfId="23903" xr:uid="{00000000-0005-0000-0000-000039060000}"/>
    <cellStyle name="40% - Énfasis2 11" xfId="17399" xr:uid="{00000000-0005-0000-0000-00003A060000}"/>
    <cellStyle name="40% - Énfasis2 11 2" xfId="26103" xr:uid="{00000000-0005-0000-0000-00003B060000}"/>
    <cellStyle name="40% - Énfasis2 12" xfId="13029" xr:uid="{00000000-0005-0000-0000-00003C060000}"/>
    <cellStyle name="40% - Énfasis2 12 2" xfId="21733" xr:uid="{00000000-0005-0000-0000-00003D060000}"/>
    <cellStyle name="40% - Énfasis2 13" xfId="19566" xr:uid="{00000000-0005-0000-0000-00003E060000}"/>
    <cellStyle name="40% - Énfasis2 2" xfId="60" xr:uid="{00000000-0005-0000-0000-00003F060000}"/>
    <cellStyle name="40% - Énfasis2 2 10" xfId="19582" xr:uid="{00000000-0005-0000-0000-000040060000}"/>
    <cellStyle name="40% - Énfasis2 2 2" xfId="94" xr:uid="{00000000-0005-0000-0000-000041060000}"/>
    <cellStyle name="40% - Énfasis2 2 2 2" xfId="162" xr:uid="{00000000-0005-0000-0000-000042060000}"/>
    <cellStyle name="40% - Énfasis2 2 2 2 2" xfId="15314" xr:uid="{00000000-0005-0000-0000-000043060000}"/>
    <cellStyle name="40% - Énfasis2 2 2 2 2 2" xfId="24018" xr:uid="{00000000-0005-0000-0000-000044060000}"/>
    <cellStyle name="40% - Énfasis2 2 2 2 3" xfId="17512" xr:uid="{00000000-0005-0000-0000-000045060000}"/>
    <cellStyle name="40% - Énfasis2 2 2 2 3 2" xfId="26216" xr:uid="{00000000-0005-0000-0000-000046060000}"/>
    <cellStyle name="40% - Énfasis2 2 2 2 4" xfId="13144" xr:uid="{00000000-0005-0000-0000-000047060000}"/>
    <cellStyle name="40% - Énfasis2 2 2 2 4 2" xfId="21848" xr:uid="{00000000-0005-0000-0000-000048060000}"/>
    <cellStyle name="40% - Énfasis2 2 2 2 5" xfId="19679" xr:uid="{00000000-0005-0000-0000-000049060000}"/>
    <cellStyle name="40% - Énfasis2 2 2 3" xfId="241" xr:uid="{00000000-0005-0000-0000-00004A060000}"/>
    <cellStyle name="40% - Énfasis2 2 2 3 2" xfId="15392" xr:uid="{00000000-0005-0000-0000-00004B060000}"/>
    <cellStyle name="40% - Énfasis2 2 2 3 2 2" xfId="24096" xr:uid="{00000000-0005-0000-0000-00004C060000}"/>
    <cellStyle name="40% - Énfasis2 2 2 3 3" xfId="17590" xr:uid="{00000000-0005-0000-0000-00004D060000}"/>
    <cellStyle name="40% - Énfasis2 2 2 3 3 2" xfId="26294" xr:uid="{00000000-0005-0000-0000-00004E060000}"/>
    <cellStyle name="40% - Énfasis2 2 2 3 4" xfId="13222" xr:uid="{00000000-0005-0000-0000-00004F060000}"/>
    <cellStyle name="40% - Énfasis2 2 2 3 4 2" xfId="21926" xr:uid="{00000000-0005-0000-0000-000050060000}"/>
    <cellStyle name="40% - Énfasis2 2 2 3 5" xfId="19757" xr:uid="{00000000-0005-0000-0000-000051060000}"/>
    <cellStyle name="40% - Énfasis2 2 2 4" xfId="383" xr:uid="{00000000-0005-0000-0000-000052060000}"/>
    <cellStyle name="40% - Énfasis2 2 2 4 2" xfId="15527" xr:uid="{00000000-0005-0000-0000-000053060000}"/>
    <cellStyle name="40% - Énfasis2 2 2 4 2 2" xfId="24231" xr:uid="{00000000-0005-0000-0000-000054060000}"/>
    <cellStyle name="40% - Énfasis2 2 2 4 3" xfId="17725" xr:uid="{00000000-0005-0000-0000-000055060000}"/>
    <cellStyle name="40% - Énfasis2 2 2 4 3 2" xfId="26429" xr:uid="{00000000-0005-0000-0000-000056060000}"/>
    <cellStyle name="40% - Énfasis2 2 2 4 4" xfId="13357" xr:uid="{00000000-0005-0000-0000-000057060000}"/>
    <cellStyle name="40% - Énfasis2 2 2 4 4 2" xfId="22061" xr:uid="{00000000-0005-0000-0000-000058060000}"/>
    <cellStyle name="40% - Énfasis2 2 2 4 5" xfId="19892" xr:uid="{00000000-0005-0000-0000-000059060000}"/>
    <cellStyle name="40% - Énfasis2 2 2 5" xfId="537" xr:uid="{00000000-0005-0000-0000-00005A060000}"/>
    <cellStyle name="40% - Énfasis2 2 2 6" xfId="15248" xr:uid="{00000000-0005-0000-0000-00005B060000}"/>
    <cellStyle name="40% - Énfasis2 2 2 6 2" xfId="23952" xr:uid="{00000000-0005-0000-0000-00005C060000}"/>
    <cellStyle name="40% - Énfasis2 2 2 7" xfId="17447" xr:uid="{00000000-0005-0000-0000-00005D060000}"/>
    <cellStyle name="40% - Énfasis2 2 2 7 2" xfId="26151" xr:uid="{00000000-0005-0000-0000-00005E060000}"/>
    <cellStyle name="40% - Énfasis2 2 2 8" xfId="13078" xr:uid="{00000000-0005-0000-0000-00005F060000}"/>
    <cellStyle name="40% - Énfasis2 2 2 8 2" xfId="21782" xr:uid="{00000000-0005-0000-0000-000060060000}"/>
    <cellStyle name="40% - Énfasis2 2 2 9" xfId="19614" xr:uid="{00000000-0005-0000-0000-000061060000}"/>
    <cellStyle name="40% - Énfasis2 2 3" xfId="130" xr:uid="{00000000-0005-0000-0000-000062060000}"/>
    <cellStyle name="40% - Énfasis2 2 3 2" xfId="15282" xr:uid="{00000000-0005-0000-0000-000063060000}"/>
    <cellStyle name="40% - Énfasis2 2 3 2 2" xfId="23986" xr:uid="{00000000-0005-0000-0000-000064060000}"/>
    <cellStyle name="40% - Énfasis2 2 3 3" xfId="17480" xr:uid="{00000000-0005-0000-0000-000065060000}"/>
    <cellStyle name="40% - Énfasis2 2 3 3 2" xfId="26184" xr:uid="{00000000-0005-0000-0000-000066060000}"/>
    <cellStyle name="40% - Énfasis2 2 3 4" xfId="13112" xr:uid="{00000000-0005-0000-0000-000067060000}"/>
    <cellStyle name="40% - Énfasis2 2 3 4 2" xfId="21816" xr:uid="{00000000-0005-0000-0000-000068060000}"/>
    <cellStyle name="40% - Énfasis2 2 3 5" xfId="19647" xr:uid="{00000000-0005-0000-0000-000069060000}"/>
    <cellStyle name="40% - Énfasis2 2 4" xfId="242" xr:uid="{00000000-0005-0000-0000-00006A060000}"/>
    <cellStyle name="40% - Énfasis2 2 4 2" xfId="15393" xr:uid="{00000000-0005-0000-0000-00006B060000}"/>
    <cellStyle name="40% - Énfasis2 2 4 2 2" xfId="24097" xr:uid="{00000000-0005-0000-0000-00006C060000}"/>
    <cellStyle name="40% - Énfasis2 2 4 3" xfId="17591" xr:uid="{00000000-0005-0000-0000-00006D060000}"/>
    <cellStyle name="40% - Énfasis2 2 4 3 2" xfId="26295" xr:uid="{00000000-0005-0000-0000-00006E060000}"/>
    <cellStyle name="40% - Énfasis2 2 4 4" xfId="13223" xr:uid="{00000000-0005-0000-0000-00006F060000}"/>
    <cellStyle name="40% - Énfasis2 2 4 4 2" xfId="21927" xr:uid="{00000000-0005-0000-0000-000070060000}"/>
    <cellStyle name="40% - Énfasis2 2 4 5" xfId="19758" xr:uid="{00000000-0005-0000-0000-000071060000}"/>
    <cellStyle name="40% - Énfasis2 2 5" xfId="384" xr:uid="{00000000-0005-0000-0000-000072060000}"/>
    <cellStyle name="40% - Énfasis2 2 5 2" xfId="15528" xr:uid="{00000000-0005-0000-0000-000073060000}"/>
    <cellStyle name="40% - Énfasis2 2 5 2 2" xfId="24232" xr:uid="{00000000-0005-0000-0000-000074060000}"/>
    <cellStyle name="40% - Énfasis2 2 5 3" xfId="17726" xr:uid="{00000000-0005-0000-0000-000075060000}"/>
    <cellStyle name="40% - Énfasis2 2 5 3 2" xfId="26430" xr:uid="{00000000-0005-0000-0000-000076060000}"/>
    <cellStyle name="40% - Énfasis2 2 5 4" xfId="13358" xr:uid="{00000000-0005-0000-0000-000077060000}"/>
    <cellStyle name="40% - Énfasis2 2 5 4 2" xfId="22062" xr:uid="{00000000-0005-0000-0000-000078060000}"/>
    <cellStyle name="40% - Énfasis2 2 5 5" xfId="19893" xr:uid="{00000000-0005-0000-0000-000079060000}"/>
    <cellStyle name="40% - Énfasis2 2 6" xfId="536" xr:uid="{00000000-0005-0000-0000-00007A060000}"/>
    <cellStyle name="40% - Énfasis2 2 6 2" xfId="15613" xr:uid="{00000000-0005-0000-0000-00007B060000}"/>
    <cellStyle name="40% - Énfasis2 2 6 2 2" xfId="24317" xr:uid="{00000000-0005-0000-0000-00007C060000}"/>
    <cellStyle name="40% - Énfasis2 2 6 3" xfId="17811" xr:uid="{00000000-0005-0000-0000-00007D060000}"/>
    <cellStyle name="40% - Énfasis2 2 6 3 2" xfId="26515" xr:uid="{00000000-0005-0000-0000-00007E060000}"/>
    <cellStyle name="40% - Énfasis2 2 6 4" xfId="13443" xr:uid="{00000000-0005-0000-0000-00007F060000}"/>
    <cellStyle name="40% - Énfasis2 2 6 4 2" xfId="22147" xr:uid="{00000000-0005-0000-0000-000080060000}"/>
    <cellStyle name="40% - Énfasis2 2 6 5" xfId="19978" xr:uid="{00000000-0005-0000-0000-000081060000}"/>
    <cellStyle name="40% - Énfasis2 2 7" xfId="15215" xr:uid="{00000000-0005-0000-0000-000082060000}"/>
    <cellStyle name="40% - Énfasis2 2 7 2" xfId="23919" xr:uid="{00000000-0005-0000-0000-000083060000}"/>
    <cellStyle name="40% - Énfasis2 2 8" xfId="17415" xr:uid="{00000000-0005-0000-0000-000084060000}"/>
    <cellStyle name="40% - Énfasis2 2 8 2" xfId="26119" xr:uid="{00000000-0005-0000-0000-000085060000}"/>
    <cellStyle name="40% - Énfasis2 2 9" xfId="13045" xr:uid="{00000000-0005-0000-0000-000086060000}"/>
    <cellStyle name="40% - Énfasis2 2 9 2" xfId="21749" xr:uid="{00000000-0005-0000-0000-000087060000}"/>
    <cellStyle name="40% - Énfasis2 3" xfId="77" xr:uid="{00000000-0005-0000-0000-000088060000}"/>
    <cellStyle name="40% - Énfasis2 3 2" xfId="146" xr:uid="{00000000-0005-0000-0000-000089060000}"/>
    <cellStyle name="40% - Énfasis2 3 2 2" xfId="243" xr:uid="{00000000-0005-0000-0000-00008A060000}"/>
    <cellStyle name="40% - Énfasis2 3 2 2 2" xfId="15394" xr:uid="{00000000-0005-0000-0000-00008B060000}"/>
    <cellStyle name="40% - Énfasis2 3 2 2 2 2" xfId="24098" xr:uid="{00000000-0005-0000-0000-00008C060000}"/>
    <cellStyle name="40% - Énfasis2 3 2 2 3" xfId="17592" xr:uid="{00000000-0005-0000-0000-00008D060000}"/>
    <cellStyle name="40% - Énfasis2 3 2 2 3 2" xfId="26296" xr:uid="{00000000-0005-0000-0000-00008E060000}"/>
    <cellStyle name="40% - Énfasis2 3 2 2 4" xfId="13224" xr:uid="{00000000-0005-0000-0000-00008F060000}"/>
    <cellStyle name="40% - Énfasis2 3 2 2 4 2" xfId="21928" xr:uid="{00000000-0005-0000-0000-000090060000}"/>
    <cellStyle name="40% - Énfasis2 3 2 2 5" xfId="19759" xr:uid="{00000000-0005-0000-0000-000091060000}"/>
    <cellStyle name="40% - Énfasis2 3 2 3" xfId="385" xr:uid="{00000000-0005-0000-0000-000092060000}"/>
    <cellStyle name="40% - Énfasis2 3 2 3 2" xfId="15529" xr:uid="{00000000-0005-0000-0000-000093060000}"/>
    <cellStyle name="40% - Énfasis2 3 2 3 2 2" xfId="24233" xr:uid="{00000000-0005-0000-0000-000094060000}"/>
    <cellStyle name="40% - Énfasis2 3 2 3 3" xfId="17727" xr:uid="{00000000-0005-0000-0000-000095060000}"/>
    <cellStyle name="40% - Énfasis2 3 2 3 3 2" xfId="26431" xr:uid="{00000000-0005-0000-0000-000096060000}"/>
    <cellStyle name="40% - Énfasis2 3 2 3 4" xfId="13359" xr:uid="{00000000-0005-0000-0000-000097060000}"/>
    <cellStyle name="40% - Énfasis2 3 2 3 4 2" xfId="22063" xr:uid="{00000000-0005-0000-0000-000098060000}"/>
    <cellStyle name="40% - Énfasis2 3 2 3 5" xfId="19894" xr:uid="{00000000-0005-0000-0000-000099060000}"/>
    <cellStyle name="40% - Énfasis2 3 2 4" xfId="15298" xr:uid="{00000000-0005-0000-0000-00009A060000}"/>
    <cellStyle name="40% - Énfasis2 3 2 4 2" xfId="24002" xr:uid="{00000000-0005-0000-0000-00009B060000}"/>
    <cellStyle name="40% - Énfasis2 3 2 5" xfId="17496" xr:uid="{00000000-0005-0000-0000-00009C060000}"/>
    <cellStyle name="40% - Énfasis2 3 2 5 2" xfId="26200" xr:uid="{00000000-0005-0000-0000-00009D060000}"/>
    <cellStyle name="40% - Énfasis2 3 2 6" xfId="13128" xr:uid="{00000000-0005-0000-0000-00009E060000}"/>
    <cellStyle name="40% - Énfasis2 3 2 6 2" xfId="21832" xr:uid="{00000000-0005-0000-0000-00009F060000}"/>
    <cellStyle name="40% - Énfasis2 3 2 7" xfId="19663" xr:uid="{00000000-0005-0000-0000-0000A0060000}"/>
    <cellStyle name="40% - Énfasis2 3 3" xfId="244" xr:uid="{00000000-0005-0000-0000-0000A1060000}"/>
    <cellStyle name="40% - Énfasis2 3 3 2" xfId="15395" xr:uid="{00000000-0005-0000-0000-0000A2060000}"/>
    <cellStyle name="40% - Énfasis2 3 3 2 2" xfId="24099" xr:uid="{00000000-0005-0000-0000-0000A3060000}"/>
    <cellStyle name="40% - Énfasis2 3 3 3" xfId="17593" xr:uid="{00000000-0005-0000-0000-0000A4060000}"/>
    <cellStyle name="40% - Énfasis2 3 3 3 2" xfId="26297" xr:uid="{00000000-0005-0000-0000-0000A5060000}"/>
    <cellStyle name="40% - Énfasis2 3 3 4" xfId="13225" xr:uid="{00000000-0005-0000-0000-0000A6060000}"/>
    <cellStyle name="40% - Énfasis2 3 3 4 2" xfId="21929" xr:uid="{00000000-0005-0000-0000-0000A7060000}"/>
    <cellStyle name="40% - Énfasis2 3 3 5" xfId="19760" xr:uid="{00000000-0005-0000-0000-0000A8060000}"/>
    <cellStyle name="40% - Énfasis2 3 4" xfId="386" xr:uid="{00000000-0005-0000-0000-0000A9060000}"/>
    <cellStyle name="40% - Énfasis2 3 4 2" xfId="15530" xr:uid="{00000000-0005-0000-0000-0000AA060000}"/>
    <cellStyle name="40% - Énfasis2 3 4 2 2" xfId="24234" xr:uid="{00000000-0005-0000-0000-0000AB060000}"/>
    <cellStyle name="40% - Énfasis2 3 4 3" xfId="17728" xr:uid="{00000000-0005-0000-0000-0000AC060000}"/>
    <cellStyle name="40% - Énfasis2 3 4 3 2" xfId="26432" xr:uid="{00000000-0005-0000-0000-0000AD060000}"/>
    <cellStyle name="40% - Énfasis2 3 4 4" xfId="13360" xr:uid="{00000000-0005-0000-0000-0000AE060000}"/>
    <cellStyle name="40% - Énfasis2 3 4 4 2" xfId="22064" xr:uid="{00000000-0005-0000-0000-0000AF060000}"/>
    <cellStyle name="40% - Énfasis2 3 4 5" xfId="19895" xr:uid="{00000000-0005-0000-0000-0000B0060000}"/>
    <cellStyle name="40% - Énfasis2 3 5" xfId="538" xr:uid="{00000000-0005-0000-0000-0000B1060000}"/>
    <cellStyle name="40% - Énfasis2 3 6" xfId="15231" xr:uid="{00000000-0005-0000-0000-0000B2060000}"/>
    <cellStyle name="40% - Énfasis2 3 6 2" xfId="23935" xr:uid="{00000000-0005-0000-0000-0000B3060000}"/>
    <cellStyle name="40% - Énfasis2 3 7" xfId="17431" xr:uid="{00000000-0005-0000-0000-0000B4060000}"/>
    <cellStyle name="40% - Énfasis2 3 7 2" xfId="26135" xr:uid="{00000000-0005-0000-0000-0000B5060000}"/>
    <cellStyle name="40% - Énfasis2 3 8" xfId="13061" xr:uid="{00000000-0005-0000-0000-0000B6060000}"/>
    <cellStyle name="40% - Énfasis2 3 8 2" xfId="21765" xr:uid="{00000000-0005-0000-0000-0000B7060000}"/>
    <cellStyle name="40% - Énfasis2 3 9" xfId="19598" xr:uid="{00000000-0005-0000-0000-0000B8060000}"/>
    <cellStyle name="40% - Énfasis2 4" xfId="111" xr:uid="{00000000-0005-0000-0000-0000B9060000}"/>
    <cellStyle name="40% - Énfasis2 4 2" xfId="245" xr:uid="{00000000-0005-0000-0000-0000BA060000}"/>
    <cellStyle name="40% - Énfasis2 4 2 2" xfId="15396" xr:uid="{00000000-0005-0000-0000-0000BB060000}"/>
    <cellStyle name="40% - Énfasis2 4 2 2 2" xfId="24100" xr:uid="{00000000-0005-0000-0000-0000BC060000}"/>
    <cellStyle name="40% - Énfasis2 4 2 3" xfId="17594" xr:uid="{00000000-0005-0000-0000-0000BD060000}"/>
    <cellStyle name="40% - Énfasis2 4 2 3 2" xfId="26298" xr:uid="{00000000-0005-0000-0000-0000BE060000}"/>
    <cellStyle name="40% - Énfasis2 4 2 4" xfId="13226" xr:uid="{00000000-0005-0000-0000-0000BF060000}"/>
    <cellStyle name="40% - Énfasis2 4 2 4 2" xfId="21930" xr:uid="{00000000-0005-0000-0000-0000C0060000}"/>
    <cellStyle name="40% - Énfasis2 4 2 5" xfId="19761" xr:uid="{00000000-0005-0000-0000-0000C1060000}"/>
    <cellStyle name="40% - Énfasis2 4 3" xfId="387" xr:uid="{00000000-0005-0000-0000-0000C2060000}"/>
    <cellStyle name="40% - Énfasis2 4 3 2" xfId="15531" xr:uid="{00000000-0005-0000-0000-0000C3060000}"/>
    <cellStyle name="40% - Énfasis2 4 3 2 2" xfId="24235" xr:uid="{00000000-0005-0000-0000-0000C4060000}"/>
    <cellStyle name="40% - Énfasis2 4 3 3" xfId="17729" xr:uid="{00000000-0005-0000-0000-0000C5060000}"/>
    <cellStyle name="40% - Énfasis2 4 3 3 2" xfId="26433" xr:uid="{00000000-0005-0000-0000-0000C6060000}"/>
    <cellStyle name="40% - Énfasis2 4 3 4" xfId="13361" xr:uid="{00000000-0005-0000-0000-0000C7060000}"/>
    <cellStyle name="40% - Énfasis2 4 3 4 2" xfId="22065" xr:uid="{00000000-0005-0000-0000-0000C8060000}"/>
    <cellStyle name="40% - Énfasis2 4 3 5" xfId="19896" xr:uid="{00000000-0005-0000-0000-0000C9060000}"/>
    <cellStyle name="40% - Énfasis2 4 4" xfId="539" xr:uid="{00000000-0005-0000-0000-0000CA060000}"/>
    <cellStyle name="40% - Énfasis2 4 5" xfId="15265" xr:uid="{00000000-0005-0000-0000-0000CB060000}"/>
    <cellStyle name="40% - Énfasis2 4 5 2" xfId="23969" xr:uid="{00000000-0005-0000-0000-0000CC060000}"/>
    <cellStyle name="40% - Énfasis2 4 6" xfId="17464" xr:uid="{00000000-0005-0000-0000-0000CD060000}"/>
    <cellStyle name="40% - Énfasis2 4 6 2" xfId="26168" xr:uid="{00000000-0005-0000-0000-0000CE060000}"/>
    <cellStyle name="40% - Énfasis2 4 7" xfId="13095" xr:uid="{00000000-0005-0000-0000-0000CF060000}"/>
    <cellStyle name="40% - Énfasis2 4 7 2" xfId="21799" xr:uid="{00000000-0005-0000-0000-0000D0060000}"/>
    <cellStyle name="40% - Énfasis2 4 8" xfId="19631" xr:uid="{00000000-0005-0000-0000-0000D1060000}"/>
    <cellStyle name="40% - Énfasis2 5" xfId="246" xr:uid="{00000000-0005-0000-0000-0000D2060000}"/>
    <cellStyle name="40% - Énfasis2 5 2" xfId="388" xr:uid="{00000000-0005-0000-0000-0000D3060000}"/>
    <cellStyle name="40% - Énfasis2 5 2 2" xfId="15532" xr:uid="{00000000-0005-0000-0000-0000D4060000}"/>
    <cellStyle name="40% - Énfasis2 5 2 2 2" xfId="24236" xr:uid="{00000000-0005-0000-0000-0000D5060000}"/>
    <cellStyle name="40% - Énfasis2 5 2 3" xfId="17730" xr:uid="{00000000-0005-0000-0000-0000D6060000}"/>
    <cellStyle name="40% - Énfasis2 5 2 3 2" xfId="26434" xr:uid="{00000000-0005-0000-0000-0000D7060000}"/>
    <cellStyle name="40% - Énfasis2 5 2 4" xfId="13362" xr:uid="{00000000-0005-0000-0000-0000D8060000}"/>
    <cellStyle name="40% - Énfasis2 5 2 4 2" xfId="22066" xr:uid="{00000000-0005-0000-0000-0000D9060000}"/>
    <cellStyle name="40% - Énfasis2 5 2 5" xfId="19897" xr:uid="{00000000-0005-0000-0000-0000DA060000}"/>
    <cellStyle name="40% - Énfasis2 5 3" xfId="540" xr:uid="{00000000-0005-0000-0000-0000DB060000}"/>
    <cellStyle name="40% - Énfasis2 5 4" xfId="15397" xr:uid="{00000000-0005-0000-0000-0000DC060000}"/>
    <cellStyle name="40% - Énfasis2 5 4 2" xfId="24101" xr:uid="{00000000-0005-0000-0000-0000DD060000}"/>
    <cellStyle name="40% - Énfasis2 5 5" xfId="17595" xr:uid="{00000000-0005-0000-0000-0000DE060000}"/>
    <cellStyle name="40% - Énfasis2 5 5 2" xfId="26299" xr:uid="{00000000-0005-0000-0000-0000DF060000}"/>
    <cellStyle name="40% - Énfasis2 5 6" xfId="13227" xr:uid="{00000000-0005-0000-0000-0000E0060000}"/>
    <cellStyle name="40% - Énfasis2 5 6 2" xfId="21931" xr:uid="{00000000-0005-0000-0000-0000E1060000}"/>
    <cellStyle name="40% - Énfasis2 5 7" xfId="19762" xr:uid="{00000000-0005-0000-0000-0000E2060000}"/>
    <cellStyle name="40% - Énfasis2 6" xfId="247" xr:uid="{00000000-0005-0000-0000-0000E3060000}"/>
    <cellStyle name="40% - Énfasis2 6 2" xfId="389" xr:uid="{00000000-0005-0000-0000-0000E4060000}"/>
    <cellStyle name="40% - Énfasis2 6 2 2" xfId="15533" xr:uid="{00000000-0005-0000-0000-0000E5060000}"/>
    <cellStyle name="40% - Énfasis2 6 2 2 2" xfId="24237" xr:uid="{00000000-0005-0000-0000-0000E6060000}"/>
    <cellStyle name="40% - Énfasis2 6 2 3" xfId="17731" xr:uid="{00000000-0005-0000-0000-0000E7060000}"/>
    <cellStyle name="40% - Énfasis2 6 2 3 2" xfId="26435" xr:uid="{00000000-0005-0000-0000-0000E8060000}"/>
    <cellStyle name="40% - Énfasis2 6 2 4" xfId="13363" xr:uid="{00000000-0005-0000-0000-0000E9060000}"/>
    <cellStyle name="40% - Énfasis2 6 2 4 2" xfId="22067" xr:uid="{00000000-0005-0000-0000-0000EA060000}"/>
    <cellStyle name="40% - Énfasis2 6 2 5" xfId="19898" xr:uid="{00000000-0005-0000-0000-0000EB060000}"/>
    <cellStyle name="40% - Énfasis2 6 3" xfId="541" xr:uid="{00000000-0005-0000-0000-0000EC060000}"/>
    <cellStyle name="40% - Énfasis2 6 4" xfId="15398" xr:uid="{00000000-0005-0000-0000-0000ED060000}"/>
    <cellStyle name="40% - Énfasis2 6 4 2" xfId="24102" xr:uid="{00000000-0005-0000-0000-0000EE060000}"/>
    <cellStyle name="40% - Énfasis2 6 5" xfId="17596" xr:uid="{00000000-0005-0000-0000-0000EF060000}"/>
    <cellStyle name="40% - Énfasis2 6 5 2" xfId="26300" xr:uid="{00000000-0005-0000-0000-0000F0060000}"/>
    <cellStyle name="40% - Énfasis2 6 6" xfId="13228" xr:uid="{00000000-0005-0000-0000-0000F1060000}"/>
    <cellStyle name="40% - Énfasis2 6 6 2" xfId="21932" xr:uid="{00000000-0005-0000-0000-0000F2060000}"/>
    <cellStyle name="40% - Énfasis2 6 7" xfId="19763" xr:uid="{00000000-0005-0000-0000-0000F3060000}"/>
    <cellStyle name="40% - Énfasis2 7" xfId="248" xr:uid="{00000000-0005-0000-0000-0000F4060000}"/>
    <cellStyle name="40% - Énfasis2 7 2" xfId="390" xr:uid="{00000000-0005-0000-0000-0000F5060000}"/>
    <cellStyle name="40% - Énfasis2 7 2 2" xfId="15534" xr:uid="{00000000-0005-0000-0000-0000F6060000}"/>
    <cellStyle name="40% - Énfasis2 7 2 2 2" xfId="24238" xr:uid="{00000000-0005-0000-0000-0000F7060000}"/>
    <cellStyle name="40% - Énfasis2 7 2 3" xfId="17732" xr:uid="{00000000-0005-0000-0000-0000F8060000}"/>
    <cellStyle name="40% - Énfasis2 7 2 3 2" xfId="26436" xr:uid="{00000000-0005-0000-0000-0000F9060000}"/>
    <cellStyle name="40% - Énfasis2 7 2 4" xfId="13364" xr:uid="{00000000-0005-0000-0000-0000FA060000}"/>
    <cellStyle name="40% - Énfasis2 7 2 4 2" xfId="22068" xr:uid="{00000000-0005-0000-0000-0000FB060000}"/>
    <cellStyle name="40% - Énfasis2 7 2 5" xfId="19899" xr:uid="{00000000-0005-0000-0000-0000FC060000}"/>
    <cellStyle name="40% - Énfasis2 7 3" xfId="542" xr:uid="{00000000-0005-0000-0000-0000FD060000}"/>
    <cellStyle name="40% - Énfasis2 7 4" xfId="15399" xr:uid="{00000000-0005-0000-0000-0000FE060000}"/>
    <cellStyle name="40% - Énfasis2 7 4 2" xfId="24103" xr:uid="{00000000-0005-0000-0000-0000FF060000}"/>
    <cellStyle name="40% - Énfasis2 7 5" xfId="17597" xr:uid="{00000000-0005-0000-0000-000000070000}"/>
    <cellStyle name="40% - Énfasis2 7 5 2" xfId="26301" xr:uid="{00000000-0005-0000-0000-000001070000}"/>
    <cellStyle name="40% - Énfasis2 7 6" xfId="13229" xr:uid="{00000000-0005-0000-0000-000002070000}"/>
    <cellStyle name="40% - Énfasis2 7 6 2" xfId="21933" xr:uid="{00000000-0005-0000-0000-000003070000}"/>
    <cellStyle name="40% - Énfasis2 7 7" xfId="19764" xr:uid="{00000000-0005-0000-0000-000004070000}"/>
    <cellStyle name="40% - Énfasis2 8" xfId="249" xr:uid="{00000000-0005-0000-0000-000005070000}"/>
    <cellStyle name="40% - Énfasis2 8 2" xfId="543" xr:uid="{00000000-0005-0000-0000-000006070000}"/>
    <cellStyle name="40% - Énfasis2 8 3" xfId="15400" xr:uid="{00000000-0005-0000-0000-000007070000}"/>
    <cellStyle name="40% - Énfasis2 8 3 2" xfId="24104" xr:uid="{00000000-0005-0000-0000-000008070000}"/>
    <cellStyle name="40% - Énfasis2 8 4" xfId="17598" xr:uid="{00000000-0005-0000-0000-000009070000}"/>
    <cellStyle name="40% - Énfasis2 8 4 2" xfId="26302" xr:uid="{00000000-0005-0000-0000-00000A070000}"/>
    <cellStyle name="40% - Énfasis2 8 5" xfId="13230" xr:uid="{00000000-0005-0000-0000-00000B070000}"/>
    <cellStyle name="40% - Énfasis2 8 5 2" xfId="21934" xr:uid="{00000000-0005-0000-0000-00000C070000}"/>
    <cellStyle name="40% - Énfasis2 8 6" xfId="19765" xr:uid="{00000000-0005-0000-0000-00000D070000}"/>
    <cellStyle name="40% - Énfasis2 9" xfId="391" xr:uid="{00000000-0005-0000-0000-00000E070000}"/>
    <cellStyle name="40% - Énfasis2 9 2" xfId="544" xr:uid="{00000000-0005-0000-0000-00000F070000}"/>
    <cellStyle name="40% - Énfasis2 9 3" xfId="15535" xr:uid="{00000000-0005-0000-0000-000010070000}"/>
    <cellStyle name="40% - Énfasis2 9 3 2" xfId="24239" xr:uid="{00000000-0005-0000-0000-000011070000}"/>
    <cellStyle name="40% - Énfasis2 9 4" xfId="17733" xr:uid="{00000000-0005-0000-0000-000012070000}"/>
    <cellStyle name="40% - Énfasis2 9 4 2" xfId="26437" xr:uid="{00000000-0005-0000-0000-000013070000}"/>
    <cellStyle name="40% - Énfasis2 9 5" xfId="13365" xr:uid="{00000000-0005-0000-0000-000014070000}"/>
    <cellStyle name="40% - Énfasis2 9 5 2" xfId="22069" xr:uid="{00000000-0005-0000-0000-000015070000}"/>
    <cellStyle name="40% - Énfasis2 9 6" xfId="19900" xr:uid="{00000000-0005-0000-0000-000016070000}"/>
    <cellStyle name="40% - Énfasis3" xfId="32" builtinId="39" customBuiltin="1"/>
    <cellStyle name="40% - Énfasis3 10" xfId="15201" xr:uid="{00000000-0005-0000-0000-000018070000}"/>
    <cellStyle name="40% - Énfasis3 10 2" xfId="23905" xr:uid="{00000000-0005-0000-0000-000019070000}"/>
    <cellStyle name="40% - Énfasis3 11" xfId="17401" xr:uid="{00000000-0005-0000-0000-00001A070000}"/>
    <cellStyle name="40% - Énfasis3 11 2" xfId="26105" xr:uid="{00000000-0005-0000-0000-00001B070000}"/>
    <cellStyle name="40% - Énfasis3 12" xfId="13031" xr:uid="{00000000-0005-0000-0000-00001C070000}"/>
    <cellStyle name="40% - Énfasis3 12 2" xfId="21735" xr:uid="{00000000-0005-0000-0000-00001D070000}"/>
    <cellStyle name="40% - Énfasis3 13" xfId="19568" xr:uid="{00000000-0005-0000-0000-00001E070000}"/>
    <cellStyle name="40% - Énfasis3 2" xfId="62" xr:uid="{00000000-0005-0000-0000-00001F070000}"/>
    <cellStyle name="40% - Énfasis3 2 10" xfId="19584" xr:uid="{00000000-0005-0000-0000-000020070000}"/>
    <cellStyle name="40% - Énfasis3 2 2" xfId="96" xr:uid="{00000000-0005-0000-0000-000021070000}"/>
    <cellStyle name="40% - Énfasis3 2 2 2" xfId="164" xr:uid="{00000000-0005-0000-0000-000022070000}"/>
    <cellStyle name="40% - Énfasis3 2 2 2 2" xfId="15316" xr:uid="{00000000-0005-0000-0000-000023070000}"/>
    <cellStyle name="40% - Énfasis3 2 2 2 2 2" xfId="24020" xr:uid="{00000000-0005-0000-0000-000024070000}"/>
    <cellStyle name="40% - Énfasis3 2 2 2 3" xfId="17514" xr:uid="{00000000-0005-0000-0000-000025070000}"/>
    <cellStyle name="40% - Énfasis3 2 2 2 3 2" xfId="26218" xr:uid="{00000000-0005-0000-0000-000026070000}"/>
    <cellStyle name="40% - Énfasis3 2 2 2 4" xfId="13146" xr:uid="{00000000-0005-0000-0000-000027070000}"/>
    <cellStyle name="40% - Énfasis3 2 2 2 4 2" xfId="21850" xr:uid="{00000000-0005-0000-0000-000028070000}"/>
    <cellStyle name="40% - Énfasis3 2 2 2 5" xfId="19681" xr:uid="{00000000-0005-0000-0000-000029070000}"/>
    <cellStyle name="40% - Énfasis3 2 2 3" xfId="250" xr:uid="{00000000-0005-0000-0000-00002A070000}"/>
    <cellStyle name="40% - Énfasis3 2 2 3 2" xfId="15401" xr:uid="{00000000-0005-0000-0000-00002B070000}"/>
    <cellStyle name="40% - Énfasis3 2 2 3 2 2" xfId="24105" xr:uid="{00000000-0005-0000-0000-00002C070000}"/>
    <cellStyle name="40% - Énfasis3 2 2 3 3" xfId="17599" xr:uid="{00000000-0005-0000-0000-00002D070000}"/>
    <cellStyle name="40% - Énfasis3 2 2 3 3 2" xfId="26303" xr:uid="{00000000-0005-0000-0000-00002E070000}"/>
    <cellStyle name="40% - Énfasis3 2 2 3 4" xfId="13231" xr:uid="{00000000-0005-0000-0000-00002F070000}"/>
    <cellStyle name="40% - Énfasis3 2 2 3 4 2" xfId="21935" xr:uid="{00000000-0005-0000-0000-000030070000}"/>
    <cellStyle name="40% - Énfasis3 2 2 3 5" xfId="19766" xr:uid="{00000000-0005-0000-0000-000031070000}"/>
    <cellStyle name="40% - Énfasis3 2 2 4" xfId="392" xr:uid="{00000000-0005-0000-0000-000032070000}"/>
    <cellStyle name="40% - Énfasis3 2 2 4 2" xfId="15536" xr:uid="{00000000-0005-0000-0000-000033070000}"/>
    <cellStyle name="40% - Énfasis3 2 2 4 2 2" xfId="24240" xr:uid="{00000000-0005-0000-0000-000034070000}"/>
    <cellStyle name="40% - Énfasis3 2 2 4 3" xfId="17734" xr:uid="{00000000-0005-0000-0000-000035070000}"/>
    <cellStyle name="40% - Énfasis3 2 2 4 3 2" xfId="26438" xr:uid="{00000000-0005-0000-0000-000036070000}"/>
    <cellStyle name="40% - Énfasis3 2 2 4 4" xfId="13366" xr:uid="{00000000-0005-0000-0000-000037070000}"/>
    <cellStyle name="40% - Énfasis3 2 2 4 4 2" xfId="22070" xr:uid="{00000000-0005-0000-0000-000038070000}"/>
    <cellStyle name="40% - Énfasis3 2 2 4 5" xfId="19901" xr:uid="{00000000-0005-0000-0000-000039070000}"/>
    <cellStyle name="40% - Énfasis3 2 2 5" xfId="546" xr:uid="{00000000-0005-0000-0000-00003A070000}"/>
    <cellStyle name="40% - Énfasis3 2 2 6" xfId="15250" xr:uid="{00000000-0005-0000-0000-00003B070000}"/>
    <cellStyle name="40% - Énfasis3 2 2 6 2" xfId="23954" xr:uid="{00000000-0005-0000-0000-00003C070000}"/>
    <cellStyle name="40% - Énfasis3 2 2 7" xfId="17449" xr:uid="{00000000-0005-0000-0000-00003D070000}"/>
    <cellStyle name="40% - Énfasis3 2 2 7 2" xfId="26153" xr:uid="{00000000-0005-0000-0000-00003E070000}"/>
    <cellStyle name="40% - Énfasis3 2 2 8" xfId="13080" xr:uid="{00000000-0005-0000-0000-00003F070000}"/>
    <cellStyle name="40% - Énfasis3 2 2 8 2" xfId="21784" xr:uid="{00000000-0005-0000-0000-000040070000}"/>
    <cellStyle name="40% - Énfasis3 2 2 9" xfId="19616" xr:uid="{00000000-0005-0000-0000-000041070000}"/>
    <cellStyle name="40% - Énfasis3 2 3" xfId="132" xr:uid="{00000000-0005-0000-0000-000042070000}"/>
    <cellStyle name="40% - Énfasis3 2 3 2" xfId="15284" xr:uid="{00000000-0005-0000-0000-000043070000}"/>
    <cellStyle name="40% - Énfasis3 2 3 2 2" xfId="23988" xr:uid="{00000000-0005-0000-0000-000044070000}"/>
    <cellStyle name="40% - Énfasis3 2 3 3" xfId="17482" xr:uid="{00000000-0005-0000-0000-000045070000}"/>
    <cellStyle name="40% - Énfasis3 2 3 3 2" xfId="26186" xr:uid="{00000000-0005-0000-0000-000046070000}"/>
    <cellStyle name="40% - Énfasis3 2 3 4" xfId="13114" xr:uid="{00000000-0005-0000-0000-000047070000}"/>
    <cellStyle name="40% - Énfasis3 2 3 4 2" xfId="21818" xr:uid="{00000000-0005-0000-0000-000048070000}"/>
    <cellStyle name="40% - Énfasis3 2 3 5" xfId="19649" xr:uid="{00000000-0005-0000-0000-000049070000}"/>
    <cellStyle name="40% - Énfasis3 2 4" xfId="251" xr:uid="{00000000-0005-0000-0000-00004A070000}"/>
    <cellStyle name="40% - Énfasis3 2 4 2" xfId="15402" xr:uid="{00000000-0005-0000-0000-00004B070000}"/>
    <cellStyle name="40% - Énfasis3 2 4 2 2" xfId="24106" xr:uid="{00000000-0005-0000-0000-00004C070000}"/>
    <cellStyle name="40% - Énfasis3 2 4 3" xfId="17600" xr:uid="{00000000-0005-0000-0000-00004D070000}"/>
    <cellStyle name="40% - Énfasis3 2 4 3 2" xfId="26304" xr:uid="{00000000-0005-0000-0000-00004E070000}"/>
    <cellStyle name="40% - Énfasis3 2 4 4" xfId="13232" xr:uid="{00000000-0005-0000-0000-00004F070000}"/>
    <cellStyle name="40% - Énfasis3 2 4 4 2" xfId="21936" xr:uid="{00000000-0005-0000-0000-000050070000}"/>
    <cellStyle name="40% - Énfasis3 2 4 5" xfId="19767" xr:uid="{00000000-0005-0000-0000-000051070000}"/>
    <cellStyle name="40% - Énfasis3 2 5" xfId="393" xr:uid="{00000000-0005-0000-0000-000052070000}"/>
    <cellStyle name="40% - Énfasis3 2 5 2" xfId="15537" xr:uid="{00000000-0005-0000-0000-000053070000}"/>
    <cellStyle name="40% - Énfasis3 2 5 2 2" xfId="24241" xr:uid="{00000000-0005-0000-0000-000054070000}"/>
    <cellStyle name="40% - Énfasis3 2 5 3" xfId="17735" xr:uid="{00000000-0005-0000-0000-000055070000}"/>
    <cellStyle name="40% - Énfasis3 2 5 3 2" xfId="26439" xr:uid="{00000000-0005-0000-0000-000056070000}"/>
    <cellStyle name="40% - Énfasis3 2 5 4" xfId="13367" xr:uid="{00000000-0005-0000-0000-000057070000}"/>
    <cellStyle name="40% - Énfasis3 2 5 4 2" xfId="22071" xr:uid="{00000000-0005-0000-0000-000058070000}"/>
    <cellStyle name="40% - Énfasis3 2 5 5" xfId="19902" xr:uid="{00000000-0005-0000-0000-000059070000}"/>
    <cellStyle name="40% - Énfasis3 2 6" xfId="545" xr:uid="{00000000-0005-0000-0000-00005A070000}"/>
    <cellStyle name="40% - Énfasis3 2 6 2" xfId="15614" xr:uid="{00000000-0005-0000-0000-00005B070000}"/>
    <cellStyle name="40% - Énfasis3 2 6 2 2" xfId="24318" xr:uid="{00000000-0005-0000-0000-00005C070000}"/>
    <cellStyle name="40% - Énfasis3 2 6 3" xfId="17812" xr:uid="{00000000-0005-0000-0000-00005D070000}"/>
    <cellStyle name="40% - Énfasis3 2 6 3 2" xfId="26516" xr:uid="{00000000-0005-0000-0000-00005E070000}"/>
    <cellStyle name="40% - Énfasis3 2 6 4" xfId="13444" xr:uid="{00000000-0005-0000-0000-00005F070000}"/>
    <cellStyle name="40% - Énfasis3 2 6 4 2" xfId="22148" xr:uid="{00000000-0005-0000-0000-000060070000}"/>
    <cellStyle name="40% - Énfasis3 2 6 5" xfId="19979" xr:uid="{00000000-0005-0000-0000-000061070000}"/>
    <cellStyle name="40% - Énfasis3 2 7" xfId="15217" xr:uid="{00000000-0005-0000-0000-000062070000}"/>
    <cellStyle name="40% - Énfasis3 2 7 2" xfId="23921" xr:uid="{00000000-0005-0000-0000-000063070000}"/>
    <cellStyle name="40% - Énfasis3 2 8" xfId="17417" xr:uid="{00000000-0005-0000-0000-000064070000}"/>
    <cellStyle name="40% - Énfasis3 2 8 2" xfId="26121" xr:uid="{00000000-0005-0000-0000-000065070000}"/>
    <cellStyle name="40% - Énfasis3 2 9" xfId="13047" xr:uid="{00000000-0005-0000-0000-000066070000}"/>
    <cellStyle name="40% - Énfasis3 2 9 2" xfId="21751" xr:uid="{00000000-0005-0000-0000-000067070000}"/>
    <cellStyle name="40% - Énfasis3 3" xfId="79" xr:uid="{00000000-0005-0000-0000-000068070000}"/>
    <cellStyle name="40% - Énfasis3 3 2" xfId="148" xr:uid="{00000000-0005-0000-0000-000069070000}"/>
    <cellStyle name="40% - Énfasis3 3 2 2" xfId="252" xr:uid="{00000000-0005-0000-0000-00006A070000}"/>
    <cellStyle name="40% - Énfasis3 3 2 2 2" xfId="15403" xr:uid="{00000000-0005-0000-0000-00006B070000}"/>
    <cellStyle name="40% - Énfasis3 3 2 2 2 2" xfId="24107" xr:uid="{00000000-0005-0000-0000-00006C070000}"/>
    <cellStyle name="40% - Énfasis3 3 2 2 3" xfId="17601" xr:uid="{00000000-0005-0000-0000-00006D070000}"/>
    <cellStyle name="40% - Énfasis3 3 2 2 3 2" xfId="26305" xr:uid="{00000000-0005-0000-0000-00006E070000}"/>
    <cellStyle name="40% - Énfasis3 3 2 2 4" xfId="13233" xr:uid="{00000000-0005-0000-0000-00006F070000}"/>
    <cellStyle name="40% - Énfasis3 3 2 2 4 2" xfId="21937" xr:uid="{00000000-0005-0000-0000-000070070000}"/>
    <cellStyle name="40% - Énfasis3 3 2 2 5" xfId="19768" xr:uid="{00000000-0005-0000-0000-000071070000}"/>
    <cellStyle name="40% - Énfasis3 3 2 3" xfId="394" xr:uid="{00000000-0005-0000-0000-000072070000}"/>
    <cellStyle name="40% - Énfasis3 3 2 3 2" xfId="15538" xr:uid="{00000000-0005-0000-0000-000073070000}"/>
    <cellStyle name="40% - Énfasis3 3 2 3 2 2" xfId="24242" xr:uid="{00000000-0005-0000-0000-000074070000}"/>
    <cellStyle name="40% - Énfasis3 3 2 3 3" xfId="17736" xr:uid="{00000000-0005-0000-0000-000075070000}"/>
    <cellStyle name="40% - Énfasis3 3 2 3 3 2" xfId="26440" xr:uid="{00000000-0005-0000-0000-000076070000}"/>
    <cellStyle name="40% - Énfasis3 3 2 3 4" xfId="13368" xr:uid="{00000000-0005-0000-0000-000077070000}"/>
    <cellStyle name="40% - Énfasis3 3 2 3 4 2" xfId="22072" xr:uid="{00000000-0005-0000-0000-000078070000}"/>
    <cellStyle name="40% - Énfasis3 3 2 3 5" xfId="19903" xr:uid="{00000000-0005-0000-0000-000079070000}"/>
    <cellStyle name="40% - Énfasis3 3 2 4" xfId="15300" xr:uid="{00000000-0005-0000-0000-00007A070000}"/>
    <cellStyle name="40% - Énfasis3 3 2 4 2" xfId="24004" xr:uid="{00000000-0005-0000-0000-00007B070000}"/>
    <cellStyle name="40% - Énfasis3 3 2 5" xfId="17498" xr:uid="{00000000-0005-0000-0000-00007C070000}"/>
    <cellStyle name="40% - Énfasis3 3 2 5 2" xfId="26202" xr:uid="{00000000-0005-0000-0000-00007D070000}"/>
    <cellStyle name="40% - Énfasis3 3 2 6" xfId="13130" xr:uid="{00000000-0005-0000-0000-00007E070000}"/>
    <cellStyle name="40% - Énfasis3 3 2 6 2" xfId="21834" xr:uid="{00000000-0005-0000-0000-00007F070000}"/>
    <cellStyle name="40% - Énfasis3 3 2 7" xfId="19665" xr:uid="{00000000-0005-0000-0000-000080070000}"/>
    <cellStyle name="40% - Énfasis3 3 3" xfId="253" xr:uid="{00000000-0005-0000-0000-000081070000}"/>
    <cellStyle name="40% - Énfasis3 3 3 2" xfId="15404" xr:uid="{00000000-0005-0000-0000-000082070000}"/>
    <cellStyle name="40% - Énfasis3 3 3 2 2" xfId="24108" xr:uid="{00000000-0005-0000-0000-000083070000}"/>
    <cellStyle name="40% - Énfasis3 3 3 3" xfId="17602" xr:uid="{00000000-0005-0000-0000-000084070000}"/>
    <cellStyle name="40% - Énfasis3 3 3 3 2" xfId="26306" xr:uid="{00000000-0005-0000-0000-000085070000}"/>
    <cellStyle name="40% - Énfasis3 3 3 4" xfId="13234" xr:uid="{00000000-0005-0000-0000-000086070000}"/>
    <cellStyle name="40% - Énfasis3 3 3 4 2" xfId="21938" xr:uid="{00000000-0005-0000-0000-000087070000}"/>
    <cellStyle name="40% - Énfasis3 3 3 5" xfId="19769" xr:uid="{00000000-0005-0000-0000-000088070000}"/>
    <cellStyle name="40% - Énfasis3 3 4" xfId="395" xr:uid="{00000000-0005-0000-0000-000089070000}"/>
    <cellStyle name="40% - Énfasis3 3 4 2" xfId="15539" xr:uid="{00000000-0005-0000-0000-00008A070000}"/>
    <cellStyle name="40% - Énfasis3 3 4 2 2" xfId="24243" xr:uid="{00000000-0005-0000-0000-00008B070000}"/>
    <cellStyle name="40% - Énfasis3 3 4 3" xfId="17737" xr:uid="{00000000-0005-0000-0000-00008C070000}"/>
    <cellStyle name="40% - Énfasis3 3 4 3 2" xfId="26441" xr:uid="{00000000-0005-0000-0000-00008D070000}"/>
    <cellStyle name="40% - Énfasis3 3 4 4" xfId="13369" xr:uid="{00000000-0005-0000-0000-00008E070000}"/>
    <cellStyle name="40% - Énfasis3 3 4 4 2" xfId="22073" xr:uid="{00000000-0005-0000-0000-00008F070000}"/>
    <cellStyle name="40% - Énfasis3 3 4 5" xfId="19904" xr:uid="{00000000-0005-0000-0000-000090070000}"/>
    <cellStyle name="40% - Énfasis3 3 5" xfId="547" xr:uid="{00000000-0005-0000-0000-000091070000}"/>
    <cellStyle name="40% - Énfasis3 3 6" xfId="15233" xr:uid="{00000000-0005-0000-0000-000092070000}"/>
    <cellStyle name="40% - Énfasis3 3 6 2" xfId="23937" xr:uid="{00000000-0005-0000-0000-000093070000}"/>
    <cellStyle name="40% - Énfasis3 3 7" xfId="17433" xr:uid="{00000000-0005-0000-0000-000094070000}"/>
    <cellStyle name="40% - Énfasis3 3 7 2" xfId="26137" xr:uid="{00000000-0005-0000-0000-000095070000}"/>
    <cellStyle name="40% - Énfasis3 3 8" xfId="13063" xr:uid="{00000000-0005-0000-0000-000096070000}"/>
    <cellStyle name="40% - Énfasis3 3 8 2" xfId="21767" xr:uid="{00000000-0005-0000-0000-000097070000}"/>
    <cellStyle name="40% - Énfasis3 3 9" xfId="19600" xr:uid="{00000000-0005-0000-0000-000098070000}"/>
    <cellStyle name="40% - Énfasis3 4" xfId="113" xr:uid="{00000000-0005-0000-0000-000099070000}"/>
    <cellStyle name="40% - Énfasis3 4 2" xfId="254" xr:uid="{00000000-0005-0000-0000-00009A070000}"/>
    <cellStyle name="40% - Énfasis3 4 2 2" xfId="15405" xr:uid="{00000000-0005-0000-0000-00009B070000}"/>
    <cellStyle name="40% - Énfasis3 4 2 2 2" xfId="24109" xr:uid="{00000000-0005-0000-0000-00009C070000}"/>
    <cellStyle name="40% - Énfasis3 4 2 3" xfId="17603" xr:uid="{00000000-0005-0000-0000-00009D070000}"/>
    <cellStyle name="40% - Énfasis3 4 2 3 2" xfId="26307" xr:uid="{00000000-0005-0000-0000-00009E070000}"/>
    <cellStyle name="40% - Énfasis3 4 2 4" xfId="13235" xr:uid="{00000000-0005-0000-0000-00009F070000}"/>
    <cellStyle name="40% - Énfasis3 4 2 4 2" xfId="21939" xr:uid="{00000000-0005-0000-0000-0000A0070000}"/>
    <cellStyle name="40% - Énfasis3 4 2 5" xfId="19770" xr:uid="{00000000-0005-0000-0000-0000A1070000}"/>
    <cellStyle name="40% - Énfasis3 4 3" xfId="396" xr:uid="{00000000-0005-0000-0000-0000A2070000}"/>
    <cellStyle name="40% - Énfasis3 4 3 2" xfId="15540" xr:uid="{00000000-0005-0000-0000-0000A3070000}"/>
    <cellStyle name="40% - Énfasis3 4 3 2 2" xfId="24244" xr:uid="{00000000-0005-0000-0000-0000A4070000}"/>
    <cellStyle name="40% - Énfasis3 4 3 3" xfId="17738" xr:uid="{00000000-0005-0000-0000-0000A5070000}"/>
    <cellStyle name="40% - Énfasis3 4 3 3 2" xfId="26442" xr:uid="{00000000-0005-0000-0000-0000A6070000}"/>
    <cellStyle name="40% - Énfasis3 4 3 4" xfId="13370" xr:uid="{00000000-0005-0000-0000-0000A7070000}"/>
    <cellStyle name="40% - Énfasis3 4 3 4 2" xfId="22074" xr:uid="{00000000-0005-0000-0000-0000A8070000}"/>
    <cellStyle name="40% - Énfasis3 4 3 5" xfId="19905" xr:uid="{00000000-0005-0000-0000-0000A9070000}"/>
    <cellStyle name="40% - Énfasis3 4 4" xfId="548" xr:uid="{00000000-0005-0000-0000-0000AA070000}"/>
    <cellStyle name="40% - Énfasis3 4 5" xfId="15267" xr:uid="{00000000-0005-0000-0000-0000AB070000}"/>
    <cellStyle name="40% - Énfasis3 4 5 2" xfId="23971" xr:uid="{00000000-0005-0000-0000-0000AC070000}"/>
    <cellStyle name="40% - Énfasis3 4 6" xfId="17466" xr:uid="{00000000-0005-0000-0000-0000AD070000}"/>
    <cellStyle name="40% - Énfasis3 4 6 2" xfId="26170" xr:uid="{00000000-0005-0000-0000-0000AE070000}"/>
    <cellStyle name="40% - Énfasis3 4 7" xfId="13097" xr:uid="{00000000-0005-0000-0000-0000AF070000}"/>
    <cellStyle name="40% - Énfasis3 4 7 2" xfId="21801" xr:uid="{00000000-0005-0000-0000-0000B0070000}"/>
    <cellStyle name="40% - Énfasis3 4 8" xfId="19633" xr:uid="{00000000-0005-0000-0000-0000B1070000}"/>
    <cellStyle name="40% - Énfasis3 5" xfId="255" xr:uid="{00000000-0005-0000-0000-0000B2070000}"/>
    <cellStyle name="40% - Énfasis3 5 2" xfId="397" xr:uid="{00000000-0005-0000-0000-0000B3070000}"/>
    <cellStyle name="40% - Énfasis3 5 2 2" xfId="15541" xr:uid="{00000000-0005-0000-0000-0000B4070000}"/>
    <cellStyle name="40% - Énfasis3 5 2 2 2" xfId="24245" xr:uid="{00000000-0005-0000-0000-0000B5070000}"/>
    <cellStyle name="40% - Énfasis3 5 2 3" xfId="17739" xr:uid="{00000000-0005-0000-0000-0000B6070000}"/>
    <cellStyle name="40% - Énfasis3 5 2 3 2" xfId="26443" xr:uid="{00000000-0005-0000-0000-0000B7070000}"/>
    <cellStyle name="40% - Énfasis3 5 2 4" xfId="13371" xr:uid="{00000000-0005-0000-0000-0000B8070000}"/>
    <cellStyle name="40% - Énfasis3 5 2 4 2" xfId="22075" xr:uid="{00000000-0005-0000-0000-0000B9070000}"/>
    <cellStyle name="40% - Énfasis3 5 2 5" xfId="19906" xr:uid="{00000000-0005-0000-0000-0000BA070000}"/>
    <cellStyle name="40% - Énfasis3 5 3" xfId="549" xr:uid="{00000000-0005-0000-0000-0000BB070000}"/>
    <cellStyle name="40% - Énfasis3 5 4" xfId="15406" xr:uid="{00000000-0005-0000-0000-0000BC070000}"/>
    <cellStyle name="40% - Énfasis3 5 4 2" xfId="24110" xr:uid="{00000000-0005-0000-0000-0000BD070000}"/>
    <cellStyle name="40% - Énfasis3 5 5" xfId="17604" xr:uid="{00000000-0005-0000-0000-0000BE070000}"/>
    <cellStyle name="40% - Énfasis3 5 5 2" xfId="26308" xr:uid="{00000000-0005-0000-0000-0000BF070000}"/>
    <cellStyle name="40% - Énfasis3 5 6" xfId="13236" xr:uid="{00000000-0005-0000-0000-0000C0070000}"/>
    <cellStyle name="40% - Énfasis3 5 6 2" xfId="21940" xr:uid="{00000000-0005-0000-0000-0000C1070000}"/>
    <cellStyle name="40% - Énfasis3 5 7" xfId="19771" xr:uid="{00000000-0005-0000-0000-0000C2070000}"/>
    <cellStyle name="40% - Énfasis3 6" xfId="256" xr:uid="{00000000-0005-0000-0000-0000C3070000}"/>
    <cellStyle name="40% - Énfasis3 6 2" xfId="398" xr:uid="{00000000-0005-0000-0000-0000C4070000}"/>
    <cellStyle name="40% - Énfasis3 6 2 2" xfId="15542" xr:uid="{00000000-0005-0000-0000-0000C5070000}"/>
    <cellStyle name="40% - Énfasis3 6 2 2 2" xfId="24246" xr:uid="{00000000-0005-0000-0000-0000C6070000}"/>
    <cellStyle name="40% - Énfasis3 6 2 3" xfId="17740" xr:uid="{00000000-0005-0000-0000-0000C7070000}"/>
    <cellStyle name="40% - Énfasis3 6 2 3 2" xfId="26444" xr:uid="{00000000-0005-0000-0000-0000C8070000}"/>
    <cellStyle name="40% - Énfasis3 6 2 4" xfId="13372" xr:uid="{00000000-0005-0000-0000-0000C9070000}"/>
    <cellStyle name="40% - Énfasis3 6 2 4 2" xfId="22076" xr:uid="{00000000-0005-0000-0000-0000CA070000}"/>
    <cellStyle name="40% - Énfasis3 6 2 5" xfId="19907" xr:uid="{00000000-0005-0000-0000-0000CB070000}"/>
    <cellStyle name="40% - Énfasis3 6 3" xfId="550" xr:uid="{00000000-0005-0000-0000-0000CC070000}"/>
    <cellStyle name="40% - Énfasis3 6 4" xfId="15407" xr:uid="{00000000-0005-0000-0000-0000CD070000}"/>
    <cellStyle name="40% - Énfasis3 6 4 2" xfId="24111" xr:uid="{00000000-0005-0000-0000-0000CE070000}"/>
    <cellStyle name="40% - Énfasis3 6 5" xfId="17605" xr:uid="{00000000-0005-0000-0000-0000CF070000}"/>
    <cellStyle name="40% - Énfasis3 6 5 2" xfId="26309" xr:uid="{00000000-0005-0000-0000-0000D0070000}"/>
    <cellStyle name="40% - Énfasis3 6 6" xfId="13237" xr:uid="{00000000-0005-0000-0000-0000D1070000}"/>
    <cellStyle name="40% - Énfasis3 6 6 2" xfId="21941" xr:uid="{00000000-0005-0000-0000-0000D2070000}"/>
    <cellStyle name="40% - Énfasis3 6 7" xfId="19772" xr:uid="{00000000-0005-0000-0000-0000D3070000}"/>
    <cellStyle name="40% - Énfasis3 7" xfId="257" xr:uid="{00000000-0005-0000-0000-0000D4070000}"/>
    <cellStyle name="40% - Énfasis3 7 2" xfId="399" xr:uid="{00000000-0005-0000-0000-0000D5070000}"/>
    <cellStyle name="40% - Énfasis3 7 2 2" xfId="15543" xr:uid="{00000000-0005-0000-0000-0000D6070000}"/>
    <cellStyle name="40% - Énfasis3 7 2 2 2" xfId="24247" xr:uid="{00000000-0005-0000-0000-0000D7070000}"/>
    <cellStyle name="40% - Énfasis3 7 2 3" xfId="17741" xr:uid="{00000000-0005-0000-0000-0000D8070000}"/>
    <cellStyle name="40% - Énfasis3 7 2 3 2" xfId="26445" xr:uid="{00000000-0005-0000-0000-0000D9070000}"/>
    <cellStyle name="40% - Énfasis3 7 2 4" xfId="13373" xr:uid="{00000000-0005-0000-0000-0000DA070000}"/>
    <cellStyle name="40% - Énfasis3 7 2 4 2" xfId="22077" xr:uid="{00000000-0005-0000-0000-0000DB070000}"/>
    <cellStyle name="40% - Énfasis3 7 2 5" xfId="19908" xr:uid="{00000000-0005-0000-0000-0000DC070000}"/>
    <cellStyle name="40% - Énfasis3 7 3" xfId="551" xr:uid="{00000000-0005-0000-0000-0000DD070000}"/>
    <cellStyle name="40% - Énfasis3 7 4" xfId="15408" xr:uid="{00000000-0005-0000-0000-0000DE070000}"/>
    <cellStyle name="40% - Énfasis3 7 4 2" xfId="24112" xr:uid="{00000000-0005-0000-0000-0000DF070000}"/>
    <cellStyle name="40% - Énfasis3 7 5" xfId="17606" xr:uid="{00000000-0005-0000-0000-0000E0070000}"/>
    <cellStyle name="40% - Énfasis3 7 5 2" xfId="26310" xr:uid="{00000000-0005-0000-0000-0000E1070000}"/>
    <cellStyle name="40% - Énfasis3 7 6" xfId="13238" xr:uid="{00000000-0005-0000-0000-0000E2070000}"/>
    <cellStyle name="40% - Énfasis3 7 6 2" xfId="21942" xr:uid="{00000000-0005-0000-0000-0000E3070000}"/>
    <cellStyle name="40% - Énfasis3 7 7" xfId="19773" xr:uid="{00000000-0005-0000-0000-0000E4070000}"/>
    <cellStyle name="40% - Énfasis3 8" xfId="258" xr:uid="{00000000-0005-0000-0000-0000E5070000}"/>
    <cellStyle name="40% - Énfasis3 8 2" xfId="552" xr:uid="{00000000-0005-0000-0000-0000E6070000}"/>
    <cellStyle name="40% - Énfasis3 8 3" xfId="15409" xr:uid="{00000000-0005-0000-0000-0000E7070000}"/>
    <cellStyle name="40% - Énfasis3 8 3 2" xfId="24113" xr:uid="{00000000-0005-0000-0000-0000E8070000}"/>
    <cellStyle name="40% - Énfasis3 8 4" xfId="17607" xr:uid="{00000000-0005-0000-0000-0000E9070000}"/>
    <cellStyle name="40% - Énfasis3 8 4 2" xfId="26311" xr:uid="{00000000-0005-0000-0000-0000EA070000}"/>
    <cellStyle name="40% - Énfasis3 8 5" xfId="13239" xr:uid="{00000000-0005-0000-0000-0000EB070000}"/>
    <cellStyle name="40% - Énfasis3 8 5 2" xfId="21943" xr:uid="{00000000-0005-0000-0000-0000EC070000}"/>
    <cellStyle name="40% - Énfasis3 8 6" xfId="19774" xr:uid="{00000000-0005-0000-0000-0000ED070000}"/>
    <cellStyle name="40% - Énfasis3 9" xfId="400" xr:uid="{00000000-0005-0000-0000-0000EE070000}"/>
    <cellStyle name="40% - Énfasis3 9 2" xfId="553" xr:uid="{00000000-0005-0000-0000-0000EF070000}"/>
    <cellStyle name="40% - Énfasis3 9 3" xfId="15544" xr:uid="{00000000-0005-0000-0000-0000F0070000}"/>
    <cellStyle name="40% - Énfasis3 9 3 2" xfId="24248" xr:uid="{00000000-0005-0000-0000-0000F1070000}"/>
    <cellStyle name="40% - Énfasis3 9 4" xfId="17742" xr:uid="{00000000-0005-0000-0000-0000F2070000}"/>
    <cellStyle name="40% - Énfasis3 9 4 2" xfId="26446" xr:uid="{00000000-0005-0000-0000-0000F3070000}"/>
    <cellStyle name="40% - Énfasis3 9 5" xfId="13374" xr:uid="{00000000-0005-0000-0000-0000F4070000}"/>
    <cellStyle name="40% - Énfasis3 9 5 2" xfId="22078" xr:uid="{00000000-0005-0000-0000-0000F5070000}"/>
    <cellStyle name="40% - Énfasis3 9 6" xfId="19909" xr:uid="{00000000-0005-0000-0000-0000F6070000}"/>
    <cellStyle name="40% - Énfasis4" xfId="36" builtinId="43" customBuiltin="1"/>
    <cellStyle name="40% - Énfasis4 10" xfId="15203" xr:uid="{00000000-0005-0000-0000-0000F8070000}"/>
    <cellStyle name="40% - Énfasis4 10 2" xfId="23907" xr:uid="{00000000-0005-0000-0000-0000F9070000}"/>
    <cellStyle name="40% - Énfasis4 11" xfId="17403" xr:uid="{00000000-0005-0000-0000-0000FA070000}"/>
    <cellStyle name="40% - Énfasis4 11 2" xfId="26107" xr:uid="{00000000-0005-0000-0000-0000FB070000}"/>
    <cellStyle name="40% - Énfasis4 12" xfId="13033" xr:uid="{00000000-0005-0000-0000-0000FC070000}"/>
    <cellStyle name="40% - Énfasis4 12 2" xfId="21737" xr:uid="{00000000-0005-0000-0000-0000FD070000}"/>
    <cellStyle name="40% - Énfasis4 13" xfId="19570" xr:uid="{00000000-0005-0000-0000-0000FE070000}"/>
    <cellStyle name="40% - Énfasis4 2" xfId="64" xr:uid="{00000000-0005-0000-0000-0000FF070000}"/>
    <cellStyle name="40% - Énfasis4 2 10" xfId="19586" xr:uid="{00000000-0005-0000-0000-000000080000}"/>
    <cellStyle name="40% - Énfasis4 2 2" xfId="98" xr:uid="{00000000-0005-0000-0000-000001080000}"/>
    <cellStyle name="40% - Énfasis4 2 2 2" xfId="166" xr:uid="{00000000-0005-0000-0000-000002080000}"/>
    <cellStyle name="40% - Énfasis4 2 2 2 2" xfId="15318" xr:uid="{00000000-0005-0000-0000-000003080000}"/>
    <cellStyle name="40% - Énfasis4 2 2 2 2 2" xfId="24022" xr:uid="{00000000-0005-0000-0000-000004080000}"/>
    <cellStyle name="40% - Énfasis4 2 2 2 3" xfId="17516" xr:uid="{00000000-0005-0000-0000-000005080000}"/>
    <cellStyle name="40% - Énfasis4 2 2 2 3 2" xfId="26220" xr:uid="{00000000-0005-0000-0000-000006080000}"/>
    <cellStyle name="40% - Énfasis4 2 2 2 4" xfId="13148" xr:uid="{00000000-0005-0000-0000-000007080000}"/>
    <cellStyle name="40% - Énfasis4 2 2 2 4 2" xfId="21852" xr:uid="{00000000-0005-0000-0000-000008080000}"/>
    <cellStyle name="40% - Énfasis4 2 2 2 5" xfId="19683" xr:uid="{00000000-0005-0000-0000-000009080000}"/>
    <cellStyle name="40% - Énfasis4 2 2 3" xfId="259" xr:uid="{00000000-0005-0000-0000-00000A080000}"/>
    <cellStyle name="40% - Énfasis4 2 2 3 2" xfId="15410" xr:uid="{00000000-0005-0000-0000-00000B080000}"/>
    <cellStyle name="40% - Énfasis4 2 2 3 2 2" xfId="24114" xr:uid="{00000000-0005-0000-0000-00000C080000}"/>
    <cellStyle name="40% - Énfasis4 2 2 3 3" xfId="17608" xr:uid="{00000000-0005-0000-0000-00000D080000}"/>
    <cellStyle name="40% - Énfasis4 2 2 3 3 2" xfId="26312" xr:uid="{00000000-0005-0000-0000-00000E080000}"/>
    <cellStyle name="40% - Énfasis4 2 2 3 4" xfId="13240" xr:uid="{00000000-0005-0000-0000-00000F080000}"/>
    <cellStyle name="40% - Énfasis4 2 2 3 4 2" xfId="21944" xr:uid="{00000000-0005-0000-0000-000010080000}"/>
    <cellStyle name="40% - Énfasis4 2 2 3 5" xfId="19775" xr:uid="{00000000-0005-0000-0000-000011080000}"/>
    <cellStyle name="40% - Énfasis4 2 2 4" xfId="401" xr:uid="{00000000-0005-0000-0000-000012080000}"/>
    <cellStyle name="40% - Énfasis4 2 2 4 2" xfId="15545" xr:uid="{00000000-0005-0000-0000-000013080000}"/>
    <cellStyle name="40% - Énfasis4 2 2 4 2 2" xfId="24249" xr:uid="{00000000-0005-0000-0000-000014080000}"/>
    <cellStyle name="40% - Énfasis4 2 2 4 3" xfId="17743" xr:uid="{00000000-0005-0000-0000-000015080000}"/>
    <cellStyle name="40% - Énfasis4 2 2 4 3 2" xfId="26447" xr:uid="{00000000-0005-0000-0000-000016080000}"/>
    <cellStyle name="40% - Énfasis4 2 2 4 4" xfId="13375" xr:uid="{00000000-0005-0000-0000-000017080000}"/>
    <cellStyle name="40% - Énfasis4 2 2 4 4 2" xfId="22079" xr:uid="{00000000-0005-0000-0000-000018080000}"/>
    <cellStyle name="40% - Énfasis4 2 2 4 5" xfId="19910" xr:uid="{00000000-0005-0000-0000-000019080000}"/>
    <cellStyle name="40% - Énfasis4 2 2 5" xfId="555" xr:uid="{00000000-0005-0000-0000-00001A080000}"/>
    <cellStyle name="40% - Énfasis4 2 2 6" xfId="15252" xr:uid="{00000000-0005-0000-0000-00001B080000}"/>
    <cellStyle name="40% - Énfasis4 2 2 6 2" xfId="23956" xr:uid="{00000000-0005-0000-0000-00001C080000}"/>
    <cellStyle name="40% - Énfasis4 2 2 7" xfId="17451" xr:uid="{00000000-0005-0000-0000-00001D080000}"/>
    <cellStyle name="40% - Énfasis4 2 2 7 2" xfId="26155" xr:uid="{00000000-0005-0000-0000-00001E080000}"/>
    <cellStyle name="40% - Énfasis4 2 2 8" xfId="13082" xr:uid="{00000000-0005-0000-0000-00001F080000}"/>
    <cellStyle name="40% - Énfasis4 2 2 8 2" xfId="21786" xr:uid="{00000000-0005-0000-0000-000020080000}"/>
    <cellStyle name="40% - Énfasis4 2 2 9" xfId="19618" xr:uid="{00000000-0005-0000-0000-000021080000}"/>
    <cellStyle name="40% - Énfasis4 2 3" xfId="134" xr:uid="{00000000-0005-0000-0000-000022080000}"/>
    <cellStyle name="40% - Énfasis4 2 3 2" xfId="15286" xr:uid="{00000000-0005-0000-0000-000023080000}"/>
    <cellStyle name="40% - Énfasis4 2 3 2 2" xfId="23990" xr:uid="{00000000-0005-0000-0000-000024080000}"/>
    <cellStyle name="40% - Énfasis4 2 3 3" xfId="17484" xr:uid="{00000000-0005-0000-0000-000025080000}"/>
    <cellStyle name="40% - Énfasis4 2 3 3 2" xfId="26188" xr:uid="{00000000-0005-0000-0000-000026080000}"/>
    <cellStyle name="40% - Énfasis4 2 3 4" xfId="13116" xr:uid="{00000000-0005-0000-0000-000027080000}"/>
    <cellStyle name="40% - Énfasis4 2 3 4 2" xfId="21820" xr:uid="{00000000-0005-0000-0000-000028080000}"/>
    <cellStyle name="40% - Énfasis4 2 3 5" xfId="19651" xr:uid="{00000000-0005-0000-0000-000029080000}"/>
    <cellStyle name="40% - Énfasis4 2 4" xfId="260" xr:uid="{00000000-0005-0000-0000-00002A080000}"/>
    <cellStyle name="40% - Énfasis4 2 4 2" xfId="15411" xr:uid="{00000000-0005-0000-0000-00002B080000}"/>
    <cellStyle name="40% - Énfasis4 2 4 2 2" xfId="24115" xr:uid="{00000000-0005-0000-0000-00002C080000}"/>
    <cellStyle name="40% - Énfasis4 2 4 3" xfId="17609" xr:uid="{00000000-0005-0000-0000-00002D080000}"/>
    <cellStyle name="40% - Énfasis4 2 4 3 2" xfId="26313" xr:uid="{00000000-0005-0000-0000-00002E080000}"/>
    <cellStyle name="40% - Énfasis4 2 4 4" xfId="13241" xr:uid="{00000000-0005-0000-0000-00002F080000}"/>
    <cellStyle name="40% - Énfasis4 2 4 4 2" xfId="21945" xr:uid="{00000000-0005-0000-0000-000030080000}"/>
    <cellStyle name="40% - Énfasis4 2 4 5" xfId="19776" xr:uid="{00000000-0005-0000-0000-000031080000}"/>
    <cellStyle name="40% - Énfasis4 2 5" xfId="402" xr:uid="{00000000-0005-0000-0000-000032080000}"/>
    <cellStyle name="40% - Énfasis4 2 5 2" xfId="15546" xr:uid="{00000000-0005-0000-0000-000033080000}"/>
    <cellStyle name="40% - Énfasis4 2 5 2 2" xfId="24250" xr:uid="{00000000-0005-0000-0000-000034080000}"/>
    <cellStyle name="40% - Énfasis4 2 5 3" xfId="17744" xr:uid="{00000000-0005-0000-0000-000035080000}"/>
    <cellStyle name="40% - Énfasis4 2 5 3 2" xfId="26448" xr:uid="{00000000-0005-0000-0000-000036080000}"/>
    <cellStyle name="40% - Énfasis4 2 5 4" xfId="13376" xr:uid="{00000000-0005-0000-0000-000037080000}"/>
    <cellStyle name="40% - Énfasis4 2 5 4 2" xfId="22080" xr:uid="{00000000-0005-0000-0000-000038080000}"/>
    <cellStyle name="40% - Énfasis4 2 5 5" xfId="19911" xr:uid="{00000000-0005-0000-0000-000039080000}"/>
    <cellStyle name="40% - Énfasis4 2 6" xfId="554" xr:uid="{00000000-0005-0000-0000-00003A080000}"/>
    <cellStyle name="40% - Énfasis4 2 6 2" xfId="15615" xr:uid="{00000000-0005-0000-0000-00003B080000}"/>
    <cellStyle name="40% - Énfasis4 2 6 2 2" xfId="24319" xr:uid="{00000000-0005-0000-0000-00003C080000}"/>
    <cellStyle name="40% - Énfasis4 2 6 3" xfId="17813" xr:uid="{00000000-0005-0000-0000-00003D080000}"/>
    <cellStyle name="40% - Énfasis4 2 6 3 2" xfId="26517" xr:uid="{00000000-0005-0000-0000-00003E080000}"/>
    <cellStyle name="40% - Énfasis4 2 6 4" xfId="13445" xr:uid="{00000000-0005-0000-0000-00003F080000}"/>
    <cellStyle name="40% - Énfasis4 2 6 4 2" xfId="22149" xr:uid="{00000000-0005-0000-0000-000040080000}"/>
    <cellStyle name="40% - Énfasis4 2 6 5" xfId="19980" xr:uid="{00000000-0005-0000-0000-000041080000}"/>
    <cellStyle name="40% - Énfasis4 2 7" xfId="15219" xr:uid="{00000000-0005-0000-0000-000042080000}"/>
    <cellStyle name="40% - Énfasis4 2 7 2" xfId="23923" xr:uid="{00000000-0005-0000-0000-000043080000}"/>
    <cellStyle name="40% - Énfasis4 2 8" xfId="17419" xr:uid="{00000000-0005-0000-0000-000044080000}"/>
    <cellStyle name="40% - Énfasis4 2 8 2" xfId="26123" xr:uid="{00000000-0005-0000-0000-000045080000}"/>
    <cellStyle name="40% - Énfasis4 2 9" xfId="13049" xr:uid="{00000000-0005-0000-0000-000046080000}"/>
    <cellStyle name="40% - Énfasis4 2 9 2" xfId="21753" xr:uid="{00000000-0005-0000-0000-000047080000}"/>
    <cellStyle name="40% - Énfasis4 3" xfId="81" xr:uid="{00000000-0005-0000-0000-000048080000}"/>
    <cellStyle name="40% - Énfasis4 3 2" xfId="150" xr:uid="{00000000-0005-0000-0000-000049080000}"/>
    <cellStyle name="40% - Énfasis4 3 2 2" xfId="261" xr:uid="{00000000-0005-0000-0000-00004A080000}"/>
    <cellStyle name="40% - Énfasis4 3 2 2 2" xfId="15412" xr:uid="{00000000-0005-0000-0000-00004B080000}"/>
    <cellStyle name="40% - Énfasis4 3 2 2 2 2" xfId="24116" xr:uid="{00000000-0005-0000-0000-00004C080000}"/>
    <cellStyle name="40% - Énfasis4 3 2 2 3" xfId="17610" xr:uid="{00000000-0005-0000-0000-00004D080000}"/>
    <cellStyle name="40% - Énfasis4 3 2 2 3 2" xfId="26314" xr:uid="{00000000-0005-0000-0000-00004E080000}"/>
    <cellStyle name="40% - Énfasis4 3 2 2 4" xfId="13242" xr:uid="{00000000-0005-0000-0000-00004F080000}"/>
    <cellStyle name="40% - Énfasis4 3 2 2 4 2" xfId="21946" xr:uid="{00000000-0005-0000-0000-000050080000}"/>
    <cellStyle name="40% - Énfasis4 3 2 2 5" xfId="19777" xr:uid="{00000000-0005-0000-0000-000051080000}"/>
    <cellStyle name="40% - Énfasis4 3 2 3" xfId="403" xr:uid="{00000000-0005-0000-0000-000052080000}"/>
    <cellStyle name="40% - Énfasis4 3 2 3 2" xfId="15547" xr:uid="{00000000-0005-0000-0000-000053080000}"/>
    <cellStyle name="40% - Énfasis4 3 2 3 2 2" xfId="24251" xr:uid="{00000000-0005-0000-0000-000054080000}"/>
    <cellStyle name="40% - Énfasis4 3 2 3 3" xfId="17745" xr:uid="{00000000-0005-0000-0000-000055080000}"/>
    <cellStyle name="40% - Énfasis4 3 2 3 3 2" xfId="26449" xr:uid="{00000000-0005-0000-0000-000056080000}"/>
    <cellStyle name="40% - Énfasis4 3 2 3 4" xfId="13377" xr:uid="{00000000-0005-0000-0000-000057080000}"/>
    <cellStyle name="40% - Énfasis4 3 2 3 4 2" xfId="22081" xr:uid="{00000000-0005-0000-0000-000058080000}"/>
    <cellStyle name="40% - Énfasis4 3 2 3 5" xfId="19912" xr:uid="{00000000-0005-0000-0000-000059080000}"/>
    <cellStyle name="40% - Énfasis4 3 2 4" xfId="15302" xr:uid="{00000000-0005-0000-0000-00005A080000}"/>
    <cellStyle name="40% - Énfasis4 3 2 4 2" xfId="24006" xr:uid="{00000000-0005-0000-0000-00005B080000}"/>
    <cellStyle name="40% - Énfasis4 3 2 5" xfId="17500" xr:uid="{00000000-0005-0000-0000-00005C080000}"/>
    <cellStyle name="40% - Énfasis4 3 2 5 2" xfId="26204" xr:uid="{00000000-0005-0000-0000-00005D080000}"/>
    <cellStyle name="40% - Énfasis4 3 2 6" xfId="13132" xr:uid="{00000000-0005-0000-0000-00005E080000}"/>
    <cellStyle name="40% - Énfasis4 3 2 6 2" xfId="21836" xr:uid="{00000000-0005-0000-0000-00005F080000}"/>
    <cellStyle name="40% - Énfasis4 3 2 7" xfId="19667" xr:uid="{00000000-0005-0000-0000-000060080000}"/>
    <cellStyle name="40% - Énfasis4 3 3" xfId="262" xr:uid="{00000000-0005-0000-0000-000061080000}"/>
    <cellStyle name="40% - Énfasis4 3 3 2" xfId="15413" xr:uid="{00000000-0005-0000-0000-000062080000}"/>
    <cellStyle name="40% - Énfasis4 3 3 2 2" xfId="24117" xr:uid="{00000000-0005-0000-0000-000063080000}"/>
    <cellStyle name="40% - Énfasis4 3 3 3" xfId="17611" xr:uid="{00000000-0005-0000-0000-000064080000}"/>
    <cellStyle name="40% - Énfasis4 3 3 3 2" xfId="26315" xr:uid="{00000000-0005-0000-0000-000065080000}"/>
    <cellStyle name="40% - Énfasis4 3 3 4" xfId="13243" xr:uid="{00000000-0005-0000-0000-000066080000}"/>
    <cellStyle name="40% - Énfasis4 3 3 4 2" xfId="21947" xr:uid="{00000000-0005-0000-0000-000067080000}"/>
    <cellStyle name="40% - Énfasis4 3 3 5" xfId="19778" xr:uid="{00000000-0005-0000-0000-000068080000}"/>
    <cellStyle name="40% - Énfasis4 3 4" xfId="404" xr:uid="{00000000-0005-0000-0000-000069080000}"/>
    <cellStyle name="40% - Énfasis4 3 4 2" xfId="15548" xr:uid="{00000000-0005-0000-0000-00006A080000}"/>
    <cellStyle name="40% - Énfasis4 3 4 2 2" xfId="24252" xr:uid="{00000000-0005-0000-0000-00006B080000}"/>
    <cellStyle name="40% - Énfasis4 3 4 3" xfId="17746" xr:uid="{00000000-0005-0000-0000-00006C080000}"/>
    <cellStyle name="40% - Énfasis4 3 4 3 2" xfId="26450" xr:uid="{00000000-0005-0000-0000-00006D080000}"/>
    <cellStyle name="40% - Énfasis4 3 4 4" xfId="13378" xr:uid="{00000000-0005-0000-0000-00006E080000}"/>
    <cellStyle name="40% - Énfasis4 3 4 4 2" xfId="22082" xr:uid="{00000000-0005-0000-0000-00006F080000}"/>
    <cellStyle name="40% - Énfasis4 3 4 5" xfId="19913" xr:uid="{00000000-0005-0000-0000-000070080000}"/>
    <cellStyle name="40% - Énfasis4 3 5" xfId="556" xr:uid="{00000000-0005-0000-0000-000071080000}"/>
    <cellStyle name="40% - Énfasis4 3 6" xfId="15235" xr:uid="{00000000-0005-0000-0000-000072080000}"/>
    <cellStyle name="40% - Énfasis4 3 6 2" xfId="23939" xr:uid="{00000000-0005-0000-0000-000073080000}"/>
    <cellStyle name="40% - Énfasis4 3 7" xfId="17435" xr:uid="{00000000-0005-0000-0000-000074080000}"/>
    <cellStyle name="40% - Énfasis4 3 7 2" xfId="26139" xr:uid="{00000000-0005-0000-0000-000075080000}"/>
    <cellStyle name="40% - Énfasis4 3 8" xfId="13065" xr:uid="{00000000-0005-0000-0000-000076080000}"/>
    <cellStyle name="40% - Énfasis4 3 8 2" xfId="21769" xr:uid="{00000000-0005-0000-0000-000077080000}"/>
    <cellStyle name="40% - Énfasis4 3 9" xfId="19602" xr:uid="{00000000-0005-0000-0000-000078080000}"/>
    <cellStyle name="40% - Énfasis4 4" xfId="115" xr:uid="{00000000-0005-0000-0000-000079080000}"/>
    <cellStyle name="40% - Énfasis4 4 2" xfId="263" xr:uid="{00000000-0005-0000-0000-00007A080000}"/>
    <cellStyle name="40% - Énfasis4 4 2 2" xfId="15414" xr:uid="{00000000-0005-0000-0000-00007B080000}"/>
    <cellStyle name="40% - Énfasis4 4 2 2 2" xfId="24118" xr:uid="{00000000-0005-0000-0000-00007C080000}"/>
    <cellStyle name="40% - Énfasis4 4 2 3" xfId="17612" xr:uid="{00000000-0005-0000-0000-00007D080000}"/>
    <cellStyle name="40% - Énfasis4 4 2 3 2" xfId="26316" xr:uid="{00000000-0005-0000-0000-00007E080000}"/>
    <cellStyle name="40% - Énfasis4 4 2 4" xfId="13244" xr:uid="{00000000-0005-0000-0000-00007F080000}"/>
    <cellStyle name="40% - Énfasis4 4 2 4 2" xfId="21948" xr:uid="{00000000-0005-0000-0000-000080080000}"/>
    <cellStyle name="40% - Énfasis4 4 2 5" xfId="19779" xr:uid="{00000000-0005-0000-0000-000081080000}"/>
    <cellStyle name="40% - Énfasis4 4 3" xfId="405" xr:uid="{00000000-0005-0000-0000-000082080000}"/>
    <cellStyle name="40% - Énfasis4 4 3 2" xfId="15549" xr:uid="{00000000-0005-0000-0000-000083080000}"/>
    <cellStyle name="40% - Énfasis4 4 3 2 2" xfId="24253" xr:uid="{00000000-0005-0000-0000-000084080000}"/>
    <cellStyle name="40% - Énfasis4 4 3 3" xfId="17747" xr:uid="{00000000-0005-0000-0000-000085080000}"/>
    <cellStyle name="40% - Énfasis4 4 3 3 2" xfId="26451" xr:uid="{00000000-0005-0000-0000-000086080000}"/>
    <cellStyle name="40% - Énfasis4 4 3 4" xfId="13379" xr:uid="{00000000-0005-0000-0000-000087080000}"/>
    <cellStyle name="40% - Énfasis4 4 3 4 2" xfId="22083" xr:uid="{00000000-0005-0000-0000-000088080000}"/>
    <cellStyle name="40% - Énfasis4 4 3 5" xfId="19914" xr:uid="{00000000-0005-0000-0000-000089080000}"/>
    <cellStyle name="40% - Énfasis4 4 4" xfId="557" xr:uid="{00000000-0005-0000-0000-00008A080000}"/>
    <cellStyle name="40% - Énfasis4 4 5" xfId="15269" xr:uid="{00000000-0005-0000-0000-00008B080000}"/>
    <cellStyle name="40% - Énfasis4 4 5 2" xfId="23973" xr:uid="{00000000-0005-0000-0000-00008C080000}"/>
    <cellStyle name="40% - Énfasis4 4 6" xfId="17468" xr:uid="{00000000-0005-0000-0000-00008D080000}"/>
    <cellStyle name="40% - Énfasis4 4 6 2" xfId="26172" xr:uid="{00000000-0005-0000-0000-00008E080000}"/>
    <cellStyle name="40% - Énfasis4 4 7" xfId="13099" xr:uid="{00000000-0005-0000-0000-00008F080000}"/>
    <cellStyle name="40% - Énfasis4 4 7 2" xfId="21803" xr:uid="{00000000-0005-0000-0000-000090080000}"/>
    <cellStyle name="40% - Énfasis4 4 8" xfId="19635" xr:uid="{00000000-0005-0000-0000-000091080000}"/>
    <cellStyle name="40% - Énfasis4 5" xfId="264" xr:uid="{00000000-0005-0000-0000-000092080000}"/>
    <cellStyle name="40% - Énfasis4 5 2" xfId="406" xr:uid="{00000000-0005-0000-0000-000093080000}"/>
    <cellStyle name="40% - Énfasis4 5 2 2" xfId="15550" xr:uid="{00000000-0005-0000-0000-000094080000}"/>
    <cellStyle name="40% - Énfasis4 5 2 2 2" xfId="24254" xr:uid="{00000000-0005-0000-0000-000095080000}"/>
    <cellStyle name="40% - Énfasis4 5 2 3" xfId="17748" xr:uid="{00000000-0005-0000-0000-000096080000}"/>
    <cellStyle name="40% - Énfasis4 5 2 3 2" xfId="26452" xr:uid="{00000000-0005-0000-0000-000097080000}"/>
    <cellStyle name="40% - Énfasis4 5 2 4" xfId="13380" xr:uid="{00000000-0005-0000-0000-000098080000}"/>
    <cellStyle name="40% - Énfasis4 5 2 4 2" xfId="22084" xr:uid="{00000000-0005-0000-0000-000099080000}"/>
    <cellStyle name="40% - Énfasis4 5 2 5" xfId="19915" xr:uid="{00000000-0005-0000-0000-00009A080000}"/>
    <cellStyle name="40% - Énfasis4 5 3" xfId="558" xr:uid="{00000000-0005-0000-0000-00009B080000}"/>
    <cellStyle name="40% - Énfasis4 5 4" xfId="15415" xr:uid="{00000000-0005-0000-0000-00009C080000}"/>
    <cellStyle name="40% - Énfasis4 5 4 2" xfId="24119" xr:uid="{00000000-0005-0000-0000-00009D080000}"/>
    <cellStyle name="40% - Énfasis4 5 5" xfId="17613" xr:uid="{00000000-0005-0000-0000-00009E080000}"/>
    <cellStyle name="40% - Énfasis4 5 5 2" xfId="26317" xr:uid="{00000000-0005-0000-0000-00009F080000}"/>
    <cellStyle name="40% - Énfasis4 5 6" xfId="13245" xr:uid="{00000000-0005-0000-0000-0000A0080000}"/>
    <cellStyle name="40% - Énfasis4 5 6 2" xfId="21949" xr:uid="{00000000-0005-0000-0000-0000A1080000}"/>
    <cellStyle name="40% - Énfasis4 5 7" xfId="19780" xr:uid="{00000000-0005-0000-0000-0000A2080000}"/>
    <cellStyle name="40% - Énfasis4 6" xfId="265" xr:uid="{00000000-0005-0000-0000-0000A3080000}"/>
    <cellStyle name="40% - Énfasis4 6 2" xfId="407" xr:uid="{00000000-0005-0000-0000-0000A4080000}"/>
    <cellStyle name="40% - Énfasis4 6 2 2" xfId="15551" xr:uid="{00000000-0005-0000-0000-0000A5080000}"/>
    <cellStyle name="40% - Énfasis4 6 2 2 2" xfId="24255" xr:uid="{00000000-0005-0000-0000-0000A6080000}"/>
    <cellStyle name="40% - Énfasis4 6 2 3" xfId="17749" xr:uid="{00000000-0005-0000-0000-0000A7080000}"/>
    <cellStyle name="40% - Énfasis4 6 2 3 2" xfId="26453" xr:uid="{00000000-0005-0000-0000-0000A8080000}"/>
    <cellStyle name="40% - Énfasis4 6 2 4" xfId="13381" xr:uid="{00000000-0005-0000-0000-0000A9080000}"/>
    <cellStyle name="40% - Énfasis4 6 2 4 2" xfId="22085" xr:uid="{00000000-0005-0000-0000-0000AA080000}"/>
    <cellStyle name="40% - Énfasis4 6 2 5" xfId="19916" xr:uid="{00000000-0005-0000-0000-0000AB080000}"/>
    <cellStyle name="40% - Énfasis4 6 3" xfId="559" xr:uid="{00000000-0005-0000-0000-0000AC080000}"/>
    <cellStyle name="40% - Énfasis4 6 4" xfId="15416" xr:uid="{00000000-0005-0000-0000-0000AD080000}"/>
    <cellStyle name="40% - Énfasis4 6 4 2" xfId="24120" xr:uid="{00000000-0005-0000-0000-0000AE080000}"/>
    <cellStyle name="40% - Énfasis4 6 5" xfId="17614" xr:uid="{00000000-0005-0000-0000-0000AF080000}"/>
    <cellStyle name="40% - Énfasis4 6 5 2" xfId="26318" xr:uid="{00000000-0005-0000-0000-0000B0080000}"/>
    <cellStyle name="40% - Énfasis4 6 6" xfId="13246" xr:uid="{00000000-0005-0000-0000-0000B1080000}"/>
    <cellStyle name="40% - Énfasis4 6 6 2" xfId="21950" xr:uid="{00000000-0005-0000-0000-0000B2080000}"/>
    <cellStyle name="40% - Énfasis4 6 7" xfId="19781" xr:uid="{00000000-0005-0000-0000-0000B3080000}"/>
    <cellStyle name="40% - Énfasis4 7" xfId="266" xr:uid="{00000000-0005-0000-0000-0000B4080000}"/>
    <cellStyle name="40% - Énfasis4 7 2" xfId="408" xr:uid="{00000000-0005-0000-0000-0000B5080000}"/>
    <cellStyle name="40% - Énfasis4 7 2 2" xfId="15552" xr:uid="{00000000-0005-0000-0000-0000B6080000}"/>
    <cellStyle name="40% - Énfasis4 7 2 2 2" xfId="24256" xr:uid="{00000000-0005-0000-0000-0000B7080000}"/>
    <cellStyle name="40% - Énfasis4 7 2 3" xfId="17750" xr:uid="{00000000-0005-0000-0000-0000B8080000}"/>
    <cellStyle name="40% - Énfasis4 7 2 3 2" xfId="26454" xr:uid="{00000000-0005-0000-0000-0000B9080000}"/>
    <cellStyle name="40% - Énfasis4 7 2 4" xfId="13382" xr:uid="{00000000-0005-0000-0000-0000BA080000}"/>
    <cellStyle name="40% - Énfasis4 7 2 4 2" xfId="22086" xr:uid="{00000000-0005-0000-0000-0000BB080000}"/>
    <cellStyle name="40% - Énfasis4 7 2 5" xfId="19917" xr:uid="{00000000-0005-0000-0000-0000BC080000}"/>
    <cellStyle name="40% - Énfasis4 7 3" xfId="560" xr:uid="{00000000-0005-0000-0000-0000BD080000}"/>
    <cellStyle name="40% - Énfasis4 7 4" xfId="15417" xr:uid="{00000000-0005-0000-0000-0000BE080000}"/>
    <cellStyle name="40% - Énfasis4 7 4 2" xfId="24121" xr:uid="{00000000-0005-0000-0000-0000BF080000}"/>
    <cellStyle name="40% - Énfasis4 7 5" xfId="17615" xr:uid="{00000000-0005-0000-0000-0000C0080000}"/>
    <cellStyle name="40% - Énfasis4 7 5 2" xfId="26319" xr:uid="{00000000-0005-0000-0000-0000C1080000}"/>
    <cellStyle name="40% - Énfasis4 7 6" xfId="13247" xr:uid="{00000000-0005-0000-0000-0000C2080000}"/>
    <cellStyle name="40% - Énfasis4 7 6 2" xfId="21951" xr:uid="{00000000-0005-0000-0000-0000C3080000}"/>
    <cellStyle name="40% - Énfasis4 7 7" xfId="19782" xr:uid="{00000000-0005-0000-0000-0000C4080000}"/>
    <cellStyle name="40% - Énfasis4 8" xfId="267" xr:uid="{00000000-0005-0000-0000-0000C5080000}"/>
    <cellStyle name="40% - Énfasis4 8 2" xfId="561" xr:uid="{00000000-0005-0000-0000-0000C6080000}"/>
    <cellStyle name="40% - Énfasis4 8 3" xfId="15418" xr:uid="{00000000-0005-0000-0000-0000C7080000}"/>
    <cellStyle name="40% - Énfasis4 8 3 2" xfId="24122" xr:uid="{00000000-0005-0000-0000-0000C8080000}"/>
    <cellStyle name="40% - Énfasis4 8 4" xfId="17616" xr:uid="{00000000-0005-0000-0000-0000C9080000}"/>
    <cellStyle name="40% - Énfasis4 8 4 2" xfId="26320" xr:uid="{00000000-0005-0000-0000-0000CA080000}"/>
    <cellStyle name="40% - Énfasis4 8 5" xfId="13248" xr:uid="{00000000-0005-0000-0000-0000CB080000}"/>
    <cellStyle name="40% - Énfasis4 8 5 2" xfId="21952" xr:uid="{00000000-0005-0000-0000-0000CC080000}"/>
    <cellStyle name="40% - Énfasis4 8 6" xfId="19783" xr:uid="{00000000-0005-0000-0000-0000CD080000}"/>
    <cellStyle name="40% - Énfasis4 9" xfId="409" xr:uid="{00000000-0005-0000-0000-0000CE080000}"/>
    <cellStyle name="40% - Énfasis4 9 2" xfId="562" xr:uid="{00000000-0005-0000-0000-0000CF080000}"/>
    <cellStyle name="40% - Énfasis4 9 3" xfId="15553" xr:uid="{00000000-0005-0000-0000-0000D0080000}"/>
    <cellStyle name="40% - Énfasis4 9 3 2" xfId="24257" xr:uid="{00000000-0005-0000-0000-0000D1080000}"/>
    <cellStyle name="40% - Énfasis4 9 4" xfId="17751" xr:uid="{00000000-0005-0000-0000-0000D2080000}"/>
    <cellStyle name="40% - Énfasis4 9 4 2" xfId="26455" xr:uid="{00000000-0005-0000-0000-0000D3080000}"/>
    <cellStyle name="40% - Énfasis4 9 5" xfId="13383" xr:uid="{00000000-0005-0000-0000-0000D4080000}"/>
    <cellStyle name="40% - Énfasis4 9 5 2" xfId="22087" xr:uid="{00000000-0005-0000-0000-0000D5080000}"/>
    <cellStyle name="40% - Énfasis4 9 6" xfId="19918" xr:uid="{00000000-0005-0000-0000-0000D6080000}"/>
    <cellStyle name="40% - Énfasis5" xfId="40" builtinId="47" customBuiltin="1"/>
    <cellStyle name="40% - Énfasis5 10" xfId="15205" xr:uid="{00000000-0005-0000-0000-0000D8080000}"/>
    <cellStyle name="40% - Énfasis5 10 2" xfId="23909" xr:uid="{00000000-0005-0000-0000-0000D9080000}"/>
    <cellStyle name="40% - Énfasis5 11" xfId="17405" xr:uid="{00000000-0005-0000-0000-0000DA080000}"/>
    <cellStyle name="40% - Énfasis5 11 2" xfId="26109" xr:uid="{00000000-0005-0000-0000-0000DB080000}"/>
    <cellStyle name="40% - Énfasis5 12" xfId="13035" xr:uid="{00000000-0005-0000-0000-0000DC080000}"/>
    <cellStyle name="40% - Énfasis5 12 2" xfId="21739" xr:uid="{00000000-0005-0000-0000-0000DD080000}"/>
    <cellStyle name="40% - Énfasis5 13" xfId="19572" xr:uid="{00000000-0005-0000-0000-0000DE080000}"/>
    <cellStyle name="40% - Énfasis5 2" xfId="66" xr:uid="{00000000-0005-0000-0000-0000DF080000}"/>
    <cellStyle name="40% - Énfasis5 2 10" xfId="19588" xr:uid="{00000000-0005-0000-0000-0000E0080000}"/>
    <cellStyle name="40% - Énfasis5 2 2" xfId="100" xr:uid="{00000000-0005-0000-0000-0000E1080000}"/>
    <cellStyle name="40% - Énfasis5 2 2 2" xfId="168" xr:uid="{00000000-0005-0000-0000-0000E2080000}"/>
    <cellStyle name="40% - Énfasis5 2 2 2 2" xfId="15320" xr:uid="{00000000-0005-0000-0000-0000E3080000}"/>
    <cellStyle name="40% - Énfasis5 2 2 2 2 2" xfId="24024" xr:uid="{00000000-0005-0000-0000-0000E4080000}"/>
    <cellStyle name="40% - Énfasis5 2 2 2 3" xfId="17518" xr:uid="{00000000-0005-0000-0000-0000E5080000}"/>
    <cellStyle name="40% - Énfasis5 2 2 2 3 2" xfId="26222" xr:uid="{00000000-0005-0000-0000-0000E6080000}"/>
    <cellStyle name="40% - Énfasis5 2 2 2 4" xfId="13150" xr:uid="{00000000-0005-0000-0000-0000E7080000}"/>
    <cellStyle name="40% - Énfasis5 2 2 2 4 2" xfId="21854" xr:uid="{00000000-0005-0000-0000-0000E8080000}"/>
    <cellStyle name="40% - Énfasis5 2 2 2 5" xfId="19685" xr:uid="{00000000-0005-0000-0000-0000E9080000}"/>
    <cellStyle name="40% - Énfasis5 2 2 3" xfId="268" xr:uid="{00000000-0005-0000-0000-0000EA080000}"/>
    <cellStyle name="40% - Énfasis5 2 2 3 2" xfId="15419" xr:uid="{00000000-0005-0000-0000-0000EB080000}"/>
    <cellStyle name="40% - Énfasis5 2 2 3 2 2" xfId="24123" xr:uid="{00000000-0005-0000-0000-0000EC080000}"/>
    <cellStyle name="40% - Énfasis5 2 2 3 3" xfId="17617" xr:uid="{00000000-0005-0000-0000-0000ED080000}"/>
    <cellStyle name="40% - Énfasis5 2 2 3 3 2" xfId="26321" xr:uid="{00000000-0005-0000-0000-0000EE080000}"/>
    <cellStyle name="40% - Énfasis5 2 2 3 4" xfId="13249" xr:uid="{00000000-0005-0000-0000-0000EF080000}"/>
    <cellStyle name="40% - Énfasis5 2 2 3 4 2" xfId="21953" xr:uid="{00000000-0005-0000-0000-0000F0080000}"/>
    <cellStyle name="40% - Énfasis5 2 2 3 5" xfId="19784" xr:uid="{00000000-0005-0000-0000-0000F1080000}"/>
    <cellStyle name="40% - Énfasis5 2 2 4" xfId="410" xr:uid="{00000000-0005-0000-0000-0000F2080000}"/>
    <cellStyle name="40% - Énfasis5 2 2 4 2" xfId="15554" xr:uid="{00000000-0005-0000-0000-0000F3080000}"/>
    <cellStyle name="40% - Énfasis5 2 2 4 2 2" xfId="24258" xr:uid="{00000000-0005-0000-0000-0000F4080000}"/>
    <cellStyle name="40% - Énfasis5 2 2 4 3" xfId="17752" xr:uid="{00000000-0005-0000-0000-0000F5080000}"/>
    <cellStyle name="40% - Énfasis5 2 2 4 3 2" xfId="26456" xr:uid="{00000000-0005-0000-0000-0000F6080000}"/>
    <cellStyle name="40% - Énfasis5 2 2 4 4" xfId="13384" xr:uid="{00000000-0005-0000-0000-0000F7080000}"/>
    <cellStyle name="40% - Énfasis5 2 2 4 4 2" xfId="22088" xr:uid="{00000000-0005-0000-0000-0000F8080000}"/>
    <cellStyle name="40% - Énfasis5 2 2 4 5" xfId="19919" xr:uid="{00000000-0005-0000-0000-0000F9080000}"/>
    <cellStyle name="40% - Énfasis5 2 2 5" xfId="564" xr:uid="{00000000-0005-0000-0000-0000FA080000}"/>
    <cellStyle name="40% - Énfasis5 2 2 6" xfId="15254" xr:uid="{00000000-0005-0000-0000-0000FB080000}"/>
    <cellStyle name="40% - Énfasis5 2 2 6 2" xfId="23958" xr:uid="{00000000-0005-0000-0000-0000FC080000}"/>
    <cellStyle name="40% - Énfasis5 2 2 7" xfId="17453" xr:uid="{00000000-0005-0000-0000-0000FD080000}"/>
    <cellStyle name="40% - Énfasis5 2 2 7 2" xfId="26157" xr:uid="{00000000-0005-0000-0000-0000FE080000}"/>
    <cellStyle name="40% - Énfasis5 2 2 8" xfId="13084" xr:uid="{00000000-0005-0000-0000-0000FF080000}"/>
    <cellStyle name="40% - Énfasis5 2 2 8 2" xfId="21788" xr:uid="{00000000-0005-0000-0000-000000090000}"/>
    <cellStyle name="40% - Énfasis5 2 2 9" xfId="19620" xr:uid="{00000000-0005-0000-0000-000001090000}"/>
    <cellStyle name="40% - Énfasis5 2 3" xfId="136" xr:uid="{00000000-0005-0000-0000-000002090000}"/>
    <cellStyle name="40% - Énfasis5 2 3 2" xfId="15288" xr:uid="{00000000-0005-0000-0000-000003090000}"/>
    <cellStyle name="40% - Énfasis5 2 3 2 2" xfId="23992" xr:uid="{00000000-0005-0000-0000-000004090000}"/>
    <cellStyle name="40% - Énfasis5 2 3 3" xfId="17486" xr:uid="{00000000-0005-0000-0000-000005090000}"/>
    <cellStyle name="40% - Énfasis5 2 3 3 2" xfId="26190" xr:uid="{00000000-0005-0000-0000-000006090000}"/>
    <cellStyle name="40% - Énfasis5 2 3 4" xfId="13118" xr:uid="{00000000-0005-0000-0000-000007090000}"/>
    <cellStyle name="40% - Énfasis5 2 3 4 2" xfId="21822" xr:uid="{00000000-0005-0000-0000-000008090000}"/>
    <cellStyle name="40% - Énfasis5 2 3 5" xfId="19653" xr:uid="{00000000-0005-0000-0000-000009090000}"/>
    <cellStyle name="40% - Énfasis5 2 4" xfId="269" xr:uid="{00000000-0005-0000-0000-00000A090000}"/>
    <cellStyle name="40% - Énfasis5 2 4 2" xfId="15420" xr:uid="{00000000-0005-0000-0000-00000B090000}"/>
    <cellStyle name="40% - Énfasis5 2 4 2 2" xfId="24124" xr:uid="{00000000-0005-0000-0000-00000C090000}"/>
    <cellStyle name="40% - Énfasis5 2 4 3" xfId="17618" xr:uid="{00000000-0005-0000-0000-00000D090000}"/>
    <cellStyle name="40% - Énfasis5 2 4 3 2" xfId="26322" xr:uid="{00000000-0005-0000-0000-00000E090000}"/>
    <cellStyle name="40% - Énfasis5 2 4 4" xfId="13250" xr:uid="{00000000-0005-0000-0000-00000F090000}"/>
    <cellStyle name="40% - Énfasis5 2 4 4 2" xfId="21954" xr:uid="{00000000-0005-0000-0000-000010090000}"/>
    <cellStyle name="40% - Énfasis5 2 4 5" xfId="19785" xr:uid="{00000000-0005-0000-0000-000011090000}"/>
    <cellStyle name="40% - Énfasis5 2 5" xfId="411" xr:uid="{00000000-0005-0000-0000-000012090000}"/>
    <cellStyle name="40% - Énfasis5 2 5 2" xfId="15555" xr:uid="{00000000-0005-0000-0000-000013090000}"/>
    <cellStyle name="40% - Énfasis5 2 5 2 2" xfId="24259" xr:uid="{00000000-0005-0000-0000-000014090000}"/>
    <cellStyle name="40% - Énfasis5 2 5 3" xfId="17753" xr:uid="{00000000-0005-0000-0000-000015090000}"/>
    <cellStyle name="40% - Énfasis5 2 5 3 2" xfId="26457" xr:uid="{00000000-0005-0000-0000-000016090000}"/>
    <cellStyle name="40% - Énfasis5 2 5 4" xfId="13385" xr:uid="{00000000-0005-0000-0000-000017090000}"/>
    <cellStyle name="40% - Énfasis5 2 5 4 2" xfId="22089" xr:uid="{00000000-0005-0000-0000-000018090000}"/>
    <cellStyle name="40% - Énfasis5 2 5 5" xfId="19920" xr:uid="{00000000-0005-0000-0000-000019090000}"/>
    <cellStyle name="40% - Énfasis5 2 6" xfId="563" xr:uid="{00000000-0005-0000-0000-00001A090000}"/>
    <cellStyle name="40% - Énfasis5 2 6 2" xfId="15616" xr:uid="{00000000-0005-0000-0000-00001B090000}"/>
    <cellStyle name="40% - Énfasis5 2 6 2 2" xfId="24320" xr:uid="{00000000-0005-0000-0000-00001C090000}"/>
    <cellStyle name="40% - Énfasis5 2 6 3" xfId="17814" xr:uid="{00000000-0005-0000-0000-00001D090000}"/>
    <cellStyle name="40% - Énfasis5 2 6 3 2" xfId="26518" xr:uid="{00000000-0005-0000-0000-00001E090000}"/>
    <cellStyle name="40% - Énfasis5 2 6 4" xfId="13446" xr:uid="{00000000-0005-0000-0000-00001F090000}"/>
    <cellStyle name="40% - Énfasis5 2 6 4 2" xfId="22150" xr:uid="{00000000-0005-0000-0000-000020090000}"/>
    <cellStyle name="40% - Énfasis5 2 6 5" xfId="19981" xr:uid="{00000000-0005-0000-0000-000021090000}"/>
    <cellStyle name="40% - Énfasis5 2 7" xfId="15221" xr:uid="{00000000-0005-0000-0000-000022090000}"/>
    <cellStyle name="40% - Énfasis5 2 7 2" xfId="23925" xr:uid="{00000000-0005-0000-0000-000023090000}"/>
    <cellStyle name="40% - Énfasis5 2 8" xfId="17421" xr:uid="{00000000-0005-0000-0000-000024090000}"/>
    <cellStyle name="40% - Énfasis5 2 8 2" xfId="26125" xr:uid="{00000000-0005-0000-0000-000025090000}"/>
    <cellStyle name="40% - Énfasis5 2 9" xfId="13051" xr:uid="{00000000-0005-0000-0000-000026090000}"/>
    <cellStyle name="40% - Énfasis5 2 9 2" xfId="21755" xr:uid="{00000000-0005-0000-0000-000027090000}"/>
    <cellStyle name="40% - Énfasis5 3" xfId="83" xr:uid="{00000000-0005-0000-0000-000028090000}"/>
    <cellStyle name="40% - Énfasis5 3 2" xfId="152" xr:uid="{00000000-0005-0000-0000-000029090000}"/>
    <cellStyle name="40% - Énfasis5 3 2 2" xfId="270" xr:uid="{00000000-0005-0000-0000-00002A090000}"/>
    <cellStyle name="40% - Énfasis5 3 2 2 2" xfId="15421" xr:uid="{00000000-0005-0000-0000-00002B090000}"/>
    <cellStyle name="40% - Énfasis5 3 2 2 2 2" xfId="24125" xr:uid="{00000000-0005-0000-0000-00002C090000}"/>
    <cellStyle name="40% - Énfasis5 3 2 2 3" xfId="17619" xr:uid="{00000000-0005-0000-0000-00002D090000}"/>
    <cellStyle name="40% - Énfasis5 3 2 2 3 2" xfId="26323" xr:uid="{00000000-0005-0000-0000-00002E090000}"/>
    <cellStyle name="40% - Énfasis5 3 2 2 4" xfId="13251" xr:uid="{00000000-0005-0000-0000-00002F090000}"/>
    <cellStyle name="40% - Énfasis5 3 2 2 4 2" xfId="21955" xr:uid="{00000000-0005-0000-0000-000030090000}"/>
    <cellStyle name="40% - Énfasis5 3 2 2 5" xfId="19786" xr:uid="{00000000-0005-0000-0000-000031090000}"/>
    <cellStyle name="40% - Énfasis5 3 2 3" xfId="412" xr:uid="{00000000-0005-0000-0000-000032090000}"/>
    <cellStyle name="40% - Énfasis5 3 2 3 2" xfId="15556" xr:uid="{00000000-0005-0000-0000-000033090000}"/>
    <cellStyle name="40% - Énfasis5 3 2 3 2 2" xfId="24260" xr:uid="{00000000-0005-0000-0000-000034090000}"/>
    <cellStyle name="40% - Énfasis5 3 2 3 3" xfId="17754" xr:uid="{00000000-0005-0000-0000-000035090000}"/>
    <cellStyle name="40% - Énfasis5 3 2 3 3 2" xfId="26458" xr:uid="{00000000-0005-0000-0000-000036090000}"/>
    <cellStyle name="40% - Énfasis5 3 2 3 4" xfId="13386" xr:uid="{00000000-0005-0000-0000-000037090000}"/>
    <cellStyle name="40% - Énfasis5 3 2 3 4 2" xfId="22090" xr:uid="{00000000-0005-0000-0000-000038090000}"/>
    <cellStyle name="40% - Énfasis5 3 2 3 5" xfId="19921" xr:uid="{00000000-0005-0000-0000-000039090000}"/>
    <cellStyle name="40% - Énfasis5 3 2 4" xfId="15304" xr:uid="{00000000-0005-0000-0000-00003A090000}"/>
    <cellStyle name="40% - Énfasis5 3 2 4 2" xfId="24008" xr:uid="{00000000-0005-0000-0000-00003B090000}"/>
    <cellStyle name="40% - Énfasis5 3 2 5" xfId="17502" xr:uid="{00000000-0005-0000-0000-00003C090000}"/>
    <cellStyle name="40% - Énfasis5 3 2 5 2" xfId="26206" xr:uid="{00000000-0005-0000-0000-00003D090000}"/>
    <cellStyle name="40% - Énfasis5 3 2 6" xfId="13134" xr:uid="{00000000-0005-0000-0000-00003E090000}"/>
    <cellStyle name="40% - Énfasis5 3 2 6 2" xfId="21838" xr:uid="{00000000-0005-0000-0000-00003F090000}"/>
    <cellStyle name="40% - Énfasis5 3 2 7" xfId="19669" xr:uid="{00000000-0005-0000-0000-000040090000}"/>
    <cellStyle name="40% - Énfasis5 3 3" xfId="271" xr:uid="{00000000-0005-0000-0000-000041090000}"/>
    <cellStyle name="40% - Énfasis5 3 3 2" xfId="15422" xr:uid="{00000000-0005-0000-0000-000042090000}"/>
    <cellStyle name="40% - Énfasis5 3 3 2 2" xfId="24126" xr:uid="{00000000-0005-0000-0000-000043090000}"/>
    <cellStyle name="40% - Énfasis5 3 3 3" xfId="17620" xr:uid="{00000000-0005-0000-0000-000044090000}"/>
    <cellStyle name="40% - Énfasis5 3 3 3 2" xfId="26324" xr:uid="{00000000-0005-0000-0000-000045090000}"/>
    <cellStyle name="40% - Énfasis5 3 3 4" xfId="13252" xr:uid="{00000000-0005-0000-0000-000046090000}"/>
    <cellStyle name="40% - Énfasis5 3 3 4 2" xfId="21956" xr:uid="{00000000-0005-0000-0000-000047090000}"/>
    <cellStyle name="40% - Énfasis5 3 3 5" xfId="19787" xr:uid="{00000000-0005-0000-0000-000048090000}"/>
    <cellStyle name="40% - Énfasis5 3 4" xfId="413" xr:uid="{00000000-0005-0000-0000-000049090000}"/>
    <cellStyle name="40% - Énfasis5 3 4 2" xfId="15557" xr:uid="{00000000-0005-0000-0000-00004A090000}"/>
    <cellStyle name="40% - Énfasis5 3 4 2 2" xfId="24261" xr:uid="{00000000-0005-0000-0000-00004B090000}"/>
    <cellStyle name="40% - Énfasis5 3 4 3" xfId="17755" xr:uid="{00000000-0005-0000-0000-00004C090000}"/>
    <cellStyle name="40% - Énfasis5 3 4 3 2" xfId="26459" xr:uid="{00000000-0005-0000-0000-00004D090000}"/>
    <cellStyle name="40% - Énfasis5 3 4 4" xfId="13387" xr:uid="{00000000-0005-0000-0000-00004E090000}"/>
    <cellStyle name="40% - Énfasis5 3 4 4 2" xfId="22091" xr:uid="{00000000-0005-0000-0000-00004F090000}"/>
    <cellStyle name="40% - Énfasis5 3 4 5" xfId="19922" xr:uid="{00000000-0005-0000-0000-000050090000}"/>
    <cellStyle name="40% - Énfasis5 3 5" xfId="565" xr:uid="{00000000-0005-0000-0000-000051090000}"/>
    <cellStyle name="40% - Énfasis5 3 6" xfId="15237" xr:uid="{00000000-0005-0000-0000-000052090000}"/>
    <cellStyle name="40% - Énfasis5 3 6 2" xfId="23941" xr:uid="{00000000-0005-0000-0000-000053090000}"/>
    <cellStyle name="40% - Énfasis5 3 7" xfId="17437" xr:uid="{00000000-0005-0000-0000-000054090000}"/>
    <cellStyle name="40% - Énfasis5 3 7 2" xfId="26141" xr:uid="{00000000-0005-0000-0000-000055090000}"/>
    <cellStyle name="40% - Énfasis5 3 8" xfId="13067" xr:uid="{00000000-0005-0000-0000-000056090000}"/>
    <cellStyle name="40% - Énfasis5 3 8 2" xfId="21771" xr:uid="{00000000-0005-0000-0000-000057090000}"/>
    <cellStyle name="40% - Énfasis5 3 9" xfId="19604" xr:uid="{00000000-0005-0000-0000-000058090000}"/>
    <cellStyle name="40% - Énfasis5 4" xfId="117" xr:uid="{00000000-0005-0000-0000-000059090000}"/>
    <cellStyle name="40% - Énfasis5 4 2" xfId="272" xr:uid="{00000000-0005-0000-0000-00005A090000}"/>
    <cellStyle name="40% - Énfasis5 4 2 2" xfId="15423" xr:uid="{00000000-0005-0000-0000-00005B090000}"/>
    <cellStyle name="40% - Énfasis5 4 2 2 2" xfId="24127" xr:uid="{00000000-0005-0000-0000-00005C090000}"/>
    <cellStyle name="40% - Énfasis5 4 2 3" xfId="17621" xr:uid="{00000000-0005-0000-0000-00005D090000}"/>
    <cellStyle name="40% - Énfasis5 4 2 3 2" xfId="26325" xr:uid="{00000000-0005-0000-0000-00005E090000}"/>
    <cellStyle name="40% - Énfasis5 4 2 4" xfId="13253" xr:uid="{00000000-0005-0000-0000-00005F090000}"/>
    <cellStyle name="40% - Énfasis5 4 2 4 2" xfId="21957" xr:uid="{00000000-0005-0000-0000-000060090000}"/>
    <cellStyle name="40% - Énfasis5 4 2 5" xfId="19788" xr:uid="{00000000-0005-0000-0000-000061090000}"/>
    <cellStyle name="40% - Énfasis5 4 3" xfId="414" xr:uid="{00000000-0005-0000-0000-000062090000}"/>
    <cellStyle name="40% - Énfasis5 4 3 2" xfId="15558" xr:uid="{00000000-0005-0000-0000-000063090000}"/>
    <cellStyle name="40% - Énfasis5 4 3 2 2" xfId="24262" xr:uid="{00000000-0005-0000-0000-000064090000}"/>
    <cellStyle name="40% - Énfasis5 4 3 3" xfId="17756" xr:uid="{00000000-0005-0000-0000-000065090000}"/>
    <cellStyle name="40% - Énfasis5 4 3 3 2" xfId="26460" xr:uid="{00000000-0005-0000-0000-000066090000}"/>
    <cellStyle name="40% - Énfasis5 4 3 4" xfId="13388" xr:uid="{00000000-0005-0000-0000-000067090000}"/>
    <cellStyle name="40% - Énfasis5 4 3 4 2" xfId="22092" xr:uid="{00000000-0005-0000-0000-000068090000}"/>
    <cellStyle name="40% - Énfasis5 4 3 5" xfId="19923" xr:uid="{00000000-0005-0000-0000-000069090000}"/>
    <cellStyle name="40% - Énfasis5 4 4" xfId="566" xr:uid="{00000000-0005-0000-0000-00006A090000}"/>
    <cellStyle name="40% - Énfasis5 4 5" xfId="15271" xr:uid="{00000000-0005-0000-0000-00006B090000}"/>
    <cellStyle name="40% - Énfasis5 4 5 2" xfId="23975" xr:uid="{00000000-0005-0000-0000-00006C090000}"/>
    <cellStyle name="40% - Énfasis5 4 6" xfId="17470" xr:uid="{00000000-0005-0000-0000-00006D090000}"/>
    <cellStyle name="40% - Énfasis5 4 6 2" xfId="26174" xr:uid="{00000000-0005-0000-0000-00006E090000}"/>
    <cellStyle name="40% - Énfasis5 4 7" xfId="13101" xr:uid="{00000000-0005-0000-0000-00006F090000}"/>
    <cellStyle name="40% - Énfasis5 4 7 2" xfId="21805" xr:uid="{00000000-0005-0000-0000-000070090000}"/>
    <cellStyle name="40% - Énfasis5 4 8" xfId="19637" xr:uid="{00000000-0005-0000-0000-000071090000}"/>
    <cellStyle name="40% - Énfasis5 5" xfId="273" xr:uid="{00000000-0005-0000-0000-000072090000}"/>
    <cellStyle name="40% - Énfasis5 5 2" xfId="415" xr:uid="{00000000-0005-0000-0000-000073090000}"/>
    <cellStyle name="40% - Énfasis5 5 2 2" xfId="15559" xr:uid="{00000000-0005-0000-0000-000074090000}"/>
    <cellStyle name="40% - Énfasis5 5 2 2 2" xfId="24263" xr:uid="{00000000-0005-0000-0000-000075090000}"/>
    <cellStyle name="40% - Énfasis5 5 2 3" xfId="17757" xr:uid="{00000000-0005-0000-0000-000076090000}"/>
    <cellStyle name="40% - Énfasis5 5 2 3 2" xfId="26461" xr:uid="{00000000-0005-0000-0000-000077090000}"/>
    <cellStyle name="40% - Énfasis5 5 2 4" xfId="13389" xr:uid="{00000000-0005-0000-0000-000078090000}"/>
    <cellStyle name="40% - Énfasis5 5 2 4 2" xfId="22093" xr:uid="{00000000-0005-0000-0000-000079090000}"/>
    <cellStyle name="40% - Énfasis5 5 2 5" xfId="19924" xr:uid="{00000000-0005-0000-0000-00007A090000}"/>
    <cellStyle name="40% - Énfasis5 5 3" xfId="567" xr:uid="{00000000-0005-0000-0000-00007B090000}"/>
    <cellStyle name="40% - Énfasis5 5 4" xfId="15424" xr:uid="{00000000-0005-0000-0000-00007C090000}"/>
    <cellStyle name="40% - Énfasis5 5 4 2" xfId="24128" xr:uid="{00000000-0005-0000-0000-00007D090000}"/>
    <cellStyle name="40% - Énfasis5 5 5" xfId="17622" xr:uid="{00000000-0005-0000-0000-00007E090000}"/>
    <cellStyle name="40% - Énfasis5 5 5 2" xfId="26326" xr:uid="{00000000-0005-0000-0000-00007F090000}"/>
    <cellStyle name="40% - Énfasis5 5 6" xfId="13254" xr:uid="{00000000-0005-0000-0000-000080090000}"/>
    <cellStyle name="40% - Énfasis5 5 6 2" xfId="21958" xr:uid="{00000000-0005-0000-0000-000081090000}"/>
    <cellStyle name="40% - Énfasis5 5 7" xfId="19789" xr:uid="{00000000-0005-0000-0000-000082090000}"/>
    <cellStyle name="40% - Énfasis5 6" xfId="274" xr:uid="{00000000-0005-0000-0000-000083090000}"/>
    <cellStyle name="40% - Énfasis5 6 2" xfId="416" xr:uid="{00000000-0005-0000-0000-000084090000}"/>
    <cellStyle name="40% - Énfasis5 6 2 2" xfId="15560" xr:uid="{00000000-0005-0000-0000-000085090000}"/>
    <cellStyle name="40% - Énfasis5 6 2 2 2" xfId="24264" xr:uid="{00000000-0005-0000-0000-000086090000}"/>
    <cellStyle name="40% - Énfasis5 6 2 3" xfId="17758" xr:uid="{00000000-0005-0000-0000-000087090000}"/>
    <cellStyle name="40% - Énfasis5 6 2 3 2" xfId="26462" xr:uid="{00000000-0005-0000-0000-000088090000}"/>
    <cellStyle name="40% - Énfasis5 6 2 4" xfId="13390" xr:uid="{00000000-0005-0000-0000-000089090000}"/>
    <cellStyle name="40% - Énfasis5 6 2 4 2" xfId="22094" xr:uid="{00000000-0005-0000-0000-00008A090000}"/>
    <cellStyle name="40% - Énfasis5 6 2 5" xfId="19925" xr:uid="{00000000-0005-0000-0000-00008B090000}"/>
    <cellStyle name="40% - Énfasis5 6 3" xfId="568" xr:uid="{00000000-0005-0000-0000-00008C090000}"/>
    <cellStyle name="40% - Énfasis5 6 4" xfId="15425" xr:uid="{00000000-0005-0000-0000-00008D090000}"/>
    <cellStyle name="40% - Énfasis5 6 4 2" xfId="24129" xr:uid="{00000000-0005-0000-0000-00008E090000}"/>
    <cellStyle name="40% - Énfasis5 6 5" xfId="17623" xr:uid="{00000000-0005-0000-0000-00008F090000}"/>
    <cellStyle name="40% - Énfasis5 6 5 2" xfId="26327" xr:uid="{00000000-0005-0000-0000-000090090000}"/>
    <cellStyle name="40% - Énfasis5 6 6" xfId="13255" xr:uid="{00000000-0005-0000-0000-000091090000}"/>
    <cellStyle name="40% - Énfasis5 6 6 2" xfId="21959" xr:uid="{00000000-0005-0000-0000-000092090000}"/>
    <cellStyle name="40% - Énfasis5 6 7" xfId="19790" xr:uid="{00000000-0005-0000-0000-000093090000}"/>
    <cellStyle name="40% - Énfasis5 7" xfId="275" xr:uid="{00000000-0005-0000-0000-000094090000}"/>
    <cellStyle name="40% - Énfasis5 7 2" xfId="417" xr:uid="{00000000-0005-0000-0000-000095090000}"/>
    <cellStyle name="40% - Énfasis5 7 2 2" xfId="15561" xr:uid="{00000000-0005-0000-0000-000096090000}"/>
    <cellStyle name="40% - Énfasis5 7 2 2 2" xfId="24265" xr:uid="{00000000-0005-0000-0000-000097090000}"/>
    <cellStyle name="40% - Énfasis5 7 2 3" xfId="17759" xr:uid="{00000000-0005-0000-0000-000098090000}"/>
    <cellStyle name="40% - Énfasis5 7 2 3 2" xfId="26463" xr:uid="{00000000-0005-0000-0000-000099090000}"/>
    <cellStyle name="40% - Énfasis5 7 2 4" xfId="13391" xr:uid="{00000000-0005-0000-0000-00009A090000}"/>
    <cellStyle name="40% - Énfasis5 7 2 4 2" xfId="22095" xr:uid="{00000000-0005-0000-0000-00009B090000}"/>
    <cellStyle name="40% - Énfasis5 7 2 5" xfId="19926" xr:uid="{00000000-0005-0000-0000-00009C090000}"/>
    <cellStyle name="40% - Énfasis5 7 3" xfId="569" xr:uid="{00000000-0005-0000-0000-00009D090000}"/>
    <cellStyle name="40% - Énfasis5 7 4" xfId="15426" xr:uid="{00000000-0005-0000-0000-00009E090000}"/>
    <cellStyle name="40% - Énfasis5 7 4 2" xfId="24130" xr:uid="{00000000-0005-0000-0000-00009F090000}"/>
    <cellStyle name="40% - Énfasis5 7 5" xfId="17624" xr:uid="{00000000-0005-0000-0000-0000A0090000}"/>
    <cellStyle name="40% - Énfasis5 7 5 2" xfId="26328" xr:uid="{00000000-0005-0000-0000-0000A1090000}"/>
    <cellStyle name="40% - Énfasis5 7 6" xfId="13256" xr:uid="{00000000-0005-0000-0000-0000A2090000}"/>
    <cellStyle name="40% - Énfasis5 7 6 2" xfId="21960" xr:uid="{00000000-0005-0000-0000-0000A3090000}"/>
    <cellStyle name="40% - Énfasis5 7 7" xfId="19791" xr:uid="{00000000-0005-0000-0000-0000A4090000}"/>
    <cellStyle name="40% - Énfasis5 8" xfId="276" xr:uid="{00000000-0005-0000-0000-0000A5090000}"/>
    <cellStyle name="40% - Énfasis5 8 2" xfId="570" xr:uid="{00000000-0005-0000-0000-0000A6090000}"/>
    <cellStyle name="40% - Énfasis5 8 3" xfId="15427" xr:uid="{00000000-0005-0000-0000-0000A7090000}"/>
    <cellStyle name="40% - Énfasis5 8 3 2" xfId="24131" xr:uid="{00000000-0005-0000-0000-0000A8090000}"/>
    <cellStyle name="40% - Énfasis5 8 4" xfId="17625" xr:uid="{00000000-0005-0000-0000-0000A9090000}"/>
    <cellStyle name="40% - Énfasis5 8 4 2" xfId="26329" xr:uid="{00000000-0005-0000-0000-0000AA090000}"/>
    <cellStyle name="40% - Énfasis5 8 5" xfId="13257" xr:uid="{00000000-0005-0000-0000-0000AB090000}"/>
    <cellStyle name="40% - Énfasis5 8 5 2" xfId="21961" xr:uid="{00000000-0005-0000-0000-0000AC090000}"/>
    <cellStyle name="40% - Énfasis5 8 6" xfId="19792" xr:uid="{00000000-0005-0000-0000-0000AD090000}"/>
    <cellStyle name="40% - Énfasis5 9" xfId="418" xr:uid="{00000000-0005-0000-0000-0000AE090000}"/>
    <cellStyle name="40% - Énfasis5 9 2" xfId="571" xr:uid="{00000000-0005-0000-0000-0000AF090000}"/>
    <cellStyle name="40% - Énfasis5 9 3" xfId="15562" xr:uid="{00000000-0005-0000-0000-0000B0090000}"/>
    <cellStyle name="40% - Énfasis5 9 3 2" xfId="24266" xr:uid="{00000000-0005-0000-0000-0000B1090000}"/>
    <cellStyle name="40% - Énfasis5 9 4" xfId="17760" xr:uid="{00000000-0005-0000-0000-0000B2090000}"/>
    <cellStyle name="40% - Énfasis5 9 4 2" xfId="26464" xr:uid="{00000000-0005-0000-0000-0000B3090000}"/>
    <cellStyle name="40% - Énfasis5 9 5" xfId="13392" xr:uid="{00000000-0005-0000-0000-0000B4090000}"/>
    <cellStyle name="40% - Énfasis5 9 5 2" xfId="22096" xr:uid="{00000000-0005-0000-0000-0000B5090000}"/>
    <cellStyle name="40% - Énfasis5 9 6" xfId="19927" xr:uid="{00000000-0005-0000-0000-0000B6090000}"/>
    <cellStyle name="40% - Énfasis6" xfId="44" builtinId="51" customBuiltin="1"/>
    <cellStyle name="40% - Énfasis6 10" xfId="15207" xr:uid="{00000000-0005-0000-0000-0000B8090000}"/>
    <cellStyle name="40% - Énfasis6 10 2" xfId="23911" xr:uid="{00000000-0005-0000-0000-0000B9090000}"/>
    <cellStyle name="40% - Énfasis6 11" xfId="17407" xr:uid="{00000000-0005-0000-0000-0000BA090000}"/>
    <cellStyle name="40% - Énfasis6 11 2" xfId="26111" xr:uid="{00000000-0005-0000-0000-0000BB090000}"/>
    <cellStyle name="40% - Énfasis6 12" xfId="13037" xr:uid="{00000000-0005-0000-0000-0000BC090000}"/>
    <cellStyle name="40% - Énfasis6 12 2" xfId="21741" xr:uid="{00000000-0005-0000-0000-0000BD090000}"/>
    <cellStyle name="40% - Énfasis6 13" xfId="19574" xr:uid="{00000000-0005-0000-0000-0000BE090000}"/>
    <cellStyle name="40% - Énfasis6 2" xfId="68" xr:uid="{00000000-0005-0000-0000-0000BF090000}"/>
    <cellStyle name="40% - Énfasis6 2 10" xfId="19590" xr:uid="{00000000-0005-0000-0000-0000C0090000}"/>
    <cellStyle name="40% - Énfasis6 2 2" xfId="102" xr:uid="{00000000-0005-0000-0000-0000C1090000}"/>
    <cellStyle name="40% - Énfasis6 2 2 2" xfId="170" xr:uid="{00000000-0005-0000-0000-0000C2090000}"/>
    <cellStyle name="40% - Énfasis6 2 2 2 2" xfId="15322" xr:uid="{00000000-0005-0000-0000-0000C3090000}"/>
    <cellStyle name="40% - Énfasis6 2 2 2 2 2" xfId="24026" xr:uid="{00000000-0005-0000-0000-0000C4090000}"/>
    <cellStyle name="40% - Énfasis6 2 2 2 3" xfId="17520" xr:uid="{00000000-0005-0000-0000-0000C5090000}"/>
    <cellStyle name="40% - Énfasis6 2 2 2 3 2" xfId="26224" xr:uid="{00000000-0005-0000-0000-0000C6090000}"/>
    <cellStyle name="40% - Énfasis6 2 2 2 4" xfId="13152" xr:uid="{00000000-0005-0000-0000-0000C7090000}"/>
    <cellStyle name="40% - Énfasis6 2 2 2 4 2" xfId="21856" xr:uid="{00000000-0005-0000-0000-0000C8090000}"/>
    <cellStyle name="40% - Énfasis6 2 2 2 5" xfId="19687" xr:uid="{00000000-0005-0000-0000-0000C9090000}"/>
    <cellStyle name="40% - Énfasis6 2 2 3" xfId="277" xr:uid="{00000000-0005-0000-0000-0000CA090000}"/>
    <cellStyle name="40% - Énfasis6 2 2 3 2" xfId="15428" xr:uid="{00000000-0005-0000-0000-0000CB090000}"/>
    <cellStyle name="40% - Énfasis6 2 2 3 2 2" xfId="24132" xr:uid="{00000000-0005-0000-0000-0000CC090000}"/>
    <cellStyle name="40% - Énfasis6 2 2 3 3" xfId="17626" xr:uid="{00000000-0005-0000-0000-0000CD090000}"/>
    <cellStyle name="40% - Énfasis6 2 2 3 3 2" xfId="26330" xr:uid="{00000000-0005-0000-0000-0000CE090000}"/>
    <cellStyle name="40% - Énfasis6 2 2 3 4" xfId="13258" xr:uid="{00000000-0005-0000-0000-0000CF090000}"/>
    <cellStyle name="40% - Énfasis6 2 2 3 4 2" xfId="21962" xr:uid="{00000000-0005-0000-0000-0000D0090000}"/>
    <cellStyle name="40% - Énfasis6 2 2 3 5" xfId="19793" xr:uid="{00000000-0005-0000-0000-0000D1090000}"/>
    <cellStyle name="40% - Énfasis6 2 2 4" xfId="419" xr:uid="{00000000-0005-0000-0000-0000D2090000}"/>
    <cellStyle name="40% - Énfasis6 2 2 4 2" xfId="15563" xr:uid="{00000000-0005-0000-0000-0000D3090000}"/>
    <cellStyle name="40% - Énfasis6 2 2 4 2 2" xfId="24267" xr:uid="{00000000-0005-0000-0000-0000D4090000}"/>
    <cellStyle name="40% - Énfasis6 2 2 4 3" xfId="17761" xr:uid="{00000000-0005-0000-0000-0000D5090000}"/>
    <cellStyle name="40% - Énfasis6 2 2 4 3 2" xfId="26465" xr:uid="{00000000-0005-0000-0000-0000D6090000}"/>
    <cellStyle name="40% - Énfasis6 2 2 4 4" xfId="13393" xr:uid="{00000000-0005-0000-0000-0000D7090000}"/>
    <cellStyle name="40% - Énfasis6 2 2 4 4 2" xfId="22097" xr:uid="{00000000-0005-0000-0000-0000D8090000}"/>
    <cellStyle name="40% - Énfasis6 2 2 4 5" xfId="19928" xr:uid="{00000000-0005-0000-0000-0000D9090000}"/>
    <cellStyle name="40% - Énfasis6 2 2 5" xfId="573" xr:uid="{00000000-0005-0000-0000-0000DA090000}"/>
    <cellStyle name="40% - Énfasis6 2 2 6" xfId="15256" xr:uid="{00000000-0005-0000-0000-0000DB090000}"/>
    <cellStyle name="40% - Énfasis6 2 2 6 2" xfId="23960" xr:uid="{00000000-0005-0000-0000-0000DC090000}"/>
    <cellStyle name="40% - Énfasis6 2 2 7" xfId="17455" xr:uid="{00000000-0005-0000-0000-0000DD090000}"/>
    <cellStyle name="40% - Énfasis6 2 2 7 2" xfId="26159" xr:uid="{00000000-0005-0000-0000-0000DE090000}"/>
    <cellStyle name="40% - Énfasis6 2 2 8" xfId="13086" xr:uid="{00000000-0005-0000-0000-0000DF090000}"/>
    <cellStyle name="40% - Énfasis6 2 2 8 2" xfId="21790" xr:uid="{00000000-0005-0000-0000-0000E0090000}"/>
    <cellStyle name="40% - Énfasis6 2 2 9" xfId="19622" xr:uid="{00000000-0005-0000-0000-0000E1090000}"/>
    <cellStyle name="40% - Énfasis6 2 3" xfId="138" xr:uid="{00000000-0005-0000-0000-0000E2090000}"/>
    <cellStyle name="40% - Énfasis6 2 3 2" xfId="15290" xr:uid="{00000000-0005-0000-0000-0000E3090000}"/>
    <cellStyle name="40% - Énfasis6 2 3 2 2" xfId="23994" xr:uid="{00000000-0005-0000-0000-0000E4090000}"/>
    <cellStyle name="40% - Énfasis6 2 3 3" xfId="17488" xr:uid="{00000000-0005-0000-0000-0000E5090000}"/>
    <cellStyle name="40% - Énfasis6 2 3 3 2" xfId="26192" xr:uid="{00000000-0005-0000-0000-0000E6090000}"/>
    <cellStyle name="40% - Énfasis6 2 3 4" xfId="13120" xr:uid="{00000000-0005-0000-0000-0000E7090000}"/>
    <cellStyle name="40% - Énfasis6 2 3 4 2" xfId="21824" xr:uid="{00000000-0005-0000-0000-0000E8090000}"/>
    <cellStyle name="40% - Énfasis6 2 3 5" xfId="19655" xr:uid="{00000000-0005-0000-0000-0000E9090000}"/>
    <cellStyle name="40% - Énfasis6 2 4" xfId="278" xr:uid="{00000000-0005-0000-0000-0000EA090000}"/>
    <cellStyle name="40% - Énfasis6 2 4 2" xfId="15429" xr:uid="{00000000-0005-0000-0000-0000EB090000}"/>
    <cellStyle name="40% - Énfasis6 2 4 2 2" xfId="24133" xr:uid="{00000000-0005-0000-0000-0000EC090000}"/>
    <cellStyle name="40% - Énfasis6 2 4 3" xfId="17627" xr:uid="{00000000-0005-0000-0000-0000ED090000}"/>
    <cellStyle name="40% - Énfasis6 2 4 3 2" xfId="26331" xr:uid="{00000000-0005-0000-0000-0000EE090000}"/>
    <cellStyle name="40% - Énfasis6 2 4 4" xfId="13259" xr:uid="{00000000-0005-0000-0000-0000EF090000}"/>
    <cellStyle name="40% - Énfasis6 2 4 4 2" xfId="21963" xr:uid="{00000000-0005-0000-0000-0000F0090000}"/>
    <cellStyle name="40% - Énfasis6 2 4 5" xfId="19794" xr:uid="{00000000-0005-0000-0000-0000F1090000}"/>
    <cellStyle name="40% - Énfasis6 2 5" xfId="420" xr:uid="{00000000-0005-0000-0000-0000F2090000}"/>
    <cellStyle name="40% - Énfasis6 2 5 2" xfId="15564" xr:uid="{00000000-0005-0000-0000-0000F3090000}"/>
    <cellStyle name="40% - Énfasis6 2 5 2 2" xfId="24268" xr:uid="{00000000-0005-0000-0000-0000F4090000}"/>
    <cellStyle name="40% - Énfasis6 2 5 3" xfId="17762" xr:uid="{00000000-0005-0000-0000-0000F5090000}"/>
    <cellStyle name="40% - Énfasis6 2 5 3 2" xfId="26466" xr:uid="{00000000-0005-0000-0000-0000F6090000}"/>
    <cellStyle name="40% - Énfasis6 2 5 4" xfId="13394" xr:uid="{00000000-0005-0000-0000-0000F7090000}"/>
    <cellStyle name="40% - Énfasis6 2 5 4 2" xfId="22098" xr:uid="{00000000-0005-0000-0000-0000F8090000}"/>
    <cellStyle name="40% - Énfasis6 2 5 5" xfId="19929" xr:uid="{00000000-0005-0000-0000-0000F9090000}"/>
    <cellStyle name="40% - Énfasis6 2 6" xfId="572" xr:uid="{00000000-0005-0000-0000-0000FA090000}"/>
    <cellStyle name="40% - Énfasis6 2 6 2" xfId="15617" xr:uid="{00000000-0005-0000-0000-0000FB090000}"/>
    <cellStyle name="40% - Énfasis6 2 6 2 2" xfId="24321" xr:uid="{00000000-0005-0000-0000-0000FC090000}"/>
    <cellStyle name="40% - Énfasis6 2 6 3" xfId="17815" xr:uid="{00000000-0005-0000-0000-0000FD090000}"/>
    <cellStyle name="40% - Énfasis6 2 6 3 2" xfId="26519" xr:uid="{00000000-0005-0000-0000-0000FE090000}"/>
    <cellStyle name="40% - Énfasis6 2 6 4" xfId="13447" xr:uid="{00000000-0005-0000-0000-0000FF090000}"/>
    <cellStyle name="40% - Énfasis6 2 6 4 2" xfId="22151" xr:uid="{00000000-0005-0000-0000-0000000A0000}"/>
    <cellStyle name="40% - Énfasis6 2 6 5" xfId="19982" xr:uid="{00000000-0005-0000-0000-0000010A0000}"/>
    <cellStyle name="40% - Énfasis6 2 7" xfId="15223" xr:uid="{00000000-0005-0000-0000-0000020A0000}"/>
    <cellStyle name="40% - Énfasis6 2 7 2" xfId="23927" xr:uid="{00000000-0005-0000-0000-0000030A0000}"/>
    <cellStyle name="40% - Énfasis6 2 8" xfId="17423" xr:uid="{00000000-0005-0000-0000-0000040A0000}"/>
    <cellStyle name="40% - Énfasis6 2 8 2" xfId="26127" xr:uid="{00000000-0005-0000-0000-0000050A0000}"/>
    <cellStyle name="40% - Énfasis6 2 9" xfId="13053" xr:uid="{00000000-0005-0000-0000-0000060A0000}"/>
    <cellStyle name="40% - Énfasis6 2 9 2" xfId="21757" xr:uid="{00000000-0005-0000-0000-0000070A0000}"/>
    <cellStyle name="40% - Énfasis6 3" xfId="85" xr:uid="{00000000-0005-0000-0000-0000080A0000}"/>
    <cellStyle name="40% - Énfasis6 3 2" xfId="154" xr:uid="{00000000-0005-0000-0000-0000090A0000}"/>
    <cellStyle name="40% - Énfasis6 3 2 2" xfId="279" xr:uid="{00000000-0005-0000-0000-00000A0A0000}"/>
    <cellStyle name="40% - Énfasis6 3 2 2 2" xfId="15430" xr:uid="{00000000-0005-0000-0000-00000B0A0000}"/>
    <cellStyle name="40% - Énfasis6 3 2 2 2 2" xfId="24134" xr:uid="{00000000-0005-0000-0000-00000C0A0000}"/>
    <cellStyle name="40% - Énfasis6 3 2 2 3" xfId="17628" xr:uid="{00000000-0005-0000-0000-00000D0A0000}"/>
    <cellStyle name="40% - Énfasis6 3 2 2 3 2" xfId="26332" xr:uid="{00000000-0005-0000-0000-00000E0A0000}"/>
    <cellStyle name="40% - Énfasis6 3 2 2 4" xfId="13260" xr:uid="{00000000-0005-0000-0000-00000F0A0000}"/>
    <cellStyle name="40% - Énfasis6 3 2 2 4 2" xfId="21964" xr:uid="{00000000-0005-0000-0000-0000100A0000}"/>
    <cellStyle name="40% - Énfasis6 3 2 2 5" xfId="19795" xr:uid="{00000000-0005-0000-0000-0000110A0000}"/>
    <cellStyle name="40% - Énfasis6 3 2 3" xfId="421" xr:uid="{00000000-0005-0000-0000-0000120A0000}"/>
    <cellStyle name="40% - Énfasis6 3 2 3 2" xfId="15565" xr:uid="{00000000-0005-0000-0000-0000130A0000}"/>
    <cellStyle name="40% - Énfasis6 3 2 3 2 2" xfId="24269" xr:uid="{00000000-0005-0000-0000-0000140A0000}"/>
    <cellStyle name="40% - Énfasis6 3 2 3 3" xfId="17763" xr:uid="{00000000-0005-0000-0000-0000150A0000}"/>
    <cellStyle name="40% - Énfasis6 3 2 3 3 2" xfId="26467" xr:uid="{00000000-0005-0000-0000-0000160A0000}"/>
    <cellStyle name="40% - Énfasis6 3 2 3 4" xfId="13395" xr:uid="{00000000-0005-0000-0000-0000170A0000}"/>
    <cellStyle name="40% - Énfasis6 3 2 3 4 2" xfId="22099" xr:uid="{00000000-0005-0000-0000-0000180A0000}"/>
    <cellStyle name="40% - Énfasis6 3 2 3 5" xfId="19930" xr:uid="{00000000-0005-0000-0000-0000190A0000}"/>
    <cellStyle name="40% - Énfasis6 3 2 4" xfId="15306" xr:uid="{00000000-0005-0000-0000-00001A0A0000}"/>
    <cellStyle name="40% - Énfasis6 3 2 4 2" xfId="24010" xr:uid="{00000000-0005-0000-0000-00001B0A0000}"/>
    <cellStyle name="40% - Énfasis6 3 2 5" xfId="17504" xr:uid="{00000000-0005-0000-0000-00001C0A0000}"/>
    <cellStyle name="40% - Énfasis6 3 2 5 2" xfId="26208" xr:uid="{00000000-0005-0000-0000-00001D0A0000}"/>
    <cellStyle name="40% - Énfasis6 3 2 6" xfId="13136" xr:uid="{00000000-0005-0000-0000-00001E0A0000}"/>
    <cellStyle name="40% - Énfasis6 3 2 6 2" xfId="21840" xr:uid="{00000000-0005-0000-0000-00001F0A0000}"/>
    <cellStyle name="40% - Énfasis6 3 2 7" xfId="19671" xr:uid="{00000000-0005-0000-0000-0000200A0000}"/>
    <cellStyle name="40% - Énfasis6 3 3" xfId="280" xr:uid="{00000000-0005-0000-0000-0000210A0000}"/>
    <cellStyle name="40% - Énfasis6 3 3 2" xfId="15431" xr:uid="{00000000-0005-0000-0000-0000220A0000}"/>
    <cellStyle name="40% - Énfasis6 3 3 2 2" xfId="24135" xr:uid="{00000000-0005-0000-0000-0000230A0000}"/>
    <cellStyle name="40% - Énfasis6 3 3 3" xfId="17629" xr:uid="{00000000-0005-0000-0000-0000240A0000}"/>
    <cellStyle name="40% - Énfasis6 3 3 3 2" xfId="26333" xr:uid="{00000000-0005-0000-0000-0000250A0000}"/>
    <cellStyle name="40% - Énfasis6 3 3 4" xfId="13261" xr:uid="{00000000-0005-0000-0000-0000260A0000}"/>
    <cellStyle name="40% - Énfasis6 3 3 4 2" xfId="21965" xr:uid="{00000000-0005-0000-0000-0000270A0000}"/>
    <cellStyle name="40% - Énfasis6 3 3 5" xfId="19796" xr:uid="{00000000-0005-0000-0000-0000280A0000}"/>
    <cellStyle name="40% - Énfasis6 3 4" xfId="422" xr:uid="{00000000-0005-0000-0000-0000290A0000}"/>
    <cellStyle name="40% - Énfasis6 3 4 2" xfId="15566" xr:uid="{00000000-0005-0000-0000-00002A0A0000}"/>
    <cellStyle name="40% - Énfasis6 3 4 2 2" xfId="24270" xr:uid="{00000000-0005-0000-0000-00002B0A0000}"/>
    <cellStyle name="40% - Énfasis6 3 4 3" xfId="17764" xr:uid="{00000000-0005-0000-0000-00002C0A0000}"/>
    <cellStyle name="40% - Énfasis6 3 4 3 2" xfId="26468" xr:uid="{00000000-0005-0000-0000-00002D0A0000}"/>
    <cellStyle name="40% - Énfasis6 3 4 4" xfId="13396" xr:uid="{00000000-0005-0000-0000-00002E0A0000}"/>
    <cellStyle name="40% - Énfasis6 3 4 4 2" xfId="22100" xr:uid="{00000000-0005-0000-0000-00002F0A0000}"/>
    <cellStyle name="40% - Énfasis6 3 4 5" xfId="19931" xr:uid="{00000000-0005-0000-0000-0000300A0000}"/>
    <cellStyle name="40% - Énfasis6 3 5" xfId="574" xr:uid="{00000000-0005-0000-0000-0000310A0000}"/>
    <cellStyle name="40% - Énfasis6 3 6" xfId="15239" xr:uid="{00000000-0005-0000-0000-0000320A0000}"/>
    <cellStyle name="40% - Énfasis6 3 6 2" xfId="23943" xr:uid="{00000000-0005-0000-0000-0000330A0000}"/>
    <cellStyle name="40% - Énfasis6 3 7" xfId="17439" xr:uid="{00000000-0005-0000-0000-0000340A0000}"/>
    <cellStyle name="40% - Énfasis6 3 7 2" xfId="26143" xr:uid="{00000000-0005-0000-0000-0000350A0000}"/>
    <cellStyle name="40% - Énfasis6 3 8" xfId="13069" xr:uid="{00000000-0005-0000-0000-0000360A0000}"/>
    <cellStyle name="40% - Énfasis6 3 8 2" xfId="21773" xr:uid="{00000000-0005-0000-0000-0000370A0000}"/>
    <cellStyle name="40% - Énfasis6 3 9" xfId="19606" xr:uid="{00000000-0005-0000-0000-0000380A0000}"/>
    <cellStyle name="40% - Énfasis6 4" xfId="119" xr:uid="{00000000-0005-0000-0000-0000390A0000}"/>
    <cellStyle name="40% - Énfasis6 4 2" xfId="281" xr:uid="{00000000-0005-0000-0000-00003A0A0000}"/>
    <cellStyle name="40% - Énfasis6 4 2 2" xfId="15432" xr:uid="{00000000-0005-0000-0000-00003B0A0000}"/>
    <cellStyle name="40% - Énfasis6 4 2 2 2" xfId="24136" xr:uid="{00000000-0005-0000-0000-00003C0A0000}"/>
    <cellStyle name="40% - Énfasis6 4 2 3" xfId="17630" xr:uid="{00000000-0005-0000-0000-00003D0A0000}"/>
    <cellStyle name="40% - Énfasis6 4 2 3 2" xfId="26334" xr:uid="{00000000-0005-0000-0000-00003E0A0000}"/>
    <cellStyle name="40% - Énfasis6 4 2 4" xfId="13262" xr:uid="{00000000-0005-0000-0000-00003F0A0000}"/>
    <cellStyle name="40% - Énfasis6 4 2 4 2" xfId="21966" xr:uid="{00000000-0005-0000-0000-0000400A0000}"/>
    <cellStyle name="40% - Énfasis6 4 2 5" xfId="19797" xr:uid="{00000000-0005-0000-0000-0000410A0000}"/>
    <cellStyle name="40% - Énfasis6 4 3" xfId="423" xr:uid="{00000000-0005-0000-0000-0000420A0000}"/>
    <cellStyle name="40% - Énfasis6 4 3 2" xfId="15567" xr:uid="{00000000-0005-0000-0000-0000430A0000}"/>
    <cellStyle name="40% - Énfasis6 4 3 2 2" xfId="24271" xr:uid="{00000000-0005-0000-0000-0000440A0000}"/>
    <cellStyle name="40% - Énfasis6 4 3 3" xfId="17765" xr:uid="{00000000-0005-0000-0000-0000450A0000}"/>
    <cellStyle name="40% - Énfasis6 4 3 3 2" xfId="26469" xr:uid="{00000000-0005-0000-0000-0000460A0000}"/>
    <cellStyle name="40% - Énfasis6 4 3 4" xfId="13397" xr:uid="{00000000-0005-0000-0000-0000470A0000}"/>
    <cellStyle name="40% - Énfasis6 4 3 4 2" xfId="22101" xr:uid="{00000000-0005-0000-0000-0000480A0000}"/>
    <cellStyle name="40% - Énfasis6 4 3 5" xfId="19932" xr:uid="{00000000-0005-0000-0000-0000490A0000}"/>
    <cellStyle name="40% - Énfasis6 4 4" xfId="575" xr:uid="{00000000-0005-0000-0000-00004A0A0000}"/>
    <cellStyle name="40% - Énfasis6 4 5" xfId="15273" xr:uid="{00000000-0005-0000-0000-00004B0A0000}"/>
    <cellStyle name="40% - Énfasis6 4 5 2" xfId="23977" xr:uid="{00000000-0005-0000-0000-00004C0A0000}"/>
    <cellStyle name="40% - Énfasis6 4 6" xfId="17472" xr:uid="{00000000-0005-0000-0000-00004D0A0000}"/>
    <cellStyle name="40% - Énfasis6 4 6 2" xfId="26176" xr:uid="{00000000-0005-0000-0000-00004E0A0000}"/>
    <cellStyle name="40% - Énfasis6 4 7" xfId="13103" xr:uid="{00000000-0005-0000-0000-00004F0A0000}"/>
    <cellStyle name="40% - Énfasis6 4 7 2" xfId="21807" xr:uid="{00000000-0005-0000-0000-0000500A0000}"/>
    <cellStyle name="40% - Énfasis6 4 8" xfId="19639" xr:uid="{00000000-0005-0000-0000-0000510A0000}"/>
    <cellStyle name="40% - Énfasis6 5" xfId="282" xr:uid="{00000000-0005-0000-0000-0000520A0000}"/>
    <cellStyle name="40% - Énfasis6 5 2" xfId="424" xr:uid="{00000000-0005-0000-0000-0000530A0000}"/>
    <cellStyle name="40% - Énfasis6 5 2 2" xfId="15568" xr:uid="{00000000-0005-0000-0000-0000540A0000}"/>
    <cellStyle name="40% - Énfasis6 5 2 2 2" xfId="24272" xr:uid="{00000000-0005-0000-0000-0000550A0000}"/>
    <cellStyle name="40% - Énfasis6 5 2 3" xfId="17766" xr:uid="{00000000-0005-0000-0000-0000560A0000}"/>
    <cellStyle name="40% - Énfasis6 5 2 3 2" xfId="26470" xr:uid="{00000000-0005-0000-0000-0000570A0000}"/>
    <cellStyle name="40% - Énfasis6 5 2 4" xfId="13398" xr:uid="{00000000-0005-0000-0000-0000580A0000}"/>
    <cellStyle name="40% - Énfasis6 5 2 4 2" xfId="22102" xr:uid="{00000000-0005-0000-0000-0000590A0000}"/>
    <cellStyle name="40% - Énfasis6 5 2 5" xfId="19933" xr:uid="{00000000-0005-0000-0000-00005A0A0000}"/>
    <cellStyle name="40% - Énfasis6 5 3" xfId="576" xr:uid="{00000000-0005-0000-0000-00005B0A0000}"/>
    <cellStyle name="40% - Énfasis6 5 4" xfId="15433" xr:uid="{00000000-0005-0000-0000-00005C0A0000}"/>
    <cellStyle name="40% - Énfasis6 5 4 2" xfId="24137" xr:uid="{00000000-0005-0000-0000-00005D0A0000}"/>
    <cellStyle name="40% - Énfasis6 5 5" xfId="17631" xr:uid="{00000000-0005-0000-0000-00005E0A0000}"/>
    <cellStyle name="40% - Énfasis6 5 5 2" xfId="26335" xr:uid="{00000000-0005-0000-0000-00005F0A0000}"/>
    <cellStyle name="40% - Énfasis6 5 6" xfId="13263" xr:uid="{00000000-0005-0000-0000-0000600A0000}"/>
    <cellStyle name="40% - Énfasis6 5 6 2" xfId="21967" xr:uid="{00000000-0005-0000-0000-0000610A0000}"/>
    <cellStyle name="40% - Énfasis6 5 7" xfId="19798" xr:uid="{00000000-0005-0000-0000-0000620A0000}"/>
    <cellStyle name="40% - Énfasis6 6" xfId="283" xr:uid="{00000000-0005-0000-0000-0000630A0000}"/>
    <cellStyle name="40% - Énfasis6 6 2" xfId="425" xr:uid="{00000000-0005-0000-0000-0000640A0000}"/>
    <cellStyle name="40% - Énfasis6 6 2 2" xfId="15569" xr:uid="{00000000-0005-0000-0000-0000650A0000}"/>
    <cellStyle name="40% - Énfasis6 6 2 2 2" xfId="24273" xr:uid="{00000000-0005-0000-0000-0000660A0000}"/>
    <cellStyle name="40% - Énfasis6 6 2 3" xfId="17767" xr:uid="{00000000-0005-0000-0000-0000670A0000}"/>
    <cellStyle name="40% - Énfasis6 6 2 3 2" xfId="26471" xr:uid="{00000000-0005-0000-0000-0000680A0000}"/>
    <cellStyle name="40% - Énfasis6 6 2 4" xfId="13399" xr:uid="{00000000-0005-0000-0000-0000690A0000}"/>
    <cellStyle name="40% - Énfasis6 6 2 4 2" xfId="22103" xr:uid="{00000000-0005-0000-0000-00006A0A0000}"/>
    <cellStyle name="40% - Énfasis6 6 2 5" xfId="19934" xr:uid="{00000000-0005-0000-0000-00006B0A0000}"/>
    <cellStyle name="40% - Énfasis6 6 3" xfId="577" xr:uid="{00000000-0005-0000-0000-00006C0A0000}"/>
    <cellStyle name="40% - Énfasis6 6 4" xfId="15434" xr:uid="{00000000-0005-0000-0000-00006D0A0000}"/>
    <cellStyle name="40% - Énfasis6 6 4 2" xfId="24138" xr:uid="{00000000-0005-0000-0000-00006E0A0000}"/>
    <cellStyle name="40% - Énfasis6 6 5" xfId="17632" xr:uid="{00000000-0005-0000-0000-00006F0A0000}"/>
    <cellStyle name="40% - Énfasis6 6 5 2" xfId="26336" xr:uid="{00000000-0005-0000-0000-0000700A0000}"/>
    <cellStyle name="40% - Énfasis6 6 6" xfId="13264" xr:uid="{00000000-0005-0000-0000-0000710A0000}"/>
    <cellStyle name="40% - Énfasis6 6 6 2" xfId="21968" xr:uid="{00000000-0005-0000-0000-0000720A0000}"/>
    <cellStyle name="40% - Énfasis6 6 7" xfId="19799" xr:uid="{00000000-0005-0000-0000-0000730A0000}"/>
    <cellStyle name="40% - Énfasis6 7" xfId="284" xr:uid="{00000000-0005-0000-0000-0000740A0000}"/>
    <cellStyle name="40% - Énfasis6 7 2" xfId="426" xr:uid="{00000000-0005-0000-0000-0000750A0000}"/>
    <cellStyle name="40% - Énfasis6 7 2 2" xfId="15570" xr:uid="{00000000-0005-0000-0000-0000760A0000}"/>
    <cellStyle name="40% - Énfasis6 7 2 2 2" xfId="24274" xr:uid="{00000000-0005-0000-0000-0000770A0000}"/>
    <cellStyle name="40% - Énfasis6 7 2 3" xfId="17768" xr:uid="{00000000-0005-0000-0000-0000780A0000}"/>
    <cellStyle name="40% - Énfasis6 7 2 3 2" xfId="26472" xr:uid="{00000000-0005-0000-0000-0000790A0000}"/>
    <cellStyle name="40% - Énfasis6 7 2 4" xfId="13400" xr:uid="{00000000-0005-0000-0000-00007A0A0000}"/>
    <cellStyle name="40% - Énfasis6 7 2 4 2" xfId="22104" xr:uid="{00000000-0005-0000-0000-00007B0A0000}"/>
    <cellStyle name="40% - Énfasis6 7 2 5" xfId="19935" xr:uid="{00000000-0005-0000-0000-00007C0A0000}"/>
    <cellStyle name="40% - Énfasis6 7 3" xfId="578" xr:uid="{00000000-0005-0000-0000-00007D0A0000}"/>
    <cellStyle name="40% - Énfasis6 7 4" xfId="15435" xr:uid="{00000000-0005-0000-0000-00007E0A0000}"/>
    <cellStyle name="40% - Énfasis6 7 4 2" xfId="24139" xr:uid="{00000000-0005-0000-0000-00007F0A0000}"/>
    <cellStyle name="40% - Énfasis6 7 5" xfId="17633" xr:uid="{00000000-0005-0000-0000-0000800A0000}"/>
    <cellStyle name="40% - Énfasis6 7 5 2" xfId="26337" xr:uid="{00000000-0005-0000-0000-0000810A0000}"/>
    <cellStyle name="40% - Énfasis6 7 6" xfId="13265" xr:uid="{00000000-0005-0000-0000-0000820A0000}"/>
    <cellStyle name="40% - Énfasis6 7 6 2" xfId="21969" xr:uid="{00000000-0005-0000-0000-0000830A0000}"/>
    <cellStyle name="40% - Énfasis6 7 7" xfId="19800" xr:uid="{00000000-0005-0000-0000-0000840A0000}"/>
    <cellStyle name="40% - Énfasis6 8" xfId="285" xr:uid="{00000000-0005-0000-0000-0000850A0000}"/>
    <cellStyle name="40% - Énfasis6 8 2" xfId="579" xr:uid="{00000000-0005-0000-0000-0000860A0000}"/>
    <cellStyle name="40% - Énfasis6 8 3" xfId="15436" xr:uid="{00000000-0005-0000-0000-0000870A0000}"/>
    <cellStyle name="40% - Énfasis6 8 3 2" xfId="24140" xr:uid="{00000000-0005-0000-0000-0000880A0000}"/>
    <cellStyle name="40% - Énfasis6 8 4" xfId="17634" xr:uid="{00000000-0005-0000-0000-0000890A0000}"/>
    <cellStyle name="40% - Énfasis6 8 4 2" xfId="26338" xr:uid="{00000000-0005-0000-0000-00008A0A0000}"/>
    <cellStyle name="40% - Énfasis6 8 5" xfId="13266" xr:uid="{00000000-0005-0000-0000-00008B0A0000}"/>
    <cellStyle name="40% - Énfasis6 8 5 2" xfId="21970" xr:uid="{00000000-0005-0000-0000-00008C0A0000}"/>
    <cellStyle name="40% - Énfasis6 8 6" xfId="19801" xr:uid="{00000000-0005-0000-0000-00008D0A0000}"/>
    <cellStyle name="40% - Énfasis6 9" xfId="427" xr:uid="{00000000-0005-0000-0000-00008E0A0000}"/>
    <cellStyle name="40% - Énfasis6 9 2" xfId="580" xr:uid="{00000000-0005-0000-0000-00008F0A0000}"/>
    <cellStyle name="40% - Énfasis6 9 3" xfId="15571" xr:uid="{00000000-0005-0000-0000-0000900A0000}"/>
    <cellStyle name="40% - Énfasis6 9 3 2" xfId="24275" xr:uid="{00000000-0005-0000-0000-0000910A0000}"/>
    <cellStyle name="40% - Énfasis6 9 4" xfId="17769" xr:uid="{00000000-0005-0000-0000-0000920A0000}"/>
    <cellStyle name="40% - Énfasis6 9 4 2" xfId="26473" xr:uid="{00000000-0005-0000-0000-0000930A0000}"/>
    <cellStyle name="40% - Énfasis6 9 5" xfId="13401" xr:uid="{00000000-0005-0000-0000-0000940A0000}"/>
    <cellStyle name="40% - Énfasis6 9 5 2" xfId="22105" xr:uid="{00000000-0005-0000-0000-0000950A0000}"/>
    <cellStyle name="40% - Énfasis6 9 6" xfId="19936" xr:uid="{00000000-0005-0000-0000-0000960A0000}"/>
    <cellStyle name="60% - Énfasis1" xfId="25" builtinId="32" customBuiltin="1"/>
    <cellStyle name="60% - Énfasis1 2" xfId="581" xr:uid="{00000000-0005-0000-0000-0000980A0000}"/>
    <cellStyle name="60% - Énfasis1 3" xfId="582" xr:uid="{00000000-0005-0000-0000-0000990A0000}"/>
    <cellStyle name="60% - Énfasis1 4" xfId="583" xr:uid="{00000000-0005-0000-0000-00009A0A0000}"/>
    <cellStyle name="60% - Énfasis1 5" xfId="584" xr:uid="{00000000-0005-0000-0000-00009B0A0000}"/>
    <cellStyle name="60% - Énfasis1 6" xfId="585" xr:uid="{00000000-0005-0000-0000-00009C0A0000}"/>
    <cellStyle name="60% - Énfasis1 7" xfId="586" xr:uid="{00000000-0005-0000-0000-00009D0A0000}"/>
    <cellStyle name="60% - Énfasis1 8" xfId="587" xr:uid="{00000000-0005-0000-0000-00009E0A0000}"/>
    <cellStyle name="60% - Énfasis1 9" xfId="588" xr:uid="{00000000-0005-0000-0000-00009F0A0000}"/>
    <cellStyle name="60% - Énfasis2" xfId="29" builtinId="36" customBuiltin="1"/>
    <cellStyle name="60% - Énfasis2 2" xfId="589" xr:uid="{00000000-0005-0000-0000-0000A10A0000}"/>
    <cellStyle name="60% - Énfasis2 3" xfId="590" xr:uid="{00000000-0005-0000-0000-0000A20A0000}"/>
    <cellStyle name="60% - Énfasis2 4" xfId="591" xr:uid="{00000000-0005-0000-0000-0000A30A0000}"/>
    <cellStyle name="60% - Énfasis2 5" xfId="592" xr:uid="{00000000-0005-0000-0000-0000A40A0000}"/>
    <cellStyle name="60% - Énfasis2 6" xfId="593" xr:uid="{00000000-0005-0000-0000-0000A50A0000}"/>
    <cellStyle name="60% - Énfasis2 7" xfId="594" xr:uid="{00000000-0005-0000-0000-0000A60A0000}"/>
    <cellStyle name="60% - Énfasis2 8" xfId="595" xr:uid="{00000000-0005-0000-0000-0000A70A0000}"/>
    <cellStyle name="60% - Énfasis2 9" xfId="596" xr:uid="{00000000-0005-0000-0000-0000A80A0000}"/>
    <cellStyle name="60% - Énfasis3" xfId="33" builtinId="40" customBuiltin="1"/>
    <cellStyle name="60% - Énfasis3 2" xfId="597" xr:uid="{00000000-0005-0000-0000-0000AA0A0000}"/>
    <cellStyle name="60% - Énfasis3 3" xfId="598" xr:uid="{00000000-0005-0000-0000-0000AB0A0000}"/>
    <cellStyle name="60% - Énfasis3 4" xfId="599" xr:uid="{00000000-0005-0000-0000-0000AC0A0000}"/>
    <cellStyle name="60% - Énfasis3 5" xfId="600" xr:uid="{00000000-0005-0000-0000-0000AD0A0000}"/>
    <cellStyle name="60% - Énfasis3 6" xfId="601" xr:uid="{00000000-0005-0000-0000-0000AE0A0000}"/>
    <cellStyle name="60% - Énfasis3 7" xfId="602" xr:uid="{00000000-0005-0000-0000-0000AF0A0000}"/>
    <cellStyle name="60% - Énfasis3 8" xfId="603" xr:uid="{00000000-0005-0000-0000-0000B00A0000}"/>
    <cellStyle name="60% - Énfasis3 9" xfId="604" xr:uid="{00000000-0005-0000-0000-0000B10A0000}"/>
    <cellStyle name="60% - Énfasis4" xfId="37" builtinId="44" customBuiltin="1"/>
    <cellStyle name="60% - Énfasis4 2" xfId="605" xr:uid="{00000000-0005-0000-0000-0000B30A0000}"/>
    <cellStyle name="60% - Énfasis4 3" xfId="606" xr:uid="{00000000-0005-0000-0000-0000B40A0000}"/>
    <cellStyle name="60% - Énfasis4 4" xfId="607" xr:uid="{00000000-0005-0000-0000-0000B50A0000}"/>
    <cellStyle name="60% - Énfasis4 5" xfId="608" xr:uid="{00000000-0005-0000-0000-0000B60A0000}"/>
    <cellStyle name="60% - Énfasis4 6" xfId="609" xr:uid="{00000000-0005-0000-0000-0000B70A0000}"/>
    <cellStyle name="60% - Énfasis4 7" xfId="610" xr:uid="{00000000-0005-0000-0000-0000B80A0000}"/>
    <cellStyle name="60% - Énfasis4 8" xfId="611" xr:uid="{00000000-0005-0000-0000-0000B90A0000}"/>
    <cellStyle name="60% - Énfasis4 9" xfId="612" xr:uid="{00000000-0005-0000-0000-0000BA0A0000}"/>
    <cellStyle name="60% - Énfasis5" xfId="41" builtinId="48" customBuiltin="1"/>
    <cellStyle name="60% - Énfasis5 2" xfId="613" xr:uid="{00000000-0005-0000-0000-0000BC0A0000}"/>
    <cellStyle name="60% - Énfasis5 3" xfId="614" xr:uid="{00000000-0005-0000-0000-0000BD0A0000}"/>
    <cellStyle name="60% - Énfasis5 4" xfId="615" xr:uid="{00000000-0005-0000-0000-0000BE0A0000}"/>
    <cellStyle name="60% - Énfasis5 5" xfId="616" xr:uid="{00000000-0005-0000-0000-0000BF0A0000}"/>
    <cellStyle name="60% - Énfasis5 6" xfId="617" xr:uid="{00000000-0005-0000-0000-0000C00A0000}"/>
    <cellStyle name="60% - Énfasis5 7" xfId="618" xr:uid="{00000000-0005-0000-0000-0000C10A0000}"/>
    <cellStyle name="60% - Énfasis5 8" xfId="619" xr:uid="{00000000-0005-0000-0000-0000C20A0000}"/>
    <cellStyle name="60% - Énfasis5 9" xfId="620" xr:uid="{00000000-0005-0000-0000-0000C30A0000}"/>
    <cellStyle name="60% - Énfasis6" xfId="45" builtinId="52" customBuiltin="1"/>
    <cellStyle name="60% - Énfasis6 2" xfId="621" xr:uid="{00000000-0005-0000-0000-0000C50A0000}"/>
    <cellStyle name="60% - Énfasis6 3" xfId="622" xr:uid="{00000000-0005-0000-0000-0000C60A0000}"/>
    <cellStyle name="60% - Énfasis6 4" xfId="623" xr:uid="{00000000-0005-0000-0000-0000C70A0000}"/>
    <cellStyle name="60% - Énfasis6 5" xfId="624" xr:uid="{00000000-0005-0000-0000-0000C80A0000}"/>
    <cellStyle name="60% - Énfasis6 6" xfId="625" xr:uid="{00000000-0005-0000-0000-0000C90A0000}"/>
    <cellStyle name="60% - Énfasis6 7" xfId="626" xr:uid="{00000000-0005-0000-0000-0000CA0A0000}"/>
    <cellStyle name="60% - Énfasis6 8" xfId="627" xr:uid="{00000000-0005-0000-0000-0000CB0A0000}"/>
    <cellStyle name="60% - Énfasis6 9" xfId="628" xr:uid="{00000000-0005-0000-0000-0000CC0A0000}"/>
    <cellStyle name="ANCLAS,REZONES Y SUS PARTES,DE FUNDICION,DE HIERRO O DE ACERO" xfId="629" xr:uid="{00000000-0005-0000-0000-0000CD0A0000}"/>
    <cellStyle name="Buena 2" xfId="630" xr:uid="{00000000-0005-0000-0000-0000CE0A0000}"/>
    <cellStyle name="Buena 3" xfId="631" xr:uid="{00000000-0005-0000-0000-0000CF0A0000}"/>
    <cellStyle name="Buena 4" xfId="632" xr:uid="{00000000-0005-0000-0000-0000D00A0000}"/>
    <cellStyle name="Buena 5" xfId="633" xr:uid="{00000000-0005-0000-0000-0000D10A0000}"/>
    <cellStyle name="Buena 6" xfId="634" xr:uid="{00000000-0005-0000-0000-0000D20A0000}"/>
    <cellStyle name="Buena 7" xfId="635" xr:uid="{00000000-0005-0000-0000-0000D30A0000}"/>
    <cellStyle name="Buena 8" xfId="636" xr:uid="{00000000-0005-0000-0000-0000D40A0000}"/>
    <cellStyle name="Buena 9" xfId="637" xr:uid="{00000000-0005-0000-0000-0000D50A0000}"/>
    <cellStyle name="Bueno" xfId="11" builtinId="26" customBuiltin="1"/>
    <cellStyle name="Cálculo" xfId="16" builtinId="22" customBuiltin="1"/>
    <cellStyle name="Cálculo 2" xfId="638" xr:uid="{00000000-0005-0000-0000-0000D80A0000}"/>
    <cellStyle name="Cálculo 3" xfId="639" xr:uid="{00000000-0005-0000-0000-0000D90A0000}"/>
    <cellStyle name="Cálculo 3 2" xfId="15618" xr:uid="{00000000-0005-0000-0000-0000DA0A0000}"/>
    <cellStyle name="Cálculo 3 2 2" xfId="24322" xr:uid="{00000000-0005-0000-0000-0000DB0A0000}"/>
    <cellStyle name="Cálculo 3 3" xfId="17122" xr:uid="{00000000-0005-0000-0000-0000DC0A0000}"/>
    <cellStyle name="Cálculo 3 3 2" xfId="25826" xr:uid="{00000000-0005-0000-0000-0000DD0A0000}"/>
    <cellStyle name="Cálculo 3 4" xfId="17816" xr:uid="{00000000-0005-0000-0000-0000DE0A0000}"/>
    <cellStyle name="Cálculo 3 4 2" xfId="26520" xr:uid="{00000000-0005-0000-0000-0000DF0A0000}"/>
    <cellStyle name="Cálculo 3 5" xfId="13448" xr:uid="{00000000-0005-0000-0000-0000E00A0000}"/>
    <cellStyle name="Cálculo 3 5 2" xfId="22152" xr:uid="{00000000-0005-0000-0000-0000E10A0000}"/>
    <cellStyle name="Cálculo 3 6" xfId="19983" xr:uid="{00000000-0005-0000-0000-0000E20A0000}"/>
    <cellStyle name="Cálculo 4" xfId="640" xr:uid="{00000000-0005-0000-0000-0000E30A0000}"/>
    <cellStyle name="Cálculo 4 2" xfId="15619" xr:uid="{00000000-0005-0000-0000-0000E40A0000}"/>
    <cellStyle name="Cálculo 4 2 2" xfId="24323" xr:uid="{00000000-0005-0000-0000-0000E50A0000}"/>
    <cellStyle name="Cálculo 4 3" xfId="17121" xr:uid="{00000000-0005-0000-0000-0000E60A0000}"/>
    <cellStyle name="Cálculo 4 3 2" xfId="25825" xr:uid="{00000000-0005-0000-0000-0000E70A0000}"/>
    <cellStyle name="Cálculo 4 4" xfId="17817" xr:uid="{00000000-0005-0000-0000-0000E80A0000}"/>
    <cellStyle name="Cálculo 4 4 2" xfId="26521" xr:uid="{00000000-0005-0000-0000-0000E90A0000}"/>
    <cellStyle name="Cálculo 4 5" xfId="13449" xr:uid="{00000000-0005-0000-0000-0000EA0A0000}"/>
    <cellStyle name="Cálculo 4 5 2" xfId="22153" xr:uid="{00000000-0005-0000-0000-0000EB0A0000}"/>
    <cellStyle name="Cálculo 4 6" xfId="19984" xr:uid="{00000000-0005-0000-0000-0000EC0A0000}"/>
    <cellStyle name="Cálculo 5" xfId="641" xr:uid="{00000000-0005-0000-0000-0000ED0A0000}"/>
    <cellStyle name="Cálculo 5 2" xfId="15620" xr:uid="{00000000-0005-0000-0000-0000EE0A0000}"/>
    <cellStyle name="Cálculo 5 2 2" xfId="24324" xr:uid="{00000000-0005-0000-0000-0000EF0A0000}"/>
    <cellStyle name="Cálculo 5 3" xfId="17120" xr:uid="{00000000-0005-0000-0000-0000F00A0000}"/>
    <cellStyle name="Cálculo 5 3 2" xfId="25824" xr:uid="{00000000-0005-0000-0000-0000F10A0000}"/>
    <cellStyle name="Cálculo 5 4" xfId="17818" xr:uid="{00000000-0005-0000-0000-0000F20A0000}"/>
    <cellStyle name="Cálculo 5 4 2" xfId="26522" xr:uid="{00000000-0005-0000-0000-0000F30A0000}"/>
    <cellStyle name="Cálculo 5 5" xfId="13450" xr:uid="{00000000-0005-0000-0000-0000F40A0000}"/>
    <cellStyle name="Cálculo 5 5 2" xfId="22154" xr:uid="{00000000-0005-0000-0000-0000F50A0000}"/>
    <cellStyle name="Cálculo 5 6" xfId="19985" xr:uid="{00000000-0005-0000-0000-0000F60A0000}"/>
    <cellStyle name="Cálculo 6" xfId="642" xr:uid="{00000000-0005-0000-0000-0000F70A0000}"/>
    <cellStyle name="Cálculo 6 2" xfId="15621" xr:uid="{00000000-0005-0000-0000-0000F80A0000}"/>
    <cellStyle name="Cálculo 6 2 2" xfId="24325" xr:uid="{00000000-0005-0000-0000-0000F90A0000}"/>
    <cellStyle name="Cálculo 6 3" xfId="17119" xr:uid="{00000000-0005-0000-0000-0000FA0A0000}"/>
    <cellStyle name="Cálculo 6 3 2" xfId="25823" xr:uid="{00000000-0005-0000-0000-0000FB0A0000}"/>
    <cellStyle name="Cálculo 6 4" xfId="17819" xr:uid="{00000000-0005-0000-0000-0000FC0A0000}"/>
    <cellStyle name="Cálculo 6 4 2" xfId="26523" xr:uid="{00000000-0005-0000-0000-0000FD0A0000}"/>
    <cellStyle name="Cálculo 6 5" xfId="13451" xr:uid="{00000000-0005-0000-0000-0000FE0A0000}"/>
    <cellStyle name="Cálculo 6 5 2" xfId="22155" xr:uid="{00000000-0005-0000-0000-0000FF0A0000}"/>
    <cellStyle name="Cálculo 6 6" xfId="19986" xr:uid="{00000000-0005-0000-0000-0000000B0000}"/>
    <cellStyle name="Cálculo 7" xfId="643" xr:uid="{00000000-0005-0000-0000-0000010B0000}"/>
    <cellStyle name="Cálculo 7 2" xfId="15622" xr:uid="{00000000-0005-0000-0000-0000020B0000}"/>
    <cellStyle name="Cálculo 7 2 2" xfId="24326" xr:uid="{00000000-0005-0000-0000-0000030B0000}"/>
    <cellStyle name="Cálculo 7 3" xfId="17118" xr:uid="{00000000-0005-0000-0000-0000040B0000}"/>
    <cellStyle name="Cálculo 7 3 2" xfId="25822" xr:uid="{00000000-0005-0000-0000-0000050B0000}"/>
    <cellStyle name="Cálculo 7 4" xfId="17820" xr:uid="{00000000-0005-0000-0000-0000060B0000}"/>
    <cellStyle name="Cálculo 7 4 2" xfId="26524" xr:uid="{00000000-0005-0000-0000-0000070B0000}"/>
    <cellStyle name="Cálculo 7 5" xfId="13452" xr:uid="{00000000-0005-0000-0000-0000080B0000}"/>
    <cellStyle name="Cálculo 7 5 2" xfId="22156" xr:uid="{00000000-0005-0000-0000-0000090B0000}"/>
    <cellStyle name="Cálculo 7 6" xfId="19987" xr:uid="{00000000-0005-0000-0000-00000A0B0000}"/>
    <cellStyle name="Cálculo 8" xfId="644" xr:uid="{00000000-0005-0000-0000-00000B0B0000}"/>
    <cellStyle name="Cálculo 8 2" xfId="15623" xr:uid="{00000000-0005-0000-0000-00000C0B0000}"/>
    <cellStyle name="Cálculo 8 2 2" xfId="24327" xr:uid="{00000000-0005-0000-0000-00000D0B0000}"/>
    <cellStyle name="Cálculo 8 3" xfId="17117" xr:uid="{00000000-0005-0000-0000-00000E0B0000}"/>
    <cellStyle name="Cálculo 8 3 2" xfId="25821" xr:uid="{00000000-0005-0000-0000-00000F0B0000}"/>
    <cellStyle name="Cálculo 8 4" xfId="17821" xr:uid="{00000000-0005-0000-0000-0000100B0000}"/>
    <cellStyle name="Cálculo 8 4 2" xfId="26525" xr:uid="{00000000-0005-0000-0000-0000110B0000}"/>
    <cellStyle name="Cálculo 8 5" xfId="13453" xr:uid="{00000000-0005-0000-0000-0000120B0000}"/>
    <cellStyle name="Cálculo 8 5 2" xfId="22157" xr:uid="{00000000-0005-0000-0000-0000130B0000}"/>
    <cellStyle name="Cálculo 8 6" xfId="19988" xr:uid="{00000000-0005-0000-0000-0000140B0000}"/>
    <cellStyle name="Cálculo 9" xfId="645" xr:uid="{00000000-0005-0000-0000-0000150B0000}"/>
    <cellStyle name="Cálculo 9 2" xfId="15624" xr:uid="{00000000-0005-0000-0000-0000160B0000}"/>
    <cellStyle name="Cálculo 9 2 2" xfId="24328" xr:uid="{00000000-0005-0000-0000-0000170B0000}"/>
    <cellStyle name="Cálculo 9 3" xfId="17116" xr:uid="{00000000-0005-0000-0000-0000180B0000}"/>
    <cellStyle name="Cálculo 9 3 2" xfId="25820" xr:uid="{00000000-0005-0000-0000-0000190B0000}"/>
    <cellStyle name="Cálculo 9 4" xfId="17822" xr:uid="{00000000-0005-0000-0000-00001A0B0000}"/>
    <cellStyle name="Cálculo 9 4 2" xfId="26526" xr:uid="{00000000-0005-0000-0000-00001B0B0000}"/>
    <cellStyle name="Cálculo 9 5" xfId="13454" xr:uid="{00000000-0005-0000-0000-00001C0B0000}"/>
    <cellStyle name="Cálculo 9 5 2" xfId="22158" xr:uid="{00000000-0005-0000-0000-00001D0B0000}"/>
    <cellStyle name="Cálculo 9 6" xfId="19989" xr:uid="{00000000-0005-0000-0000-00001E0B0000}"/>
    <cellStyle name="Cancel" xfId="646" xr:uid="{00000000-0005-0000-0000-00001F0B0000}"/>
    <cellStyle name="Celda de comprobación" xfId="18" builtinId="23" customBuiltin="1"/>
    <cellStyle name="Celda de comprobación 2" xfId="647" xr:uid="{00000000-0005-0000-0000-0000210B0000}"/>
    <cellStyle name="Celda de comprobación 3" xfId="648" xr:uid="{00000000-0005-0000-0000-0000220B0000}"/>
    <cellStyle name="Celda de comprobación 4" xfId="649" xr:uid="{00000000-0005-0000-0000-0000230B0000}"/>
    <cellStyle name="Celda de comprobación 5" xfId="650" xr:uid="{00000000-0005-0000-0000-0000240B0000}"/>
    <cellStyle name="Celda de comprobación 6" xfId="651" xr:uid="{00000000-0005-0000-0000-0000250B0000}"/>
    <cellStyle name="Celda de comprobación 7" xfId="652" xr:uid="{00000000-0005-0000-0000-0000260B0000}"/>
    <cellStyle name="Celda de comprobación 8" xfId="653" xr:uid="{00000000-0005-0000-0000-0000270B0000}"/>
    <cellStyle name="Celda de comprobación 9" xfId="654" xr:uid="{00000000-0005-0000-0000-0000280B0000}"/>
    <cellStyle name="Celda vinculada" xfId="17" builtinId="24" customBuiltin="1"/>
    <cellStyle name="Celda vinculada 2" xfId="655" xr:uid="{00000000-0005-0000-0000-00002A0B0000}"/>
    <cellStyle name="Celda vinculada 3" xfId="656" xr:uid="{00000000-0005-0000-0000-00002B0B0000}"/>
    <cellStyle name="Celda vinculada 4" xfId="657" xr:uid="{00000000-0005-0000-0000-00002C0B0000}"/>
    <cellStyle name="Celda vinculada 5" xfId="658" xr:uid="{00000000-0005-0000-0000-00002D0B0000}"/>
    <cellStyle name="Celda vinculada 6" xfId="659" xr:uid="{00000000-0005-0000-0000-00002E0B0000}"/>
    <cellStyle name="Celda vinculada 7" xfId="660" xr:uid="{00000000-0005-0000-0000-00002F0B0000}"/>
    <cellStyle name="Celda vinculada 8" xfId="661" xr:uid="{00000000-0005-0000-0000-0000300B0000}"/>
    <cellStyle name="Celda vinculada 9" xfId="662" xr:uid="{00000000-0005-0000-0000-0000310B0000}"/>
    <cellStyle name="Coma 2" xfId="663" xr:uid="{00000000-0005-0000-0000-0000320B0000}"/>
    <cellStyle name="Coma 2 10" xfId="664" xr:uid="{00000000-0005-0000-0000-0000330B0000}"/>
    <cellStyle name="Coma 2 10 2" xfId="665" xr:uid="{00000000-0005-0000-0000-0000340B0000}"/>
    <cellStyle name="Coma 2 10 3" xfId="666" xr:uid="{00000000-0005-0000-0000-0000350B0000}"/>
    <cellStyle name="Coma 2 10 4" xfId="667" xr:uid="{00000000-0005-0000-0000-0000360B0000}"/>
    <cellStyle name="Coma 2 10 5" xfId="668" xr:uid="{00000000-0005-0000-0000-0000370B0000}"/>
    <cellStyle name="Coma 2 11" xfId="669" xr:uid="{00000000-0005-0000-0000-0000380B0000}"/>
    <cellStyle name="Coma 2 11 10" xfId="15625" xr:uid="{00000000-0005-0000-0000-0000390B0000}"/>
    <cellStyle name="Coma 2 11 10 2" xfId="24329" xr:uid="{00000000-0005-0000-0000-00003A0B0000}"/>
    <cellStyle name="Coma 2 11 11" xfId="17823" xr:uid="{00000000-0005-0000-0000-00003B0B0000}"/>
    <cellStyle name="Coma 2 11 11 2" xfId="26527" xr:uid="{00000000-0005-0000-0000-00003C0B0000}"/>
    <cellStyle name="Coma 2 11 12" xfId="13455" xr:uid="{00000000-0005-0000-0000-00003D0B0000}"/>
    <cellStyle name="Coma 2 11 12 2" xfId="22159" xr:uid="{00000000-0005-0000-0000-00003E0B0000}"/>
    <cellStyle name="Coma 2 11 13" xfId="19990" xr:uid="{00000000-0005-0000-0000-00003F0B0000}"/>
    <cellStyle name="Coma 2 11 2" xfId="670" xr:uid="{00000000-0005-0000-0000-0000400B0000}"/>
    <cellStyle name="Coma 2 11 2 2" xfId="671" xr:uid="{00000000-0005-0000-0000-0000410B0000}"/>
    <cellStyle name="Coma 2 11 2 2 10" xfId="17824" xr:uid="{00000000-0005-0000-0000-0000420B0000}"/>
    <cellStyle name="Coma 2 11 2 2 10 2" xfId="26528" xr:uid="{00000000-0005-0000-0000-0000430B0000}"/>
    <cellStyle name="Coma 2 11 2 2 11" xfId="13456" xr:uid="{00000000-0005-0000-0000-0000440B0000}"/>
    <cellStyle name="Coma 2 11 2 2 11 2" xfId="22160" xr:uid="{00000000-0005-0000-0000-0000450B0000}"/>
    <cellStyle name="Coma 2 11 2 2 12" xfId="19991" xr:uid="{00000000-0005-0000-0000-0000460B0000}"/>
    <cellStyle name="Coma 2 11 2 2 2" xfId="672" xr:uid="{00000000-0005-0000-0000-0000470B0000}"/>
    <cellStyle name="Coma 2 11 2 2 2 2" xfId="673" xr:uid="{00000000-0005-0000-0000-0000480B0000}"/>
    <cellStyle name="Coma 2 11 2 2 2 2 10" xfId="13457" xr:uid="{00000000-0005-0000-0000-0000490B0000}"/>
    <cellStyle name="Coma 2 11 2 2 2 2 10 2" xfId="22161" xr:uid="{00000000-0005-0000-0000-00004A0B0000}"/>
    <cellStyle name="Coma 2 11 2 2 2 2 11" xfId="19992" xr:uid="{00000000-0005-0000-0000-00004B0B0000}"/>
    <cellStyle name="Coma 2 11 2 2 2 2 2" xfId="674" xr:uid="{00000000-0005-0000-0000-00004C0B0000}"/>
    <cellStyle name="Coma 2 11 2 2 2 2 2 2" xfId="675" xr:uid="{00000000-0005-0000-0000-00004D0B0000}"/>
    <cellStyle name="Coma 2 11 2 2 2 2 2 2 10" xfId="19993" xr:uid="{00000000-0005-0000-0000-00004E0B0000}"/>
    <cellStyle name="Coma 2 11 2 2 2 2 2 2 2" xfId="676" xr:uid="{00000000-0005-0000-0000-00004F0B0000}"/>
    <cellStyle name="Coma 2 11 2 2 2 2 2 2 2 2" xfId="677" xr:uid="{00000000-0005-0000-0000-0000500B0000}"/>
    <cellStyle name="Coma 2 11 2 2 2 2 2 2 2 3" xfId="678" xr:uid="{00000000-0005-0000-0000-0000510B0000}"/>
    <cellStyle name="Coma 2 11 2 2 2 2 2 2 2 4" xfId="679" xr:uid="{00000000-0005-0000-0000-0000520B0000}"/>
    <cellStyle name="Coma 2 11 2 2 2 2 2 2 2 5" xfId="680" xr:uid="{00000000-0005-0000-0000-0000530B0000}"/>
    <cellStyle name="Coma 2 11 2 2 2 2 2 2 3" xfId="681" xr:uid="{00000000-0005-0000-0000-0000540B0000}"/>
    <cellStyle name="Coma 2 11 2 2 2 2 2 2 3 2" xfId="15629" xr:uid="{00000000-0005-0000-0000-0000550B0000}"/>
    <cellStyle name="Coma 2 11 2 2 2 2 2 2 3 2 2" xfId="24333" xr:uid="{00000000-0005-0000-0000-0000560B0000}"/>
    <cellStyle name="Coma 2 11 2 2 2 2 2 2 3 3" xfId="17827" xr:uid="{00000000-0005-0000-0000-0000570B0000}"/>
    <cellStyle name="Coma 2 11 2 2 2 2 2 2 3 3 2" xfId="26531" xr:uid="{00000000-0005-0000-0000-0000580B0000}"/>
    <cellStyle name="Coma 2 11 2 2 2 2 2 2 3 4" xfId="13459" xr:uid="{00000000-0005-0000-0000-0000590B0000}"/>
    <cellStyle name="Coma 2 11 2 2 2 2 2 2 3 4 2" xfId="22163" xr:uid="{00000000-0005-0000-0000-00005A0B0000}"/>
    <cellStyle name="Coma 2 11 2 2 2 2 2 2 3 5" xfId="19994" xr:uid="{00000000-0005-0000-0000-00005B0B0000}"/>
    <cellStyle name="Coma 2 11 2 2 2 2 2 2 4" xfId="682" xr:uid="{00000000-0005-0000-0000-00005C0B0000}"/>
    <cellStyle name="Coma 2 11 2 2 2 2 2 2 4 2" xfId="15630" xr:uid="{00000000-0005-0000-0000-00005D0B0000}"/>
    <cellStyle name="Coma 2 11 2 2 2 2 2 2 4 2 2" xfId="24334" xr:uid="{00000000-0005-0000-0000-00005E0B0000}"/>
    <cellStyle name="Coma 2 11 2 2 2 2 2 2 4 3" xfId="17828" xr:uid="{00000000-0005-0000-0000-00005F0B0000}"/>
    <cellStyle name="Coma 2 11 2 2 2 2 2 2 4 3 2" xfId="26532" xr:uid="{00000000-0005-0000-0000-0000600B0000}"/>
    <cellStyle name="Coma 2 11 2 2 2 2 2 2 4 4" xfId="13460" xr:uid="{00000000-0005-0000-0000-0000610B0000}"/>
    <cellStyle name="Coma 2 11 2 2 2 2 2 2 4 4 2" xfId="22164" xr:uid="{00000000-0005-0000-0000-0000620B0000}"/>
    <cellStyle name="Coma 2 11 2 2 2 2 2 2 4 5" xfId="19995" xr:uid="{00000000-0005-0000-0000-0000630B0000}"/>
    <cellStyle name="Coma 2 11 2 2 2 2 2 2 5" xfId="683" xr:uid="{00000000-0005-0000-0000-0000640B0000}"/>
    <cellStyle name="Coma 2 11 2 2 2 2 2 2 5 2" xfId="15631" xr:uid="{00000000-0005-0000-0000-0000650B0000}"/>
    <cellStyle name="Coma 2 11 2 2 2 2 2 2 5 2 2" xfId="24335" xr:uid="{00000000-0005-0000-0000-0000660B0000}"/>
    <cellStyle name="Coma 2 11 2 2 2 2 2 2 5 3" xfId="17829" xr:uid="{00000000-0005-0000-0000-0000670B0000}"/>
    <cellStyle name="Coma 2 11 2 2 2 2 2 2 5 3 2" xfId="26533" xr:uid="{00000000-0005-0000-0000-0000680B0000}"/>
    <cellStyle name="Coma 2 11 2 2 2 2 2 2 5 4" xfId="13461" xr:uid="{00000000-0005-0000-0000-0000690B0000}"/>
    <cellStyle name="Coma 2 11 2 2 2 2 2 2 5 4 2" xfId="22165" xr:uid="{00000000-0005-0000-0000-00006A0B0000}"/>
    <cellStyle name="Coma 2 11 2 2 2 2 2 2 5 5" xfId="19996" xr:uid="{00000000-0005-0000-0000-00006B0B0000}"/>
    <cellStyle name="Coma 2 11 2 2 2 2 2 2 6" xfId="684" xr:uid="{00000000-0005-0000-0000-00006C0B0000}"/>
    <cellStyle name="Coma 2 11 2 2 2 2 2 2 6 2" xfId="15632" xr:uid="{00000000-0005-0000-0000-00006D0B0000}"/>
    <cellStyle name="Coma 2 11 2 2 2 2 2 2 6 2 2" xfId="24336" xr:uid="{00000000-0005-0000-0000-00006E0B0000}"/>
    <cellStyle name="Coma 2 11 2 2 2 2 2 2 6 3" xfId="17830" xr:uid="{00000000-0005-0000-0000-00006F0B0000}"/>
    <cellStyle name="Coma 2 11 2 2 2 2 2 2 6 3 2" xfId="26534" xr:uid="{00000000-0005-0000-0000-0000700B0000}"/>
    <cellStyle name="Coma 2 11 2 2 2 2 2 2 6 4" xfId="13462" xr:uid="{00000000-0005-0000-0000-0000710B0000}"/>
    <cellStyle name="Coma 2 11 2 2 2 2 2 2 6 4 2" xfId="22166" xr:uid="{00000000-0005-0000-0000-0000720B0000}"/>
    <cellStyle name="Coma 2 11 2 2 2 2 2 2 6 5" xfId="19997" xr:uid="{00000000-0005-0000-0000-0000730B0000}"/>
    <cellStyle name="Coma 2 11 2 2 2 2 2 2 7" xfId="15628" xr:uid="{00000000-0005-0000-0000-0000740B0000}"/>
    <cellStyle name="Coma 2 11 2 2 2 2 2 2 7 2" xfId="24332" xr:uid="{00000000-0005-0000-0000-0000750B0000}"/>
    <cellStyle name="Coma 2 11 2 2 2 2 2 2 8" xfId="17826" xr:uid="{00000000-0005-0000-0000-0000760B0000}"/>
    <cellStyle name="Coma 2 11 2 2 2 2 2 2 8 2" xfId="26530" xr:uid="{00000000-0005-0000-0000-0000770B0000}"/>
    <cellStyle name="Coma 2 11 2 2 2 2 2 2 9" xfId="13458" xr:uid="{00000000-0005-0000-0000-0000780B0000}"/>
    <cellStyle name="Coma 2 11 2 2 2 2 2 2 9 2" xfId="22162" xr:uid="{00000000-0005-0000-0000-0000790B0000}"/>
    <cellStyle name="Coma 2 11 2 2 2 2 2 3" xfId="685" xr:uid="{00000000-0005-0000-0000-00007A0B0000}"/>
    <cellStyle name="Coma 2 11 2 2 2 2 2 4" xfId="686" xr:uid="{00000000-0005-0000-0000-00007B0B0000}"/>
    <cellStyle name="Coma 2 11 2 2 2 2 2 5" xfId="687" xr:uid="{00000000-0005-0000-0000-00007C0B0000}"/>
    <cellStyle name="Coma 2 11 2 2 2 2 2 6" xfId="688" xr:uid="{00000000-0005-0000-0000-00007D0B0000}"/>
    <cellStyle name="Coma 2 11 2 2 2 2 3" xfId="689" xr:uid="{00000000-0005-0000-0000-00007E0B0000}"/>
    <cellStyle name="Coma 2 11 2 2 2 2 3 2" xfId="690" xr:uid="{00000000-0005-0000-0000-00007F0B0000}"/>
    <cellStyle name="Coma 2 11 2 2 2 2 3 3" xfId="691" xr:uid="{00000000-0005-0000-0000-0000800B0000}"/>
    <cellStyle name="Coma 2 11 2 2 2 2 3 4" xfId="692" xr:uid="{00000000-0005-0000-0000-0000810B0000}"/>
    <cellStyle name="Coma 2 11 2 2 2 2 3 5" xfId="693" xr:uid="{00000000-0005-0000-0000-0000820B0000}"/>
    <cellStyle name="Coma 2 11 2 2 2 2 4" xfId="694" xr:uid="{00000000-0005-0000-0000-0000830B0000}"/>
    <cellStyle name="Coma 2 11 2 2 2 2 4 2" xfId="15633" xr:uid="{00000000-0005-0000-0000-0000840B0000}"/>
    <cellStyle name="Coma 2 11 2 2 2 2 4 2 2" xfId="24337" xr:uid="{00000000-0005-0000-0000-0000850B0000}"/>
    <cellStyle name="Coma 2 11 2 2 2 2 4 3" xfId="17831" xr:uid="{00000000-0005-0000-0000-0000860B0000}"/>
    <cellStyle name="Coma 2 11 2 2 2 2 4 3 2" xfId="26535" xr:uid="{00000000-0005-0000-0000-0000870B0000}"/>
    <cellStyle name="Coma 2 11 2 2 2 2 4 4" xfId="13463" xr:uid="{00000000-0005-0000-0000-0000880B0000}"/>
    <cellStyle name="Coma 2 11 2 2 2 2 4 4 2" xfId="22167" xr:uid="{00000000-0005-0000-0000-0000890B0000}"/>
    <cellStyle name="Coma 2 11 2 2 2 2 4 5" xfId="19998" xr:uid="{00000000-0005-0000-0000-00008A0B0000}"/>
    <cellStyle name="Coma 2 11 2 2 2 2 5" xfId="695" xr:uid="{00000000-0005-0000-0000-00008B0B0000}"/>
    <cellStyle name="Coma 2 11 2 2 2 2 5 2" xfId="15634" xr:uid="{00000000-0005-0000-0000-00008C0B0000}"/>
    <cellStyle name="Coma 2 11 2 2 2 2 5 2 2" xfId="24338" xr:uid="{00000000-0005-0000-0000-00008D0B0000}"/>
    <cellStyle name="Coma 2 11 2 2 2 2 5 3" xfId="17832" xr:uid="{00000000-0005-0000-0000-00008E0B0000}"/>
    <cellStyle name="Coma 2 11 2 2 2 2 5 3 2" xfId="26536" xr:uid="{00000000-0005-0000-0000-00008F0B0000}"/>
    <cellStyle name="Coma 2 11 2 2 2 2 5 4" xfId="13464" xr:uid="{00000000-0005-0000-0000-0000900B0000}"/>
    <cellStyle name="Coma 2 11 2 2 2 2 5 4 2" xfId="22168" xr:uid="{00000000-0005-0000-0000-0000910B0000}"/>
    <cellStyle name="Coma 2 11 2 2 2 2 5 5" xfId="19999" xr:uid="{00000000-0005-0000-0000-0000920B0000}"/>
    <cellStyle name="Coma 2 11 2 2 2 2 6" xfId="696" xr:uid="{00000000-0005-0000-0000-0000930B0000}"/>
    <cellStyle name="Coma 2 11 2 2 2 2 6 2" xfId="15635" xr:uid="{00000000-0005-0000-0000-0000940B0000}"/>
    <cellStyle name="Coma 2 11 2 2 2 2 6 2 2" xfId="24339" xr:uid="{00000000-0005-0000-0000-0000950B0000}"/>
    <cellStyle name="Coma 2 11 2 2 2 2 6 3" xfId="17833" xr:uid="{00000000-0005-0000-0000-0000960B0000}"/>
    <cellStyle name="Coma 2 11 2 2 2 2 6 3 2" xfId="26537" xr:uid="{00000000-0005-0000-0000-0000970B0000}"/>
    <cellStyle name="Coma 2 11 2 2 2 2 6 4" xfId="13465" xr:uid="{00000000-0005-0000-0000-0000980B0000}"/>
    <cellStyle name="Coma 2 11 2 2 2 2 6 4 2" xfId="22169" xr:uid="{00000000-0005-0000-0000-0000990B0000}"/>
    <cellStyle name="Coma 2 11 2 2 2 2 6 5" xfId="20000" xr:uid="{00000000-0005-0000-0000-00009A0B0000}"/>
    <cellStyle name="Coma 2 11 2 2 2 2 7" xfId="697" xr:uid="{00000000-0005-0000-0000-00009B0B0000}"/>
    <cellStyle name="Coma 2 11 2 2 2 2 7 2" xfId="15636" xr:uid="{00000000-0005-0000-0000-00009C0B0000}"/>
    <cellStyle name="Coma 2 11 2 2 2 2 7 2 2" xfId="24340" xr:uid="{00000000-0005-0000-0000-00009D0B0000}"/>
    <cellStyle name="Coma 2 11 2 2 2 2 7 3" xfId="17834" xr:uid="{00000000-0005-0000-0000-00009E0B0000}"/>
    <cellStyle name="Coma 2 11 2 2 2 2 7 3 2" xfId="26538" xr:uid="{00000000-0005-0000-0000-00009F0B0000}"/>
    <cellStyle name="Coma 2 11 2 2 2 2 7 4" xfId="13466" xr:uid="{00000000-0005-0000-0000-0000A00B0000}"/>
    <cellStyle name="Coma 2 11 2 2 2 2 7 4 2" xfId="22170" xr:uid="{00000000-0005-0000-0000-0000A10B0000}"/>
    <cellStyle name="Coma 2 11 2 2 2 2 7 5" xfId="20001" xr:uid="{00000000-0005-0000-0000-0000A20B0000}"/>
    <cellStyle name="Coma 2 11 2 2 2 2 8" xfId="15627" xr:uid="{00000000-0005-0000-0000-0000A30B0000}"/>
    <cellStyle name="Coma 2 11 2 2 2 2 8 2" xfId="24331" xr:uid="{00000000-0005-0000-0000-0000A40B0000}"/>
    <cellStyle name="Coma 2 11 2 2 2 2 9" xfId="17825" xr:uid="{00000000-0005-0000-0000-0000A50B0000}"/>
    <cellStyle name="Coma 2 11 2 2 2 2 9 2" xfId="26529" xr:uid="{00000000-0005-0000-0000-0000A60B0000}"/>
    <cellStyle name="Coma 2 11 2 2 2 3" xfId="698" xr:uid="{00000000-0005-0000-0000-0000A70B0000}"/>
    <cellStyle name="Coma 2 11 2 2 2 3 10" xfId="20002" xr:uid="{00000000-0005-0000-0000-0000A80B0000}"/>
    <cellStyle name="Coma 2 11 2 2 2 3 2" xfId="699" xr:uid="{00000000-0005-0000-0000-0000A90B0000}"/>
    <cellStyle name="Coma 2 11 2 2 2 3 2 2" xfId="700" xr:uid="{00000000-0005-0000-0000-0000AA0B0000}"/>
    <cellStyle name="Coma 2 11 2 2 2 3 2 3" xfId="701" xr:uid="{00000000-0005-0000-0000-0000AB0B0000}"/>
    <cellStyle name="Coma 2 11 2 2 2 3 2 4" xfId="702" xr:uid="{00000000-0005-0000-0000-0000AC0B0000}"/>
    <cellStyle name="Coma 2 11 2 2 2 3 2 5" xfId="703" xr:uid="{00000000-0005-0000-0000-0000AD0B0000}"/>
    <cellStyle name="Coma 2 11 2 2 2 3 3" xfId="704" xr:uid="{00000000-0005-0000-0000-0000AE0B0000}"/>
    <cellStyle name="Coma 2 11 2 2 2 3 3 2" xfId="15638" xr:uid="{00000000-0005-0000-0000-0000AF0B0000}"/>
    <cellStyle name="Coma 2 11 2 2 2 3 3 2 2" xfId="24342" xr:uid="{00000000-0005-0000-0000-0000B00B0000}"/>
    <cellStyle name="Coma 2 11 2 2 2 3 3 3" xfId="17836" xr:uid="{00000000-0005-0000-0000-0000B10B0000}"/>
    <cellStyle name="Coma 2 11 2 2 2 3 3 3 2" xfId="26540" xr:uid="{00000000-0005-0000-0000-0000B20B0000}"/>
    <cellStyle name="Coma 2 11 2 2 2 3 3 4" xfId="13468" xr:uid="{00000000-0005-0000-0000-0000B30B0000}"/>
    <cellStyle name="Coma 2 11 2 2 2 3 3 4 2" xfId="22172" xr:uid="{00000000-0005-0000-0000-0000B40B0000}"/>
    <cellStyle name="Coma 2 11 2 2 2 3 3 5" xfId="20003" xr:uid="{00000000-0005-0000-0000-0000B50B0000}"/>
    <cellStyle name="Coma 2 11 2 2 2 3 4" xfId="705" xr:uid="{00000000-0005-0000-0000-0000B60B0000}"/>
    <cellStyle name="Coma 2 11 2 2 2 3 4 2" xfId="15639" xr:uid="{00000000-0005-0000-0000-0000B70B0000}"/>
    <cellStyle name="Coma 2 11 2 2 2 3 4 2 2" xfId="24343" xr:uid="{00000000-0005-0000-0000-0000B80B0000}"/>
    <cellStyle name="Coma 2 11 2 2 2 3 4 3" xfId="17837" xr:uid="{00000000-0005-0000-0000-0000B90B0000}"/>
    <cellStyle name="Coma 2 11 2 2 2 3 4 3 2" xfId="26541" xr:uid="{00000000-0005-0000-0000-0000BA0B0000}"/>
    <cellStyle name="Coma 2 11 2 2 2 3 4 4" xfId="13469" xr:uid="{00000000-0005-0000-0000-0000BB0B0000}"/>
    <cellStyle name="Coma 2 11 2 2 2 3 4 4 2" xfId="22173" xr:uid="{00000000-0005-0000-0000-0000BC0B0000}"/>
    <cellStyle name="Coma 2 11 2 2 2 3 4 5" xfId="20004" xr:uid="{00000000-0005-0000-0000-0000BD0B0000}"/>
    <cellStyle name="Coma 2 11 2 2 2 3 5" xfId="706" xr:uid="{00000000-0005-0000-0000-0000BE0B0000}"/>
    <cellStyle name="Coma 2 11 2 2 2 3 5 2" xfId="15640" xr:uid="{00000000-0005-0000-0000-0000BF0B0000}"/>
    <cellStyle name="Coma 2 11 2 2 2 3 5 2 2" xfId="24344" xr:uid="{00000000-0005-0000-0000-0000C00B0000}"/>
    <cellStyle name="Coma 2 11 2 2 2 3 5 3" xfId="17838" xr:uid="{00000000-0005-0000-0000-0000C10B0000}"/>
    <cellStyle name="Coma 2 11 2 2 2 3 5 3 2" xfId="26542" xr:uid="{00000000-0005-0000-0000-0000C20B0000}"/>
    <cellStyle name="Coma 2 11 2 2 2 3 5 4" xfId="13470" xr:uid="{00000000-0005-0000-0000-0000C30B0000}"/>
    <cellStyle name="Coma 2 11 2 2 2 3 5 4 2" xfId="22174" xr:uid="{00000000-0005-0000-0000-0000C40B0000}"/>
    <cellStyle name="Coma 2 11 2 2 2 3 5 5" xfId="20005" xr:uid="{00000000-0005-0000-0000-0000C50B0000}"/>
    <cellStyle name="Coma 2 11 2 2 2 3 6" xfId="707" xr:uid="{00000000-0005-0000-0000-0000C60B0000}"/>
    <cellStyle name="Coma 2 11 2 2 2 3 6 2" xfId="15641" xr:uid="{00000000-0005-0000-0000-0000C70B0000}"/>
    <cellStyle name="Coma 2 11 2 2 2 3 6 2 2" xfId="24345" xr:uid="{00000000-0005-0000-0000-0000C80B0000}"/>
    <cellStyle name="Coma 2 11 2 2 2 3 6 3" xfId="17839" xr:uid="{00000000-0005-0000-0000-0000C90B0000}"/>
    <cellStyle name="Coma 2 11 2 2 2 3 6 3 2" xfId="26543" xr:uid="{00000000-0005-0000-0000-0000CA0B0000}"/>
    <cellStyle name="Coma 2 11 2 2 2 3 6 4" xfId="13471" xr:uid="{00000000-0005-0000-0000-0000CB0B0000}"/>
    <cellStyle name="Coma 2 11 2 2 2 3 6 4 2" xfId="22175" xr:uid="{00000000-0005-0000-0000-0000CC0B0000}"/>
    <cellStyle name="Coma 2 11 2 2 2 3 6 5" xfId="20006" xr:uid="{00000000-0005-0000-0000-0000CD0B0000}"/>
    <cellStyle name="Coma 2 11 2 2 2 3 7" xfId="15637" xr:uid="{00000000-0005-0000-0000-0000CE0B0000}"/>
    <cellStyle name="Coma 2 11 2 2 2 3 7 2" xfId="24341" xr:uid="{00000000-0005-0000-0000-0000CF0B0000}"/>
    <cellStyle name="Coma 2 11 2 2 2 3 8" xfId="17835" xr:uid="{00000000-0005-0000-0000-0000D00B0000}"/>
    <cellStyle name="Coma 2 11 2 2 2 3 8 2" xfId="26539" xr:uid="{00000000-0005-0000-0000-0000D10B0000}"/>
    <cellStyle name="Coma 2 11 2 2 2 3 9" xfId="13467" xr:uid="{00000000-0005-0000-0000-0000D20B0000}"/>
    <cellStyle name="Coma 2 11 2 2 2 3 9 2" xfId="22171" xr:uid="{00000000-0005-0000-0000-0000D30B0000}"/>
    <cellStyle name="Coma 2 11 2 2 2 4" xfId="708" xr:uid="{00000000-0005-0000-0000-0000D40B0000}"/>
    <cellStyle name="Coma 2 11 2 2 2 5" xfId="709" xr:uid="{00000000-0005-0000-0000-0000D50B0000}"/>
    <cellStyle name="Coma 2 11 2 2 2 6" xfId="710" xr:uid="{00000000-0005-0000-0000-0000D60B0000}"/>
    <cellStyle name="Coma 2 11 2 2 2 7" xfId="711" xr:uid="{00000000-0005-0000-0000-0000D70B0000}"/>
    <cellStyle name="Coma 2 11 2 2 3" xfId="712" xr:uid="{00000000-0005-0000-0000-0000D80B0000}"/>
    <cellStyle name="Coma 2 11 2 2 3 2" xfId="713" xr:uid="{00000000-0005-0000-0000-0000D90B0000}"/>
    <cellStyle name="Coma 2 11 2 2 3 2 10" xfId="20007" xr:uid="{00000000-0005-0000-0000-0000DA0B0000}"/>
    <cellStyle name="Coma 2 11 2 2 3 2 2" xfId="714" xr:uid="{00000000-0005-0000-0000-0000DB0B0000}"/>
    <cellStyle name="Coma 2 11 2 2 3 2 2 2" xfId="715" xr:uid="{00000000-0005-0000-0000-0000DC0B0000}"/>
    <cellStyle name="Coma 2 11 2 2 3 2 2 3" xfId="716" xr:uid="{00000000-0005-0000-0000-0000DD0B0000}"/>
    <cellStyle name="Coma 2 11 2 2 3 2 2 4" xfId="717" xr:uid="{00000000-0005-0000-0000-0000DE0B0000}"/>
    <cellStyle name="Coma 2 11 2 2 3 2 2 5" xfId="718" xr:uid="{00000000-0005-0000-0000-0000DF0B0000}"/>
    <cellStyle name="Coma 2 11 2 2 3 2 3" xfId="719" xr:uid="{00000000-0005-0000-0000-0000E00B0000}"/>
    <cellStyle name="Coma 2 11 2 2 3 2 3 2" xfId="15643" xr:uid="{00000000-0005-0000-0000-0000E10B0000}"/>
    <cellStyle name="Coma 2 11 2 2 3 2 3 2 2" xfId="24347" xr:uid="{00000000-0005-0000-0000-0000E20B0000}"/>
    <cellStyle name="Coma 2 11 2 2 3 2 3 3" xfId="17841" xr:uid="{00000000-0005-0000-0000-0000E30B0000}"/>
    <cellStyle name="Coma 2 11 2 2 3 2 3 3 2" xfId="26545" xr:uid="{00000000-0005-0000-0000-0000E40B0000}"/>
    <cellStyle name="Coma 2 11 2 2 3 2 3 4" xfId="13473" xr:uid="{00000000-0005-0000-0000-0000E50B0000}"/>
    <cellStyle name="Coma 2 11 2 2 3 2 3 4 2" xfId="22177" xr:uid="{00000000-0005-0000-0000-0000E60B0000}"/>
    <cellStyle name="Coma 2 11 2 2 3 2 3 5" xfId="20008" xr:uid="{00000000-0005-0000-0000-0000E70B0000}"/>
    <cellStyle name="Coma 2 11 2 2 3 2 4" xfId="720" xr:uid="{00000000-0005-0000-0000-0000E80B0000}"/>
    <cellStyle name="Coma 2 11 2 2 3 2 4 2" xfId="15644" xr:uid="{00000000-0005-0000-0000-0000E90B0000}"/>
    <cellStyle name="Coma 2 11 2 2 3 2 4 2 2" xfId="24348" xr:uid="{00000000-0005-0000-0000-0000EA0B0000}"/>
    <cellStyle name="Coma 2 11 2 2 3 2 4 3" xfId="17842" xr:uid="{00000000-0005-0000-0000-0000EB0B0000}"/>
    <cellStyle name="Coma 2 11 2 2 3 2 4 3 2" xfId="26546" xr:uid="{00000000-0005-0000-0000-0000EC0B0000}"/>
    <cellStyle name="Coma 2 11 2 2 3 2 4 4" xfId="13474" xr:uid="{00000000-0005-0000-0000-0000ED0B0000}"/>
    <cellStyle name="Coma 2 11 2 2 3 2 4 4 2" xfId="22178" xr:uid="{00000000-0005-0000-0000-0000EE0B0000}"/>
    <cellStyle name="Coma 2 11 2 2 3 2 4 5" xfId="20009" xr:uid="{00000000-0005-0000-0000-0000EF0B0000}"/>
    <cellStyle name="Coma 2 11 2 2 3 2 5" xfId="721" xr:uid="{00000000-0005-0000-0000-0000F00B0000}"/>
    <cellStyle name="Coma 2 11 2 2 3 2 5 2" xfId="15645" xr:uid="{00000000-0005-0000-0000-0000F10B0000}"/>
    <cellStyle name="Coma 2 11 2 2 3 2 5 2 2" xfId="24349" xr:uid="{00000000-0005-0000-0000-0000F20B0000}"/>
    <cellStyle name="Coma 2 11 2 2 3 2 5 3" xfId="17843" xr:uid="{00000000-0005-0000-0000-0000F30B0000}"/>
    <cellStyle name="Coma 2 11 2 2 3 2 5 3 2" xfId="26547" xr:uid="{00000000-0005-0000-0000-0000F40B0000}"/>
    <cellStyle name="Coma 2 11 2 2 3 2 5 4" xfId="13475" xr:uid="{00000000-0005-0000-0000-0000F50B0000}"/>
    <cellStyle name="Coma 2 11 2 2 3 2 5 4 2" xfId="22179" xr:uid="{00000000-0005-0000-0000-0000F60B0000}"/>
    <cellStyle name="Coma 2 11 2 2 3 2 5 5" xfId="20010" xr:uid="{00000000-0005-0000-0000-0000F70B0000}"/>
    <cellStyle name="Coma 2 11 2 2 3 2 6" xfId="722" xr:uid="{00000000-0005-0000-0000-0000F80B0000}"/>
    <cellStyle name="Coma 2 11 2 2 3 2 6 2" xfId="15646" xr:uid="{00000000-0005-0000-0000-0000F90B0000}"/>
    <cellStyle name="Coma 2 11 2 2 3 2 6 2 2" xfId="24350" xr:uid="{00000000-0005-0000-0000-0000FA0B0000}"/>
    <cellStyle name="Coma 2 11 2 2 3 2 6 3" xfId="17844" xr:uid="{00000000-0005-0000-0000-0000FB0B0000}"/>
    <cellStyle name="Coma 2 11 2 2 3 2 6 3 2" xfId="26548" xr:uid="{00000000-0005-0000-0000-0000FC0B0000}"/>
    <cellStyle name="Coma 2 11 2 2 3 2 6 4" xfId="13476" xr:uid="{00000000-0005-0000-0000-0000FD0B0000}"/>
    <cellStyle name="Coma 2 11 2 2 3 2 6 4 2" xfId="22180" xr:uid="{00000000-0005-0000-0000-0000FE0B0000}"/>
    <cellStyle name="Coma 2 11 2 2 3 2 6 5" xfId="20011" xr:uid="{00000000-0005-0000-0000-0000FF0B0000}"/>
    <cellStyle name="Coma 2 11 2 2 3 2 7" xfId="15642" xr:uid="{00000000-0005-0000-0000-0000000C0000}"/>
    <cellStyle name="Coma 2 11 2 2 3 2 7 2" xfId="24346" xr:uid="{00000000-0005-0000-0000-0000010C0000}"/>
    <cellStyle name="Coma 2 11 2 2 3 2 8" xfId="17840" xr:uid="{00000000-0005-0000-0000-0000020C0000}"/>
    <cellStyle name="Coma 2 11 2 2 3 2 8 2" xfId="26544" xr:uid="{00000000-0005-0000-0000-0000030C0000}"/>
    <cellStyle name="Coma 2 11 2 2 3 2 9" xfId="13472" xr:uid="{00000000-0005-0000-0000-0000040C0000}"/>
    <cellStyle name="Coma 2 11 2 2 3 2 9 2" xfId="22176" xr:uid="{00000000-0005-0000-0000-0000050C0000}"/>
    <cellStyle name="Coma 2 11 2 2 3 3" xfId="723" xr:uid="{00000000-0005-0000-0000-0000060C0000}"/>
    <cellStyle name="Coma 2 11 2 2 3 4" xfId="724" xr:uid="{00000000-0005-0000-0000-0000070C0000}"/>
    <cellStyle name="Coma 2 11 2 2 3 5" xfId="725" xr:uid="{00000000-0005-0000-0000-0000080C0000}"/>
    <cellStyle name="Coma 2 11 2 2 3 6" xfId="726" xr:uid="{00000000-0005-0000-0000-0000090C0000}"/>
    <cellStyle name="Coma 2 11 2 2 4" xfId="727" xr:uid="{00000000-0005-0000-0000-00000A0C0000}"/>
    <cellStyle name="Coma 2 11 2 2 4 2" xfId="728" xr:uid="{00000000-0005-0000-0000-00000B0C0000}"/>
    <cellStyle name="Coma 2 11 2 2 4 3" xfId="729" xr:uid="{00000000-0005-0000-0000-00000C0C0000}"/>
    <cellStyle name="Coma 2 11 2 2 4 4" xfId="730" xr:uid="{00000000-0005-0000-0000-00000D0C0000}"/>
    <cellStyle name="Coma 2 11 2 2 4 5" xfId="731" xr:uid="{00000000-0005-0000-0000-00000E0C0000}"/>
    <cellStyle name="Coma 2 11 2 2 5" xfId="732" xr:uid="{00000000-0005-0000-0000-00000F0C0000}"/>
    <cellStyle name="Coma 2 11 2 2 5 2" xfId="15647" xr:uid="{00000000-0005-0000-0000-0000100C0000}"/>
    <cellStyle name="Coma 2 11 2 2 5 2 2" xfId="24351" xr:uid="{00000000-0005-0000-0000-0000110C0000}"/>
    <cellStyle name="Coma 2 11 2 2 5 3" xfId="17845" xr:uid="{00000000-0005-0000-0000-0000120C0000}"/>
    <cellStyle name="Coma 2 11 2 2 5 3 2" xfId="26549" xr:uid="{00000000-0005-0000-0000-0000130C0000}"/>
    <cellStyle name="Coma 2 11 2 2 5 4" xfId="13477" xr:uid="{00000000-0005-0000-0000-0000140C0000}"/>
    <cellStyle name="Coma 2 11 2 2 5 4 2" xfId="22181" xr:uid="{00000000-0005-0000-0000-0000150C0000}"/>
    <cellStyle name="Coma 2 11 2 2 5 5" xfId="20012" xr:uid="{00000000-0005-0000-0000-0000160C0000}"/>
    <cellStyle name="Coma 2 11 2 2 6" xfId="733" xr:uid="{00000000-0005-0000-0000-0000170C0000}"/>
    <cellStyle name="Coma 2 11 2 2 6 2" xfId="15648" xr:uid="{00000000-0005-0000-0000-0000180C0000}"/>
    <cellStyle name="Coma 2 11 2 2 6 2 2" xfId="24352" xr:uid="{00000000-0005-0000-0000-0000190C0000}"/>
    <cellStyle name="Coma 2 11 2 2 6 3" xfId="17846" xr:uid="{00000000-0005-0000-0000-00001A0C0000}"/>
    <cellStyle name="Coma 2 11 2 2 6 3 2" xfId="26550" xr:uid="{00000000-0005-0000-0000-00001B0C0000}"/>
    <cellStyle name="Coma 2 11 2 2 6 4" xfId="13478" xr:uid="{00000000-0005-0000-0000-00001C0C0000}"/>
    <cellStyle name="Coma 2 11 2 2 6 4 2" xfId="22182" xr:uid="{00000000-0005-0000-0000-00001D0C0000}"/>
    <cellStyle name="Coma 2 11 2 2 6 5" xfId="20013" xr:uid="{00000000-0005-0000-0000-00001E0C0000}"/>
    <cellStyle name="Coma 2 11 2 2 7" xfId="734" xr:uid="{00000000-0005-0000-0000-00001F0C0000}"/>
    <cellStyle name="Coma 2 11 2 2 7 2" xfId="15649" xr:uid="{00000000-0005-0000-0000-0000200C0000}"/>
    <cellStyle name="Coma 2 11 2 2 7 2 2" xfId="24353" xr:uid="{00000000-0005-0000-0000-0000210C0000}"/>
    <cellStyle name="Coma 2 11 2 2 7 3" xfId="17847" xr:uid="{00000000-0005-0000-0000-0000220C0000}"/>
    <cellStyle name="Coma 2 11 2 2 7 3 2" xfId="26551" xr:uid="{00000000-0005-0000-0000-0000230C0000}"/>
    <cellStyle name="Coma 2 11 2 2 7 4" xfId="13479" xr:uid="{00000000-0005-0000-0000-0000240C0000}"/>
    <cellStyle name="Coma 2 11 2 2 7 4 2" xfId="22183" xr:uid="{00000000-0005-0000-0000-0000250C0000}"/>
    <cellStyle name="Coma 2 11 2 2 7 5" xfId="20014" xr:uid="{00000000-0005-0000-0000-0000260C0000}"/>
    <cellStyle name="Coma 2 11 2 2 8" xfId="735" xr:uid="{00000000-0005-0000-0000-0000270C0000}"/>
    <cellStyle name="Coma 2 11 2 2 8 2" xfId="15650" xr:uid="{00000000-0005-0000-0000-0000280C0000}"/>
    <cellStyle name="Coma 2 11 2 2 8 2 2" xfId="24354" xr:uid="{00000000-0005-0000-0000-0000290C0000}"/>
    <cellStyle name="Coma 2 11 2 2 8 3" xfId="17848" xr:uid="{00000000-0005-0000-0000-00002A0C0000}"/>
    <cellStyle name="Coma 2 11 2 2 8 3 2" xfId="26552" xr:uid="{00000000-0005-0000-0000-00002B0C0000}"/>
    <cellStyle name="Coma 2 11 2 2 8 4" xfId="13480" xr:uid="{00000000-0005-0000-0000-00002C0C0000}"/>
    <cellStyle name="Coma 2 11 2 2 8 4 2" xfId="22184" xr:uid="{00000000-0005-0000-0000-00002D0C0000}"/>
    <cellStyle name="Coma 2 11 2 2 8 5" xfId="20015" xr:uid="{00000000-0005-0000-0000-00002E0C0000}"/>
    <cellStyle name="Coma 2 11 2 2 9" xfId="15626" xr:uid="{00000000-0005-0000-0000-00002F0C0000}"/>
    <cellStyle name="Coma 2 11 2 2 9 2" xfId="24330" xr:uid="{00000000-0005-0000-0000-0000300C0000}"/>
    <cellStyle name="Coma 2 11 2 3" xfId="736" xr:uid="{00000000-0005-0000-0000-0000310C0000}"/>
    <cellStyle name="Coma 2 11 2 3 2" xfId="737" xr:uid="{00000000-0005-0000-0000-0000320C0000}"/>
    <cellStyle name="Coma 2 11 2 3 3" xfId="738" xr:uid="{00000000-0005-0000-0000-0000330C0000}"/>
    <cellStyle name="Coma 2 11 2 3 4" xfId="739" xr:uid="{00000000-0005-0000-0000-0000340C0000}"/>
    <cellStyle name="Coma 2 11 2 3 5" xfId="740" xr:uid="{00000000-0005-0000-0000-0000350C0000}"/>
    <cellStyle name="Coma 2 11 2 4" xfId="741" xr:uid="{00000000-0005-0000-0000-0000360C0000}"/>
    <cellStyle name="Coma 2 11 2 4 10" xfId="13481" xr:uid="{00000000-0005-0000-0000-0000370C0000}"/>
    <cellStyle name="Coma 2 11 2 4 10 2" xfId="22185" xr:uid="{00000000-0005-0000-0000-0000380C0000}"/>
    <cellStyle name="Coma 2 11 2 4 11" xfId="20016" xr:uid="{00000000-0005-0000-0000-0000390C0000}"/>
    <cellStyle name="Coma 2 11 2 4 2" xfId="742" xr:uid="{00000000-0005-0000-0000-00003A0C0000}"/>
    <cellStyle name="Coma 2 11 2 4 2 2" xfId="743" xr:uid="{00000000-0005-0000-0000-00003B0C0000}"/>
    <cellStyle name="Coma 2 11 2 4 2 2 10" xfId="20017" xr:uid="{00000000-0005-0000-0000-00003C0C0000}"/>
    <cellStyle name="Coma 2 11 2 4 2 2 2" xfId="744" xr:uid="{00000000-0005-0000-0000-00003D0C0000}"/>
    <cellStyle name="Coma 2 11 2 4 2 2 2 2" xfId="745" xr:uid="{00000000-0005-0000-0000-00003E0C0000}"/>
    <cellStyle name="Coma 2 11 2 4 2 2 2 3" xfId="746" xr:uid="{00000000-0005-0000-0000-00003F0C0000}"/>
    <cellStyle name="Coma 2 11 2 4 2 2 2 4" xfId="747" xr:uid="{00000000-0005-0000-0000-0000400C0000}"/>
    <cellStyle name="Coma 2 11 2 4 2 2 2 5" xfId="748" xr:uid="{00000000-0005-0000-0000-0000410C0000}"/>
    <cellStyle name="Coma 2 11 2 4 2 2 3" xfId="749" xr:uid="{00000000-0005-0000-0000-0000420C0000}"/>
    <cellStyle name="Coma 2 11 2 4 2 2 3 2" xfId="15653" xr:uid="{00000000-0005-0000-0000-0000430C0000}"/>
    <cellStyle name="Coma 2 11 2 4 2 2 3 2 2" xfId="24357" xr:uid="{00000000-0005-0000-0000-0000440C0000}"/>
    <cellStyle name="Coma 2 11 2 4 2 2 3 3" xfId="17851" xr:uid="{00000000-0005-0000-0000-0000450C0000}"/>
    <cellStyle name="Coma 2 11 2 4 2 2 3 3 2" xfId="26555" xr:uid="{00000000-0005-0000-0000-0000460C0000}"/>
    <cellStyle name="Coma 2 11 2 4 2 2 3 4" xfId="13483" xr:uid="{00000000-0005-0000-0000-0000470C0000}"/>
    <cellStyle name="Coma 2 11 2 4 2 2 3 4 2" xfId="22187" xr:uid="{00000000-0005-0000-0000-0000480C0000}"/>
    <cellStyle name="Coma 2 11 2 4 2 2 3 5" xfId="20018" xr:uid="{00000000-0005-0000-0000-0000490C0000}"/>
    <cellStyle name="Coma 2 11 2 4 2 2 4" xfId="750" xr:uid="{00000000-0005-0000-0000-00004A0C0000}"/>
    <cellStyle name="Coma 2 11 2 4 2 2 4 2" xfId="15654" xr:uid="{00000000-0005-0000-0000-00004B0C0000}"/>
    <cellStyle name="Coma 2 11 2 4 2 2 4 2 2" xfId="24358" xr:uid="{00000000-0005-0000-0000-00004C0C0000}"/>
    <cellStyle name="Coma 2 11 2 4 2 2 4 3" xfId="17852" xr:uid="{00000000-0005-0000-0000-00004D0C0000}"/>
    <cellStyle name="Coma 2 11 2 4 2 2 4 3 2" xfId="26556" xr:uid="{00000000-0005-0000-0000-00004E0C0000}"/>
    <cellStyle name="Coma 2 11 2 4 2 2 4 4" xfId="13484" xr:uid="{00000000-0005-0000-0000-00004F0C0000}"/>
    <cellStyle name="Coma 2 11 2 4 2 2 4 4 2" xfId="22188" xr:uid="{00000000-0005-0000-0000-0000500C0000}"/>
    <cellStyle name="Coma 2 11 2 4 2 2 4 5" xfId="20019" xr:uid="{00000000-0005-0000-0000-0000510C0000}"/>
    <cellStyle name="Coma 2 11 2 4 2 2 5" xfId="751" xr:uid="{00000000-0005-0000-0000-0000520C0000}"/>
    <cellStyle name="Coma 2 11 2 4 2 2 5 2" xfId="15655" xr:uid="{00000000-0005-0000-0000-0000530C0000}"/>
    <cellStyle name="Coma 2 11 2 4 2 2 5 2 2" xfId="24359" xr:uid="{00000000-0005-0000-0000-0000540C0000}"/>
    <cellStyle name="Coma 2 11 2 4 2 2 5 3" xfId="17853" xr:uid="{00000000-0005-0000-0000-0000550C0000}"/>
    <cellStyle name="Coma 2 11 2 4 2 2 5 3 2" xfId="26557" xr:uid="{00000000-0005-0000-0000-0000560C0000}"/>
    <cellStyle name="Coma 2 11 2 4 2 2 5 4" xfId="13485" xr:uid="{00000000-0005-0000-0000-0000570C0000}"/>
    <cellStyle name="Coma 2 11 2 4 2 2 5 4 2" xfId="22189" xr:uid="{00000000-0005-0000-0000-0000580C0000}"/>
    <cellStyle name="Coma 2 11 2 4 2 2 5 5" xfId="20020" xr:uid="{00000000-0005-0000-0000-0000590C0000}"/>
    <cellStyle name="Coma 2 11 2 4 2 2 6" xfId="752" xr:uid="{00000000-0005-0000-0000-00005A0C0000}"/>
    <cellStyle name="Coma 2 11 2 4 2 2 6 2" xfId="15656" xr:uid="{00000000-0005-0000-0000-00005B0C0000}"/>
    <cellStyle name="Coma 2 11 2 4 2 2 6 2 2" xfId="24360" xr:uid="{00000000-0005-0000-0000-00005C0C0000}"/>
    <cellStyle name="Coma 2 11 2 4 2 2 6 3" xfId="17854" xr:uid="{00000000-0005-0000-0000-00005D0C0000}"/>
    <cellStyle name="Coma 2 11 2 4 2 2 6 3 2" xfId="26558" xr:uid="{00000000-0005-0000-0000-00005E0C0000}"/>
    <cellStyle name="Coma 2 11 2 4 2 2 6 4" xfId="13486" xr:uid="{00000000-0005-0000-0000-00005F0C0000}"/>
    <cellStyle name="Coma 2 11 2 4 2 2 6 4 2" xfId="22190" xr:uid="{00000000-0005-0000-0000-0000600C0000}"/>
    <cellStyle name="Coma 2 11 2 4 2 2 6 5" xfId="20021" xr:uid="{00000000-0005-0000-0000-0000610C0000}"/>
    <cellStyle name="Coma 2 11 2 4 2 2 7" xfId="15652" xr:uid="{00000000-0005-0000-0000-0000620C0000}"/>
    <cellStyle name="Coma 2 11 2 4 2 2 7 2" xfId="24356" xr:uid="{00000000-0005-0000-0000-0000630C0000}"/>
    <cellStyle name="Coma 2 11 2 4 2 2 8" xfId="17850" xr:uid="{00000000-0005-0000-0000-0000640C0000}"/>
    <cellStyle name="Coma 2 11 2 4 2 2 8 2" xfId="26554" xr:uid="{00000000-0005-0000-0000-0000650C0000}"/>
    <cellStyle name="Coma 2 11 2 4 2 2 9" xfId="13482" xr:uid="{00000000-0005-0000-0000-0000660C0000}"/>
    <cellStyle name="Coma 2 11 2 4 2 2 9 2" xfId="22186" xr:uid="{00000000-0005-0000-0000-0000670C0000}"/>
    <cellStyle name="Coma 2 11 2 4 2 3" xfId="753" xr:uid="{00000000-0005-0000-0000-0000680C0000}"/>
    <cellStyle name="Coma 2 11 2 4 2 4" xfId="754" xr:uid="{00000000-0005-0000-0000-0000690C0000}"/>
    <cellStyle name="Coma 2 11 2 4 2 5" xfId="755" xr:uid="{00000000-0005-0000-0000-00006A0C0000}"/>
    <cellStyle name="Coma 2 11 2 4 2 6" xfId="756" xr:uid="{00000000-0005-0000-0000-00006B0C0000}"/>
    <cellStyle name="Coma 2 11 2 4 3" xfId="757" xr:uid="{00000000-0005-0000-0000-00006C0C0000}"/>
    <cellStyle name="Coma 2 11 2 4 3 2" xfId="758" xr:uid="{00000000-0005-0000-0000-00006D0C0000}"/>
    <cellStyle name="Coma 2 11 2 4 3 3" xfId="759" xr:uid="{00000000-0005-0000-0000-00006E0C0000}"/>
    <cellStyle name="Coma 2 11 2 4 3 4" xfId="760" xr:uid="{00000000-0005-0000-0000-00006F0C0000}"/>
    <cellStyle name="Coma 2 11 2 4 3 5" xfId="761" xr:uid="{00000000-0005-0000-0000-0000700C0000}"/>
    <cellStyle name="Coma 2 11 2 4 4" xfId="762" xr:uid="{00000000-0005-0000-0000-0000710C0000}"/>
    <cellStyle name="Coma 2 11 2 4 4 2" xfId="15657" xr:uid="{00000000-0005-0000-0000-0000720C0000}"/>
    <cellStyle name="Coma 2 11 2 4 4 2 2" xfId="24361" xr:uid="{00000000-0005-0000-0000-0000730C0000}"/>
    <cellStyle name="Coma 2 11 2 4 4 3" xfId="17855" xr:uid="{00000000-0005-0000-0000-0000740C0000}"/>
    <cellStyle name="Coma 2 11 2 4 4 3 2" xfId="26559" xr:uid="{00000000-0005-0000-0000-0000750C0000}"/>
    <cellStyle name="Coma 2 11 2 4 4 4" xfId="13487" xr:uid="{00000000-0005-0000-0000-0000760C0000}"/>
    <cellStyle name="Coma 2 11 2 4 4 4 2" xfId="22191" xr:uid="{00000000-0005-0000-0000-0000770C0000}"/>
    <cellStyle name="Coma 2 11 2 4 4 5" xfId="20022" xr:uid="{00000000-0005-0000-0000-0000780C0000}"/>
    <cellStyle name="Coma 2 11 2 4 5" xfId="763" xr:uid="{00000000-0005-0000-0000-0000790C0000}"/>
    <cellStyle name="Coma 2 11 2 4 5 2" xfId="15658" xr:uid="{00000000-0005-0000-0000-00007A0C0000}"/>
    <cellStyle name="Coma 2 11 2 4 5 2 2" xfId="24362" xr:uid="{00000000-0005-0000-0000-00007B0C0000}"/>
    <cellStyle name="Coma 2 11 2 4 5 3" xfId="17856" xr:uid="{00000000-0005-0000-0000-00007C0C0000}"/>
    <cellStyle name="Coma 2 11 2 4 5 3 2" xfId="26560" xr:uid="{00000000-0005-0000-0000-00007D0C0000}"/>
    <cellStyle name="Coma 2 11 2 4 5 4" xfId="13488" xr:uid="{00000000-0005-0000-0000-00007E0C0000}"/>
    <cellStyle name="Coma 2 11 2 4 5 4 2" xfId="22192" xr:uid="{00000000-0005-0000-0000-00007F0C0000}"/>
    <cellStyle name="Coma 2 11 2 4 5 5" xfId="20023" xr:uid="{00000000-0005-0000-0000-0000800C0000}"/>
    <cellStyle name="Coma 2 11 2 4 6" xfId="764" xr:uid="{00000000-0005-0000-0000-0000810C0000}"/>
    <cellStyle name="Coma 2 11 2 4 6 2" xfId="15659" xr:uid="{00000000-0005-0000-0000-0000820C0000}"/>
    <cellStyle name="Coma 2 11 2 4 6 2 2" xfId="24363" xr:uid="{00000000-0005-0000-0000-0000830C0000}"/>
    <cellStyle name="Coma 2 11 2 4 6 3" xfId="17857" xr:uid="{00000000-0005-0000-0000-0000840C0000}"/>
    <cellStyle name="Coma 2 11 2 4 6 3 2" xfId="26561" xr:uid="{00000000-0005-0000-0000-0000850C0000}"/>
    <cellStyle name="Coma 2 11 2 4 6 4" xfId="13489" xr:uid="{00000000-0005-0000-0000-0000860C0000}"/>
    <cellStyle name="Coma 2 11 2 4 6 4 2" xfId="22193" xr:uid="{00000000-0005-0000-0000-0000870C0000}"/>
    <cellStyle name="Coma 2 11 2 4 6 5" xfId="20024" xr:uid="{00000000-0005-0000-0000-0000880C0000}"/>
    <cellStyle name="Coma 2 11 2 4 7" xfId="765" xr:uid="{00000000-0005-0000-0000-0000890C0000}"/>
    <cellStyle name="Coma 2 11 2 4 7 2" xfId="15660" xr:uid="{00000000-0005-0000-0000-00008A0C0000}"/>
    <cellStyle name="Coma 2 11 2 4 7 2 2" xfId="24364" xr:uid="{00000000-0005-0000-0000-00008B0C0000}"/>
    <cellStyle name="Coma 2 11 2 4 7 3" xfId="17858" xr:uid="{00000000-0005-0000-0000-00008C0C0000}"/>
    <cellStyle name="Coma 2 11 2 4 7 3 2" xfId="26562" xr:uid="{00000000-0005-0000-0000-00008D0C0000}"/>
    <cellStyle name="Coma 2 11 2 4 7 4" xfId="13490" xr:uid="{00000000-0005-0000-0000-00008E0C0000}"/>
    <cellStyle name="Coma 2 11 2 4 7 4 2" xfId="22194" xr:uid="{00000000-0005-0000-0000-00008F0C0000}"/>
    <cellStyle name="Coma 2 11 2 4 7 5" xfId="20025" xr:uid="{00000000-0005-0000-0000-0000900C0000}"/>
    <cellStyle name="Coma 2 11 2 4 8" xfId="15651" xr:uid="{00000000-0005-0000-0000-0000910C0000}"/>
    <cellStyle name="Coma 2 11 2 4 8 2" xfId="24355" xr:uid="{00000000-0005-0000-0000-0000920C0000}"/>
    <cellStyle name="Coma 2 11 2 4 9" xfId="17849" xr:uid="{00000000-0005-0000-0000-0000930C0000}"/>
    <cellStyle name="Coma 2 11 2 4 9 2" xfId="26553" xr:uid="{00000000-0005-0000-0000-0000940C0000}"/>
    <cellStyle name="Coma 2 11 2 5" xfId="766" xr:uid="{00000000-0005-0000-0000-0000950C0000}"/>
    <cellStyle name="Coma 2 11 2 5 10" xfId="20026" xr:uid="{00000000-0005-0000-0000-0000960C0000}"/>
    <cellStyle name="Coma 2 11 2 5 2" xfId="767" xr:uid="{00000000-0005-0000-0000-0000970C0000}"/>
    <cellStyle name="Coma 2 11 2 5 2 2" xfId="768" xr:uid="{00000000-0005-0000-0000-0000980C0000}"/>
    <cellStyle name="Coma 2 11 2 5 2 3" xfId="769" xr:uid="{00000000-0005-0000-0000-0000990C0000}"/>
    <cellStyle name="Coma 2 11 2 5 2 4" xfId="770" xr:uid="{00000000-0005-0000-0000-00009A0C0000}"/>
    <cellStyle name="Coma 2 11 2 5 2 5" xfId="771" xr:uid="{00000000-0005-0000-0000-00009B0C0000}"/>
    <cellStyle name="Coma 2 11 2 5 3" xfId="772" xr:uid="{00000000-0005-0000-0000-00009C0C0000}"/>
    <cellStyle name="Coma 2 11 2 5 3 2" xfId="15662" xr:uid="{00000000-0005-0000-0000-00009D0C0000}"/>
    <cellStyle name="Coma 2 11 2 5 3 2 2" xfId="24366" xr:uid="{00000000-0005-0000-0000-00009E0C0000}"/>
    <cellStyle name="Coma 2 11 2 5 3 3" xfId="17860" xr:uid="{00000000-0005-0000-0000-00009F0C0000}"/>
    <cellStyle name="Coma 2 11 2 5 3 3 2" xfId="26564" xr:uid="{00000000-0005-0000-0000-0000A00C0000}"/>
    <cellStyle name="Coma 2 11 2 5 3 4" xfId="13492" xr:uid="{00000000-0005-0000-0000-0000A10C0000}"/>
    <cellStyle name="Coma 2 11 2 5 3 4 2" xfId="22196" xr:uid="{00000000-0005-0000-0000-0000A20C0000}"/>
    <cellStyle name="Coma 2 11 2 5 3 5" xfId="20027" xr:uid="{00000000-0005-0000-0000-0000A30C0000}"/>
    <cellStyle name="Coma 2 11 2 5 4" xfId="773" xr:uid="{00000000-0005-0000-0000-0000A40C0000}"/>
    <cellStyle name="Coma 2 11 2 5 4 2" xfId="15663" xr:uid="{00000000-0005-0000-0000-0000A50C0000}"/>
    <cellStyle name="Coma 2 11 2 5 4 2 2" xfId="24367" xr:uid="{00000000-0005-0000-0000-0000A60C0000}"/>
    <cellStyle name="Coma 2 11 2 5 4 3" xfId="17861" xr:uid="{00000000-0005-0000-0000-0000A70C0000}"/>
    <cellStyle name="Coma 2 11 2 5 4 3 2" xfId="26565" xr:uid="{00000000-0005-0000-0000-0000A80C0000}"/>
    <cellStyle name="Coma 2 11 2 5 4 4" xfId="13493" xr:uid="{00000000-0005-0000-0000-0000A90C0000}"/>
    <cellStyle name="Coma 2 11 2 5 4 4 2" xfId="22197" xr:uid="{00000000-0005-0000-0000-0000AA0C0000}"/>
    <cellStyle name="Coma 2 11 2 5 4 5" xfId="20028" xr:uid="{00000000-0005-0000-0000-0000AB0C0000}"/>
    <cellStyle name="Coma 2 11 2 5 5" xfId="774" xr:uid="{00000000-0005-0000-0000-0000AC0C0000}"/>
    <cellStyle name="Coma 2 11 2 5 5 2" xfId="15664" xr:uid="{00000000-0005-0000-0000-0000AD0C0000}"/>
    <cellStyle name="Coma 2 11 2 5 5 2 2" xfId="24368" xr:uid="{00000000-0005-0000-0000-0000AE0C0000}"/>
    <cellStyle name="Coma 2 11 2 5 5 3" xfId="17862" xr:uid="{00000000-0005-0000-0000-0000AF0C0000}"/>
    <cellStyle name="Coma 2 11 2 5 5 3 2" xfId="26566" xr:uid="{00000000-0005-0000-0000-0000B00C0000}"/>
    <cellStyle name="Coma 2 11 2 5 5 4" xfId="13494" xr:uid="{00000000-0005-0000-0000-0000B10C0000}"/>
    <cellStyle name="Coma 2 11 2 5 5 4 2" xfId="22198" xr:uid="{00000000-0005-0000-0000-0000B20C0000}"/>
    <cellStyle name="Coma 2 11 2 5 5 5" xfId="20029" xr:uid="{00000000-0005-0000-0000-0000B30C0000}"/>
    <cellStyle name="Coma 2 11 2 5 6" xfId="775" xr:uid="{00000000-0005-0000-0000-0000B40C0000}"/>
    <cellStyle name="Coma 2 11 2 5 6 2" xfId="15665" xr:uid="{00000000-0005-0000-0000-0000B50C0000}"/>
    <cellStyle name="Coma 2 11 2 5 6 2 2" xfId="24369" xr:uid="{00000000-0005-0000-0000-0000B60C0000}"/>
    <cellStyle name="Coma 2 11 2 5 6 3" xfId="17863" xr:uid="{00000000-0005-0000-0000-0000B70C0000}"/>
    <cellStyle name="Coma 2 11 2 5 6 3 2" xfId="26567" xr:uid="{00000000-0005-0000-0000-0000B80C0000}"/>
    <cellStyle name="Coma 2 11 2 5 6 4" xfId="13495" xr:uid="{00000000-0005-0000-0000-0000B90C0000}"/>
    <cellStyle name="Coma 2 11 2 5 6 4 2" xfId="22199" xr:uid="{00000000-0005-0000-0000-0000BA0C0000}"/>
    <cellStyle name="Coma 2 11 2 5 6 5" xfId="20030" xr:uid="{00000000-0005-0000-0000-0000BB0C0000}"/>
    <cellStyle name="Coma 2 11 2 5 7" xfId="15661" xr:uid="{00000000-0005-0000-0000-0000BC0C0000}"/>
    <cellStyle name="Coma 2 11 2 5 7 2" xfId="24365" xr:uid="{00000000-0005-0000-0000-0000BD0C0000}"/>
    <cellStyle name="Coma 2 11 2 5 8" xfId="17859" xr:uid="{00000000-0005-0000-0000-0000BE0C0000}"/>
    <cellStyle name="Coma 2 11 2 5 8 2" xfId="26563" xr:uid="{00000000-0005-0000-0000-0000BF0C0000}"/>
    <cellStyle name="Coma 2 11 2 5 9" xfId="13491" xr:uid="{00000000-0005-0000-0000-0000C00C0000}"/>
    <cellStyle name="Coma 2 11 2 5 9 2" xfId="22195" xr:uid="{00000000-0005-0000-0000-0000C10C0000}"/>
    <cellStyle name="Coma 2 11 2 6" xfId="776" xr:uid="{00000000-0005-0000-0000-0000C20C0000}"/>
    <cellStyle name="Coma 2 11 2 7" xfId="777" xr:uid="{00000000-0005-0000-0000-0000C30C0000}"/>
    <cellStyle name="Coma 2 11 2 8" xfId="778" xr:uid="{00000000-0005-0000-0000-0000C40C0000}"/>
    <cellStyle name="Coma 2 11 2 9" xfId="779" xr:uid="{00000000-0005-0000-0000-0000C50C0000}"/>
    <cellStyle name="Coma 2 11 3" xfId="780" xr:uid="{00000000-0005-0000-0000-0000C60C0000}"/>
    <cellStyle name="Coma 2 11 3 2" xfId="781" xr:uid="{00000000-0005-0000-0000-0000C70C0000}"/>
    <cellStyle name="Coma 2 11 3 2 10" xfId="13496" xr:uid="{00000000-0005-0000-0000-0000C80C0000}"/>
    <cellStyle name="Coma 2 11 3 2 10 2" xfId="22200" xr:uid="{00000000-0005-0000-0000-0000C90C0000}"/>
    <cellStyle name="Coma 2 11 3 2 11" xfId="20031" xr:uid="{00000000-0005-0000-0000-0000CA0C0000}"/>
    <cellStyle name="Coma 2 11 3 2 2" xfId="782" xr:uid="{00000000-0005-0000-0000-0000CB0C0000}"/>
    <cellStyle name="Coma 2 11 3 2 2 2" xfId="783" xr:uid="{00000000-0005-0000-0000-0000CC0C0000}"/>
    <cellStyle name="Coma 2 11 3 2 2 2 10" xfId="20032" xr:uid="{00000000-0005-0000-0000-0000CD0C0000}"/>
    <cellStyle name="Coma 2 11 3 2 2 2 2" xfId="784" xr:uid="{00000000-0005-0000-0000-0000CE0C0000}"/>
    <cellStyle name="Coma 2 11 3 2 2 2 2 2" xfId="785" xr:uid="{00000000-0005-0000-0000-0000CF0C0000}"/>
    <cellStyle name="Coma 2 11 3 2 2 2 2 2 2" xfId="786" xr:uid="{00000000-0005-0000-0000-0000D00C0000}"/>
    <cellStyle name="Coma 2 11 3 2 2 2 2 2 2 2" xfId="15669" xr:uid="{00000000-0005-0000-0000-0000D10C0000}"/>
    <cellStyle name="Coma 2 11 3 2 2 2 2 2 2 2 2" xfId="24373" xr:uid="{00000000-0005-0000-0000-0000D20C0000}"/>
    <cellStyle name="Coma 2 11 3 2 2 2 2 2 2 3" xfId="17867" xr:uid="{00000000-0005-0000-0000-0000D30C0000}"/>
    <cellStyle name="Coma 2 11 3 2 2 2 2 2 2 3 2" xfId="26571" xr:uid="{00000000-0005-0000-0000-0000D40C0000}"/>
    <cellStyle name="Coma 2 11 3 2 2 2 2 2 2 4" xfId="13499" xr:uid="{00000000-0005-0000-0000-0000D50C0000}"/>
    <cellStyle name="Coma 2 11 3 2 2 2 2 2 2 4 2" xfId="22203" xr:uid="{00000000-0005-0000-0000-0000D60C0000}"/>
    <cellStyle name="Coma 2 11 3 2 2 2 2 2 2 5" xfId="20034" xr:uid="{00000000-0005-0000-0000-0000D70C0000}"/>
    <cellStyle name="Coma 2 11 3 2 2 2 2 2 3" xfId="787" xr:uid="{00000000-0005-0000-0000-0000D80C0000}"/>
    <cellStyle name="Coma 2 11 3 2 2 2 2 2 3 2" xfId="15670" xr:uid="{00000000-0005-0000-0000-0000D90C0000}"/>
    <cellStyle name="Coma 2 11 3 2 2 2 2 2 3 2 2" xfId="24374" xr:uid="{00000000-0005-0000-0000-0000DA0C0000}"/>
    <cellStyle name="Coma 2 11 3 2 2 2 2 2 3 3" xfId="17868" xr:uid="{00000000-0005-0000-0000-0000DB0C0000}"/>
    <cellStyle name="Coma 2 11 3 2 2 2 2 2 3 3 2" xfId="26572" xr:uid="{00000000-0005-0000-0000-0000DC0C0000}"/>
    <cellStyle name="Coma 2 11 3 2 2 2 2 2 3 4" xfId="13500" xr:uid="{00000000-0005-0000-0000-0000DD0C0000}"/>
    <cellStyle name="Coma 2 11 3 2 2 2 2 2 3 4 2" xfId="22204" xr:uid="{00000000-0005-0000-0000-0000DE0C0000}"/>
    <cellStyle name="Coma 2 11 3 2 2 2 2 2 3 5" xfId="20035" xr:uid="{00000000-0005-0000-0000-0000DF0C0000}"/>
    <cellStyle name="Coma 2 11 3 2 2 2 2 2 4" xfId="788" xr:uid="{00000000-0005-0000-0000-0000E00C0000}"/>
    <cellStyle name="Coma 2 11 3 2 2 2 2 2 4 2" xfId="15671" xr:uid="{00000000-0005-0000-0000-0000E10C0000}"/>
    <cellStyle name="Coma 2 11 3 2 2 2 2 2 4 2 2" xfId="24375" xr:uid="{00000000-0005-0000-0000-0000E20C0000}"/>
    <cellStyle name="Coma 2 11 3 2 2 2 2 2 4 3" xfId="17869" xr:uid="{00000000-0005-0000-0000-0000E30C0000}"/>
    <cellStyle name="Coma 2 11 3 2 2 2 2 2 4 3 2" xfId="26573" xr:uid="{00000000-0005-0000-0000-0000E40C0000}"/>
    <cellStyle name="Coma 2 11 3 2 2 2 2 2 4 4" xfId="13501" xr:uid="{00000000-0005-0000-0000-0000E50C0000}"/>
    <cellStyle name="Coma 2 11 3 2 2 2 2 2 4 4 2" xfId="22205" xr:uid="{00000000-0005-0000-0000-0000E60C0000}"/>
    <cellStyle name="Coma 2 11 3 2 2 2 2 2 4 5" xfId="20036" xr:uid="{00000000-0005-0000-0000-0000E70C0000}"/>
    <cellStyle name="Coma 2 11 3 2 2 2 2 2 5" xfId="789" xr:uid="{00000000-0005-0000-0000-0000E80C0000}"/>
    <cellStyle name="Coma 2 11 3 2 2 2 2 2 5 2" xfId="15672" xr:uid="{00000000-0005-0000-0000-0000E90C0000}"/>
    <cellStyle name="Coma 2 11 3 2 2 2 2 2 5 2 2" xfId="24376" xr:uid="{00000000-0005-0000-0000-0000EA0C0000}"/>
    <cellStyle name="Coma 2 11 3 2 2 2 2 2 5 3" xfId="17870" xr:uid="{00000000-0005-0000-0000-0000EB0C0000}"/>
    <cellStyle name="Coma 2 11 3 2 2 2 2 2 5 3 2" xfId="26574" xr:uid="{00000000-0005-0000-0000-0000EC0C0000}"/>
    <cellStyle name="Coma 2 11 3 2 2 2 2 2 5 4" xfId="13502" xr:uid="{00000000-0005-0000-0000-0000ED0C0000}"/>
    <cellStyle name="Coma 2 11 3 2 2 2 2 2 5 4 2" xfId="22206" xr:uid="{00000000-0005-0000-0000-0000EE0C0000}"/>
    <cellStyle name="Coma 2 11 3 2 2 2 2 2 5 5" xfId="20037" xr:uid="{00000000-0005-0000-0000-0000EF0C0000}"/>
    <cellStyle name="Coma 2 11 3 2 2 2 2 2 6" xfId="15668" xr:uid="{00000000-0005-0000-0000-0000F00C0000}"/>
    <cellStyle name="Coma 2 11 3 2 2 2 2 2 6 2" xfId="24372" xr:uid="{00000000-0005-0000-0000-0000F10C0000}"/>
    <cellStyle name="Coma 2 11 3 2 2 2 2 2 7" xfId="17866" xr:uid="{00000000-0005-0000-0000-0000F20C0000}"/>
    <cellStyle name="Coma 2 11 3 2 2 2 2 2 7 2" xfId="26570" xr:uid="{00000000-0005-0000-0000-0000F30C0000}"/>
    <cellStyle name="Coma 2 11 3 2 2 2 2 2 8" xfId="13498" xr:uid="{00000000-0005-0000-0000-0000F40C0000}"/>
    <cellStyle name="Coma 2 11 3 2 2 2 2 2 8 2" xfId="22202" xr:uid="{00000000-0005-0000-0000-0000F50C0000}"/>
    <cellStyle name="Coma 2 11 3 2 2 2 2 2 9" xfId="20033" xr:uid="{00000000-0005-0000-0000-0000F60C0000}"/>
    <cellStyle name="Coma 2 11 3 2 2 2 2 3" xfId="790" xr:uid="{00000000-0005-0000-0000-0000F70C0000}"/>
    <cellStyle name="Coma 2 11 3 2 2 2 2 4" xfId="791" xr:uid="{00000000-0005-0000-0000-0000F80C0000}"/>
    <cellStyle name="Coma 2 11 3 2 2 2 2 5" xfId="792" xr:uid="{00000000-0005-0000-0000-0000F90C0000}"/>
    <cellStyle name="Coma 2 11 3 2 2 2 2 6" xfId="793" xr:uid="{00000000-0005-0000-0000-0000FA0C0000}"/>
    <cellStyle name="Coma 2 11 3 2 2 2 3" xfId="794" xr:uid="{00000000-0005-0000-0000-0000FB0C0000}"/>
    <cellStyle name="Coma 2 11 3 2 2 2 3 2" xfId="15673" xr:uid="{00000000-0005-0000-0000-0000FC0C0000}"/>
    <cellStyle name="Coma 2 11 3 2 2 2 3 2 2" xfId="24377" xr:uid="{00000000-0005-0000-0000-0000FD0C0000}"/>
    <cellStyle name="Coma 2 11 3 2 2 2 3 3" xfId="17871" xr:uid="{00000000-0005-0000-0000-0000FE0C0000}"/>
    <cellStyle name="Coma 2 11 3 2 2 2 3 3 2" xfId="26575" xr:uid="{00000000-0005-0000-0000-0000FF0C0000}"/>
    <cellStyle name="Coma 2 11 3 2 2 2 3 4" xfId="13503" xr:uid="{00000000-0005-0000-0000-0000000D0000}"/>
    <cellStyle name="Coma 2 11 3 2 2 2 3 4 2" xfId="22207" xr:uid="{00000000-0005-0000-0000-0000010D0000}"/>
    <cellStyle name="Coma 2 11 3 2 2 2 3 5" xfId="20038" xr:uid="{00000000-0005-0000-0000-0000020D0000}"/>
    <cellStyle name="Coma 2 11 3 2 2 2 4" xfId="795" xr:uid="{00000000-0005-0000-0000-0000030D0000}"/>
    <cellStyle name="Coma 2 11 3 2 2 2 4 2" xfId="15674" xr:uid="{00000000-0005-0000-0000-0000040D0000}"/>
    <cellStyle name="Coma 2 11 3 2 2 2 4 2 2" xfId="24378" xr:uid="{00000000-0005-0000-0000-0000050D0000}"/>
    <cellStyle name="Coma 2 11 3 2 2 2 4 3" xfId="17872" xr:uid="{00000000-0005-0000-0000-0000060D0000}"/>
    <cellStyle name="Coma 2 11 3 2 2 2 4 3 2" xfId="26576" xr:uid="{00000000-0005-0000-0000-0000070D0000}"/>
    <cellStyle name="Coma 2 11 3 2 2 2 4 4" xfId="13504" xr:uid="{00000000-0005-0000-0000-0000080D0000}"/>
    <cellStyle name="Coma 2 11 3 2 2 2 4 4 2" xfId="22208" xr:uid="{00000000-0005-0000-0000-0000090D0000}"/>
    <cellStyle name="Coma 2 11 3 2 2 2 4 5" xfId="20039" xr:uid="{00000000-0005-0000-0000-00000A0D0000}"/>
    <cellStyle name="Coma 2 11 3 2 2 2 5" xfId="796" xr:uid="{00000000-0005-0000-0000-00000B0D0000}"/>
    <cellStyle name="Coma 2 11 3 2 2 2 5 2" xfId="15675" xr:uid="{00000000-0005-0000-0000-00000C0D0000}"/>
    <cellStyle name="Coma 2 11 3 2 2 2 5 2 2" xfId="24379" xr:uid="{00000000-0005-0000-0000-00000D0D0000}"/>
    <cellStyle name="Coma 2 11 3 2 2 2 5 3" xfId="17873" xr:uid="{00000000-0005-0000-0000-00000E0D0000}"/>
    <cellStyle name="Coma 2 11 3 2 2 2 5 3 2" xfId="26577" xr:uid="{00000000-0005-0000-0000-00000F0D0000}"/>
    <cellStyle name="Coma 2 11 3 2 2 2 5 4" xfId="13505" xr:uid="{00000000-0005-0000-0000-0000100D0000}"/>
    <cellStyle name="Coma 2 11 3 2 2 2 5 4 2" xfId="22209" xr:uid="{00000000-0005-0000-0000-0000110D0000}"/>
    <cellStyle name="Coma 2 11 3 2 2 2 5 5" xfId="20040" xr:uid="{00000000-0005-0000-0000-0000120D0000}"/>
    <cellStyle name="Coma 2 11 3 2 2 2 6" xfId="797" xr:uid="{00000000-0005-0000-0000-0000130D0000}"/>
    <cellStyle name="Coma 2 11 3 2 2 2 6 2" xfId="15676" xr:uid="{00000000-0005-0000-0000-0000140D0000}"/>
    <cellStyle name="Coma 2 11 3 2 2 2 6 2 2" xfId="24380" xr:uid="{00000000-0005-0000-0000-0000150D0000}"/>
    <cellStyle name="Coma 2 11 3 2 2 2 6 3" xfId="17874" xr:uid="{00000000-0005-0000-0000-0000160D0000}"/>
    <cellStyle name="Coma 2 11 3 2 2 2 6 3 2" xfId="26578" xr:uid="{00000000-0005-0000-0000-0000170D0000}"/>
    <cellStyle name="Coma 2 11 3 2 2 2 6 4" xfId="13506" xr:uid="{00000000-0005-0000-0000-0000180D0000}"/>
    <cellStyle name="Coma 2 11 3 2 2 2 6 4 2" xfId="22210" xr:uid="{00000000-0005-0000-0000-0000190D0000}"/>
    <cellStyle name="Coma 2 11 3 2 2 2 6 5" xfId="20041" xr:uid="{00000000-0005-0000-0000-00001A0D0000}"/>
    <cellStyle name="Coma 2 11 3 2 2 2 7" xfId="15667" xr:uid="{00000000-0005-0000-0000-00001B0D0000}"/>
    <cellStyle name="Coma 2 11 3 2 2 2 7 2" xfId="24371" xr:uid="{00000000-0005-0000-0000-00001C0D0000}"/>
    <cellStyle name="Coma 2 11 3 2 2 2 8" xfId="17865" xr:uid="{00000000-0005-0000-0000-00001D0D0000}"/>
    <cellStyle name="Coma 2 11 3 2 2 2 8 2" xfId="26569" xr:uid="{00000000-0005-0000-0000-00001E0D0000}"/>
    <cellStyle name="Coma 2 11 3 2 2 2 9" xfId="13497" xr:uid="{00000000-0005-0000-0000-00001F0D0000}"/>
    <cellStyle name="Coma 2 11 3 2 2 2 9 2" xfId="22201" xr:uid="{00000000-0005-0000-0000-0000200D0000}"/>
    <cellStyle name="Coma 2 11 3 2 2 3" xfId="798" xr:uid="{00000000-0005-0000-0000-0000210D0000}"/>
    <cellStyle name="Coma 2 11 3 2 2 3 2" xfId="799" xr:uid="{00000000-0005-0000-0000-0000220D0000}"/>
    <cellStyle name="Coma 2 11 3 2 2 3 2 2" xfId="15678" xr:uid="{00000000-0005-0000-0000-0000230D0000}"/>
    <cellStyle name="Coma 2 11 3 2 2 3 2 2 2" xfId="24382" xr:uid="{00000000-0005-0000-0000-0000240D0000}"/>
    <cellStyle name="Coma 2 11 3 2 2 3 2 3" xfId="17876" xr:uid="{00000000-0005-0000-0000-0000250D0000}"/>
    <cellStyle name="Coma 2 11 3 2 2 3 2 3 2" xfId="26580" xr:uid="{00000000-0005-0000-0000-0000260D0000}"/>
    <cellStyle name="Coma 2 11 3 2 2 3 2 4" xfId="13508" xr:uid="{00000000-0005-0000-0000-0000270D0000}"/>
    <cellStyle name="Coma 2 11 3 2 2 3 2 4 2" xfId="22212" xr:uid="{00000000-0005-0000-0000-0000280D0000}"/>
    <cellStyle name="Coma 2 11 3 2 2 3 2 5" xfId="20043" xr:uid="{00000000-0005-0000-0000-0000290D0000}"/>
    <cellStyle name="Coma 2 11 3 2 2 3 3" xfId="800" xr:uid="{00000000-0005-0000-0000-00002A0D0000}"/>
    <cellStyle name="Coma 2 11 3 2 2 3 3 2" xfId="15679" xr:uid="{00000000-0005-0000-0000-00002B0D0000}"/>
    <cellStyle name="Coma 2 11 3 2 2 3 3 2 2" xfId="24383" xr:uid="{00000000-0005-0000-0000-00002C0D0000}"/>
    <cellStyle name="Coma 2 11 3 2 2 3 3 3" xfId="17877" xr:uid="{00000000-0005-0000-0000-00002D0D0000}"/>
    <cellStyle name="Coma 2 11 3 2 2 3 3 3 2" xfId="26581" xr:uid="{00000000-0005-0000-0000-00002E0D0000}"/>
    <cellStyle name="Coma 2 11 3 2 2 3 3 4" xfId="13509" xr:uid="{00000000-0005-0000-0000-00002F0D0000}"/>
    <cellStyle name="Coma 2 11 3 2 2 3 3 4 2" xfId="22213" xr:uid="{00000000-0005-0000-0000-0000300D0000}"/>
    <cellStyle name="Coma 2 11 3 2 2 3 3 5" xfId="20044" xr:uid="{00000000-0005-0000-0000-0000310D0000}"/>
    <cellStyle name="Coma 2 11 3 2 2 3 4" xfId="801" xr:uid="{00000000-0005-0000-0000-0000320D0000}"/>
    <cellStyle name="Coma 2 11 3 2 2 3 4 2" xfId="15680" xr:uid="{00000000-0005-0000-0000-0000330D0000}"/>
    <cellStyle name="Coma 2 11 3 2 2 3 4 2 2" xfId="24384" xr:uid="{00000000-0005-0000-0000-0000340D0000}"/>
    <cellStyle name="Coma 2 11 3 2 2 3 4 3" xfId="17878" xr:uid="{00000000-0005-0000-0000-0000350D0000}"/>
    <cellStyle name="Coma 2 11 3 2 2 3 4 3 2" xfId="26582" xr:uid="{00000000-0005-0000-0000-0000360D0000}"/>
    <cellStyle name="Coma 2 11 3 2 2 3 4 4" xfId="13510" xr:uid="{00000000-0005-0000-0000-0000370D0000}"/>
    <cellStyle name="Coma 2 11 3 2 2 3 4 4 2" xfId="22214" xr:uid="{00000000-0005-0000-0000-0000380D0000}"/>
    <cellStyle name="Coma 2 11 3 2 2 3 4 5" xfId="20045" xr:uid="{00000000-0005-0000-0000-0000390D0000}"/>
    <cellStyle name="Coma 2 11 3 2 2 3 5" xfId="802" xr:uid="{00000000-0005-0000-0000-00003A0D0000}"/>
    <cellStyle name="Coma 2 11 3 2 2 3 5 2" xfId="15681" xr:uid="{00000000-0005-0000-0000-00003B0D0000}"/>
    <cellStyle name="Coma 2 11 3 2 2 3 5 2 2" xfId="24385" xr:uid="{00000000-0005-0000-0000-00003C0D0000}"/>
    <cellStyle name="Coma 2 11 3 2 2 3 5 3" xfId="17879" xr:uid="{00000000-0005-0000-0000-00003D0D0000}"/>
    <cellStyle name="Coma 2 11 3 2 2 3 5 3 2" xfId="26583" xr:uid="{00000000-0005-0000-0000-00003E0D0000}"/>
    <cellStyle name="Coma 2 11 3 2 2 3 5 4" xfId="13511" xr:uid="{00000000-0005-0000-0000-00003F0D0000}"/>
    <cellStyle name="Coma 2 11 3 2 2 3 5 4 2" xfId="22215" xr:uid="{00000000-0005-0000-0000-0000400D0000}"/>
    <cellStyle name="Coma 2 11 3 2 2 3 5 5" xfId="20046" xr:uid="{00000000-0005-0000-0000-0000410D0000}"/>
    <cellStyle name="Coma 2 11 3 2 2 3 6" xfId="15677" xr:uid="{00000000-0005-0000-0000-0000420D0000}"/>
    <cellStyle name="Coma 2 11 3 2 2 3 6 2" xfId="24381" xr:uid="{00000000-0005-0000-0000-0000430D0000}"/>
    <cellStyle name="Coma 2 11 3 2 2 3 7" xfId="17875" xr:uid="{00000000-0005-0000-0000-0000440D0000}"/>
    <cellStyle name="Coma 2 11 3 2 2 3 7 2" xfId="26579" xr:uid="{00000000-0005-0000-0000-0000450D0000}"/>
    <cellStyle name="Coma 2 11 3 2 2 3 8" xfId="13507" xr:uid="{00000000-0005-0000-0000-0000460D0000}"/>
    <cellStyle name="Coma 2 11 3 2 2 3 8 2" xfId="22211" xr:uid="{00000000-0005-0000-0000-0000470D0000}"/>
    <cellStyle name="Coma 2 11 3 2 2 3 9" xfId="20042" xr:uid="{00000000-0005-0000-0000-0000480D0000}"/>
    <cellStyle name="Coma 2 11 3 2 2 4" xfId="803" xr:uid="{00000000-0005-0000-0000-0000490D0000}"/>
    <cellStyle name="Coma 2 11 3 2 2 5" xfId="804" xr:uid="{00000000-0005-0000-0000-00004A0D0000}"/>
    <cellStyle name="Coma 2 11 3 2 2 6" xfId="805" xr:uid="{00000000-0005-0000-0000-00004B0D0000}"/>
    <cellStyle name="Coma 2 11 3 2 2 7" xfId="806" xr:uid="{00000000-0005-0000-0000-00004C0D0000}"/>
    <cellStyle name="Coma 2 11 3 2 3" xfId="807" xr:uid="{00000000-0005-0000-0000-00004D0D0000}"/>
    <cellStyle name="Coma 2 11 3 2 3 2" xfId="808" xr:uid="{00000000-0005-0000-0000-00004E0D0000}"/>
    <cellStyle name="Coma 2 11 3 2 3 2 2" xfId="809" xr:uid="{00000000-0005-0000-0000-00004F0D0000}"/>
    <cellStyle name="Coma 2 11 3 2 3 2 2 2" xfId="15683" xr:uid="{00000000-0005-0000-0000-0000500D0000}"/>
    <cellStyle name="Coma 2 11 3 2 3 2 2 2 2" xfId="24387" xr:uid="{00000000-0005-0000-0000-0000510D0000}"/>
    <cellStyle name="Coma 2 11 3 2 3 2 2 3" xfId="17881" xr:uid="{00000000-0005-0000-0000-0000520D0000}"/>
    <cellStyle name="Coma 2 11 3 2 3 2 2 3 2" xfId="26585" xr:uid="{00000000-0005-0000-0000-0000530D0000}"/>
    <cellStyle name="Coma 2 11 3 2 3 2 2 4" xfId="13513" xr:uid="{00000000-0005-0000-0000-0000540D0000}"/>
    <cellStyle name="Coma 2 11 3 2 3 2 2 4 2" xfId="22217" xr:uid="{00000000-0005-0000-0000-0000550D0000}"/>
    <cellStyle name="Coma 2 11 3 2 3 2 2 5" xfId="20048" xr:uid="{00000000-0005-0000-0000-0000560D0000}"/>
    <cellStyle name="Coma 2 11 3 2 3 2 3" xfId="810" xr:uid="{00000000-0005-0000-0000-0000570D0000}"/>
    <cellStyle name="Coma 2 11 3 2 3 2 3 2" xfId="15684" xr:uid="{00000000-0005-0000-0000-0000580D0000}"/>
    <cellStyle name="Coma 2 11 3 2 3 2 3 2 2" xfId="24388" xr:uid="{00000000-0005-0000-0000-0000590D0000}"/>
    <cellStyle name="Coma 2 11 3 2 3 2 3 3" xfId="17882" xr:uid="{00000000-0005-0000-0000-00005A0D0000}"/>
    <cellStyle name="Coma 2 11 3 2 3 2 3 3 2" xfId="26586" xr:uid="{00000000-0005-0000-0000-00005B0D0000}"/>
    <cellStyle name="Coma 2 11 3 2 3 2 3 4" xfId="13514" xr:uid="{00000000-0005-0000-0000-00005C0D0000}"/>
    <cellStyle name="Coma 2 11 3 2 3 2 3 4 2" xfId="22218" xr:uid="{00000000-0005-0000-0000-00005D0D0000}"/>
    <cellStyle name="Coma 2 11 3 2 3 2 3 5" xfId="20049" xr:uid="{00000000-0005-0000-0000-00005E0D0000}"/>
    <cellStyle name="Coma 2 11 3 2 3 2 4" xfId="811" xr:uid="{00000000-0005-0000-0000-00005F0D0000}"/>
    <cellStyle name="Coma 2 11 3 2 3 2 4 2" xfId="15685" xr:uid="{00000000-0005-0000-0000-0000600D0000}"/>
    <cellStyle name="Coma 2 11 3 2 3 2 4 2 2" xfId="24389" xr:uid="{00000000-0005-0000-0000-0000610D0000}"/>
    <cellStyle name="Coma 2 11 3 2 3 2 4 3" xfId="17883" xr:uid="{00000000-0005-0000-0000-0000620D0000}"/>
    <cellStyle name="Coma 2 11 3 2 3 2 4 3 2" xfId="26587" xr:uid="{00000000-0005-0000-0000-0000630D0000}"/>
    <cellStyle name="Coma 2 11 3 2 3 2 4 4" xfId="13515" xr:uid="{00000000-0005-0000-0000-0000640D0000}"/>
    <cellStyle name="Coma 2 11 3 2 3 2 4 4 2" xfId="22219" xr:uid="{00000000-0005-0000-0000-0000650D0000}"/>
    <cellStyle name="Coma 2 11 3 2 3 2 4 5" xfId="20050" xr:uid="{00000000-0005-0000-0000-0000660D0000}"/>
    <cellStyle name="Coma 2 11 3 2 3 2 5" xfId="812" xr:uid="{00000000-0005-0000-0000-0000670D0000}"/>
    <cellStyle name="Coma 2 11 3 2 3 2 5 2" xfId="15686" xr:uid="{00000000-0005-0000-0000-0000680D0000}"/>
    <cellStyle name="Coma 2 11 3 2 3 2 5 2 2" xfId="24390" xr:uid="{00000000-0005-0000-0000-0000690D0000}"/>
    <cellStyle name="Coma 2 11 3 2 3 2 5 3" xfId="17884" xr:uid="{00000000-0005-0000-0000-00006A0D0000}"/>
    <cellStyle name="Coma 2 11 3 2 3 2 5 3 2" xfId="26588" xr:uid="{00000000-0005-0000-0000-00006B0D0000}"/>
    <cellStyle name="Coma 2 11 3 2 3 2 5 4" xfId="13516" xr:uid="{00000000-0005-0000-0000-00006C0D0000}"/>
    <cellStyle name="Coma 2 11 3 2 3 2 5 4 2" xfId="22220" xr:uid="{00000000-0005-0000-0000-00006D0D0000}"/>
    <cellStyle name="Coma 2 11 3 2 3 2 5 5" xfId="20051" xr:uid="{00000000-0005-0000-0000-00006E0D0000}"/>
    <cellStyle name="Coma 2 11 3 2 3 2 6" xfId="15682" xr:uid="{00000000-0005-0000-0000-00006F0D0000}"/>
    <cellStyle name="Coma 2 11 3 2 3 2 6 2" xfId="24386" xr:uid="{00000000-0005-0000-0000-0000700D0000}"/>
    <cellStyle name="Coma 2 11 3 2 3 2 7" xfId="17880" xr:uid="{00000000-0005-0000-0000-0000710D0000}"/>
    <cellStyle name="Coma 2 11 3 2 3 2 7 2" xfId="26584" xr:uid="{00000000-0005-0000-0000-0000720D0000}"/>
    <cellStyle name="Coma 2 11 3 2 3 2 8" xfId="13512" xr:uid="{00000000-0005-0000-0000-0000730D0000}"/>
    <cellStyle name="Coma 2 11 3 2 3 2 8 2" xfId="22216" xr:uid="{00000000-0005-0000-0000-0000740D0000}"/>
    <cellStyle name="Coma 2 11 3 2 3 2 9" xfId="20047" xr:uid="{00000000-0005-0000-0000-0000750D0000}"/>
    <cellStyle name="Coma 2 11 3 2 3 3" xfId="813" xr:uid="{00000000-0005-0000-0000-0000760D0000}"/>
    <cellStyle name="Coma 2 11 3 2 3 4" xfId="814" xr:uid="{00000000-0005-0000-0000-0000770D0000}"/>
    <cellStyle name="Coma 2 11 3 2 3 5" xfId="815" xr:uid="{00000000-0005-0000-0000-0000780D0000}"/>
    <cellStyle name="Coma 2 11 3 2 3 6" xfId="816" xr:uid="{00000000-0005-0000-0000-0000790D0000}"/>
    <cellStyle name="Coma 2 11 3 2 4" xfId="817" xr:uid="{00000000-0005-0000-0000-00007A0D0000}"/>
    <cellStyle name="Coma 2 11 3 2 4 2" xfId="15687" xr:uid="{00000000-0005-0000-0000-00007B0D0000}"/>
    <cellStyle name="Coma 2 11 3 2 4 2 2" xfId="24391" xr:uid="{00000000-0005-0000-0000-00007C0D0000}"/>
    <cellStyle name="Coma 2 11 3 2 4 3" xfId="17885" xr:uid="{00000000-0005-0000-0000-00007D0D0000}"/>
    <cellStyle name="Coma 2 11 3 2 4 3 2" xfId="26589" xr:uid="{00000000-0005-0000-0000-00007E0D0000}"/>
    <cellStyle name="Coma 2 11 3 2 4 4" xfId="13517" xr:uid="{00000000-0005-0000-0000-00007F0D0000}"/>
    <cellStyle name="Coma 2 11 3 2 4 4 2" xfId="22221" xr:uid="{00000000-0005-0000-0000-0000800D0000}"/>
    <cellStyle name="Coma 2 11 3 2 4 5" xfId="20052" xr:uid="{00000000-0005-0000-0000-0000810D0000}"/>
    <cellStyle name="Coma 2 11 3 2 5" xfId="818" xr:uid="{00000000-0005-0000-0000-0000820D0000}"/>
    <cellStyle name="Coma 2 11 3 2 5 2" xfId="15688" xr:uid="{00000000-0005-0000-0000-0000830D0000}"/>
    <cellStyle name="Coma 2 11 3 2 5 2 2" xfId="24392" xr:uid="{00000000-0005-0000-0000-0000840D0000}"/>
    <cellStyle name="Coma 2 11 3 2 5 3" xfId="17886" xr:uid="{00000000-0005-0000-0000-0000850D0000}"/>
    <cellStyle name="Coma 2 11 3 2 5 3 2" xfId="26590" xr:uid="{00000000-0005-0000-0000-0000860D0000}"/>
    <cellStyle name="Coma 2 11 3 2 5 4" xfId="13518" xr:uid="{00000000-0005-0000-0000-0000870D0000}"/>
    <cellStyle name="Coma 2 11 3 2 5 4 2" xfId="22222" xr:uid="{00000000-0005-0000-0000-0000880D0000}"/>
    <cellStyle name="Coma 2 11 3 2 5 5" xfId="20053" xr:uid="{00000000-0005-0000-0000-0000890D0000}"/>
    <cellStyle name="Coma 2 11 3 2 6" xfId="819" xr:uid="{00000000-0005-0000-0000-00008A0D0000}"/>
    <cellStyle name="Coma 2 11 3 2 6 2" xfId="15689" xr:uid="{00000000-0005-0000-0000-00008B0D0000}"/>
    <cellStyle name="Coma 2 11 3 2 6 2 2" xfId="24393" xr:uid="{00000000-0005-0000-0000-00008C0D0000}"/>
    <cellStyle name="Coma 2 11 3 2 6 3" xfId="17887" xr:uid="{00000000-0005-0000-0000-00008D0D0000}"/>
    <cellStyle name="Coma 2 11 3 2 6 3 2" xfId="26591" xr:uid="{00000000-0005-0000-0000-00008E0D0000}"/>
    <cellStyle name="Coma 2 11 3 2 6 4" xfId="13519" xr:uid="{00000000-0005-0000-0000-00008F0D0000}"/>
    <cellStyle name="Coma 2 11 3 2 6 4 2" xfId="22223" xr:uid="{00000000-0005-0000-0000-0000900D0000}"/>
    <cellStyle name="Coma 2 11 3 2 6 5" xfId="20054" xr:uid="{00000000-0005-0000-0000-0000910D0000}"/>
    <cellStyle name="Coma 2 11 3 2 7" xfId="820" xr:uid="{00000000-0005-0000-0000-0000920D0000}"/>
    <cellStyle name="Coma 2 11 3 2 7 2" xfId="15690" xr:uid="{00000000-0005-0000-0000-0000930D0000}"/>
    <cellStyle name="Coma 2 11 3 2 7 2 2" xfId="24394" xr:uid="{00000000-0005-0000-0000-0000940D0000}"/>
    <cellStyle name="Coma 2 11 3 2 7 3" xfId="17888" xr:uid="{00000000-0005-0000-0000-0000950D0000}"/>
    <cellStyle name="Coma 2 11 3 2 7 3 2" xfId="26592" xr:uid="{00000000-0005-0000-0000-0000960D0000}"/>
    <cellStyle name="Coma 2 11 3 2 7 4" xfId="13520" xr:uid="{00000000-0005-0000-0000-0000970D0000}"/>
    <cellStyle name="Coma 2 11 3 2 7 4 2" xfId="22224" xr:uid="{00000000-0005-0000-0000-0000980D0000}"/>
    <cellStyle name="Coma 2 11 3 2 7 5" xfId="20055" xr:uid="{00000000-0005-0000-0000-0000990D0000}"/>
    <cellStyle name="Coma 2 11 3 2 8" xfId="15666" xr:uid="{00000000-0005-0000-0000-00009A0D0000}"/>
    <cellStyle name="Coma 2 11 3 2 8 2" xfId="24370" xr:uid="{00000000-0005-0000-0000-00009B0D0000}"/>
    <cellStyle name="Coma 2 11 3 2 9" xfId="17864" xr:uid="{00000000-0005-0000-0000-00009C0D0000}"/>
    <cellStyle name="Coma 2 11 3 2 9 2" xfId="26568" xr:uid="{00000000-0005-0000-0000-00009D0D0000}"/>
    <cellStyle name="Coma 2 11 3 3" xfId="821" xr:uid="{00000000-0005-0000-0000-00009E0D0000}"/>
    <cellStyle name="Coma 2 11 3 3 10" xfId="20056" xr:uid="{00000000-0005-0000-0000-00009F0D0000}"/>
    <cellStyle name="Coma 2 11 3 3 2" xfId="822" xr:uid="{00000000-0005-0000-0000-0000A00D0000}"/>
    <cellStyle name="Coma 2 11 3 3 2 2" xfId="823" xr:uid="{00000000-0005-0000-0000-0000A10D0000}"/>
    <cellStyle name="Coma 2 11 3 3 2 2 2" xfId="824" xr:uid="{00000000-0005-0000-0000-0000A20D0000}"/>
    <cellStyle name="Coma 2 11 3 3 2 2 2 2" xfId="15693" xr:uid="{00000000-0005-0000-0000-0000A30D0000}"/>
    <cellStyle name="Coma 2 11 3 3 2 2 2 2 2" xfId="24397" xr:uid="{00000000-0005-0000-0000-0000A40D0000}"/>
    <cellStyle name="Coma 2 11 3 3 2 2 2 3" xfId="17891" xr:uid="{00000000-0005-0000-0000-0000A50D0000}"/>
    <cellStyle name="Coma 2 11 3 3 2 2 2 3 2" xfId="26595" xr:uid="{00000000-0005-0000-0000-0000A60D0000}"/>
    <cellStyle name="Coma 2 11 3 3 2 2 2 4" xfId="13523" xr:uid="{00000000-0005-0000-0000-0000A70D0000}"/>
    <cellStyle name="Coma 2 11 3 3 2 2 2 4 2" xfId="22227" xr:uid="{00000000-0005-0000-0000-0000A80D0000}"/>
    <cellStyle name="Coma 2 11 3 3 2 2 2 5" xfId="20058" xr:uid="{00000000-0005-0000-0000-0000A90D0000}"/>
    <cellStyle name="Coma 2 11 3 3 2 2 3" xfId="825" xr:uid="{00000000-0005-0000-0000-0000AA0D0000}"/>
    <cellStyle name="Coma 2 11 3 3 2 2 3 2" xfId="15694" xr:uid="{00000000-0005-0000-0000-0000AB0D0000}"/>
    <cellStyle name="Coma 2 11 3 3 2 2 3 2 2" xfId="24398" xr:uid="{00000000-0005-0000-0000-0000AC0D0000}"/>
    <cellStyle name="Coma 2 11 3 3 2 2 3 3" xfId="17892" xr:uid="{00000000-0005-0000-0000-0000AD0D0000}"/>
    <cellStyle name="Coma 2 11 3 3 2 2 3 3 2" xfId="26596" xr:uid="{00000000-0005-0000-0000-0000AE0D0000}"/>
    <cellStyle name="Coma 2 11 3 3 2 2 3 4" xfId="13524" xr:uid="{00000000-0005-0000-0000-0000AF0D0000}"/>
    <cellStyle name="Coma 2 11 3 3 2 2 3 4 2" xfId="22228" xr:uid="{00000000-0005-0000-0000-0000B00D0000}"/>
    <cellStyle name="Coma 2 11 3 3 2 2 3 5" xfId="20059" xr:uid="{00000000-0005-0000-0000-0000B10D0000}"/>
    <cellStyle name="Coma 2 11 3 3 2 2 4" xfId="826" xr:uid="{00000000-0005-0000-0000-0000B20D0000}"/>
    <cellStyle name="Coma 2 11 3 3 2 2 4 2" xfId="15695" xr:uid="{00000000-0005-0000-0000-0000B30D0000}"/>
    <cellStyle name="Coma 2 11 3 3 2 2 4 2 2" xfId="24399" xr:uid="{00000000-0005-0000-0000-0000B40D0000}"/>
    <cellStyle name="Coma 2 11 3 3 2 2 4 3" xfId="17893" xr:uid="{00000000-0005-0000-0000-0000B50D0000}"/>
    <cellStyle name="Coma 2 11 3 3 2 2 4 3 2" xfId="26597" xr:uid="{00000000-0005-0000-0000-0000B60D0000}"/>
    <cellStyle name="Coma 2 11 3 3 2 2 4 4" xfId="13525" xr:uid="{00000000-0005-0000-0000-0000B70D0000}"/>
    <cellStyle name="Coma 2 11 3 3 2 2 4 4 2" xfId="22229" xr:uid="{00000000-0005-0000-0000-0000B80D0000}"/>
    <cellStyle name="Coma 2 11 3 3 2 2 4 5" xfId="20060" xr:uid="{00000000-0005-0000-0000-0000B90D0000}"/>
    <cellStyle name="Coma 2 11 3 3 2 2 5" xfId="827" xr:uid="{00000000-0005-0000-0000-0000BA0D0000}"/>
    <cellStyle name="Coma 2 11 3 3 2 2 5 2" xfId="15696" xr:uid="{00000000-0005-0000-0000-0000BB0D0000}"/>
    <cellStyle name="Coma 2 11 3 3 2 2 5 2 2" xfId="24400" xr:uid="{00000000-0005-0000-0000-0000BC0D0000}"/>
    <cellStyle name="Coma 2 11 3 3 2 2 5 3" xfId="17894" xr:uid="{00000000-0005-0000-0000-0000BD0D0000}"/>
    <cellStyle name="Coma 2 11 3 3 2 2 5 3 2" xfId="26598" xr:uid="{00000000-0005-0000-0000-0000BE0D0000}"/>
    <cellStyle name="Coma 2 11 3 3 2 2 5 4" xfId="13526" xr:uid="{00000000-0005-0000-0000-0000BF0D0000}"/>
    <cellStyle name="Coma 2 11 3 3 2 2 5 4 2" xfId="22230" xr:uid="{00000000-0005-0000-0000-0000C00D0000}"/>
    <cellStyle name="Coma 2 11 3 3 2 2 5 5" xfId="20061" xr:uid="{00000000-0005-0000-0000-0000C10D0000}"/>
    <cellStyle name="Coma 2 11 3 3 2 2 6" xfId="15692" xr:uid="{00000000-0005-0000-0000-0000C20D0000}"/>
    <cellStyle name="Coma 2 11 3 3 2 2 6 2" xfId="24396" xr:uid="{00000000-0005-0000-0000-0000C30D0000}"/>
    <cellStyle name="Coma 2 11 3 3 2 2 7" xfId="17890" xr:uid="{00000000-0005-0000-0000-0000C40D0000}"/>
    <cellStyle name="Coma 2 11 3 3 2 2 7 2" xfId="26594" xr:uid="{00000000-0005-0000-0000-0000C50D0000}"/>
    <cellStyle name="Coma 2 11 3 3 2 2 8" xfId="13522" xr:uid="{00000000-0005-0000-0000-0000C60D0000}"/>
    <cellStyle name="Coma 2 11 3 3 2 2 8 2" xfId="22226" xr:uid="{00000000-0005-0000-0000-0000C70D0000}"/>
    <cellStyle name="Coma 2 11 3 3 2 2 9" xfId="20057" xr:uid="{00000000-0005-0000-0000-0000C80D0000}"/>
    <cellStyle name="Coma 2 11 3 3 2 3" xfId="828" xr:uid="{00000000-0005-0000-0000-0000C90D0000}"/>
    <cellStyle name="Coma 2 11 3 3 2 4" xfId="829" xr:uid="{00000000-0005-0000-0000-0000CA0D0000}"/>
    <cellStyle name="Coma 2 11 3 3 2 5" xfId="830" xr:uid="{00000000-0005-0000-0000-0000CB0D0000}"/>
    <cellStyle name="Coma 2 11 3 3 2 6" xfId="831" xr:uid="{00000000-0005-0000-0000-0000CC0D0000}"/>
    <cellStyle name="Coma 2 11 3 3 3" xfId="832" xr:uid="{00000000-0005-0000-0000-0000CD0D0000}"/>
    <cellStyle name="Coma 2 11 3 3 3 2" xfId="15697" xr:uid="{00000000-0005-0000-0000-0000CE0D0000}"/>
    <cellStyle name="Coma 2 11 3 3 3 2 2" xfId="24401" xr:uid="{00000000-0005-0000-0000-0000CF0D0000}"/>
    <cellStyle name="Coma 2 11 3 3 3 3" xfId="17895" xr:uid="{00000000-0005-0000-0000-0000D00D0000}"/>
    <cellStyle name="Coma 2 11 3 3 3 3 2" xfId="26599" xr:uid="{00000000-0005-0000-0000-0000D10D0000}"/>
    <cellStyle name="Coma 2 11 3 3 3 4" xfId="13527" xr:uid="{00000000-0005-0000-0000-0000D20D0000}"/>
    <cellStyle name="Coma 2 11 3 3 3 4 2" xfId="22231" xr:uid="{00000000-0005-0000-0000-0000D30D0000}"/>
    <cellStyle name="Coma 2 11 3 3 3 5" xfId="20062" xr:uid="{00000000-0005-0000-0000-0000D40D0000}"/>
    <cellStyle name="Coma 2 11 3 3 4" xfId="833" xr:uid="{00000000-0005-0000-0000-0000D50D0000}"/>
    <cellStyle name="Coma 2 11 3 3 4 2" xfId="15698" xr:uid="{00000000-0005-0000-0000-0000D60D0000}"/>
    <cellStyle name="Coma 2 11 3 3 4 2 2" xfId="24402" xr:uid="{00000000-0005-0000-0000-0000D70D0000}"/>
    <cellStyle name="Coma 2 11 3 3 4 3" xfId="17896" xr:uid="{00000000-0005-0000-0000-0000D80D0000}"/>
    <cellStyle name="Coma 2 11 3 3 4 3 2" xfId="26600" xr:uid="{00000000-0005-0000-0000-0000D90D0000}"/>
    <cellStyle name="Coma 2 11 3 3 4 4" xfId="13528" xr:uid="{00000000-0005-0000-0000-0000DA0D0000}"/>
    <cellStyle name="Coma 2 11 3 3 4 4 2" xfId="22232" xr:uid="{00000000-0005-0000-0000-0000DB0D0000}"/>
    <cellStyle name="Coma 2 11 3 3 4 5" xfId="20063" xr:uid="{00000000-0005-0000-0000-0000DC0D0000}"/>
    <cellStyle name="Coma 2 11 3 3 5" xfId="834" xr:uid="{00000000-0005-0000-0000-0000DD0D0000}"/>
    <cellStyle name="Coma 2 11 3 3 5 2" xfId="15699" xr:uid="{00000000-0005-0000-0000-0000DE0D0000}"/>
    <cellStyle name="Coma 2 11 3 3 5 2 2" xfId="24403" xr:uid="{00000000-0005-0000-0000-0000DF0D0000}"/>
    <cellStyle name="Coma 2 11 3 3 5 3" xfId="17897" xr:uid="{00000000-0005-0000-0000-0000E00D0000}"/>
    <cellStyle name="Coma 2 11 3 3 5 3 2" xfId="26601" xr:uid="{00000000-0005-0000-0000-0000E10D0000}"/>
    <cellStyle name="Coma 2 11 3 3 5 4" xfId="13529" xr:uid="{00000000-0005-0000-0000-0000E20D0000}"/>
    <cellStyle name="Coma 2 11 3 3 5 4 2" xfId="22233" xr:uid="{00000000-0005-0000-0000-0000E30D0000}"/>
    <cellStyle name="Coma 2 11 3 3 5 5" xfId="20064" xr:uid="{00000000-0005-0000-0000-0000E40D0000}"/>
    <cellStyle name="Coma 2 11 3 3 6" xfId="835" xr:uid="{00000000-0005-0000-0000-0000E50D0000}"/>
    <cellStyle name="Coma 2 11 3 3 6 2" xfId="15700" xr:uid="{00000000-0005-0000-0000-0000E60D0000}"/>
    <cellStyle name="Coma 2 11 3 3 6 2 2" xfId="24404" xr:uid="{00000000-0005-0000-0000-0000E70D0000}"/>
    <cellStyle name="Coma 2 11 3 3 6 3" xfId="17898" xr:uid="{00000000-0005-0000-0000-0000E80D0000}"/>
    <cellStyle name="Coma 2 11 3 3 6 3 2" xfId="26602" xr:uid="{00000000-0005-0000-0000-0000E90D0000}"/>
    <cellStyle name="Coma 2 11 3 3 6 4" xfId="13530" xr:uid="{00000000-0005-0000-0000-0000EA0D0000}"/>
    <cellStyle name="Coma 2 11 3 3 6 4 2" xfId="22234" xr:uid="{00000000-0005-0000-0000-0000EB0D0000}"/>
    <cellStyle name="Coma 2 11 3 3 6 5" xfId="20065" xr:uid="{00000000-0005-0000-0000-0000EC0D0000}"/>
    <cellStyle name="Coma 2 11 3 3 7" xfId="15691" xr:uid="{00000000-0005-0000-0000-0000ED0D0000}"/>
    <cellStyle name="Coma 2 11 3 3 7 2" xfId="24395" xr:uid="{00000000-0005-0000-0000-0000EE0D0000}"/>
    <cellStyle name="Coma 2 11 3 3 8" xfId="17889" xr:uid="{00000000-0005-0000-0000-0000EF0D0000}"/>
    <cellStyle name="Coma 2 11 3 3 8 2" xfId="26593" xr:uid="{00000000-0005-0000-0000-0000F00D0000}"/>
    <cellStyle name="Coma 2 11 3 3 9" xfId="13521" xr:uid="{00000000-0005-0000-0000-0000F10D0000}"/>
    <cellStyle name="Coma 2 11 3 3 9 2" xfId="22225" xr:uid="{00000000-0005-0000-0000-0000F20D0000}"/>
    <cellStyle name="Coma 2 11 3 4" xfId="836" xr:uid="{00000000-0005-0000-0000-0000F30D0000}"/>
    <cellStyle name="Coma 2 11 3 4 2" xfId="837" xr:uid="{00000000-0005-0000-0000-0000F40D0000}"/>
    <cellStyle name="Coma 2 11 3 4 2 2" xfId="15702" xr:uid="{00000000-0005-0000-0000-0000F50D0000}"/>
    <cellStyle name="Coma 2 11 3 4 2 2 2" xfId="24406" xr:uid="{00000000-0005-0000-0000-0000F60D0000}"/>
    <cellStyle name="Coma 2 11 3 4 2 3" xfId="17900" xr:uid="{00000000-0005-0000-0000-0000F70D0000}"/>
    <cellStyle name="Coma 2 11 3 4 2 3 2" xfId="26604" xr:uid="{00000000-0005-0000-0000-0000F80D0000}"/>
    <cellStyle name="Coma 2 11 3 4 2 4" xfId="13532" xr:uid="{00000000-0005-0000-0000-0000F90D0000}"/>
    <cellStyle name="Coma 2 11 3 4 2 4 2" xfId="22236" xr:uid="{00000000-0005-0000-0000-0000FA0D0000}"/>
    <cellStyle name="Coma 2 11 3 4 2 5" xfId="20067" xr:uid="{00000000-0005-0000-0000-0000FB0D0000}"/>
    <cellStyle name="Coma 2 11 3 4 3" xfId="838" xr:uid="{00000000-0005-0000-0000-0000FC0D0000}"/>
    <cellStyle name="Coma 2 11 3 4 3 2" xfId="15703" xr:uid="{00000000-0005-0000-0000-0000FD0D0000}"/>
    <cellStyle name="Coma 2 11 3 4 3 2 2" xfId="24407" xr:uid="{00000000-0005-0000-0000-0000FE0D0000}"/>
    <cellStyle name="Coma 2 11 3 4 3 3" xfId="17901" xr:uid="{00000000-0005-0000-0000-0000FF0D0000}"/>
    <cellStyle name="Coma 2 11 3 4 3 3 2" xfId="26605" xr:uid="{00000000-0005-0000-0000-0000000E0000}"/>
    <cellStyle name="Coma 2 11 3 4 3 4" xfId="13533" xr:uid="{00000000-0005-0000-0000-0000010E0000}"/>
    <cellStyle name="Coma 2 11 3 4 3 4 2" xfId="22237" xr:uid="{00000000-0005-0000-0000-0000020E0000}"/>
    <cellStyle name="Coma 2 11 3 4 3 5" xfId="20068" xr:uid="{00000000-0005-0000-0000-0000030E0000}"/>
    <cellStyle name="Coma 2 11 3 4 4" xfId="839" xr:uid="{00000000-0005-0000-0000-0000040E0000}"/>
    <cellStyle name="Coma 2 11 3 4 4 2" xfId="15704" xr:uid="{00000000-0005-0000-0000-0000050E0000}"/>
    <cellStyle name="Coma 2 11 3 4 4 2 2" xfId="24408" xr:uid="{00000000-0005-0000-0000-0000060E0000}"/>
    <cellStyle name="Coma 2 11 3 4 4 3" xfId="17902" xr:uid="{00000000-0005-0000-0000-0000070E0000}"/>
    <cellStyle name="Coma 2 11 3 4 4 3 2" xfId="26606" xr:uid="{00000000-0005-0000-0000-0000080E0000}"/>
    <cellStyle name="Coma 2 11 3 4 4 4" xfId="13534" xr:uid="{00000000-0005-0000-0000-0000090E0000}"/>
    <cellStyle name="Coma 2 11 3 4 4 4 2" xfId="22238" xr:uid="{00000000-0005-0000-0000-00000A0E0000}"/>
    <cellStyle name="Coma 2 11 3 4 4 5" xfId="20069" xr:uid="{00000000-0005-0000-0000-00000B0E0000}"/>
    <cellStyle name="Coma 2 11 3 4 5" xfId="840" xr:uid="{00000000-0005-0000-0000-00000C0E0000}"/>
    <cellStyle name="Coma 2 11 3 4 5 2" xfId="15705" xr:uid="{00000000-0005-0000-0000-00000D0E0000}"/>
    <cellStyle name="Coma 2 11 3 4 5 2 2" xfId="24409" xr:uid="{00000000-0005-0000-0000-00000E0E0000}"/>
    <cellStyle name="Coma 2 11 3 4 5 3" xfId="17903" xr:uid="{00000000-0005-0000-0000-00000F0E0000}"/>
    <cellStyle name="Coma 2 11 3 4 5 3 2" xfId="26607" xr:uid="{00000000-0005-0000-0000-0000100E0000}"/>
    <cellStyle name="Coma 2 11 3 4 5 4" xfId="13535" xr:uid="{00000000-0005-0000-0000-0000110E0000}"/>
    <cellStyle name="Coma 2 11 3 4 5 4 2" xfId="22239" xr:uid="{00000000-0005-0000-0000-0000120E0000}"/>
    <cellStyle name="Coma 2 11 3 4 5 5" xfId="20070" xr:uid="{00000000-0005-0000-0000-0000130E0000}"/>
    <cellStyle name="Coma 2 11 3 4 6" xfId="15701" xr:uid="{00000000-0005-0000-0000-0000140E0000}"/>
    <cellStyle name="Coma 2 11 3 4 6 2" xfId="24405" xr:uid="{00000000-0005-0000-0000-0000150E0000}"/>
    <cellStyle name="Coma 2 11 3 4 7" xfId="17899" xr:uid="{00000000-0005-0000-0000-0000160E0000}"/>
    <cellStyle name="Coma 2 11 3 4 7 2" xfId="26603" xr:uid="{00000000-0005-0000-0000-0000170E0000}"/>
    <cellStyle name="Coma 2 11 3 4 8" xfId="13531" xr:uid="{00000000-0005-0000-0000-0000180E0000}"/>
    <cellStyle name="Coma 2 11 3 4 8 2" xfId="22235" xr:uid="{00000000-0005-0000-0000-0000190E0000}"/>
    <cellStyle name="Coma 2 11 3 4 9" xfId="20066" xr:uid="{00000000-0005-0000-0000-00001A0E0000}"/>
    <cellStyle name="Coma 2 11 3 5" xfId="841" xr:uid="{00000000-0005-0000-0000-00001B0E0000}"/>
    <cellStyle name="Coma 2 11 3 6" xfId="842" xr:uid="{00000000-0005-0000-0000-00001C0E0000}"/>
    <cellStyle name="Coma 2 11 3 7" xfId="843" xr:uid="{00000000-0005-0000-0000-00001D0E0000}"/>
    <cellStyle name="Coma 2 11 3 8" xfId="844" xr:uid="{00000000-0005-0000-0000-00001E0E0000}"/>
    <cellStyle name="Coma 2 11 4" xfId="845" xr:uid="{00000000-0005-0000-0000-00001F0E0000}"/>
    <cellStyle name="Coma 2 11 4 2" xfId="846" xr:uid="{00000000-0005-0000-0000-0000200E0000}"/>
    <cellStyle name="Coma 2 11 4 2 10" xfId="20071" xr:uid="{00000000-0005-0000-0000-0000210E0000}"/>
    <cellStyle name="Coma 2 11 4 2 2" xfId="847" xr:uid="{00000000-0005-0000-0000-0000220E0000}"/>
    <cellStyle name="Coma 2 11 4 2 2 2" xfId="848" xr:uid="{00000000-0005-0000-0000-0000230E0000}"/>
    <cellStyle name="Coma 2 11 4 2 2 2 2" xfId="849" xr:uid="{00000000-0005-0000-0000-0000240E0000}"/>
    <cellStyle name="Coma 2 11 4 2 2 2 2 2" xfId="15708" xr:uid="{00000000-0005-0000-0000-0000250E0000}"/>
    <cellStyle name="Coma 2 11 4 2 2 2 2 2 2" xfId="24412" xr:uid="{00000000-0005-0000-0000-0000260E0000}"/>
    <cellStyle name="Coma 2 11 4 2 2 2 2 3" xfId="17906" xr:uid="{00000000-0005-0000-0000-0000270E0000}"/>
    <cellStyle name="Coma 2 11 4 2 2 2 2 3 2" xfId="26610" xr:uid="{00000000-0005-0000-0000-0000280E0000}"/>
    <cellStyle name="Coma 2 11 4 2 2 2 2 4" xfId="13538" xr:uid="{00000000-0005-0000-0000-0000290E0000}"/>
    <cellStyle name="Coma 2 11 4 2 2 2 2 4 2" xfId="22242" xr:uid="{00000000-0005-0000-0000-00002A0E0000}"/>
    <cellStyle name="Coma 2 11 4 2 2 2 2 5" xfId="20073" xr:uid="{00000000-0005-0000-0000-00002B0E0000}"/>
    <cellStyle name="Coma 2 11 4 2 2 2 3" xfId="850" xr:uid="{00000000-0005-0000-0000-00002C0E0000}"/>
    <cellStyle name="Coma 2 11 4 2 2 2 3 2" xfId="15709" xr:uid="{00000000-0005-0000-0000-00002D0E0000}"/>
    <cellStyle name="Coma 2 11 4 2 2 2 3 2 2" xfId="24413" xr:uid="{00000000-0005-0000-0000-00002E0E0000}"/>
    <cellStyle name="Coma 2 11 4 2 2 2 3 3" xfId="17907" xr:uid="{00000000-0005-0000-0000-00002F0E0000}"/>
    <cellStyle name="Coma 2 11 4 2 2 2 3 3 2" xfId="26611" xr:uid="{00000000-0005-0000-0000-0000300E0000}"/>
    <cellStyle name="Coma 2 11 4 2 2 2 3 4" xfId="13539" xr:uid="{00000000-0005-0000-0000-0000310E0000}"/>
    <cellStyle name="Coma 2 11 4 2 2 2 3 4 2" xfId="22243" xr:uid="{00000000-0005-0000-0000-0000320E0000}"/>
    <cellStyle name="Coma 2 11 4 2 2 2 3 5" xfId="20074" xr:uid="{00000000-0005-0000-0000-0000330E0000}"/>
    <cellStyle name="Coma 2 11 4 2 2 2 4" xfId="851" xr:uid="{00000000-0005-0000-0000-0000340E0000}"/>
    <cellStyle name="Coma 2 11 4 2 2 2 4 2" xfId="15710" xr:uid="{00000000-0005-0000-0000-0000350E0000}"/>
    <cellStyle name="Coma 2 11 4 2 2 2 4 2 2" xfId="24414" xr:uid="{00000000-0005-0000-0000-0000360E0000}"/>
    <cellStyle name="Coma 2 11 4 2 2 2 4 3" xfId="17908" xr:uid="{00000000-0005-0000-0000-0000370E0000}"/>
    <cellStyle name="Coma 2 11 4 2 2 2 4 3 2" xfId="26612" xr:uid="{00000000-0005-0000-0000-0000380E0000}"/>
    <cellStyle name="Coma 2 11 4 2 2 2 4 4" xfId="13540" xr:uid="{00000000-0005-0000-0000-0000390E0000}"/>
    <cellStyle name="Coma 2 11 4 2 2 2 4 4 2" xfId="22244" xr:uid="{00000000-0005-0000-0000-00003A0E0000}"/>
    <cellStyle name="Coma 2 11 4 2 2 2 4 5" xfId="20075" xr:uid="{00000000-0005-0000-0000-00003B0E0000}"/>
    <cellStyle name="Coma 2 11 4 2 2 2 5" xfId="852" xr:uid="{00000000-0005-0000-0000-00003C0E0000}"/>
    <cellStyle name="Coma 2 11 4 2 2 2 5 2" xfId="15711" xr:uid="{00000000-0005-0000-0000-00003D0E0000}"/>
    <cellStyle name="Coma 2 11 4 2 2 2 5 2 2" xfId="24415" xr:uid="{00000000-0005-0000-0000-00003E0E0000}"/>
    <cellStyle name="Coma 2 11 4 2 2 2 5 3" xfId="17909" xr:uid="{00000000-0005-0000-0000-00003F0E0000}"/>
    <cellStyle name="Coma 2 11 4 2 2 2 5 3 2" xfId="26613" xr:uid="{00000000-0005-0000-0000-0000400E0000}"/>
    <cellStyle name="Coma 2 11 4 2 2 2 5 4" xfId="13541" xr:uid="{00000000-0005-0000-0000-0000410E0000}"/>
    <cellStyle name="Coma 2 11 4 2 2 2 5 4 2" xfId="22245" xr:uid="{00000000-0005-0000-0000-0000420E0000}"/>
    <cellStyle name="Coma 2 11 4 2 2 2 5 5" xfId="20076" xr:uid="{00000000-0005-0000-0000-0000430E0000}"/>
    <cellStyle name="Coma 2 11 4 2 2 2 6" xfId="15707" xr:uid="{00000000-0005-0000-0000-0000440E0000}"/>
    <cellStyle name="Coma 2 11 4 2 2 2 6 2" xfId="24411" xr:uid="{00000000-0005-0000-0000-0000450E0000}"/>
    <cellStyle name="Coma 2 11 4 2 2 2 7" xfId="17905" xr:uid="{00000000-0005-0000-0000-0000460E0000}"/>
    <cellStyle name="Coma 2 11 4 2 2 2 7 2" xfId="26609" xr:uid="{00000000-0005-0000-0000-0000470E0000}"/>
    <cellStyle name="Coma 2 11 4 2 2 2 8" xfId="13537" xr:uid="{00000000-0005-0000-0000-0000480E0000}"/>
    <cellStyle name="Coma 2 11 4 2 2 2 8 2" xfId="22241" xr:uid="{00000000-0005-0000-0000-0000490E0000}"/>
    <cellStyle name="Coma 2 11 4 2 2 2 9" xfId="20072" xr:uid="{00000000-0005-0000-0000-00004A0E0000}"/>
    <cellStyle name="Coma 2 11 4 2 2 3" xfId="853" xr:uid="{00000000-0005-0000-0000-00004B0E0000}"/>
    <cellStyle name="Coma 2 11 4 2 2 4" xfId="854" xr:uid="{00000000-0005-0000-0000-00004C0E0000}"/>
    <cellStyle name="Coma 2 11 4 2 2 5" xfId="855" xr:uid="{00000000-0005-0000-0000-00004D0E0000}"/>
    <cellStyle name="Coma 2 11 4 2 2 6" xfId="856" xr:uid="{00000000-0005-0000-0000-00004E0E0000}"/>
    <cellStyle name="Coma 2 11 4 2 3" xfId="857" xr:uid="{00000000-0005-0000-0000-00004F0E0000}"/>
    <cellStyle name="Coma 2 11 4 2 3 2" xfId="15712" xr:uid="{00000000-0005-0000-0000-0000500E0000}"/>
    <cellStyle name="Coma 2 11 4 2 3 2 2" xfId="24416" xr:uid="{00000000-0005-0000-0000-0000510E0000}"/>
    <cellStyle name="Coma 2 11 4 2 3 3" xfId="17910" xr:uid="{00000000-0005-0000-0000-0000520E0000}"/>
    <cellStyle name="Coma 2 11 4 2 3 3 2" xfId="26614" xr:uid="{00000000-0005-0000-0000-0000530E0000}"/>
    <cellStyle name="Coma 2 11 4 2 3 4" xfId="13542" xr:uid="{00000000-0005-0000-0000-0000540E0000}"/>
    <cellStyle name="Coma 2 11 4 2 3 4 2" xfId="22246" xr:uid="{00000000-0005-0000-0000-0000550E0000}"/>
    <cellStyle name="Coma 2 11 4 2 3 5" xfId="20077" xr:uid="{00000000-0005-0000-0000-0000560E0000}"/>
    <cellStyle name="Coma 2 11 4 2 4" xfId="858" xr:uid="{00000000-0005-0000-0000-0000570E0000}"/>
    <cellStyle name="Coma 2 11 4 2 4 2" xfId="15713" xr:uid="{00000000-0005-0000-0000-0000580E0000}"/>
    <cellStyle name="Coma 2 11 4 2 4 2 2" xfId="24417" xr:uid="{00000000-0005-0000-0000-0000590E0000}"/>
    <cellStyle name="Coma 2 11 4 2 4 3" xfId="17911" xr:uid="{00000000-0005-0000-0000-00005A0E0000}"/>
    <cellStyle name="Coma 2 11 4 2 4 3 2" xfId="26615" xr:uid="{00000000-0005-0000-0000-00005B0E0000}"/>
    <cellStyle name="Coma 2 11 4 2 4 4" xfId="13543" xr:uid="{00000000-0005-0000-0000-00005C0E0000}"/>
    <cellStyle name="Coma 2 11 4 2 4 4 2" xfId="22247" xr:uid="{00000000-0005-0000-0000-00005D0E0000}"/>
    <cellStyle name="Coma 2 11 4 2 4 5" xfId="20078" xr:uid="{00000000-0005-0000-0000-00005E0E0000}"/>
    <cellStyle name="Coma 2 11 4 2 5" xfId="859" xr:uid="{00000000-0005-0000-0000-00005F0E0000}"/>
    <cellStyle name="Coma 2 11 4 2 5 2" xfId="15714" xr:uid="{00000000-0005-0000-0000-0000600E0000}"/>
    <cellStyle name="Coma 2 11 4 2 5 2 2" xfId="24418" xr:uid="{00000000-0005-0000-0000-0000610E0000}"/>
    <cellStyle name="Coma 2 11 4 2 5 3" xfId="17912" xr:uid="{00000000-0005-0000-0000-0000620E0000}"/>
    <cellStyle name="Coma 2 11 4 2 5 3 2" xfId="26616" xr:uid="{00000000-0005-0000-0000-0000630E0000}"/>
    <cellStyle name="Coma 2 11 4 2 5 4" xfId="13544" xr:uid="{00000000-0005-0000-0000-0000640E0000}"/>
    <cellStyle name="Coma 2 11 4 2 5 4 2" xfId="22248" xr:uid="{00000000-0005-0000-0000-0000650E0000}"/>
    <cellStyle name="Coma 2 11 4 2 5 5" xfId="20079" xr:uid="{00000000-0005-0000-0000-0000660E0000}"/>
    <cellStyle name="Coma 2 11 4 2 6" xfId="860" xr:uid="{00000000-0005-0000-0000-0000670E0000}"/>
    <cellStyle name="Coma 2 11 4 2 6 2" xfId="15715" xr:uid="{00000000-0005-0000-0000-0000680E0000}"/>
    <cellStyle name="Coma 2 11 4 2 6 2 2" xfId="24419" xr:uid="{00000000-0005-0000-0000-0000690E0000}"/>
    <cellStyle name="Coma 2 11 4 2 6 3" xfId="17913" xr:uid="{00000000-0005-0000-0000-00006A0E0000}"/>
    <cellStyle name="Coma 2 11 4 2 6 3 2" xfId="26617" xr:uid="{00000000-0005-0000-0000-00006B0E0000}"/>
    <cellStyle name="Coma 2 11 4 2 6 4" xfId="13545" xr:uid="{00000000-0005-0000-0000-00006C0E0000}"/>
    <cellStyle name="Coma 2 11 4 2 6 4 2" xfId="22249" xr:uid="{00000000-0005-0000-0000-00006D0E0000}"/>
    <cellStyle name="Coma 2 11 4 2 6 5" xfId="20080" xr:uid="{00000000-0005-0000-0000-00006E0E0000}"/>
    <cellStyle name="Coma 2 11 4 2 7" xfId="15706" xr:uid="{00000000-0005-0000-0000-00006F0E0000}"/>
    <cellStyle name="Coma 2 11 4 2 7 2" xfId="24410" xr:uid="{00000000-0005-0000-0000-0000700E0000}"/>
    <cellStyle name="Coma 2 11 4 2 8" xfId="17904" xr:uid="{00000000-0005-0000-0000-0000710E0000}"/>
    <cellStyle name="Coma 2 11 4 2 8 2" xfId="26608" xr:uid="{00000000-0005-0000-0000-0000720E0000}"/>
    <cellStyle name="Coma 2 11 4 2 9" xfId="13536" xr:uid="{00000000-0005-0000-0000-0000730E0000}"/>
    <cellStyle name="Coma 2 11 4 2 9 2" xfId="22240" xr:uid="{00000000-0005-0000-0000-0000740E0000}"/>
    <cellStyle name="Coma 2 11 4 3" xfId="861" xr:uid="{00000000-0005-0000-0000-0000750E0000}"/>
    <cellStyle name="Coma 2 11 4 3 2" xfId="862" xr:uid="{00000000-0005-0000-0000-0000760E0000}"/>
    <cellStyle name="Coma 2 11 4 3 2 2" xfId="15717" xr:uid="{00000000-0005-0000-0000-0000770E0000}"/>
    <cellStyle name="Coma 2 11 4 3 2 2 2" xfId="24421" xr:uid="{00000000-0005-0000-0000-0000780E0000}"/>
    <cellStyle name="Coma 2 11 4 3 2 3" xfId="17915" xr:uid="{00000000-0005-0000-0000-0000790E0000}"/>
    <cellStyle name="Coma 2 11 4 3 2 3 2" xfId="26619" xr:uid="{00000000-0005-0000-0000-00007A0E0000}"/>
    <cellStyle name="Coma 2 11 4 3 2 4" xfId="13547" xr:uid="{00000000-0005-0000-0000-00007B0E0000}"/>
    <cellStyle name="Coma 2 11 4 3 2 4 2" xfId="22251" xr:uid="{00000000-0005-0000-0000-00007C0E0000}"/>
    <cellStyle name="Coma 2 11 4 3 2 5" xfId="20082" xr:uid="{00000000-0005-0000-0000-00007D0E0000}"/>
    <cellStyle name="Coma 2 11 4 3 3" xfId="863" xr:uid="{00000000-0005-0000-0000-00007E0E0000}"/>
    <cellStyle name="Coma 2 11 4 3 3 2" xfId="15718" xr:uid="{00000000-0005-0000-0000-00007F0E0000}"/>
    <cellStyle name="Coma 2 11 4 3 3 2 2" xfId="24422" xr:uid="{00000000-0005-0000-0000-0000800E0000}"/>
    <cellStyle name="Coma 2 11 4 3 3 3" xfId="17916" xr:uid="{00000000-0005-0000-0000-0000810E0000}"/>
    <cellStyle name="Coma 2 11 4 3 3 3 2" xfId="26620" xr:uid="{00000000-0005-0000-0000-0000820E0000}"/>
    <cellStyle name="Coma 2 11 4 3 3 4" xfId="13548" xr:uid="{00000000-0005-0000-0000-0000830E0000}"/>
    <cellStyle name="Coma 2 11 4 3 3 4 2" xfId="22252" xr:uid="{00000000-0005-0000-0000-0000840E0000}"/>
    <cellStyle name="Coma 2 11 4 3 3 5" xfId="20083" xr:uid="{00000000-0005-0000-0000-0000850E0000}"/>
    <cellStyle name="Coma 2 11 4 3 4" xfId="864" xr:uid="{00000000-0005-0000-0000-0000860E0000}"/>
    <cellStyle name="Coma 2 11 4 3 4 2" xfId="15719" xr:uid="{00000000-0005-0000-0000-0000870E0000}"/>
    <cellStyle name="Coma 2 11 4 3 4 2 2" xfId="24423" xr:uid="{00000000-0005-0000-0000-0000880E0000}"/>
    <cellStyle name="Coma 2 11 4 3 4 3" xfId="17917" xr:uid="{00000000-0005-0000-0000-0000890E0000}"/>
    <cellStyle name="Coma 2 11 4 3 4 3 2" xfId="26621" xr:uid="{00000000-0005-0000-0000-00008A0E0000}"/>
    <cellStyle name="Coma 2 11 4 3 4 4" xfId="13549" xr:uid="{00000000-0005-0000-0000-00008B0E0000}"/>
    <cellStyle name="Coma 2 11 4 3 4 4 2" xfId="22253" xr:uid="{00000000-0005-0000-0000-00008C0E0000}"/>
    <cellStyle name="Coma 2 11 4 3 4 5" xfId="20084" xr:uid="{00000000-0005-0000-0000-00008D0E0000}"/>
    <cellStyle name="Coma 2 11 4 3 5" xfId="865" xr:uid="{00000000-0005-0000-0000-00008E0E0000}"/>
    <cellStyle name="Coma 2 11 4 3 5 2" xfId="15720" xr:uid="{00000000-0005-0000-0000-00008F0E0000}"/>
    <cellStyle name="Coma 2 11 4 3 5 2 2" xfId="24424" xr:uid="{00000000-0005-0000-0000-0000900E0000}"/>
    <cellStyle name="Coma 2 11 4 3 5 3" xfId="17918" xr:uid="{00000000-0005-0000-0000-0000910E0000}"/>
    <cellStyle name="Coma 2 11 4 3 5 3 2" xfId="26622" xr:uid="{00000000-0005-0000-0000-0000920E0000}"/>
    <cellStyle name="Coma 2 11 4 3 5 4" xfId="13550" xr:uid="{00000000-0005-0000-0000-0000930E0000}"/>
    <cellStyle name="Coma 2 11 4 3 5 4 2" xfId="22254" xr:uid="{00000000-0005-0000-0000-0000940E0000}"/>
    <cellStyle name="Coma 2 11 4 3 5 5" xfId="20085" xr:uid="{00000000-0005-0000-0000-0000950E0000}"/>
    <cellStyle name="Coma 2 11 4 3 6" xfId="15716" xr:uid="{00000000-0005-0000-0000-0000960E0000}"/>
    <cellStyle name="Coma 2 11 4 3 6 2" xfId="24420" xr:uid="{00000000-0005-0000-0000-0000970E0000}"/>
    <cellStyle name="Coma 2 11 4 3 7" xfId="17914" xr:uid="{00000000-0005-0000-0000-0000980E0000}"/>
    <cellStyle name="Coma 2 11 4 3 7 2" xfId="26618" xr:uid="{00000000-0005-0000-0000-0000990E0000}"/>
    <cellStyle name="Coma 2 11 4 3 8" xfId="13546" xr:uid="{00000000-0005-0000-0000-00009A0E0000}"/>
    <cellStyle name="Coma 2 11 4 3 8 2" xfId="22250" xr:uid="{00000000-0005-0000-0000-00009B0E0000}"/>
    <cellStyle name="Coma 2 11 4 3 9" xfId="20081" xr:uid="{00000000-0005-0000-0000-00009C0E0000}"/>
    <cellStyle name="Coma 2 11 4 4" xfId="866" xr:uid="{00000000-0005-0000-0000-00009D0E0000}"/>
    <cellStyle name="Coma 2 11 4 5" xfId="867" xr:uid="{00000000-0005-0000-0000-00009E0E0000}"/>
    <cellStyle name="Coma 2 11 4 6" xfId="868" xr:uid="{00000000-0005-0000-0000-00009F0E0000}"/>
    <cellStyle name="Coma 2 11 4 7" xfId="869" xr:uid="{00000000-0005-0000-0000-0000A00E0000}"/>
    <cellStyle name="Coma 2 11 5" xfId="870" xr:uid="{00000000-0005-0000-0000-0000A10E0000}"/>
    <cellStyle name="Coma 2 11 5 2" xfId="871" xr:uid="{00000000-0005-0000-0000-0000A20E0000}"/>
    <cellStyle name="Coma 2 11 5 2 2" xfId="872" xr:uid="{00000000-0005-0000-0000-0000A30E0000}"/>
    <cellStyle name="Coma 2 11 5 2 2 2" xfId="15722" xr:uid="{00000000-0005-0000-0000-0000A40E0000}"/>
    <cellStyle name="Coma 2 11 5 2 2 2 2" xfId="24426" xr:uid="{00000000-0005-0000-0000-0000A50E0000}"/>
    <cellStyle name="Coma 2 11 5 2 2 3" xfId="17920" xr:uid="{00000000-0005-0000-0000-0000A60E0000}"/>
    <cellStyle name="Coma 2 11 5 2 2 3 2" xfId="26624" xr:uid="{00000000-0005-0000-0000-0000A70E0000}"/>
    <cellStyle name="Coma 2 11 5 2 2 4" xfId="13552" xr:uid="{00000000-0005-0000-0000-0000A80E0000}"/>
    <cellStyle name="Coma 2 11 5 2 2 4 2" xfId="22256" xr:uid="{00000000-0005-0000-0000-0000A90E0000}"/>
    <cellStyle name="Coma 2 11 5 2 2 5" xfId="20087" xr:uid="{00000000-0005-0000-0000-0000AA0E0000}"/>
    <cellStyle name="Coma 2 11 5 2 3" xfId="873" xr:uid="{00000000-0005-0000-0000-0000AB0E0000}"/>
    <cellStyle name="Coma 2 11 5 2 3 2" xfId="15723" xr:uid="{00000000-0005-0000-0000-0000AC0E0000}"/>
    <cellStyle name="Coma 2 11 5 2 3 2 2" xfId="24427" xr:uid="{00000000-0005-0000-0000-0000AD0E0000}"/>
    <cellStyle name="Coma 2 11 5 2 3 3" xfId="17921" xr:uid="{00000000-0005-0000-0000-0000AE0E0000}"/>
    <cellStyle name="Coma 2 11 5 2 3 3 2" xfId="26625" xr:uid="{00000000-0005-0000-0000-0000AF0E0000}"/>
    <cellStyle name="Coma 2 11 5 2 3 4" xfId="13553" xr:uid="{00000000-0005-0000-0000-0000B00E0000}"/>
    <cellStyle name="Coma 2 11 5 2 3 4 2" xfId="22257" xr:uid="{00000000-0005-0000-0000-0000B10E0000}"/>
    <cellStyle name="Coma 2 11 5 2 3 5" xfId="20088" xr:uid="{00000000-0005-0000-0000-0000B20E0000}"/>
    <cellStyle name="Coma 2 11 5 2 4" xfId="874" xr:uid="{00000000-0005-0000-0000-0000B30E0000}"/>
    <cellStyle name="Coma 2 11 5 2 4 2" xfId="15724" xr:uid="{00000000-0005-0000-0000-0000B40E0000}"/>
    <cellStyle name="Coma 2 11 5 2 4 2 2" xfId="24428" xr:uid="{00000000-0005-0000-0000-0000B50E0000}"/>
    <cellStyle name="Coma 2 11 5 2 4 3" xfId="17922" xr:uid="{00000000-0005-0000-0000-0000B60E0000}"/>
    <cellStyle name="Coma 2 11 5 2 4 3 2" xfId="26626" xr:uid="{00000000-0005-0000-0000-0000B70E0000}"/>
    <cellStyle name="Coma 2 11 5 2 4 4" xfId="13554" xr:uid="{00000000-0005-0000-0000-0000B80E0000}"/>
    <cellStyle name="Coma 2 11 5 2 4 4 2" xfId="22258" xr:uid="{00000000-0005-0000-0000-0000B90E0000}"/>
    <cellStyle name="Coma 2 11 5 2 4 5" xfId="20089" xr:uid="{00000000-0005-0000-0000-0000BA0E0000}"/>
    <cellStyle name="Coma 2 11 5 2 5" xfId="875" xr:uid="{00000000-0005-0000-0000-0000BB0E0000}"/>
    <cellStyle name="Coma 2 11 5 2 5 2" xfId="15725" xr:uid="{00000000-0005-0000-0000-0000BC0E0000}"/>
    <cellStyle name="Coma 2 11 5 2 5 2 2" xfId="24429" xr:uid="{00000000-0005-0000-0000-0000BD0E0000}"/>
    <cellStyle name="Coma 2 11 5 2 5 3" xfId="17923" xr:uid="{00000000-0005-0000-0000-0000BE0E0000}"/>
    <cellStyle name="Coma 2 11 5 2 5 3 2" xfId="26627" xr:uid="{00000000-0005-0000-0000-0000BF0E0000}"/>
    <cellStyle name="Coma 2 11 5 2 5 4" xfId="13555" xr:uid="{00000000-0005-0000-0000-0000C00E0000}"/>
    <cellStyle name="Coma 2 11 5 2 5 4 2" xfId="22259" xr:uid="{00000000-0005-0000-0000-0000C10E0000}"/>
    <cellStyle name="Coma 2 11 5 2 5 5" xfId="20090" xr:uid="{00000000-0005-0000-0000-0000C20E0000}"/>
    <cellStyle name="Coma 2 11 5 2 6" xfId="15721" xr:uid="{00000000-0005-0000-0000-0000C30E0000}"/>
    <cellStyle name="Coma 2 11 5 2 6 2" xfId="24425" xr:uid="{00000000-0005-0000-0000-0000C40E0000}"/>
    <cellStyle name="Coma 2 11 5 2 7" xfId="17919" xr:uid="{00000000-0005-0000-0000-0000C50E0000}"/>
    <cellStyle name="Coma 2 11 5 2 7 2" xfId="26623" xr:uid="{00000000-0005-0000-0000-0000C60E0000}"/>
    <cellStyle name="Coma 2 11 5 2 8" xfId="13551" xr:uid="{00000000-0005-0000-0000-0000C70E0000}"/>
    <cellStyle name="Coma 2 11 5 2 8 2" xfId="22255" xr:uid="{00000000-0005-0000-0000-0000C80E0000}"/>
    <cellStyle name="Coma 2 11 5 2 9" xfId="20086" xr:uid="{00000000-0005-0000-0000-0000C90E0000}"/>
    <cellStyle name="Coma 2 11 5 3" xfId="876" xr:uid="{00000000-0005-0000-0000-0000CA0E0000}"/>
    <cellStyle name="Coma 2 11 5 4" xfId="877" xr:uid="{00000000-0005-0000-0000-0000CB0E0000}"/>
    <cellStyle name="Coma 2 11 5 5" xfId="878" xr:uid="{00000000-0005-0000-0000-0000CC0E0000}"/>
    <cellStyle name="Coma 2 11 5 6" xfId="879" xr:uid="{00000000-0005-0000-0000-0000CD0E0000}"/>
    <cellStyle name="Coma 2 11 6" xfId="880" xr:uid="{00000000-0005-0000-0000-0000CE0E0000}"/>
    <cellStyle name="Coma 2 11 6 2" xfId="15726" xr:uid="{00000000-0005-0000-0000-0000CF0E0000}"/>
    <cellStyle name="Coma 2 11 6 2 2" xfId="24430" xr:uid="{00000000-0005-0000-0000-0000D00E0000}"/>
    <cellStyle name="Coma 2 11 6 3" xfId="17924" xr:uid="{00000000-0005-0000-0000-0000D10E0000}"/>
    <cellStyle name="Coma 2 11 6 3 2" xfId="26628" xr:uid="{00000000-0005-0000-0000-0000D20E0000}"/>
    <cellStyle name="Coma 2 11 6 4" xfId="13556" xr:uid="{00000000-0005-0000-0000-0000D30E0000}"/>
    <cellStyle name="Coma 2 11 6 4 2" xfId="22260" xr:uid="{00000000-0005-0000-0000-0000D40E0000}"/>
    <cellStyle name="Coma 2 11 6 5" xfId="20091" xr:uid="{00000000-0005-0000-0000-0000D50E0000}"/>
    <cellStyle name="Coma 2 11 7" xfId="881" xr:uid="{00000000-0005-0000-0000-0000D60E0000}"/>
    <cellStyle name="Coma 2 11 7 2" xfId="15727" xr:uid="{00000000-0005-0000-0000-0000D70E0000}"/>
    <cellStyle name="Coma 2 11 7 2 2" xfId="24431" xr:uid="{00000000-0005-0000-0000-0000D80E0000}"/>
    <cellStyle name="Coma 2 11 7 3" xfId="17925" xr:uid="{00000000-0005-0000-0000-0000D90E0000}"/>
    <cellStyle name="Coma 2 11 7 3 2" xfId="26629" xr:uid="{00000000-0005-0000-0000-0000DA0E0000}"/>
    <cellStyle name="Coma 2 11 7 4" xfId="13557" xr:uid="{00000000-0005-0000-0000-0000DB0E0000}"/>
    <cellStyle name="Coma 2 11 7 4 2" xfId="22261" xr:uid="{00000000-0005-0000-0000-0000DC0E0000}"/>
    <cellStyle name="Coma 2 11 7 5" xfId="20092" xr:uid="{00000000-0005-0000-0000-0000DD0E0000}"/>
    <cellStyle name="Coma 2 11 8" xfId="882" xr:uid="{00000000-0005-0000-0000-0000DE0E0000}"/>
    <cellStyle name="Coma 2 11 8 2" xfId="15728" xr:uid="{00000000-0005-0000-0000-0000DF0E0000}"/>
    <cellStyle name="Coma 2 11 8 2 2" xfId="24432" xr:uid="{00000000-0005-0000-0000-0000E00E0000}"/>
    <cellStyle name="Coma 2 11 8 3" xfId="17926" xr:uid="{00000000-0005-0000-0000-0000E10E0000}"/>
    <cellStyle name="Coma 2 11 8 3 2" xfId="26630" xr:uid="{00000000-0005-0000-0000-0000E20E0000}"/>
    <cellStyle name="Coma 2 11 8 4" xfId="13558" xr:uid="{00000000-0005-0000-0000-0000E30E0000}"/>
    <cellStyle name="Coma 2 11 8 4 2" xfId="22262" xr:uid="{00000000-0005-0000-0000-0000E40E0000}"/>
    <cellStyle name="Coma 2 11 8 5" xfId="20093" xr:uid="{00000000-0005-0000-0000-0000E50E0000}"/>
    <cellStyle name="Coma 2 11 9" xfId="883" xr:uid="{00000000-0005-0000-0000-0000E60E0000}"/>
    <cellStyle name="Coma 2 11 9 2" xfId="15729" xr:uid="{00000000-0005-0000-0000-0000E70E0000}"/>
    <cellStyle name="Coma 2 11 9 2 2" xfId="24433" xr:uid="{00000000-0005-0000-0000-0000E80E0000}"/>
    <cellStyle name="Coma 2 11 9 3" xfId="17927" xr:uid="{00000000-0005-0000-0000-0000E90E0000}"/>
    <cellStyle name="Coma 2 11 9 3 2" xfId="26631" xr:uid="{00000000-0005-0000-0000-0000EA0E0000}"/>
    <cellStyle name="Coma 2 11 9 4" xfId="13559" xr:uid="{00000000-0005-0000-0000-0000EB0E0000}"/>
    <cellStyle name="Coma 2 11 9 4 2" xfId="22263" xr:uid="{00000000-0005-0000-0000-0000EC0E0000}"/>
    <cellStyle name="Coma 2 11 9 5" xfId="20094" xr:uid="{00000000-0005-0000-0000-0000ED0E0000}"/>
    <cellStyle name="Coma 2 12" xfId="884" xr:uid="{00000000-0005-0000-0000-0000EE0E0000}"/>
    <cellStyle name="Coma 2 12 2" xfId="885" xr:uid="{00000000-0005-0000-0000-0000EF0E0000}"/>
    <cellStyle name="Coma 2 12 3" xfId="886" xr:uid="{00000000-0005-0000-0000-0000F00E0000}"/>
    <cellStyle name="Coma 2 12 4" xfId="887" xr:uid="{00000000-0005-0000-0000-0000F10E0000}"/>
    <cellStyle name="Coma 2 12 5" xfId="888" xr:uid="{00000000-0005-0000-0000-0000F20E0000}"/>
    <cellStyle name="Coma 2 13" xfId="889" xr:uid="{00000000-0005-0000-0000-0000F30E0000}"/>
    <cellStyle name="Coma 2 13 2" xfId="890" xr:uid="{00000000-0005-0000-0000-0000F40E0000}"/>
    <cellStyle name="Coma 2 13 3" xfId="891" xr:uid="{00000000-0005-0000-0000-0000F50E0000}"/>
    <cellStyle name="Coma 2 13 4" xfId="892" xr:uid="{00000000-0005-0000-0000-0000F60E0000}"/>
    <cellStyle name="Coma 2 13 5" xfId="893" xr:uid="{00000000-0005-0000-0000-0000F70E0000}"/>
    <cellStyle name="Coma 2 14" xfId="894" xr:uid="{00000000-0005-0000-0000-0000F80E0000}"/>
    <cellStyle name="Coma 2 14 10" xfId="17928" xr:uid="{00000000-0005-0000-0000-0000F90E0000}"/>
    <cellStyle name="Coma 2 14 10 2" xfId="26632" xr:uid="{00000000-0005-0000-0000-0000FA0E0000}"/>
    <cellStyle name="Coma 2 14 11" xfId="13560" xr:uid="{00000000-0005-0000-0000-0000FB0E0000}"/>
    <cellStyle name="Coma 2 14 11 2" xfId="22264" xr:uid="{00000000-0005-0000-0000-0000FC0E0000}"/>
    <cellStyle name="Coma 2 14 12" xfId="20095" xr:uid="{00000000-0005-0000-0000-0000FD0E0000}"/>
    <cellStyle name="Coma 2 14 2" xfId="895" xr:uid="{00000000-0005-0000-0000-0000FE0E0000}"/>
    <cellStyle name="Coma 2 14 2 2" xfId="896" xr:uid="{00000000-0005-0000-0000-0000FF0E0000}"/>
    <cellStyle name="Coma 2 14 2 2 10" xfId="13561" xr:uid="{00000000-0005-0000-0000-0000000F0000}"/>
    <cellStyle name="Coma 2 14 2 2 10 2" xfId="22265" xr:uid="{00000000-0005-0000-0000-0000010F0000}"/>
    <cellStyle name="Coma 2 14 2 2 11" xfId="20096" xr:uid="{00000000-0005-0000-0000-0000020F0000}"/>
    <cellStyle name="Coma 2 14 2 2 2" xfId="897" xr:uid="{00000000-0005-0000-0000-0000030F0000}"/>
    <cellStyle name="Coma 2 14 2 2 2 2" xfId="898" xr:uid="{00000000-0005-0000-0000-0000040F0000}"/>
    <cellStyle name="Coma 2 14 2 2 2 2 10" xfId="20097" xr:uid="{00000000-0005-0000-0000-0000050F0000}"/>
    <cellStyle name="Coma 2 14 2 2 2 2 2" xfId="899" xr:uid="{00000000-0005-0000-0000-0000060F0000}"/>
    <cellStyle name="Coma 2 14 2 2 2 2 2 2" xfId="900" xr:uid="{00000000-0005-0000-0000-0000070F0000}"/>
    <cellStyle name="Coma 2 14 2 2 2 2 2 3" xfId="901" xr:uid="{00000000-0005-0000-0000-0000080F0000}"/>
    <cellStyle name="Coma 2 14 2 2 2 2 2 4" xfId="902" xr:uid="{00000000-0005-0000-0000-0000090F0000}"/>
    <cellStyle name="Coma 2 14 2 2 2 2 2 5" xfId="903" xr:uid="{00000000-0005-0000-0000-00000A0F0000}"/>
    <cellStyle name="Coma 2 14 2 2 2 2 3" xfId="904" xr:uid="{00000000-0005-0000-0000-00000B0F0000}"/>
    <cellStyle name="Coma 2 14 2 2 2 2 3 2" xfId="15733" xr:uid="{00000000-0005-0000-0000-00000C0F0000}"/>
    <cellStyle name="Coma 2 14 2 2 2 2 3 2 2" xfId="24437" xr:uid="{00000000-0005-0000-0000-00000D0F0000}"/>
    <cellStyle name="Coma 2 14 2 2 2 2 3 3" xfId="17931" xr:uid="{00000000-0005-0000-0000-00000E0F0000}"/>
    <cellStyle name="Coma 2 14 2 2 2 2 3 3 2" xfId="26635" xr:uid="{00000000-0005-0000-0000-00000F0F0000}"/>
    <cellStyle name="Coma 2 14 2 2 2 2 3 4" xfId="13563" xr:uid="{00000000-0005-0000-0000-0000100F0000}"/>
    <cellStyle name="Coma 2 14 2 2 2 2 3 4 2" xfId="22267" xr:uid="{00000000-0005-0000-0000-0000110F0000}"/>
    <cellStyle name="Coma 2 14 2 2 2 2 3 5" xfId="20098" xr:uid="{00000000-0005-0000-0000-0000120F0000}"/>
    <cellStyle name="Coma 2 14 2 2 2 2 4" xfId="905" xr:uid="{00000000-0005-0000-0000-0000130F0000}"/>
    <cellStyle name="Coma 2 14 2 2 2 2 4 2" xfId="15734" xr:uid="{00000000-0005-0000-0000-0000140F0000}"/>
    <cellStyle name="Coma 2 14 2 2 2 2 4 2 2" xfId="24438" xr:uid="{00000000-0005-0000-0000-0000150F0000}"/>
    <cellStyle name="Coma 2 14 2 2 2 2 4 3" xfId="17932" xr:uid="{00000000-0005-0000-0000-0000160F0000}"/>
    <cellStyle name="Coma 2 14 2 2 2 2 4 3 2" xfId="26636" xr:uid="{00000000-0005-0000-0000-0000170F0000}"/>
    <cellStyle name="Coma 2 14 2 2 2 2 4 4" xfId="13564" xr:uid="{00000000-0005-0000-0000-0000180F0000}"/>
    <cellStyle name="Coma 2 14 2 2 2 2 4 4 2" xfId="22268" xr:uid="{00000000-0005-0000-0000-0000190F0000}"/>
    <cellStyle name="Coma 2 14 2 2 2 2 4 5" xfId="20099" xr:uid="{00000000-0005-0000-0000-00001A0F0000}"/>
    <cellStyle name="Coma 2 14 2 2 2 2 5" xfId="906" xr:uid="{00000000-0005-0000-0000-00001B0F0000}"/>
    <cellStyle name="Coma 2 14 2 2 2 2 5 2" xfId="15735" xr:uid="{00000000-0005-0000-0000-00001C0F0000}"/>
    <cellStyle name="Coma 2 14 2 2 2 2 5 2 2" xfId="24439" xr:uid="{00000000-0005-0000-0000-00001D0F0000}"/>
    <cellStyle name="Coma 2 14 2 2 2 2 5 3" xfId="17933" xr:uid="{00000000-0005-0000-0000-00001E0F0000}"/>
    <cellStyle name="Coma 2 14 2 2 2 2 5 3 2" xfId="26637" xr:uid="{00000000-0005-0000-0000-00001F0F0000}"/>
    <cellStyle name="Coma 2 14 2 2 2 2 5 4" xfId="13565" xr:uid="{00000000-0005-0000-0000-0000200F0000}"/>
    <cellStyle name="Coma 2 14 2 2 2 2 5 4 2" xfId="22269" xr:uid="{00000000-0005-0000-0000-0000210F0000}"/>
    <cellStyle name="Coma 2 14 2 2 2 2 5 5" xfId="20100" xr:uid="{00000000-0005-0000-0000-0000220F0000}"/>
    <cellStyle name="Coma 2 14 2 2 2 2 6" xfId="907" xr:uid="{00000000-0005-0000-0000-0000230F0000}"/>
    <cellStyle name="Coma 2 14 2 2 2 2 6 2" xfId="15736" xr:uid="{00000000-0005-0000-0000-0000240F0000}"/>
    <cellStyle name="Coma 2 14 2 2 2 2 6 2 2" xfId="24440" xr:uid="{00000000-0005-0000-0000-0000250F0000}"/>
    <cellStyle name="Coma 2 14 2 2 2 2 6 3" xfId="17934" xr:uid="{00000000-0005-0000-0000-0000260F0000}"/>
    <cellStyle name="Coma 2 14 2 2 2 2 6 3 2" xfId="26638" xr:uid="{00000000-0005-0000-0000-0000270F0000}"/>
    <cellStyle name="Coma 2 14 2 2 2 2 6 4" xfId="13566" xr:uid="{00000000-0005-0000-0000-0000280F0000}"/>
    <cellStyle name="Coma 2 14 2 2 2 2 6 4 2" xfId="22270" xr:uid="{00000000-0005-0000-0000-0000290F0000}"/>
    <cellStyle name="Coma 2 14 2 2 2 2 6 5" xfId="20101" xr:uid="{00000000-0005-0000-0000-00002A0F0000}"/>
    <cellStyle name="Coma 2 14 2 2 2 2 7" xfId="15732" xr:uid="{00000000-0005-0000-0000-00002B0F0000}"/>
    <cellStyle name="Coma 2 14 2 2 2 2 7 2" xfId="24436" xr:uid="{00000000-0005-0000-0000-00002C0F0000}"/>
    <cellStyle name="Coma 2 14 2 2 2 2 8" xfId="17930" xr:uid="{00000000-0005-0000-0000-00002D0F0000}"/>
    <cellStyle name="Coma 2 14 2 2 2 2 8 2" xfId="26634" xr:uid="{00000000-0005-0000-0000-00002E0F0000}"/>
    <cellStyle name="Coma 2 14 2 2 2 2 9" xfId="13562" xr:uid="{00000000-0005-0000-0000-00002F0F0000}"/>
    <cellStyle name="Coma 2 14 2 2 2 2 9 2" xfId="22266" xr:uid="{00000000-0005-0000-0000-0000300F0000}"/>
    <cellStyle name="Coma 2 14 2 2 2 3" xfId="908" xr:uid="{00000000-0005-0000-0000-0000310F0000}"/>
    <cellStyle name="Coma 2 14 2 2 2 4" xfId="909" xr:uid="{00000000-0005-0000-0000-0000320F0000}"/>
    <cellStyle name="Coma 2 14 2 2 2 5" xfId="910" xr:uid="{00000000-0005-0000-0000-0000330F0000}"/>
    <cellStyle name="Coma 2 14 2 2 2 6" xfId="911" xr:uid="{00000000-0005-0000-0000-0000340F0000}"/>
    <cellStyle name="Coma 2 14 2 2 3" xfId="912" xr:uid="{00000000-0005-0000-0000-0000350F0000}"/>
    <cellStyle name="Coma 2 14 2 2 3 2" xfId="913" xr:uid="{00000000-0005-0000-0000-0000360F0000}"/>
    <cellStyle name="Coma 2 14 2 2 3 3" xfId="914" xr:uid="{00000000-0005-0000-0000-0000370F0000}"/>
    <cellStyle name="Coma 2 14 2 2 3 4" xfId="915" xr:uid="{00000000-0005-0000-0000-0000380F0000}"/>
    <cellStyle name="Coma 2 14 2 2 3 5" xfId="916" xr:uid="{00000000-0005-0000-0000-0000390F0000}"/>
    <cellStyle name="Coma 2 14 2 2 4" xfId="917" xr:uid="{00000000-0005-0000-0000-00003A0F0000}"/>
    <cellStyle name="Coma 2 14 2 2 4 2" xfId="15737" xr:uid="{00000000-0005-0000-0000-00003B0F0000}"/>
    <cellStyle name="Coma 2 14 2 2 4 2 2" xfId="24441" xr:uid="{00000000-0005-0000-0000-00003C0F0000}"/>
    <cellStyle name="Coma 2 14 2 2 4 3" xfId="17935" xr:uid="{00000000-0005-0000-0000-00003D0F0000}"/>
    <cellStyle name="Coma 2 14 2 2 4 3 2" xfId="26639" xr:uid="{00000000-0005-0000-0000-00003E0F0000}"/>
    <cellStyle name="Coma 2 14 2 2 4 4" xfId="13567" xr:uid="{00000000-0005-0000-0000-00003F0F0000}"/>
    <cellStyle name="Coma 2 14 2 2 4 4 2" xfId="22271" xr:uid="{00000000-0005-0000-0000-0000400F0000}"/>
    <cellStyle name="Coma 2 14 2 2 4 5" xfId="20102" xr:uid="{00000000-0005-0000-0000-0000410F0000}"/>
    <cellStyle name="Coma 2 14 2 2 5" xfId="918" xr:uid="{00000000-0005-0000-0000-0000420F0000}"/>
    <cellStyle name="Coma 2 14 2 2 5 2" xfId="15738" xr:uid="{00000000-0005-0000-0000-0000430F0000}"/>
    <cellStyle name="Coma 2 14 2 2 5 2 2" xfId="24442" xr:uid="{00000000-0005-0000-0000-0000440F0000}"/>
    <cellStyle name="Coma 2 14 2 2 5 3" xfId="17936" xr:uid="{00000000-0005-0000-0000-0000450F0000}"/>
    <cellStyle name="Coma 2 14 2 2 5 3 2" xfId="26640" xr:uid="{00000000-0005-0000-0000-0000460F0000}"/>
    <cellStyle name="Coma 2 14 2 2 5 4" xfId="13568" xr:uid="{00000000-0005-0000-0000-0000470F0000}"/>
    <cellStyle name="Coma 2 14 2 2 5 4 2" xfId="22272" xr:uid="{00000000-0005-0000-0000-0000480F0000}"/>
    <cellStyle name="Coma 2 14 2 2 5 5" xfId="20103" xr:uid="{00000000-0005-0000-0000-0000490F0000}"/>
    <cellStyle name="Coma 2 14 2 2 6" xfId="919" xr:uid="{00000000-0005-0000-0000-00004A0F0000}"/>
    <cellStyle name="Coma 2 14 2 2 6 2" xfId="15739" xr:uid="{00000000-0005-0000-0000-00004B0F0000}"/>
    <cellStyle name="Coma 2 14 2 2 6 2 2" xfId="24443" xr:uid="{00000000-0005-0000-0000-00004C0F0000}"/>
    <cellStyle name="Coma 2 14 2 2 6 3" xfId="17937" xr:uid="{00000000-0005-0000-0000-00004D0F0000}"/>
    <cellStyle name="Coma 2 14 2 2 6 3 2" xfId="26641" xr:uid="{00000000-0005-0000-0000-00004E0F0000}"/>
    <cellStyle name="Coma 2 14 2 2 6 4" xfId="13569" xr:uid="{00000000-0005-0000-0000-00004F0F0000}"/>
    <cellStyle name="Coma 2 14 2 2 6 4 2" xfId="22273" xr:uid="{00000000-0005-0000-0000-0000500F0000}"/>
    <cellStyle name="Coma 2 14 2 2 6 5" xfId="20104" xr:uid="{00000000-0005-0000-0000-0000510F0000}"/>
    <cellStyle name="Coma 2 14 2 2 7" xfId="920" xr:uid="{00000000-0005-0000-0000-0000520F0000}"/>
    <cellStyle name="Coma 2 14 2 2 7 2" xfId="15740" xr:uid="{00000000-0005-0000-0000-0000530F0000}"/>
    <cellStyle name="Coma 2 14 2 2 7 2 2" xfId="24444" xr:uid="{00000000-0005-0000-0000-0000540F0000}"/>
    <cellStyle name="Coma 2 14 2 2 7 3" xfId="17938" xr:uid="{00000000-0005-0000-0000-0000550F0000}"/>
    <cellStyle name="Coma 2 14 2 2 7 3 2" xfId="26642" xr:uid="{00000000-0005-0000-0000-0000560F0000}"/>
    <cellStyle name="Coma 2 14 2 2 7 4" xfId="13570" xr:uid="{00000000-0005-0000-0000-0000570F0000}"/>
    <cellStyle name="Coma 2 14 2 2 7 4 2" xfId="22274" xr:uid="{00000000-0005-0000-0000-0000580F0000}"/>
    <cellStyle name="Coma 2 14 2 2 7 5" xfId="20105" xr:uid="{00000000-0005-0000-0000-0000590F0000}"/>
    <cellStyle name="Coma 2 14 2 2 8" xfId="15731" xr:uid="{00000000-0005-0000-0000-00005A0F0000}"/>
    <cellStyle name="Coma 2 14 2 2 8 2" xfId="24435" xr:uid="{00000000-0005-0000-0000-00005B0F0000}"/>
    <cellStyle name="Coma 2 14 2 2 9" xfId="17929" xr:uid="{00000000-0005-0000-0000-00005C0F0000}"/>
    <cellStyle name="Coma 2 14 2 2 9 2" xfId="26633" xr:uid="{00000000-0005-0000-0000-00005D0F0000}"/>
    <cellStyle name="Coma 2 14 2 3" xfId="921" xr:uid="{00000000-0005-0000-0000-00005E0F0000}"/>
    <cellStyle name="Coma 2 14 2 3 10" xfId="20106" xr:uid="{00000000-0005-0000-0000-00005F0F0000}"/>
    <cellStyle name="Coma 2 14 2 3 2" xfId="922" xr:uid="{00000000-0005-0000-0000-0000600F0000}"/>
    <cellStyle name="Coma 2 14 2 3 2 2" xfId="923" xr:uid="{00000000-0005-0000-0000-0000610F0000}"/>
    <cellStyle name="Coma 2 14 2 3 2 3" xfId="924" xr:uid="{00000000-0005-0000-0000-0000620F0000}"/>
    <cellStyle name="Coma 2 14 2 3 2 4" xfId="925" xr:uid="{00000000-0005-0000-0000-0000630F0000}"/>
    <cellStyle name="Coma 2 14 2 3 2 5" xfId="926" xr:uid="{00000000-0005-0000-0000-0000640F0000}"/>
    <cellStyle name="Coma 2 14 2 3 3" xfId="927" xr:uid="{00000000-0005-0000-0000-0000650F0000}"/>
    <cellStyle name="Coma 2 14 2 3 3 2" xfId="15742" xr:uid="{00000000-0005-0000-0000-0000660F0000}"/>
    <cellStyle name="Coma 2 14 2 3 3 2 2" xfId="24446" xr:uid="{00000000-0005-0000-0000-0000670F0000}"/>
    <cellStyle name="Coma 2 14 2 3 3 3" xfId="17940" xr:uid="{00000000-0005-0000-0000-0000680F0000}"/>
    <cellStyle name="Coma 2 14 2 3 3 3 2" xfId="26644" xr:uid="{00000000-0005-0000-0000-0000690F0000}"/>
    <cellStyle name="Coma 2 14 2 3 3 4" xfId="13572" xr:uid="{00000000-0005-0000-0000-00006A0F0000}"/>
    <cellStyle name="Coma 2 14 2 3 3 4 2" xfId="22276" xr:uid="{00000000-0005-0000-0000-00006B0F0000}"/>
    <cellStyle name="Coma 2 14 2 3 3 5" xfId="20107" xr:uid="{00000000-0005-0000-0000-00006C0F0000}"/>
    <cellStyle name="Coma 2 14 2 3 4" xfId="928" xr:uid="{00000000-0005-0000-0000-00006D0F0000}"/>
    <cellStyle name="Coma 2 14 2 3 4 2" xfId="15743" xr:uid="{00000000-0005-0000-0000-00006E0F0000}"/>
    <cellStyle name="Coma 2 14 2 3 4 2 2" xfId="24447" xr:uid="{00000000-0005-0000-0000-00006F0F0000}"/>
    <cellStyle name="Coma 2 14 2 3 4 3" xfId="17941" xr:uid="{00000000-0005-0000-0000-0000700F0000}"/>
    <cellStyle name="Coma 2 14 2 3 4 3 2" xfId="26645" xr:uid="{00000000-0005-0000-0000-0000710F0000}"/>
    <cellStyle name="Coma 2 14 2 3 4 4" xfId="13573" xr:uid="{00000000-0005-0000-0000-0000720F0000}"/>
    <cellStyle name="Coma 2 14 2 3 4 4 2" xfId="22277" xr:uid="{00000000-0005-0000-0000-0000730F0000}"/>
    <cellStyle name="Coma 2 14 2 3 4 5" xfId="20108" xr:uid="{00000000-0005-0000-0000-0000740F0000}"/>
    <cellStyle name="Coma 2 14 2 3 5" xfId="929" xr:uid="{00000000-0005-0000-0000-0000750F0000}"/>
    <cellStyle name="Coma 2 14 2 3 5 2" xfId="15744" xr:uid="{00000000-0005-0000-0000-0000760F0000}"/>
    <cellStyle name="Coma 2 14 2 3 5 2 2" xfId="24448" xr:uid="{00000000-0005-0000-0000-0000770F0000}"/>
    <cellStyle name="Coma 2 14 2 3 5 3" xfId="17942" xr:uid="{00000000-0005-0000-0000-0000780F0000}"/>
    <cellStyle name="Coma 2 14 2 3 5 3 2" xfId="26646" xr:uid="{00000000-0005-0000-0000-0000790F0000}"/>
    <cellStyle name="Coma 2 14 2 3 5 4" xfId="13574" xr:uid="{00000000-0005-0000-0000-00007A0F0000}"/>
    <cellStyle name="Coma 2 14 2 3 5 4 2" xfId="22278" xr:uid="{00000000-0005-0000-0000-00007B0F0000}"/>
    <cellStyle name="Coma 2 14 2 3 5 5" xfId="20109" xr:uid="{00000000-0005-0000-0000-00007C0F0000}"/>
    <cellStyle name="Coma 2 14 2 3 6" xfId="930" xr:uid="{00000000-0005-0000-0000-00007D0F0000}"/>
    <cellStyle name="Coma 2 14 2 3 6 2" xfId="15745" xr:uid="{00000000-0005-0000-0000-00007E0F0000}"/>
    <cellStyle name="Coma 2 14 2 3 6 2 2" xfId="24449" xr:uid="{00000000-0005-0000-0000-00007F0F0000}"/>
    <cellStyle name="Coma 2 14 2 3 6 3" xfId="17943" xr:uid="{00000000-0005-0000-0000-0000800F0000}"/>
    <cellStyle name="Coma 2 14 2 3 6 3 2" xfId="26647" xr:uid="{00000000-0005-0000-0000-0000810F0000}"/>
    <cellStyle name="Coma 2 14 2 3 6 4" xfId="13575" xr:uid="{00000000-0005-0000-0000-0000820F0000}"/>
    <cellStyle name="Coma 2 14 2 3 6 4 2" xfId="22279" xr:uid="{00000000-0005-0000-0000-0000830F0000}"/>
    <cellStyle name="Coma 2 14 2 3 6 5" xfId="20110" xr:uid="{00000000-0005-0000-0000-0000840F0000}"/>
    <cellStyle name="Coma 2 14 2 3 7" xfId="15741" xr:uid="{00000000-0005-0000-0000-0000850F0000}"/>
    <cellStyle name="Coma 2 14 2 3 7 2" xfId="24445" xr:uid="{00000000-0005-0000-0000-0000860F0000}"/>
    <cellStyle name="Coma 2 14 2 3 8" xfId="17939" xr:uid="{00000000-0005-0000-0000-0000870F0000}"/>
    <cellStyle name="Coma 2 14 2 3 8 2" xfId="26643" xr:uid="{00000000-0005-0000-0000-0000880F0000}"/>
    <cellStyle name="Coma 2 14 2 3 9" xfId="13571" xr:uid="{00000000-0005-0000-0000-0000890F0000}"/>
    <cellStyle name="Coma 2 14 2 3 9 2" xfId="22275" xr:uid="{00000000-0005-0000-0000-00008A0F0000}"/>
    <cellStyle name="Coma 2 14 2 4" xfId="931" xr:uid="{00000000-0005-0000-0000-00008B0F0000}"/>
    <cellStyle name="Coma 2 14 2 5" xfId="932" xr:uid="{00000000-0005-0000-0000-00008C0F0000}"/>
    <cellStyle name="Coma 2 14 2 6" xfId="933" xr:uid="{00000000-0005-0000-0000-00008D0F0000}"/>
    <cellStyle name="Coma 2 14 2 7" xfId="934" xr:uid="{00000000-0005-0000-0000-00008E0F0000}"/>
    <cellStyle name="Coma 2 14 3" xfId="935" xr:uid="{00000000-0005-0000-0000-00008F0F0000}"/>
    <cellStyle name="Coma 2 14 3 2" xfId="936" xr:uid="{00000000-0005-0000-0000-0000900F0000}"/>
    <cellStyle name="Coma 2 14 3 2 10" xfId="20111" xr:uid="{00000000-0005-0000-0000-0000910F0000}"/>
    <cellStyle name="Coma 2 14 3 2 2" xfId="937" xr:uid="{00000000-0005-0000-0000-0000920F0000}"/>
    <cellStyle name="Coma 2 14 3 2 2 2" xfId="938" xr:uid="{00000000-0005-0000-0000-0000930F0000}"/>
    <cellStyle name="Coma 2 14 3 2 2 3" xfId="939" xr:uid="{00000000-0005-0000-0000-0000940F0000}"/>
    <cellStyle name="Coma 2 14 3 2 2 4" xfId="940" xr:uid="{00000000-0005-0000-0000-0000950F0000}"/>
    <cellStyle name="Coma 2 14 3 2 2 5" xfId="941" xr:uid="{00000000-0005-0000-0000-0000960F0000}"/>
    <cellStyle name="Coma 2 14 3 2 3" xfId="942" xr:uid="{00000000-0005-0000-0000-0000970F0000}"/>
    <cellStyle name="Coma 2 14 3 2 3 2" xfId="15747" xr:uid="{00000000-0005-0000-0000-0000980F0000}"/>
    <cellStyle name="Coma 2 14 3 2 3 2 2" xfId="24451" xr:uid="{00000000-0005-0000-0000-0000990F0000}"/>
    <cellStyle name="Coma 2 14 3 2 3 3" xfId="17945" xr:uid="{00000000-0005-0000-0000-00009A0F0000}"/>
    <cellStyle name="Coma 2 14 3 2 3 3 2" xfId="26649" xr:uid="{00000000-0005-0000-0000-00009B0F0000}"/>
    <cellStyle name="Coma 2 14 3 2 3 4" xfId="13577" xr:uid="{00000000-0005-0000-0000-00009C0F0000}"/>
    <cellStyle name="Coma 2 14 3 2 3 4 2" xfId="22281" xr:uid="{00000000-0005-0000-0000-00009D0F0000}"/>
    <cellStyle name="Coma 2 14 3 2 3 5" xfId="20112" xr:uid="{00000000-0005-0000-0000-00009E0F0000}"/>
    <cellStyle name="Coma 2 14 3 2 4" xfId="943" xr:uid="{00000000-0005-0000-0000-00009F0F0000}"/>
    <cellStyle name="Coma 2 14 3 2 4 2" xfId="15748" xr:uid="{00000000-0005-0000-0000-0000A00F0000}"/>
    <cellStyle name="Coma 2 14 3 2 4 2 2" xfId="24452" xr:uid="{00000000-0005-0000-0000-0000A10F0000}"/>
    <cellStyle name="Coma 2 14 3 2 4 3" xfId="17946" xr:uid="{00000000-0005-0000-0000-0000A20F0000}"/>
    <cellStyle name="Coma 2 14 3 2 4 3 2" xfId="26650" xr:uid="{00000000-0005-0000-0000-0000A30F0000}"/>
    <cellStyle name="Coma 2 14 3 2 4 4" xfId="13578" xr:uid="{00000000-0005-0000-0000-0000A40F0000}"/>
    <cellStyle name="Coma 2 14 3 2 4 4 2" xfId="22282" xr:uid="{00000000-0005-0000-0000-0000A50F0000}"/>
    <cellStyle name="Coma 2 14 3 2 4 5" xfId="20113" xr:uid="{00000000-0005-0000-0000-0000A60F0000}"/>
    <cellStyle name="Coma 2 14 3 2 5" xfId="944" xr:uid="{00000000-0005-0000-0000-0000A70F0000}"/>
    <cellStyle name="Coma 2 14 3 2 5 2" xfId="15749" xr:uid="{00000000-0005-0000-0000-0000A80F0000}"/>
    <cellStyle name="Coma 2 14 3 2 5 2 2" xfId="24453" xr:uid="{00000000-0005-0000-0000-0000A90F0000}"/>
    <cellStyle name="Coma 2 14 3 2 5 3" xfId="17947" xr:uid="{00000000-0005-0000-0000-0000AA0F0000}"/>
    <cellStyle name="Coma 2 14 3 2 5 3 2" xfId="26651" xr:uid="{00000000-0005-0000-0000-0000AB0F0000}"/>
    <cellStyle name="Coma 2 14 3 2 5 4" xfId="13579" xr:uid="{00000000-0005-0000-0000-0000AC0F0000}"/>
    <cellStyle name="Coma 2 14 3 2 5 4 2" xfId="22283" xr:uid="{00000000-0005-0000-0000-0000AD0F0000}"/>
    <cellStyle name="Coma 2 14 3 2 5 5" xfId="20114" xr:uid="{00000000-0005-0000-0000-0000AE0F0000}"/>
    <cellStyle name="Coma 2 14 3 2 6" xfId="945" xr:uid="{00000000-0005-0000-0000-0000AF0F0000}"/>
    <cellStyle name="Coma 2 14 3 2 6 2" xfId="15750" xr:uid="{00000000-0005-0000-0000-0000B00F0000}"/>
    <cellStyle name="Coma 2 14 3 2 6 2 2" xfId="24454" xr:uid="{00000000-0005-0000-0000-0000B10F0000}"/>
    <cellStyle name="Coma 2 14 3 2 6 3" xfId="17948" xr:uid="{00000000-0005-0000-0000-0000B20F0000}"/>
    <cellStyle name="Coma 2 14 3 2 6 3 2" xfId="26652" xr:uid="{00000000-0005-0000-0000-0000B30F0000}"/>
    <cellStyle name="Coma 2 14 3 2 6 4" xfId="13580" xr:uid="{00000000-0005-0000-0000-0000B40F0000}"/>
    <cellStyle name="Coma 2 14 3 2 6 4 2" xfId="22284" xr:uid="{00000000-0005-0000-0000-0000B50F0000}"/>
    <cellStyle name="Coma 2 14 3 2 6 5" xfId="20115" xr:uid="{00000000-0005-0000-0000-0000B60F0000}"/>
    <cellStyle name="Coma 2 14 3 2 7" xfId="15746" xr:uid="{00000000-0005-0000-0000-0000B70F0000}"/>
    <cellStyle name="Coma 2 14 3 2 7 2" xfId="24450" xr:uid="{00000000-0005-0000-0000-0000B80F0000}"/>
    <cellStyle name="Coma 2 14 3 2 8" xfId="17944" xr:uid="{00000000-0005-0000-0000-0000B90F0000}"/>
    <cellStyle name="Coma 2 14 3 2 8 2" xfId="26648" xr:uid="{00000000-0005-0000-0000-0000BA0F0000}"/>
    <cellStyle name="Coma 2 14 3 2 9" xfId="13576" xr:uid="{00000000-0005-0000-0000-0000BB0F0000}"/>
    <cellStyle name="Coma 2 14 3 2 9 2" xfId="22280" xr:uid="{00000000-0005-0000-0000-0000BC0F0000}"/>
    <cellStyle name="Coma 2 14 3 3" xfId="946" xr:uid="{00000000-0005-0000-0000-0000BD0F0000}"/>
    <cellStyle name="Coma 2 14 3 4" xfId="947" xr:uid="{00000000-0005-0000-0000-0000BE0F0000}"/>
    <cellStyle name="Coma 2 14 3 5" xfId="948" xr:uid="{00000000-0005-0000-0000-0000BF0F0000}"/>
    <cellStyle name="Coma 2 14 3 6" xfId="949" xr:uid="{00000000-0005-0000-0000-0000C00F0000}"/>
    <cellStyle name="Coma 2 14 4" xfId="950" xr:uid="{00000000-0005-0000-0000-0000C10F0000}"/>
    <cellStyle name="Coma 2 14 4 2" xfId="951" xr:uid="{00000000-0005-0000-0000-0000C20F0000}"/>
    <cellStyle name="Coma 2 14 4 3" xfId="952" xr:uid="{00000000-0005-0000-0000-0000C30F0000}"/>
    <cellStyle name="Coma 2 14 4 4" xfId="953" xr:uid="{00000000-0005-0000-0000-0000C40F0000}"/>
    <cellStyle name="Coma 2 14 4 5" xfId="954" xr:uid="{00000000-0005-0000-0000-0000C50F0000}"/>
    <cellStyle name="Coma 2 14 5" xfId="955" xr:uid="{00000000-0005-0000-0000-0000C60F0000}"/>
    <cellStyle name="Coma 2 14 5 2" xfId="15751" xr:uid="{00000000-0005-0000-0000-0000C70F0000}"/>
    <cellStyle name="Coma 2 14 5 2 2" xfId="24455" xr:uid="{00000000-0005-0000-0000-0000C80F0000}"/>
    <cellStyle name="Coma 2 14 5 3" xfId="17949" xr:uid="{00000000-0005-0000-0000-0000C90F0000}"/>
    <cellStyle name="Coma 2 14 5 3 2" xfId="26653" xr:uid="{00000000-0005-0000-0000-0000CA0F0000}"/>
    <cellStyle name="Coma 2 14 5 4" xfId="13581" xr:uid="{00000000-0005-0000-0000-0000CB0F0000}"/>
    <cellStyle name="Coma 2 14 5 4 2" xfId="22285" xr:uid="{00000000-0005-0000-0000-0000CC0F0000}"/>
    <cellStyle name="Coma 2 14 5 5" xfId="20116" xr:uid="{00000000-0005-0000-0000-0000CD0F0000}"/>
    <cellStyle name="Coma 2 14 6" xfId="956" xr:uid="{00000000-0005-0000-0000-0000CE0F0000}"/>
    <cellStyle name="Coma 2 14 6 2" xfId="15752" xr:uid="{00000000-0005-0000-0000-0000CF0F0000}"/>
    <cellStyle name="Coma 2 14 6 2 2" xfId="24456" xr:uid="{00000000-0005-0000-0000-0000D00F0000}"/>
    <cellStyle name="Coma 2 14 6 3" xfId="17950" xr:uid="{00000000-0005-0000-0000-0000D10F0000}"/>
    <cellStyle name="Coma 2 14 6 3 2" xfId="26654" xr:uid="{00000000-0005-0000-0000-0000D20F0000}"/>
    <cellStyle name="Coma 2 14 6 4" xfId="13582" xr:uid="{00000000-0005-0000-0000-0000D30F0000}"/>
    <cellStyle name="Coma 2 14 6 4 2" xfId="22286" xr:uid="{00000000-0005-0000-0000-0000D40F0000}"/>
    <cellStyle name="Coma 2 14 6 5" xfId="20117" xr:uid="{00000000-0005-0000-0000-0000D50F0000}"/>
    <cellStyle name="Coma 2 14 7" xfId="957" xr:uid="{00000000-0005-0000-0000-0000D60F0000}"/>
    <cellStyle name="Coma 2 14 7 2" xfId="15753" xr:uid="{00000000-0005-0000-0000-0000D70F0000}"/>
    <cellStyle name="Coma 2 14 7 2 2" xfId="24457" xr:uid="{00000000-0005-0000-0000-0000D80F0000}"/>
    <cellStyle name="Coma 2 14 7 3" xfId="17951" xr:uid="{00000000-0005-0000-0000-0000D90F0000}"/>
    <cellStyle name="Coma 2 14 7 3 2" xfId="26655" xr:uid="{00000000-0005-0000-0000-0000DA0F0000}"/>
    <cellStyle name="Coma 2 14 7 4" xfId="13583" xr:uid="{00000000-0005-0000-0000-0000DB0F0000}"/>
    <cellStyle name="Coma 2 14 7 4 2" xfId="22287" xr:uid="{00000000-0005-0000-0000-0000DC0F0000}"/>
    <cellStyle name="Coma 2 14 7 5" xfId="20118" xr:uid="{00000000-0005-0000-0000-0000DD0F0000}"/>
    <cellStyle name="Coma 2 14 8" xfId="958" xr:uid="{00000000-0005-0000-0000-0000DE0F0000}"/>
    <cellStyle name="Coma 2 14 8 2" xfId="15754" xr:uid="{00000000-0005-0000-0000-0000DF0F0000}"/>
    <cellStyle name="Coma 2 14 8 2 2" xfId="24458" xr:uid="{00000000-0005-0000-0000-0000E00F0000}"/>
    <cellStyle name="Coma 2 14 8 3" xfId="17952" xr:uid="{00000000-0005-0000-0000-0000E10F0000}"/>
    <cellStyle name="Coma 2 14 8 3 2" xfId="26656" xr:uid="{00000000-0005-0000-0000-0000E20F0000}"/>
    <cellStyle name="Coma 2 14 8 4" xfId="13584" xr:uid="{00000000-0005-0000-0000-0000E30F0000}"/>
    <cellStyle name="Coma 2 14 8 4 2" xfId="22288" xr:uid="{00000000-0005-0000-0000-0000E40F0000}"/>
    <cellStyle name="Coma 2 14 8 5" xfId="20119" xr:uid="{00000000-0005-0000-0000-0000E50F0000}"/>
    <cellStyle name="Coma 2 14 9" xfId="15730" xr:uid="{00000000-0005-0000-0000-0000E60F0000}"/>
    <cellStyle name="Coma 2 14 9 2" xfId="24434" xr:uid="{00000000-0005-0000-0000-0000E70F0000}"/>
    <cellStyle name="Coma 2 15" xfId="959" xr:uid="{00000000-0005-0000-0000-0000E80F0000}"/>
    <cellStyle name="Coma 2 15 2" xfId="960" xr:uid="{00000000-0005-0000-0000-0000E90F0000}"/>
    <cellStyle name="Coma 2 15 3" xfId="961" xr:uid="{00000000-0005-0000-0000-0000EA0F0000}"/>
    <cellStyle name="Coma 2 15 4" xfId="962" xr:uid="{00000000-0005-0000-0000-0000EB0F0000}"/>
    <cellStyle name="Coma 2 15 5" xfId="963" xr:uid="{00000000-0005-0000-0000-0000EC0F0000}"/>
    <cellStyle name="Coma 2 16" xfId="964" xr:uid="{00000000-0005-0000-0000-0000ED0F0000}"/>
    <cellStyle name="Coma 2 16 2" xfId="965" xr:uid="{00000000-0005-0000-0000-0000EE0F0000}"/>
    <cellStyle name="Coma 2 16 3" xfId="966" xr:uid="{00000000-0005-0000-0000-0000EF0F0000}"/>
    <cellStyle name="Coma 2 16 4" xfId="967" xr:uid="{00000000-0005-0000-0000-0000F00F0000}"/>
    <cellStyle name="Coma 2 16 5" xfId="968" xr:uid="{00000000-0005-0000-0000-0000F10F0000}"/>
    <cellStyle name="Coma 2 17" xfId="969" xr:uid="{00000000-0005-0000-0000-0000F20F0000}"/>
    <cellStyle name="Coma 2 17 10" xfId="13585" xr:uid="{00000000-0005-0000-0000-0000F30F0000}"/>
    <cellStyle name="Coma 2 17 10 2" xfId="22289" xr:uid="{00000000-0005-0000-0000-0000F40F0000}"/>
    <cellStyle name="Coma 2 17 11" xfId="20120" xr:uid="{00000000-0005-0000-0000-0000F50F0000}"/>
    <cellStyle name="Coma 2 17 2" xfId="970" xr:uid="{00000000-0005-0000-0000-0000F60F0000}"/>
    <cellStyle name="Coma 2 17 2 2" xfId="971" xr:uid="{00000000-0005-0000-0000-0000F70F0000}"/>
    <cellStyle name="Coma 2 17 2 2 10" xfId="20121" xr:uid="{00000000-0005-0000-0000-0000F80F0000}"/>
    <cellStyle name="Coma 2 17 2 2 2" xfId="972" xr:uid="{00000000-0005-0000-0000-0000F90F0000}"/>
    <cellStyle name="Coma 2 17 2 2 2 2" xfId="973" xr:uid="{00000000-0005-0000-0000-0000FA0F0000}"/>
    <cellStyle name="Coma 2 17 2 2 2 3" xfId="974" xr:uid="{00000000-0005-0000-0000-0000FB0F0000}"/>
    <cellStyle name="Coma 2 17 2 2 2 4" xfId="975" xr:uid="{00000000-0005-0000-0000-0000FC0F0000}"/>
    <cellStyle name="Coma 2 17 2 2 2 5" xfId="976" xr:uid="{00000000-0005-0000-0000-0000FD0F0000}"/>
    <cellStyle name="Coma 2 17 2 2 3" xfId="977" xr:uid="{00000000-0005-0000-0000-0000FE0F0000}"/>
    <cellStyle name="Coma 2 17 2 2 3 2" xfId="15757" xr:uid="{00000000-0005-0000-0000-0000FF0F0000}"/>
    <cellStyle name="Coma 2 17 2 2 3 2 2" xfId="24461" xr:uid="{00000000-0005-0000-0000-000000100000}"/>
    <cellStyle name="Coma 2 17 2 2 3 3" xfId="17955" xr:uid="{00000000-0005-0000-0000-000001100000}"/>
    <cellStyle name="Coma 2 17 2 2 3 3 2" xfId="26659" xr:uid="{00000000-0005-0000-0000-000002100000}"/>
    <cellStyle name="Coma 2 17 2 2 3 4" xfId="13587" xr:uid="{00000000-0005-0000-0000-000003100000}"/>
    <cellStyle name="Coma 2 17 2 2 3 4 2" xfId="22291" xr:uid="{00000000-0005-0000-0000-000004100000}"/>
    <cellStyle name="Coma 2 17 2 2 3 5" xfId="20122" xr:uid="{00000000-0005-0000-0000-000005100000}"/>
    <cellStyle name="Coma 2 17 2 2 4" xfId="978" xr:uid="{00000000-0005-0000-0000-000006100000}"/>
    <cellStyle name="Coma 2 17 2 2 4 2" xfId="15758" xr:uid="{00000000-0005-0000-0000-000007100000}"/>
    <cellStyle name="Coma 2 17 2 2 4 2 2" xfId="24462" xr:uid="{00000000-0005-0000-0000-000008100000}"/>
    <cellStyle name="Coma 2 17 2 2 4 3" xfId="17956" xr:uid="{00000000-0005-0000-0000-000009100000}"/>
    <cellStyle name="Coma 2 17 2 2 4 3 2" xfId="26660" xr:uid="{00000000-0005-0000-0000-00000A100000}"/>
    <cellStyle name="Coma 2 17 2 2 4 4" xfId="13588" xr:uid="{00000000-0005-0000-0000-00000B100000}"/>
    <cellStyle name="Coma 2 17 2 2 4 4 2" xfId="22292" xr:uid="{00000000-0005-0000-0000-00000C100000}"/>
    <cellStyle name="Coma 2 17 2 2 4 5" xfId="20123" xr:uid="{00000000-0005-0000-0000-00000D100000}"/>
    <cellStyle name="Coma 2 17 2 2 5" xfId="979" xr:uid="{00000000-0005-0000-0000-00000E100000}"/>
    <cellStyle name="Coma 2 17 2 2 5 2" xfId="15759" xr:uid="{00000000-0005-0000-0000-00000F100000}"/>
    <cellStyle name="Coma 2 17 2 2 5 2 2" xfId="24463" xr:uid="{00000000-0005-0000-0000-000010100000}"/>
    <cellStyle name="Coma 2 17 2 2 5 3" xfId="17957" xr:uid="{00000000-0005-0000-0000-000011100000}"/>
    <cellStyle name="Coma 2 17 2 2 5 3 2" xfId="26661" xr:uid="{00000000-0005-0000-0000-000012100000}"/>
    <cellStyle name="Coma 2 17 2 2 5 4" xfId="13589" xr:uid="{00000000-0005-0000-0000-000013100000}"/>
    <cellStyle name="Coma 2 17 2 2 5 4 2" xfId="22293" xr:uid="{00000000-0005-0000-0000-000014100000}"/>
    <cellStyle name="Coma 2 17 2 2 5 5" xfId="20124" xr:uid="{00000000-0005-0000-0000-000015100000}"/>
    <cellStyle name="Coma 2 17 2 2 6" xfId="980" xr:uid="{00000000-0005-0000-0000-000016100000}"/>
    <cellStyle name="Coma 2 17 2 2 6 2" xfId="15760" xr:uid="{00000000-0005-0000-0000-000017100000}"/>
    <cellStyle name="Coma 2 17 2 2 6 2 2" xfId="24464" xr:uid="{00000000-0005-0000-0000-000018100000}"/>
    <cellStyle name="Coma 2 17 2 2 6 3" xfId="17958" xr:uid="{00000000-0005-0000-0000-000019100000}"/>
    <cellStyle name="Coma 2 17 2 2 6 3 2" xfId="26662" xr:uid="{00000000-0005-0000-0000-00001A100000}"/>
    <cellStyle name="Coma 2 17 2 2 6 4" xfId="13590" xr:uid="{00000000-0005-0000-0000-00001B100000}"/>
    <cellStyle name="Coma 2 17 2 2 6 4 2" xfId="22294" xr:uid="{00000000-0005-0000-0000-00001C100000}"/>
    <cellStyle name="Coma 2 17 2 2 6 5" xfId="20125" xr:uid="{00000000-0005-0000-0000-00001D100000}"/>
    <cellStyle name="Coma 2 17 2 2 7" xfId="15756" xr:uid="{00000000-0005-0000-0000-00001E100000}"/>
    <cellStyle name="Coma 2 17 2 2 7 2" xfId="24460" xr:uid="{00000000-0005-0000-0000-00001F100000}"/>
    <cellStyle name="Coma 2 17 2 2 8" xfId="17954" xr:uid="{00000000-0005-0000-0000-000020100000}"/>
    <cellStyle name="Coma 2 17 2 2 8 2" xfId="26658" xr:uid="{00000000-0005-0000-0000-000021100000}"/>
    <cellStyle name="Coma 2 17 2 2 9" xfId="13586" xr:uid="{00000000-0005-0000-0000-000022100000}"/>
    <cellStyle name="Coma 2 17 2 2 9 2" xfId="22290" xr:uid="{00000000-0005-0000-0000-000023100000}"/>
    <cellStyle name="Coma 2 17 2 3" xfId="981" xr:uid="{00000000-0005-0000-0000-000024100000}"/>
    <cellStyle name="Coma 2 17 2 4" xfId="982" xr:uid="{00000000-0005-0000-0000-000025100000}"/>
    <cellStyle name="Coma 2 17 2 5" xfId="983" xr:uid="{00000000-0005-0000-0000-000026100000}"/>
    <cellStyle name="Coma 2 17 2 6" xfId="984" xr:uid="{00000000-0005-0000-0000-000027100000}"/>
    <cellStyle name="Coma 2 17 3" xfId="985" xr:uid="{00000000-0005-0000-0000-000028100000}"/>
    <cellStyle name="Coma 2 17 3 2" xfId="986" xr:uid="{00000000-0005-0000-0000-000029100000}"/>
    <cellStyle name="Coma 2 17 3 3" xfId="987" xr:uid="{00000000-0005-0000-0000-00002A100000}"/>
    <cellStyle name="Coma 2 17 3 4" xfId="988" xr:uid="{00000000-0005-0000-0000-00002B100000}"/>
    <cellStyle name="Coma 2 17 3 5" xfId="989" xr:uid="{00000000-0005-0000-0000-00002C100000}"/>
    <cellStyle name="Coma 2 17 4" xfId="990" xr:uid="{00000000-0005-0000-0000-00002D100000}"/>
    <cellStyle name="Coma 2 17 4 2" xfId="15761" xr:uid="{00000000-0005-0000-0000-00002E100000}"/>
    <cellStyle name="Coma 2 17 4 2 2" xfId="24465" xr:uid="{00000000-0005-0000-0000-00002F100000}"/>
    <cellStyle name="Coma 2 17 4 3" xfId="17959" xr:uid="{00000000-0005-0000-0000-000030100000}"/>
    <cellStyle name="Coma 2 17 4 3 2" xfId="26663" xr:uid="{00000000-0005-0000-0000-000031100000}"/>
    <cellStyle name="Coma 2 17 4 4" xfId="13591" xr:uid="{00000000-0005-0000-0000-000032100000}"/>
    <cellStyle name="Coma 2 17 4 4 2" xfId="22295" xr:uid="{00000000-0005-0000-0000-000033100000}"/>
    <cellStyle name="Coma 2 17 4 5" xfId="20126" xr:uid="{00000000-0005-0000-0000-000034100000}"/>
    <cellStyle name="Coma 2 17 5" xfId="991" xr:uid="{00000000-0005-0000-0000-000035100000}"/>
    <cellStyle name="Coma 2 17 5 2" xfId="15762" xr:uid="{00000000-0005-0000-0000-000036100000}"/>
    <cellStyle name="Coma 2 17 5 2 2" xfId="24466" xr:uid="{00000000-0005-0000-0000-000037100000}"/>
    <cellStyle name="Coma 2 17 5 3" xfId="17960" xr:uid="{00000000-0005-0000-0000-000038100000}"/>
    <cellStyle name="Coma 2 17 5 3 2" xfId="26664" xr:uid="{00000000-0005-0000-0000-000039100000}"/>
    <cellStyle name="Coma 2 17 5 4" xfId="13592" xr:uid="{00000000-0005-0000-0000-00003A100000}"/>
    <cellStyle name="Coma 2 17 5 4 2" xfId="22296" xr:uid="{00000000-0005-0000-0000-00003B100000}"/>
    <cellStyle name="Coma 2 17 5 5" xfId="20127" xr:uid="{00000000-0005-0000-0000-00003C100000}"/>
    <cellStyle name="Coma 2 17 6" xfId="992" xr:uid="{00000000-0005-0000-0000-00003D100000}"/>
    <cellStyle name="Coma 2 17 6 2" xfId="15763" xr:uid="{00000000-0005-0000-0000-00003E100000}"/>
    <cellStyle name="Coma 2 17 6 2 2" xfId="24467" xr:uid="{00000000-0005-0000-0000-00003F100000}"/>
    <cellStyle name="Coma 2 17 6 3" xfId="17961" xr:uid="{00000000-0005-0000-0000-000040100000}"/>
    <cellStyle name="Coma 2 17 6 3 2" xfId="26665" xr:uid="{00000000-0005-0000-0000-000041100000}"/>
    <cellStyle name="Coma 2 17 6 4" xfId="13593" xr:uid="{00000000-0005-0000-0000-000042100000}"/>
    <cellStyle name="Coma 2 17 6 4 2" xfId="22297" xr:uid="{00000000-0005-0000-0000-000043100000}"/>
    <cellStyle name="Coma 2 17 6 5" xfId="20128" xr:uid="{00000000-0005-0000-0000-000044100000}"/>
    <cellStyle name="Coma 2 17 7" xfId="993" xr:uid="{00000000-0005-0000-0000-000045100000}"/>
    <cellStyle name="Coma 2 17 7 2" xfId="15764" xr:uid="{00000000-0005-0000-0000-000046100000}"/>
    <cellStyle name="Coma 2 17 7 2 2" xfId="24468" xr:uid="{00000000-0005-0000-0000-000047100000}"/>
    <cellStyle name="Coma 2 17 7 3" xfId="17962" xr:uid="{00000000-0005-0000-0000-000048100000}"/>
    <cellStyle name="Coma 2 17 7 3 2" xfId="26666" xr:uid="{00000000-0005-0000-0000-000049100000}"/>
    <cellStyle name="Coma 2 17 7 4" xfId="13594" xr:uid="{00000000-0005-0000-0000-00004A100000}"/>
    <cellStyle name="Coma 2 17 7 4 2" xfId="22298" xr:uid="{00000000-0005-0000-0000-00004B100000}"/>
    <cellStyle name="Coma 2 17 7 5" xfId="20129" xr:uid="{00000000-0005-0000-0000-00004C100000}"/>
    <cellStyle name="Coma 2 17 8" xfId="15755" xr:uid="{00000000-0005-0000-0000-00004D100000}"/>
    <cellStyle name="Coma 2 17 8 2" xfId="24459" xr:uid="{00000000-0005-0000-0000-00004E100000}"/>
    <cellStyle name="Coma 2 17 9" xfId="17953" xr:uid="{00000000-0005-0000-0000-00004F100000}"/>
    <cellStyle name="Coma 2 17 9 2" xfId="26657" xr:uid="{00000000-0005-0000-0000-000050100000}"/>
    <cellStyle name="Coma 2 18" xfId="994" xr:uid="{00000000-0005-0000-0000-000051100000}"/>
    <cellStyle name="Coma 2 18 2" xfId="995" xr:uid="{00000000-0005-0000-0000-000052100000}"/>
    <cellStyle name="Coma 2 18 3" xfId="996" xr:uid="{00000000-0005-0000-0000-000053100000}"/>
    <cellStyle name="Coma 2 18 4" xfId="997" xr:uid="{00000000-0005-0000-0000-000054100000}"/>
    <cellStyle name="Coma 2 18 5" xfId="998" xr:uid="{00000000-0005-0000-0000-000055100000}"/>
    <cellStyle name="Coma 2 19" xfId="999" xr:uid="{00000000-0005-0000-0000-000056100000}"/>
    <cellStyle name="Coma 2 19 10" xfId="20130" xr:uid="{00000000-0005-0000-0000-000057100000}"/>
    <cellStyle name="Coma 2 19 2" xfId="1000" xr:uid="{00000000-0005-0000-0000-000058100000}"/>
    <cellStyle name="Coma 2 19 2 2" xfId="1001" xr:uid="{00000000-0005-0000-0000-000059100000}"/>
    <cellStyle name="Coma 2 19 2 3" xfId="1002" xr:uid="{00000000-0005-0000-0000-00005A100000}"/>
    <cellStyle name="Coma 2 19 2 4" xfId="1003" xr:uid="{00000000-0005-0000-0000-00005B100000}"/>
    <cellStyle name="Coma 2 19 2 5" xfId="1004" xr:uid="{00000000-0005-0000-0000-00005C100000}"/>
    <cellStyle name="Coma 2 19 3" xfId="1005" xr:uid="{00000000-0005-0000-0000-00005D100000}"/>
    <cellStyle name="Coma 2 19 3 2" xfId="15766" xr:uid="{00000000-0005-0000-0000-00005E100000}"/>
    <cellStyle name="Coma 2 19 3 2 2" xfId="24470" xr:uid="{00000000-0005-0000-0000-00005F100000}"/>
    <cellStyle name="Coma 2 19 3 3" xfId="17964" xr:uid="{00000000-0005-0000-0000-000060100000}"/>
    <cellStyle name="Coma 2 19 3 3 2" xfId="26668" xr:uid="{00000000-0005-0000-0000-000061100000}"/>
    <cellStyle name="Coma 2 19 3 4" xfId="13596" xr:uid="{00000000-0005-0000-0000-000062100000}"/>
    <cellStyle name="Coma 2 19 3 4 2" xfId="22300" xr:uid="{00000000-0005-0000-0000-000063100000}"/>
    <cellStyle name="Coma 2 19 3 5" xfId="20131" xr:uid="{00000000-0005-0000-0000-000064100000}"/>
    <cellStyle name="Coma 2 19 4" xfId="1006" xr:uid="{00000000-0005-0000-0000-000065100000}"/>
    <cellStyle name="Coma 2 19 4 2" xfId="15767" xr:uid="{00000000-0005-0000-0000-000066100000}"/>
    <cellStyle name="Coma 2 19 4 2 2" xfId="24471" xr:uid="{00000000-0005-0000-0000-000067100000}"/>
    <cellStyle name="Coma 2 19 4 3" xfId="17965" xr:uid="{00000000-0005-0000-0000-000068100000}"/>
    <cellStyle name="Coma 2 19 4 3 2" xfId="26669" xr:uid="{00000000-0005-0000-0000-000069100000}"/>
    <cellStyle name="Coma 2 19 4 4" xfId="13597" xr:uid="{00000000-0005-0000-0000-00006A100000}"/>
    <cellStyle name="Coma 2 19 4 4 2" xfId="22301" xr:uid="{00000000-0005-0000-0000-00006B100000}"/>
    <cellStyle name="Coma 2 19 4 5" xfId="20132" xr:uid="{00000000-0005-0000-0000-00006C100000}"/>
    <cellStyle name="Coma 2 19 5" xfId="1007" xr:uid="{00000000-0005-0000-0000-00006D100000}"/>
    <cellStyle name="Coma 2 19 5 2" xfId="15768" xr:uid="{00000000-0005-0000-0000-00006E100000}"/>
    <cellStyle name="Coma 2 19 5 2 2" xfId="24472" xr:uid="{00000000-0005-0000-0000-00006F100000}"/>
    <cellStyle name="Coma 2 19 5 3" xfId="17966" xr:uid="{00000000-0005-0000-0000-000070100000}"/>
    <cellStyle name="Coma 2 19 5 3 2" xfId="26670" xr:uid="{00000000-0005-0000-0000-000071100000}"/>
    <cellStyle name="Coma 2 19 5 4" xfId="13598" xr:uid="{00000000-0005-0000-0000-000072100000}"/>
    <cellStyle name="Coma 2 19 5 4 2" xfId="22302" xr:uid="{00000000-0005-0000-0000-000073100000}"/>
    <cellStyle name="Coma 2 19 5 5" xfId="20133" xr:uid="{00000000-0005-0000-0000-000074100000}"/>
    <cellStyle name="Coma 2 19 6" xfId="1008" xr:uid="{00000000-0005-0000-0000-000075100000}"/>
    <cellStyle name="Coma 2 19 6 2" xfId="15769" xr:uid="{00000000-0005-0000-0000-000076100000}"/>
    <cellStyle name="Coma 2 19 6 2 2" xfId="24473" xr:uid="{00000000-0005-0000-0000-000077100000}"/>
    <cellStyle name="Coma 2 19 6 3" xfId="17967" xr:uid="{00000000-0005-0000-0000-000078100000}"/>
    <cellStyle name="Coma 2 19 6 3 2" xfId="26671" xr:uid="{00000000-0005-0000-0000-000079100000}"/>
    <cellStyle name="Coma 2 19 6 4" xfId="13599" xr:uid="{00000000-0005-0000-0000-00007A100000}"/>
    <cellStyle name="Coma 2 19 6 4 2" xfId="22303" xr:uid="{00000000-0005-0000-0000-00007B100000}"/>
    <cellStyle name="Coma 2 19 6 5" xfId="20134" xr:uid="{00000000-0005-0000-0000-00007C100000}"/>
    <cellStyle name="Coma 2 19 7" xfId="15765" xr:uid="{00000000-0005-0000-0000-00007D100000}"/>
    <cellStyle name="Coma 2 19 7 2" xfId="24469" xr:uid="{00000000-0005-0000-0000-00007E100000}"/>
    <cellStyle name="Coma 2 19 8" xfId="17963" xr:uid="{00000000-0005-0000-0000-00007F100000}"/>
    <cellStyle name="Coma 2 19 8 2" xfId="26667" xr:uid="{00000000-0005-0000-0000-000080100000}"/>
    <cellStyle name="Coma 2 19 9" xfId="13595" xr:uid="{00000000-0005-0000-0000-000081100000}"/>
    <cellStyle name="Coma 2 19 9 2" xfId="22299" xr:uid="{00000000-0005-0000-0000-000082100000}"/>
    <cellStyle name="Coma 2 2" xfId="1009" xr:uid="{00000000-0005-0000-0000-000083100000}"/>
    <cellStyle name="Coma 2 2 2" xfId="1010" xr:uid="{00000000-0005-0000-0000-000084100000}"/>
    <cellStyle name="Coma 2 2 3" xfId="1011" xr:uid="{00000000-0005-0000-0000-000085100000}"/>
    <cellStyle name="Coma 2 2 4" xfId="1012" xr:uid="{00000000-0005-0000-0000-000086100000}"/>
    <cellStyle name="Coma 2 2 5" xfId="1013" xr:uid="{00000000-0005-0000-0000-000087100000}"/>
    <cellStyle name="Coma 2 20" xfId="1014" xr:uid="{00000000-0005-0000-0000-000088100000}"/>
    <cellStyle name="Coma 2 20 2" xfId="1015" xr:uid="{00000000-0005-0000-0000-000089100000}"/>
    <cellStyle name="Coma 2 20 3" xfId="1016" xr:uid="{00000000-0005-0000-0000-00008A100000}"/>
    <cellStyle name="Coma 2 20 4" xfId="1017" xr:uid="{00000000-0005-0000-0000-00008B100000}"/>
    <cellStyle name="Coma 2 20 5" xfId="1018" xr:uid="{00000000-0005-0000-0000-00008C100000}"/>
    <cellStyle name="Coma 2 21" xfId="1019" xr:uid="{00000000-0005-0000-0000-00008D100000}"/>
    <cellStyle name="Coma 2 21 2" xfId="1020" xr:uid="{00000000-0005-0000-0000-00008E100000}"/>
    <cellStyle name="Coma 2 21 3" xfId="1021" xr:uid="{00000000-0005-0000-0000-00008F100000}"/>
    <cellStyle name="Coma 2 21 4" xfId="1022" xr:uid="{00000000-0005-0000-0000-000090100000}"/>
    <cellStyle name="Coma 2 21 5" xfId="1023" xr:uid="{00000000-0005-0000-0000-000091100000}"/>
    <cellStyle name="Coma 2 22" xfId="1024" xr:uid="{00000000-0005-0000-0000-000092100000}"/>
    <cellStyle name="Coma 2 23" xfId="1025" xr:uid="{00000000-0005-0000-0000-000093100000}"/>
    <cellStyle name="Coma 2 24" xfId="1026" xr:uid="{00000000-0005-0000-0000-000094100000}"/>
    <cellStyle name="Coma 2 25" xfId="1027" xr:uid="{00000000-0005-0000-0000-000095100000}"/>
    <cellStyle name="Coma 2 3" xfId="1028" xr:uid="{00000000-0005-0000-0000-000096100000}"/>
    <cellStyle name="Coma 2 3 10" xfId="1029" xr:uid="{00000000-0005-0000-0000-000097100000}"/>
    <cellStyle name="Coma 2 3 10 2" xfId="15771" xr:uid="{00000000-0005-0000-0000-000098100000}"/>
    <cellStyle name="Coma 2 3 10 2 2" xfId="24475" xr:uid="{00000000-0005-0000-0000-000099100000}"/>
    <cellStyle name="Coma 2 3 10 3" xfId="17969" xr:uid="{00000000-0005-0000-0000-00009A100000}"/>
    <cellStyle name="Coma 2 3 10 3 2" xfId="26673" xr:uid="{00000000-0005-0000-0000-00009B100000}"/>
    <cellStyle name="Coma 2 3 10 4" xfId="13601" xr:uid="{00000000-0005-0000-0000-00009C100000}"/>
    <cellStyle name="Coma 2 3 10 4 2" xfId="22305" xr:uid="{00000000-0005-0000-0000-00009D100000}"/>
    <cellStyle name="Coma 2 3 10 5" xfId="20136" xr:uid="{00000000-0005-0000-0000-00009E100000}"/>
    <cellStyle name="Coma 2 3 11" xfId="1030" xr:uid="{00000000-0005-0000-0000-00009F100000}"/>
    <cellStyle name="Coma 2 3 11 2" xfId="15772" xr:uid="{00000000-0005-0000-0000-0000A0100000}"/>
    <cellStyle name="Coma 2 3 11 2 2" xfId="24476" xr:uid="{00000000-0005-0000-0000-0000A1100000}"/>
    <cellStyle name="Coma 2 3 11 3" xfId="17970" xr:uid="{00000000-0005-0000-0000-0000A2100000}"/>
    <cellStyle name="Coma 2 3 11 3 2" xfId="26674" xr:uid="{00000000-0005-0000-0000-0000A3100000}"/>
    <cellStyle name="Coma 2 3 11 4" xfId="13602" xr:uid="{00000000-0005-0000-0000-0000A4100000}"/>
    <cellStyle name="Coma 2 3 11 4 2" xfId="22306" xr:uid="{00000000-0005-0000-0000-0000A5100000}"/>
    <cellStyle name="Coma 2 3 11 5" xfId="20137" xr:uid="{00000000-0005-0000-0000-0000A6100000}"/>
    <cellStyle name="Coma 2 3 12" xfId="15770" xr:uid="{00000000-0005-0000-0000-0000A7100000}"/>
    <cellStyle name="Coma 2 3 12 2" xfId="24474" xr:uid="{00000000-0005-0000-0000-0000A8100000}"/>
    <cellStyle name="Coma 2 3 13" xfId="17968" xr:uid="{00000000-0005-0000-0000-0000A9100000}"/>
    <cellStyle name="Coma 2 3 13 2" xfId="26672" xr:uid="{00000000-0005-0000-0000-0000AA100000}"/>
    <cellStyle name="Coma 2 3 14" xfId="13600" xr:uid="{00000000-0005-0000-0000-0000AB100000}"/>
    <cellStyle name="Coma 2 3 14 2" xfId="22304" xr:uid="{00000000-0005-0000-0000-0000AC100000}"/>
    <cellStyle name="Coma 2 3 15" xfId="20135" xr:uid="{00000000-0005-0000-0000-0000AD100000}"/>
    <cellStyle name="Coma 2 3 2" xfId="1031" xr:uid="{00000000-0005-0000-0000-0000AE100000}"/>
    <cellStyle name="Coma 2 3 2 10" xfId="1032" xr:uid="{00000000-0005-0000-0000-0000AF100000}"/>
    <cellStyle name="Coma 2 3 2 11" xfId="1033" xr:uid="{00000000-0005-0000-0000-0000B0100000}"/>
    <cellStyle name="Coma 2 3 2 2" xfId="1034" xr:uid="{00000000-0005-0000-0000-0000B1100000}"/>
    <cellStyle name="Coma 2 3 2 2 10" xfId="1035" xr:uid="{00000000-0005-0000-0000-0000B2100000}"/>
    <cellStyle name="Coma 2 3 2 2 10 2" xfId="15774" xr:uid="{00000000-0005-0000-0000-0000B3100000}"/>
    <cellStyle name="Coma 2 3 2 2 10 2 2" xfId="24478" xr:uid="{00000000-0005-0000-0000-0000B4100000}"/>
    <cellStyle name="Coma 2 3 2 2 10 3" xfId="17972" xr:uid="{00000000-0005-0000-0000-0000B5100000}"/>
    <cellStyle name="Coma 2 3 2 2 10 3 2" xfId="26676" xr:uid="{00000000-0005-0000-0000-0000B6100000}"/>
    <cellStyle name="Coma 2 3 2 2 10 4" xfId="13604" xr:uid="{00000000-0005-0000-0000-0000B7100000}"/>
    <cellStyle name="Coma 2 3 2 2 10 4 2" xfId="22308" xr:uid="{00000000-0005-0000-0000-0000B8100000}"/>
    <cellStyle name="Coma 2 3 2 2 10 5" xfId="20139" xr:uid="{00000000-0005-0000-0000-0000B9100000}"/>
    <cellStyle name="Coma 2 3 2 2 11" xfId="15773" xr:uid="{00000000-0005-0000-0000-0000BA100000}"/>
    <cellStyle name="Coma 2 3 2 2 11 2" xfId="24477" xr:uid="{00000000-0005-0000-0000-0000BB100000}"/>
    <cellStyle name="Coma 2 3 2 2 12" xfId="17971" xr:uid="{00000000-0005-0000-0000-0000BC100000}"/>
    <cellStyle name="Coma 2 3 2 2 12 2" xfId="26675" xr:uid="{00000000-0005-0000-0000-0000BD100000}"/>
    <cellStyle name="Coma 2 3 2 2 13" xfId="13603" xr:uid="{00000000-0005-0000-0000-0000BE100000}"/>
    <cellStyle name="Coma 2 3 2 2 13 2" xfId="22307" xr:uid="{00000000-0005-0000-0000-0000BF100000}"/>
    <cellStyle name="Coma 2 3 2 2 14" xfId="20138" xr:uid="{00000000-0005-0000-0000-0000C0100000}"/>
    <cellStyle name="Coma 2 3 2 2 2" xfId="1036" xr:uid="{00000000-0005-0000-0000-0000C1100000}"/>
    <cellStyle name="Coma 2 3 2 2 2 10" xfId="1037" xr:uid="{00000000-0005-0000-0000-0000C2100000}"/>
    <cellStyle name="Coma 2 3 2 2 2 2" xfId="1038" xr:uid="{00000000-0005-0000-0000-0000C3100000}"/>
    <cellStyle name="Coma 2 3 2 2 2 2 10" xfId="15775" xr:uid="{00000000-0005-0000-0000-0000C4100000}"/>
    <cellStyle name="Coma 2 3 2 2 2 2 10 2" xfId="24479" xr:uid="{00000000-0005-0000-0000-0000C5100000}"/>
    <cellStyle name="Coma 2 3 2 2 2 2 11" xfId="17973" xr:uid="{00000000-0005-0000-0000-0000C6100000}"/>
    <cellStyle name="Coma 2 3 2 2 2 2 11 2" xfId="26677" xr:uid="{00000000-0005-0000-0000-0000C7100000}"/>
    <cellStyle name="Coma 2 3 2 2 2 2 12" xfId="13605" xr:uid="{00000000-0005-0000-0000-0000C8100000}"/>
    <cellStyle name="Coma 2 3 2 2 2 2 12 2" xfId="22309" xr:uid="{00000000-0005-0000-0000-0000C9100000}"/>
    <cellStyle name="Coma 2 3 2 2 2 2 13" xfId="20140" xr:uid="{00000000-0005-0000-0000-0000CA100000}"/>
    <cellStyle name="Coma 2 3 2 2 2 2 2" xfId="1039" xr:uid="{00000000-0005-0000-0000-0000CB100000}"/>
    <cellStyle name="Coma 2 3 2 2 2 2 2 2" xfId="1040" xr:uid="{00000000-0005-0000-0000-0000CC100000}"/>
    <cellStyle name="Coma 2 3 2 2 2 2 2 2 10" xfId="17974" xr:uid="{00000000-0005-0000-0000-0000CD100000}"/>
    <cellStyle name="Coma 2 3 2 2 2 2 2 2 10 2" xfId="26678" xr:uid="{00000000-0005-0000-0000-0000CE100000}"/>
    <cellStyle name="Coma 2 3 2 2 2 2 2 2 11" xfId="13606" xr:uid="{00000000-0005-0000-0000-0000CF100000}"/>
    <cellStyle name="Coma 2 3 2 2 2 2 2 2 11 2" xfId="22310" xr:uid="{00000000-0005-0000-0000-0000D0100000}"/>
    <cellStyle name="Coma 2 3 2 2 2 2 2 2 12" xfId="20141" xr:uid="{00000000-0005-0000-0000-0000D1100000}"/>
    <cellStyle name="Coma 2 3 2 2 2 2 2 2 2" xfId="1041" xr:uid="{00000000-0005-0000-0000-0000D2100000}"/>
    <cellStyle name="Coma 2 3 2 2 2 2 2 2 2 2" xfId="1042" xr:uid="{00000000-0005-0000-0000-0000D3100000}"/>
    <cellStyle name="Coma 2 3 2 2 2 2 2 2 2 2 10" xfId="13607" xr:uid="{00000000-0005-0000-0000-0000D4100000}"/>
    <cellStyle name="Coma 2 3 2 2 2 2 2 2 2 2 10 2" xfId="22311" xr:uid="{00000000-0005-0000-0000-0000D5100000}"/>
    <cellStyle name="Coma 2 3 2 2 2 2 2 2 2 2 11" xfId="20142" xr:uid="{00000000-0005-0000-0000-0000D6100000}"/>
    <cellStyle name="Coma 2 3 2 2 2 2 2 2 2 2 2" xfId="1043" xr:uid="{00000000-0005-0000-0000-0000D7100000}"/>
    <cellStyle name="Coma 2 3 2 2 2 2 2 2 2 2 2 2" xfId="1044" xr:uid="{00000000-0005-0000-0000-0000D8100000}"/>
    <cellStyle name="Coma 2 3 2 2 2 2 2 2 2 2 2 2 10" xfId="20143" xr:uid="{00000000-0005-0000-0000-0000D9100000}"/>
    <cellStyle name="Coma 2 3 2 2 2 2 2 2 2 2 2 2 2" xfId="1045" xr:uid="{00000000-0005-0000-0000-0000DA100000}"/>
    <cellStyle name="Coma 2 3 2 2 2 2 2 2 2 2 2 2 2 2" xfId="1046" xr:uid="{00000000-0005-0000-0000-0000DB100000}"/>
    <cellStyle name="Coma 2 3 2 2 2 2 2 2 2 2 2 2 2 3" xfId="1047" xr:uid="{00000000-0005-0000-0000-0000DC100000}"/>
    <cellStyle name="Coma 2 3 2 2 2 2 2 2 2 2 2 2 2 4" xfId="1048" xr:uid="{00000000-0005-0000-0000-0000DD100000}"/>
    <cellStyle name="Coma 2 3 2 2 2 2 2 2 2 2 2 2 2 5" xfId="1049" xr:uid="{00000000-0005-0000-0000-0000DE100000}"/>
    <cellStyle name="Coma 2 3 2 2 2 2 2 2 2 2 2 2 3" xfId="1050" xr:uid="{00000000-0005-0000-0000-0000DF100000}"/>
    <cellStyle name="Coma 2 3 2 2 2 2 2 2 2 2 2 2 3 2" xfId="15779" xr:uid="{00000000-0005-0000-0000-0000E0100000}"/>
    <cellStyle name="Coma 2 3 2 2 2 2 2 2 2 2 2 2 3 2 2" xfId="24483" xr:uid="{00000000-0005-0000-0000-0000E1100000}"/>
    <cellStyle name="Coma 2 3 2 2 2 2 2 2 2 2 2 2 3 3" xfId="17977" xr:uid="{00000000-0005-0000-0000-0000E2100000}"/>
    <cellStyle name="Coma 2 3 2 2 2 2 2 2 2 2 2 2 3 3 2" xfId="26681" xr:uid="{00000000-0005-0000-0000-0000E3100000}"/>
    <cellStyle name="Coma 2 3 2 2 2 2 2 2 2 2 2 2 3 4" xfId="13609" xr:uid="{00000000-0005-0000-0000-0000E4100000}"/>
    <cellStyle name="Coma 2 3 2 2 2 2 2 2 2 2 2 2 3 4 2" xfId="22313" xr:uid="{00000000-0005-0000-0000-0000E5100000}"/>
    <cellStyle name="Coma 2 3 2 2 2 2 2 2 2 2 2 2 3 5" xfId="20144" xr:uid="{00000000-0005-0000-0000-0000E6100000}"/>
    <cellStyle name="Coma 2 3 2 2 2 2 2 2 2 2 2 2 4" xfId="1051" xr:uid="{00000000-0005-0000-0000-0000E7100000}"/>
    <cellStyle name="Coma 2 3 2 2 2 2 2 2 2 2 2 2 4 2" xfId="15780" xr:uid="{00000000-0005-0000-0000-0000E8100000}"/>
    <cellStyle name="Coma 2 3 2 2 2 2 2 2 2 2 2 2 4 2 2" xfId="24484" xr:uid="{00000000-0005-0000-0000-0000E9100000}"/>
    <cellStyle name="Coma 2 3 2 2 2 2 2 2 2 2 2 2 4 3" xfId="17978" xr:uid="{00000000-0005-0000-0000-0000EA100000}"/>
    <cellStyle name="Coma 2 3 2 2 2 2 2 2 2 2 2 2 4 3 2" xfId="26682" xr:uid="{00000000-0005-0000-0000-0000EB100000}"/>
    <cellStyle name="Coma 2 3 2 2 2 2 2 2 2 2 2 2 4 4" xfId="13610" xr:uid="{00000000-0005-0000-0000-0000EC100000}"/>
    <cellStyle name="Coma 2 3 2 2 2 2 2 2 2 2 2 2 4 4 2" xfId="22314" xr:uid="{00000000-0005-0000-0000-0000ED100000}"/>
    <cellStyle name="Coma 2 3 2 2 2 2 2 2 2 2 2 2 4 5" xfId="20145" xr:uid="{00000000-0005-0000-0000-0000EE100000}"/>
    <cellStyle name="Coma 2 3 2 2 2 2 2 2 2 2 2 2 5" xfId="1052" xr:uid="{00000000-0005-0000-0000-0000EF100000}"/>
    <cellStyle name="Coma 2 3 2 2 2 2 2 2 2 2 2 2 5 2" xfId="15781" xr:uid="{00000000-0005-0000-0000-0000F0100000}"/>
    <cellStyle name="Coma 2 3 2 2 2 2 2 2 2 2 2 2 5 2 2" xfId="24485" xr:uid="{00000000-0005-0000-0000-0000F1100000}"/>
    <cellStyle name="Coma 2 3 2 2 2 2 2 2 2 2 2 2 5 3" xfId="17979" xr:uid="{00000000-0005-0000-0000-0000F2100000}"/>
    <cellStyle name="Coma 2 3 2 2 2 2 2 2 2 2 2 2 5 3 2" xfId="26683" xr:uid="{00000000-0005-0000-0000-0000F3100000}"/>
    <cellStyle name="Coma 2 3 2 2 2 2 2 2 2 2 2 2 5 4" xfId="13611" xr:uid="{00000000-0005-0000-0000-0000F4100000}"/>
    <cellStyle name="Coma 2 3 2 2 2 2 2 2 2 2 2 2 5 4 2" xfId="22315" xr:uid="{00000000-0005-0000-0000-0000F5100000}"/>
    <cellStyle name="Coma 2 3 2 2 2 2 2 2 2 2 2 2 5 5" xfId="20146" xr:uid="{00000000-0005-0000-0000-0000F6100000}"/>
    <cellStyle name="Coma 2 3 2 2 2 2 2 2 2 2 2 2 6" xfId="1053" xr:uid="{00000000-0005-0000-0000-0000F7100000}"/>
    <cellStyle name="Coma 2 3 2 2 2 2 2 2 2 2 2 2 6 2" xfId="15782" xr:uid="{00000000-0005-0000-0000-0000F8100000}"/>
    <cellStyle name="Coma 2 3 2 2 2 2 2 2 2 2 2 2 6 2 2" xfId="24486" xr:uid="{00000000-0005-0000-0000-0000F9100000}"/>
    <cellStyle name="Coma 2 3 2 2 2 2 2 2 2 2 2 2 6 3" xfId="17980" xr:uid="{00000000-0005-0000-0000-0000FA100000}"/>
    <cellStyle name="Coma 2 3 2 2 2 2 2 2 2 2 2 2 6 3 2" xfId="26684" xr:uid="{00000000-0005-0000-0000-0000FB100000}"/>
    <cellStyle name="Coma 2 3 2 2 2 2 2 2 2 2 2 2 6 4" xfId="13612" xr:uid="{00000000-0005-0000-0000-0000FC100000}"/>
    <cellStyle name="Coma 2 3 2 2 2 2 2 2 2 2 2 2 6 4 2" xfId="22316" xr:uid="{00000000-0005-0000-0000-0000FD100000}"/>
    <cellStyle name="Coma 2 3 2 2 2 2 2 2 2 2 2 2 6 5" xfId="20147" xr:uid="{00000000-0005-0000-0000-0000FE100000}"/>
    <cellStyle name="Coma 2 3 2 2 2 2 2 2 2 2 2 2 7" xfId="15778" xr:uid="{00000000-0005-0000-0000-0000FF100000}"/>
    <cellStyle name="Coma 2 3 2 2 2 2 2 2 2 2 2 2 7 2" xfId="24482" xr:uid="{00000000-0005-0000-0000-000000110000}"/>
    <cellStyle name="Coma 2 3 2 2 2 2 2 2 2 2 2 2 8" xfId="17976" xr:uid="{00000000-0005-0000-0000-000001110000}"/>
    <cellStyle name="Coma 2 3 2 2 2 2 2 2 2 2 2 2 8 2" xfId="26680" xr:uid="{00000000-0005-0000-0000-000002110000}"/>
    <cellStyle name="Coma 2 3 2 2 2 2 2 2 2 2 2 2 9" xfId="13608" xr:uid="{00000000-0005-0000-0000-000003110000}"/>
    <cellStyle name="Coma 2 3 2 2 2 2 2 2 2 2 2 2 9 2" xfId="22312" xr:uid="{00000000-0005-0000-0000-000004110000}"/>
    <cellStyle name="Coma 2 3 2 2 2 2 2 2 2 2 2 3" xfId="1054" xr:uid="{00000000-0005-0000-0000-000005110000}"/>
    <cellStyle name="Coma 2 3 2 2 2 2 2 2 2 2 2 4" xfId="1055" xr:uid="{00000000-0005-0000-0000-000006110000}"/>
    <cellStyle name="Coma 2 3 2 2 2 2 2 2 2 2 2 5" xfId="1056" xr:uid="{00000000-0005-0000-0000-000007110000}"/>
    <cellStyle name="Coma 2 3 2 2 2 2 2 2 2 2 2 6" xfId="1057" xr:uid="{00000000-0005-0000-0000-000008110000}"/>
    <cellStyle name="Coma 2 3 2 2 2 2 2 2 2 2 3" xfId="1058" xr:uid="{00000000-0005-0000-0000-000009110000}"/>
    <cellStyle name="Coma 2 3 2 2 2 2 2 2 2 2 3 2" xfId="1059" xr:uid="{00000000-0005-0000-0000-00000A110000}"/>
    <cellStyle name="Coma 2 3 2 2 2 2 2 2 2 2 3 3" xfId="1060" xr:uid="{00000000-0005-0000-0000-00000B110000}"/>
    <cellStyle name="Coma 2 3 2 2 2 2 2 2 2 2 3 4" xfId="1061" xr:uid="{00000000-0005-0000-0000-00000C110000}"/>
    <cellStyle name="Coma 2 3 2 2 2 2 2 2 2 2 3 5" xfId="1062" xr:uid="{00000000-0005-0000-0000-00000D110000}"/>
    <cellStyle name="Coma 2 3 2 2 2 2 2 2 2 2 4" xfId="1063" xr:uid="{00000000-0005-0000-0000-00000E110000}"/>
    <cellStyle name="Coma 2 3 2 2 2 2 2 2 2 2 4 2" xfId="15783" xr:uid="{00000000-0005-0000-0000-00000F110000}"/>
    <cellStyle name="Coma 2 3 2 2 2 2 2 2 2 2 4 2 2" xfId="24487" xr:uid="{00000000-0005-0000-0000-000010110000}"/>
    <cellStyle name="Coma 2 3 2 2 2 2 2 2 2 2 4 3" xfId="17981" xr:uid="{00000000-0005-0000-0000-000011110000}"/>
    <cellStyle name="Coma 2 3 2 2 2 2 2 2 2 2 4 3 2" xfId="26685" xr:uid="{00000000-0005-0000-0000-000012110000}"/>
    <cellStyle name="Coma 2 3 2 2 2 2 2 2 2 2 4 4" xfId="13613" xr:uid="{00000000-0005-0000-0000-000013110000}"/>
    <cellStyle name="Coma 2 3 2 2 2 2 2 2 2 2 4 4 2" xfId="22317" xr:uid="{00000000-0005-0000-0000-000014110000}"/>
    <cellStyle name="Coma 2 3 2 2 2 2 2 2 2 2 4 5" xfId="20148" xr:uid="{00000000-0005-0000-0000-000015110000}"/>
    <cellStyle name="Coma 2 3 2 2 2 2 2 2 2 2 5" xfId="1064" xr:uid="{00000000-0005-0000-0000-000016110000}"/>
    <cellStyle name="Coma 2 3 2 2 2 2 2 2 2 2 5 2" xfId="15784" xr:uid="{00000000-0005-0000-0000-000017110000}"/>
    <cellStyle name="Coma 2 3 2 2 2 2 2 2 2 2 5 2 2" xfId="24488" xr:uid="{00000000-0005-0000-0000-000018110000}"/>
    <cellStyle name="Coma 2 3 2 2 2 2 2 2 2 2 5 3" xfId="17982" xr:uid="{00000000-0005-0000-0000-000019110000}"/>
    <cellStyle name="Coma 2 3 2 2 2 2 2 2 2 2 5 3 2" xfId="26686" xr:uid="{00000000-0005-0000-0000-00001A110000}"/>
    <cellStyle name="Coma 2 3 2 2 2 2 2 2 2 2 5 4" xfId="13614" xr:uid="{00000000-0005-0000-0000-00001B110000}"/>
    <cellStyle name="Coma 2 3 2 2 2 2 2 2 2 2 5 4 2" xfId="22318" xr:uid="{00000000-0005-0000-0000-00001C110000}"/>
    <cellStyle name="Coma 2 3 2 2 2 2 2 2 2 2 5 5" xfId="20149" xr:uid="{00000000-0005-0000-0000-00001D110000}"/>
    <cellStyle name="Coma 2 3 2 2 2 2 2 2 2 2 6" xfId="1065" xr:uid="{00000000-0005-0000-0000-00001E110000}"/>
    <cellStyle name="Coma 2 3 2 2 2 2 2 2 2 2 6 2" xfId="15785" xr:uid="{00000000-0005-0000-0000-00001F110000}"/>
    <cellStyle name="Coma 2 3 2 2 2 2 2 2 2 2 6 2 2" xfId="24489" xr:uid="{00000000-0005-0000-0000-000020110000}"/>
    <cellStyle name="Coma 2 3 2 2 2 2 2 2 2 2 6 3" xfId="17983" xr:uid="{00000000-0005-0000-0000-000021110000}"/>
    <cellStyle name="Coma 2 3 2 2 2 2 2 2 2 2 6 3 2" xfId="26687" xr:uid="{00000000-0005-0000-0000-000022110000}"/>
    <cellStyle name="Coma 2 3 2 2 2 2 2 2 2 2 6 4" xfId="13615" xr:uid="{00000000-0005-0000-0000-000023110000}"/>
    <cellStyle name="Coma 2 3 2 2 2 2 2 2 2 2 6 4 2" xfId="22319" xr:uid="{00000000-0005-0000-0000-000024110000}"/>
    <cellStyle name="Coma 2 3 2 2 2 2 2 2 2 2 6 5" xfId="20150" xr:uid="{00000000-0005-0000-0000-000025110000}"/>
    <cellStyle name="Coma 2 3 2 2 2 2 2 2 2 2 7" xfId="1066" xr:uid="{00000000-0005-0000-0000-000026110000}"/>
    <cellStyle name="Coma 2 3 2 2 2 2 2 2 2 2 7 2" xfId="15786" xr:uid="{00000000-0005-0000-0000-000027110000}"/>
    <cellStyle name="Coma 2 3 2 2 2 2 2 2 2 2 7 2 2" xfId="24490" xr:uid="{00000000-0005-0000-0000-000028110000}"/>
    <cellStyle name="Coma 2 3 2 2 2 2 2 2 2 2 7 3" xfId="17984" xr:uid="{00000000-0005-0000-0000-000029110000}"/>
    <cellStyle name="Coma 2 3 2 2 2 2 2 2 2 2 7 3 2" xfId="26688" xr:uid="{00000000-0005-0000-0000-00002A110000}"/>
    <cellStyle name="Coma 2 3 2 2 2 2 2 2 2 2 7 4" xfId="13616" xr:uid="{00000000-0005-0000-0000-00002B110000}"/>
    <cellStyle name="Coma 2 3 2 2 2 2 2 2 2 2 7 4 2" xfId="22320" xr:uid="{00000000-0005-0000-0000-00002C110000}"/>
    <cellStyle name="Coma 2 3 2 2 2 2 2 2 2 2 7 5" xfId="20151" xr:uid="{00000000-0005-0000-0000-00002D110000}"/>
    <cellStyle name="Coma 2 3 2 2 2 2 2 2 2 2 8" xfId="15777" xr:uid="{00000000-0005-0000-0000-00002E110000}"/>
    <cellStyle name="Coma 2 3 2 2 2 2 2 2 2 2 8 2" xfId="24481" xr:uid="{00000000-0005-0000-0000-00002F110000}"/>
    <cellStyle name="Coma 2 3 2 2 2 2 2 2 2 2 9" xfId="17975" xr:uid="{00000000-0005-0000-0000-000030110000}"/>
    <cellStyle name="Coma 2 3 2 2 2 2 2 2 2 2 9 2" xfId="26679" xr:uid="{00000000-0005-0000-0000-000031110000}"/>
    <cellStyle name="Coma 2 3 2 2 2 2 2 2 2 3" xfId="1067" xr:uid="{00000000-0005-0000-0000-000032110000}"/>
    <cellStyle name="Coma 2 3 2 2 2 2 2 2 2 3 10" xfId="20152" xr:uid="{00000000-0005-0000-0000-000033110000}"/>
    <cellStyle name="Coma 2 3 2 2 2 2 2 2 2 3 2" xfId="1068" xr:uid="{00000000-0005-0000-0000-000034110000}"/>
    <cellStyle name="Coma 2 3 2 2 2 2 2 2 2 3 2 2" xfId="1069" xr:uid="{00000000-0005-0000-0000-000035110000}"/>
    <cellStyle name="Coma 2 3 2 2 2 2 2 2 2 3 2 3" xfId="1070" xr:uid="{00000000-0005-0000-0000-000036110000}"/>
    <cellStyle name="Coma 2 3 2 2 2 2 2 2 2 3 2 4" xfId="1071" xr:uid="{00000000-0005-0000-0000-000037110000}"/>
    <cellStyle name="Coma 2 3 2 2 2 2 2 2 2 3 2 5" xfId="1072" xr:uid="{00000000-0005-0000-0000-000038110000}"/>
    <cellStyle name="Coma 2 3 2 2 2 2 2 2 2 3 3" xfId="1073" xr:uid="{00000000-0005-0000-0000-000039110000}"/>
    <cellStyle name="Coma 2 3 2 2 2 2 2 2 2 3 3 2" xfId="15788" xr:uid="{00000000-0005-0000-0000-00003A110000}"/>
    <cellStyle name="Coma 2 3 2 2 2 2 2 2 2 3 3 2 2" xfId="24492" xr:uid="{00000000-0005-0000-0000-00003B110000}"/>
    <cellStyle name="Coma 2 3 2 2 2 2 2 2 2 3 3 3" xfId="17986" xr:uid="{00000000-0005-0000-0000-00003C110000}"/>
    <cellStyle name="Coma 2 3 2 2 2 2 2 2 2 3 3 3 2" xfId="26690" xr:uid="{00000000-0005-0000-0000-00003D110000}"/>
    <cellStyle name="Coma 2 3 2 2 2 2 2 2 2 3 3 4" xfId="13618" xr:uid="{00000000-0005-0000-0000-00003E110000}"/>
    <cellStyle name="Coma 2 3 2 2 2 2 2 2 2 3 3 4 2" xfId="22322" xr:uid="{00000000-0005-0000-0000-00003F110000}"/>
    <cellStyle name="Coma 2 3 2 2 2 2 2 2 2 3 3 5" xfId="20153" xr:uid="{00000000-0005-0000-0000-000040110000}"/>
    <cellStyle name="Coma 2 3 2 2 2 2 2 2 2 3 4" xfId="1074" xr:uid="{00000000-0005-0000-0000-000041110000}"/>
    <cellStyle name="Coma 2 3 2 2 2 2 2 2 2 3 4 2" xfId="15789" xr:uid="{00000000-0005-0000-0000-000042110000}"/>
    <cellStyle name="Coma 2 3 2 2 2 2 2 2 2 3 4 2 2" xfId="24493" xr:uid="{00000000-0005-0000-0000-000043110000}"/>
    <cellStyle name="Coma 2 3 2 2 2 2 2 2 2 3 4 3" xfId="17987" xr:uid="{00000000-0005-0000-0000-000044110000}"/>
    <cellStyle name="Coma 2 3 2 2 2 2 2 2 2 3 4 3 2" xfId="26691" xr:uid="{00000000-0005-0000-0000-000045110000}"/>
    <cellStyle name="Coma 2 3 2 2 2 2 2 2 2 3 4 4" xfId="13619" xr:uid="{00000000-0005-0000-0000-000046110000}"/>
    <cellStyle name="Coma 2 3 2 2 2 2 2 2 2 3 4 4 2" xfId="22323" xr:uid="{00000000-0005-0000-0000-000047110000}"/>
    <cellStyle name="Coma 2 3 2 2 2 2 2 2 2 3 4 5" xfId="20154" xr:uid="{00000000-0005-0000-0000-000048110000}"/>
    <cellStyle name="Coma 2 3 2 2 2 2 2 2 2 3 5" xfId="1075" xr:uid="{00000000-0005-0000-0000-000049110000}"/>
    <cellStyle name="Coma 2 3 2 2 2 2 2 2 2 3 5 2" xfId="15790" xr:uid="{00000000-0005-0000-0000-00004A110000}"/>
    <cellStyle name="Coma 2 3 2 2 2 2 2 2 2 3 5 2 2" xfId="24494" xr:uid="{00000000-0005-0000-0000-00004B110000}"/>
    <cellStyle name="Coma 2 3 2 2 2 2 2 2 2 3 5 3" xfId="17988" xr:uid="{00000000-0005-0000-0000-00004C110000}"/>
    <cellStyle name="Coma 2 3 2 2 2 2 2 2 2 3 5 3 2" xfId="26692" xr:uid="{00000000-0005-0000-0000-00004D110000}"/>
    <cellStyle name="Coma 2 3 2 2 2 2 2 2 2 3 5 4" xfId="13620" xr:uid="{00000000-0005-0000-0000-00004E110000}"/>
    <cellStyle name="Coma 2 3 2 2 2 2 2 2 2 3 5 4 2" xfId="22324" xr:uid="{00000000-0005-0000-0000-00004F110000}"/>
    <cellStyle name="Coma 2 3 2 2 2 2 2 2 2 3 5 5" xfId="20155" xr:uid="{00000000-0005-0000-0000-000050110000}"/>
    <cellStyle name="Coma 2 3 2 2 2 2 2 2 2 3 6" xfId="1076" xr:uid="{00000000-0005-0000-0000-000051110000}"/>
    <cellStyle name="Coma 2 3 2 2 2 2 2 2 2 3 6 2" xfId="15791" xr:uid="{00000000-0005-0000-0000-000052110000}"/>
    <cellStyle name="Coma 2 3 2 2 2 2 2 2 2 3 6 2 2" xfId="24495" xr:uid="{00000000-0005-0000-0000-000053110000}"/>
    <cellStyle name="Coma 2 3 2 2 2 2 2 2 2 3 6 3" xfId="17989" xr:uid="{00000000-0005-0000-0000-000054110000}"/>
    <cellStyle name="Coma 2 3 2 2 2 2 2 2 2 3 6 3 2" xfId="26693" xr:uid="{00000000-0005-0000-0000-000055110000}"/>
    <cellStyle name="Coma 2 3 2 2 2 2 2 2 2 3 6 4" xfId="13621" xr:uid="{00000000-0005-0000-0000-000056110000}"/>
    <cellStyle name="Coma 2 3 2 2 2 2 2 2 2 3 6 4 2" xfId="22325" xr:uid="{00000000-0005-0000-0000-000057110000}"/>
    <cellStyle name="Coma 2 3 2 2 2 2 2 2 2 3 6 5" xfId="20156" xr:uid="{00000000-0005-0000-0000-000058110000}"/>
    <cellStyle name="Coma 2 3 2 2 2 2 2 2 2 3 7" xfId="15787" xr:uid="{00000000-0005-0000-0000-000059110000}"/>
    <cellStyle name="Coma 2 3 2 2 2 2 2 2 2 3 7 2" xfId="24491" xr:uid="{00000000-0005-0000-0000-00005A110000}"/>
    <cellStyle name="Coma 2 3 2 2 2 2 2 2 2 3 8" xfId="17985" xr:uid="{00000000-0005-0000-0000-00005B110000}"/>
    <cellStyle name="Coma 2 3 2 2 2 2 2 2 2 3 8 2" xfId="26689" xr:uid="{00000000-0005-0000-0000-00005C110000}"/>
    <cellStyle name="Coma 2 3 2 2 2 2 2 2 2 3 9" xfId="13617" xr:uid="{00000000-0005-0000-0000-00005D110000}"/>
    <cellStyle name="Coma 2 3 2 2 2 2 2 2 2 3 9 2" xfId="22321" xr:uid="{00000000-0005-0000-0000-00005E110000}"/>
    <cellStyle name="Coma 2 3 2 2 2 2 2 2 2 4" xfId="1077" xr:uid="{00000000-0005-0000-0000-00005F110000}"/>
    <cellStyle name="Coma 2 3 2 2 2 2 2 2 2 5" xfId="1078" xr:uid="{00000000-0005-0000-0000-000060110000}"/>
    <cellStyle name="Coma 2 3 2 2 2 2 2 2 2 6" xfId="1079" xr:uid="{00000000-0005-0000-0000-000061110000}"/>
    <cellStyle name="Coma 2 3 2 2 2 2 2 2 2 7" xfId="1080" xr:uid="{00000000-0005-0000-0000-000062110000}"/>
    <cellStyle name="Coma 2 3 2 2 2 2 2 2 3" xfId="1081" xr:uid="{00000000-0005-0000-0000-000063110000}"/>
    <cellStyle name="Coma 2 3 2 2 2 2 2 2 3 2" xfId="1082" xr:uid="{00000000-0005-0000-0000-000064110000}"/>
    <cellStyle name="Coma 2 3 2 2 2 2 2 2 3 2 10" xfId="20157" xr:uid="{00000000-0005-0000-0000-000065110000}"/>
    <cellStyle name="Coma 2 3 2 2 2 2 2 2 3 2 2" xfId="1083" xr:uid="{00000000-0005-0000-0000-000066110000}"/>
    <cellStyle name="Coma 2 3 2 2 2 2 2 2 3 2 2 2" xfId="1084" xr:uid="{00000000-0005-0000-0000-000067110000}"/>
    <cellStyle name="Coma 2 3 2 2 2 2 2 2 3 2 2 3" xfId="1085" xr:uid="{00000000-0005-0000-0000-000068110000}"/>
    <cellStyle name="Coma 2 3 2 2 2 2 2 2 3 2 2 4" xfId="1086" xr:uid="{00000000-0005-0000-0000-000069110000}"/>
    <cellStyle name="Coma 2 3 2 2 2 2 2 2 3 2 2 5" xfId="1087" xr:uid="{00000000-0005-0000-0000-00006A110000}"/>
    <cellStyle name="Coma 2 3 2 2 2 2 2 2 3 2 3" xfId="1088" xr:uid="{00000000-0005-0000-0000-00006B110000}"/>
    <cellStyle name="Coma 2 3 2 2 2 2 2 2 3 2 3 2" xfId="15793" xr:uid="{00000000-0005-0000-0000-00006C110000}"/>
    <cellStyle name="Coma 2 3 2 2 2 2 2 2 3 2 3 2 2" xfId="24497" xr:uid="{00000000-0005-0000-0000-00006D110000}"/>
    <cellStyle name="Coma 2 3 2 2 2 2 2 2 3 2 3 3" xfId="17991" xr:uid="{00000000-0005-0000-0000-00006E110000}"/>
    <cellStyle name="Coma 2 3 2 2 2 2 2 2 3 2 3 3 2" xfId="26695" xr:uid="{00000000-0005-0000-0000-00006F110000}"/>
    <cellStyle name="Coma 2 3 2 2 2 2 2 2 3 2 3 4" xfId="13623" xr:uid="{00000000-0005-0000-0000-000070110000}"/>
    <cellStyle name="Coma 2 3 2 2 2 2 2 2 3 2 3 4 2" xfId="22327" xr:uid="{00000000-0005-0000-0000-000071110000}"/>
    <cellStyle name="Coma 2 3 2 2 2 2 2 2 3 2 3 5" xfId="20158" xr:uid="{00000000-0005-0000-0000-000072110000}"/>
    <cellStyle name="Coma 2 3 2 2 2 2 2 2 3 2 4" xfId="1089" xr:uid="{00000000-0005-0000-0000-000073110000}"/>
    <cellStyle name="Coma 2 3 2 2 2 2 2 2 3 2 4 2" xfId="15794" xr:uid="{00000000-0005-0000-0000-000074110000}"/>
    <cellStyle name="Coma 2 3 2 2 2 2 2 2 3 2 4 2 2" xfId="24498" xr:uid="{00000000-0005-0000-0000-000075110000}"/>
    <cellStyle name="Coma 2 3 2 2 2 2 2 2 3 2 4 3" xfId="17992" xr:uid="{00000000-0005-0000-0000-000076110000}"/>
    <cellStyle name="Coma 2 3 2 2 2 2 2 2 3 2 4 3 2" xfId="26696" xr:uid="{00000000-0005-0000-0000-000077110000}"/>
    <cellStyle name="Coma 2 3 2 2 2 2 2 2 3 2 4 4" xfId="13624" xr:uid="{00000000-0005-0000-0000-000078110000}"/>
    <cellStyle name="Coma 2 3 2 2 2 2 2 2 3 2 4 4 2" xfId="22328" xr:uid="{00000000-0005-0000-0000-000079110000}"/>
    <cellStyle name="Coma 2 3 2 2 2 2 2 2 3 2 4 5" xfId="20159" xr:uid="{00000000-0005-0000-0000-00007A110000}"/>
    <cellStyle name="Coma 2 3 2 2 2 2 2 2 3 2 5" xfId="1090" xr:uid="{00000000-0005-0000-0000-00007B110000}"/>
    <cellStyle name="Coma 2 3 2 2 2 2 2 2 3 2 5 2" xfId="15795" xr:uid="{00000000-0005-0000-0000-00007C110000}"/>
    <cellStyle name="Coma 2 3 2 2 2 2 2 2 3 2 5 2 2" xfId="24499" xr:uid="{00000000-0005-0000-0000-00007D110000}"/>
    <cellStyle name="Coma 2 3 2 2 2 2 2 2 3 2 5 3" xfId="17993" xr:uid="{00000000-0005-0000-0000-00007E110000}"/>
    <cellStyle name="Coma 2 3 2 2 2 2 2 2 3 2 5 3 2" xfId="26697" xr:uid="{00000000-0005-0000-0000-00007F110000}"/>
    <cellStyle name="Coma 2 3 2 2 2 2 2 2 3 2 5 4" xfId="13625" xr:uid="{00000000-0005-0000-0000-000080110000}"/>
    <cellStyle name="Coma 2 3 2 2 2 2 2 2 3 2 5 4 2" xfId="22329" xr:uid="{00000000-0005-0000-0000-000081110000}"/>
    <cellStyle name="Coma 2 3 2 2 2 2 2 2 3 2 5 5" xfId="20160" xr:uid="{00000000-0005-0000-0000-000082110000}"/>
    <cellStyle name="Coma 2 3 2 2 2 2 2 2 3 2 6" xfId="1091" xr:uid="{00000000-0005-0000-0000-000083110000}"/>
    <cellStyle name="Coma 2 3 2 2 2 2 2 2 3 2 6 2" xfId="15796" xr:uid="{00000000-0005-0000-0000-000084110000}"/>
    <cellStyle name="Coma 2 3 2 2 2 2 2 2 3 2 6 2 2" xfId="24500" xr:uid="{00000000-0005-0000-0000-000085110000}"/>
    <cellStyle name="Coma 2 3 2 2 2 2 2 2 3 2 6 3" xfId="17994" xr:uid="{00000000-0005-0000-0000-000086110000}"/>
    <cellStyle name="Coma 2 3 2 2 2 2 2 2 3 2 6 3 2" xfId="26698" xr:uid="{00000000-0005-0000-0000-000087110000}"/>
    <cellStyle name="Coma 2 3 2 2 2 2 2 2 3 2 6 4" xfId="13626" xr:uid="{00000000-0005-0000-0000-000088110000}"/>
    <cellStyle name="Coma 2 3 2 2 2 2 2 2 3 2 6 4 2" xfId="22330" xr:uid="{00000000-0005-0000-0000-000089110000}"/>
    <cellStyle name="Coma 2 3 2 2 2 2 2 2 3 2 6 5" xfId="20161" xr:uid="{00000000-0005-0000-0000-00008A110000}"/>
    <cellStyle name="Coma 2 3 2 2 2 2 2 2 3 2 7" xfId="15792" xr:uid="{00000000-0005-0000-0000-00008B110000}"/>
    <cellStyle name="Coma 2 3 2 2 2 2 2 2 3 2 7 2" xfId="24496" xr:uid="{00000000-0005-0000-0000-00008C110000}"/>
    <cellStyle name="Coma 2 3 2 2 2 2 2 2 3 2 8" xfId="17990" xr:uid="{00000000-0005-0000-0000-00008D110000}"/>
    <cellStyle name="Coma 2 3 2 2 2 2 2 2 3 2 8 2" xfId="26694" xr:uid="{00000000-0005-0000-0000-00008E110000}"/>
    <cellStyle name="Coma 2 3 2 2 2 2 2 2 3 2 9" xfId="13622" xr:uid="{00000000-0005-0000-0000-00008F110000}"/>
    <cellStyle name="Coma 2 3 2 2 2 2 2 2 3 2 9 2" xfId="22326" xr:uid="{00000000-0005-0000-0000-000090110000}"/>
    <cellStyle name="Coma 2 3 2 2 2 2 2 2 3 3" xfId="1092" xr:uid="{00000000-0005-0000-0000-000091110000}"/>
    <cellStyle name="Coma 2 3 2 2 2 2 2 2 3 4" xfId="1093" xr:uid="{00000000-0005-0000-0000-000092110000}"/>
    <cellStyle name="Coma 2 3 2 2 2 2 2 2 3 5" xfId="1094" xr:uid="{00000000-0005-0000-0000-000093110000}"/>
    <cellStyle name="Coma 2 3 2 2 2 2 2 2 3 6" xfId="1095" xr:uid="{00000000-0005-0000-0000-000094110000}"/>
    <cellStyle name="Coma 2 3 2 2 2 2 2 2 4" xfId="1096" xr:uid="{00000000-0005-0000-0000-000095110000}"/>
    <cellStyle name="Coma 2 3 2 2 2 2 2 2 4 2" xfId="1097" xr:uid="{00000000-0005-0000-0000-000096110000}"/>
    <cellStyle name="Coma 2 3 2 2 2 2 2 2 4 3" xfId="1098" xr:uid="{00000000-0005-0000-0000-000097110000}"/>
    <cellStyle name="Coma 2 3 2 2 2 2 2 2 4 4" xfId="1099" xr:uid="{00000000-0005-0000-0000-000098110000}"/>
    <cellStyle name="Coma 2 3 2 2 2 2 2 2 4 5" xfId="1100" xr:uid="{00000000-0005-0000-0000-000099110000}"/>
    <cellStyle name="Coma 2 3 2 2 2 2 2 2 5" xfId="1101" xr:uid="{00000000-0005-0000-0000-00009A110000}"/>
    <cellStyle name="Coma 2 3 2 2 2 2 2 2 5 2" xfId="15797" xr:uid="{00000000-0005-0000-0000-00009B110000}"/>
    <cellStyle name="Coma 2 3 2 2 2 2 2 2 5 2 2" xfId="24501" xr:uid="{00000000-0005-0000-0000-00009C110000}"/>
    <cellStyle name="Coma 2 3 2 2 2 2 2 2 5 3" xfId="17995" xr:uid="{00000000-0005-0000-0000-00009D110000}"/>
    <cellStyle name="Coma 2 3 2 2 2 2 2 2 5 3 2" xfId="26699" xr:uid="{00000000-0005-0000-0000-00009E110000}"/>
    <cellStyle name="Coma 2 3 2 2 2 2 2 2 5 4" xfId="13627" xr:uid="{00000000-0005-0000-0000-00009F110000}"/>
    <cellStyle name="Coma 2 3 2 2 2 2 2 2 5 4 2" xfId="22331" xr:uid="{00000000-0005-0000-0000-0000A0110000}"/>
    <cellStyle name="Coma 2 3 2 2 2 2 2 2 5 5" xfId="20162" xr:uid="{00000000-0005-0000-0000-0000A1110000}"/>
    <cellStyle name="Coma 2 3 2 2 2 2 2 2 6" xfId="1102" xr:uid="{00000000-0005-0000-0000-0000A2110000}"/>
    <cellStyle name="Coma 2 3 2 2 2 2 2 2 6 2" xfId="15798" xr:uid="{00000000-0005-0000-0000-0000A3110000}"/>
    <cellStyle name="Coma 2 3 2 2 2 2 2 2 6 2 2" xfId="24502" xr:uid="{00000000-0005-0000-0000-0000A4110000}"/>
    <cellStyle name="Coma 2 3 2 2 2 2 2 2 6 3" xfId="17996" xr:uid="{00000000-0005-0000-0000-0000A5110000}"/>
    <cellStyle name="Coma 2 3 2 2 2 2 2 2 6 3 2" xfId="26700" xr:uid="{00000000-0005-0000-0000-0000A6110000}"/>
    <cellStyle name="Coma 2 3 2 2 2 2 2 2 6 4" xfId="13628" xr:uid="{00000000-0005-0000-0000-0000A7110000}"/>
    <cellStyle name="Coma 2 3 2 2 2 2 2 2 6 4 2" xfId="22332" xr:uid="{00000000-0005-0000-0000-0000A8110000}"/>
    <cellStyle name="Coma 2 3 2 2 2 2 2 2 6 5" xfId="20163" xr:uid="{00000000-0005-0000-0000-0000A9110000}"/>
    <cellStyle name="Coma 2 3 2 2 2 2 2 2 7" xfId="1103" xr:uid="{00000000-0005-0000-0000-0000AA110000}"/>
    <cellStyle name="Coma 2 3 2 2 2 2 2 2 7 2" xfId="15799" xr:uid="{00000000-0005-0000-0000-0000AB110000}"/>
    <cellStyle name="Coma 2 3 2 2 2 2 2 2 7 2 2" xfId="24503" xr:uid="{00000000-0005-0000-0000-0000AC110000}"/>
    <cellStyle name="Coma 2 3 2 2 2 2 2 2 7 3" xfId="17997" xr:uid="{00000000-0005-0000-0000-0000AD110000}"/>
    <cellStyle name="Coma 2 3 2 2 2 2 2 2 7 3 2" xfId="26701" xr:uid="{00000000-0005-0000-0000-0000AE110000}"/>
    <cellStyle name="Coma 2 3 2 2 2 2 2 2 7 4" xfId="13629" xr:uid="{00000000-0005-0000-0000-0000AF110000}"/>
    <cellStyle name="Coma 2 3 2 2 2 2 2 2 7 4 2" xfId="22333" xr:uid="{00000000-0005-0000-0000-0000B0110000}"/>
    <cellStyle name="Coma 2 3 2 2 2 2 2 2 7 5" xfId="20164" xr:uid="{00000000-0005-0000-0000-0000B1110000}"/>
    <cellStyle name="Coma 2 3 2 2 2 2 2 2 8" xfId="1104" xr:uid="{00000000-0005-0000-0000-0000B2110000}"/>
    <cellStyle name="Coma 2 3 2 2 2 2 2 2 8 2" xfId="15800" xr:uid="{00000000-0005-0000-0000-0000B3110000}"/>
    <cellStyle name="Coma 2 3 2 2 2 2 2 2 8 2 2" xfId="24504" xr:uid="{00000000-0005-0000-0000-0000B4110000}"/>
    <cellStyle name="Coma 2 3 2 2 2 2 2 2 8 3" xfId="17998" xr:uid="{00000000-0005-0000-0000-0000B5110000}"/>
    <cellStyle name="Coma 2 3 2 2 2 2 2 2 8 3 2" xfId="26702" xr:uid="{00000000-0005-0000-0000-0000B6110000}"/>
    <cellStyle name="Coma 2 3 2 2 2 2 2 2 8 4" xfId="13630" xr:uid="{00000000-0005-0000-0000-0000B7110000}"/>
    <cellStyle name="Coma 2 3 2 2 2 2 2 2 8 4 2" xfId="22334" xr:uid="{00000000-0005-0000-0000-0000B8110000}"/>
    <cellStyle name="Coma 2 3 2 2 2 2 2 2 8 5" xfId="20165" xr:uid="{00000000-0005-0000-0000-0000B9110000}"/>
    <cellStyle name="Coma 2 3 2 2 2 2 2 2 9" xfId="15776" xr:uid="{00000000-0005-0000-0000-0000BA110000}"/>
    <cellStyle name="Coma 2 3 2 2 2 2 2 2 9 2" xfId="24480" xr:uid="{00000000-0005-0000-0000-0000BB110000}"/>
    <cellStyle name="Coma 2 3 2 2 2 2 2 3" xfId="1105" xr:uid="{00000000-0005-0000-0000-0000BC110000}"/>
    <cellStyle name="Coma 2 3 2 2 2 2 2 3 2" xfId="1106" xr:uid="{00000000-0005-0000-0000-0000BD110000}"/>
    <cellStyle name="Coma 2 3 2 2 2 2 2 3 3" xfId="1107" xr:uid="{00000000-0005-0000-0000-0000BE110000}"/>
    <cellStyle name="Coma 2 3 2 2 2 2 2 3 4" xfId="1108" xr:uid="{00000000-0005-0000-0000-0000BF110000}"/>
    <cellStyle name="Coma 2 3 2 2 2 2 2 3 5" xfId="1109" xr:uid="{00000000-0005-0000-0000-0000C0110000}"/>
    <cellStyle name="Coma 2 3 2 2 2 2 2 4" xfId="1110" xr:uid="{00000000-0005-0000-0000-0000C1110000}"/>
    <cellStyle name="Coma 2 3 2 2 2 2 2 4 10" xfId="13631" xr:uid="{00000000-0005-0000-0000-0000C2110000}"/>
    <cellStyle name="Coma 2 3 2 2 2 2 2 4 10 2" xfId="22335" xr:uid="{00000000-0005-0000-0000-0000C3110000}"/>
    <cellStyle name="Coma 2 3 2 2 2 2 2 4 11" xfId="20166" xr:uid="{00000000-0005-0000-0000-0000C4110000}"/>
    <cellStyle name="Coma 2 3 2 2 2 2 2 4 2" xfId="1111" xr:uid="{00000000-0005-0000-0000-0000C5110000}"/>
    <cellStyle name="Coma 2 3 2 2 2 2 2 4 2 2" xfId="1112" xr:uid="{00000000-0005-0000-0000-0000C6110000}"/>
    <cellStyle name="Coma 2 3 2 2 2 2 2 4 2 2 10" xfId="20167" xr:uid="{00000000-0005-0000-0000-0000C7110000}"/>
    <cellStyle name="Coma 2 3 2 2 2 2 2 4 2 2 2" xfId="1113" xr:uid="{00000000-0005-0000-0000-0000C8110000}"/>
    <cellStyle name="Coma 2 3 2 2 2 2 2 4 2 2 2 2" xfId="1114" xr:uid="{00000000-0005-0000-0000-0000C9110000}"/>
    <cellStyle name="Coma 2 3 2 2 2 2 2 4 2 2 2 3" xfId="1115" xr:uid="{00000000-0005-0000-0000-0000CA110000}"/>
    <cellStyle name="Coma 2 3 2 2 2 2 2 4 2 2 2 4" xfId="1116" xr:uid="{00000000-0005-0000-0000-0000CB110000}"/>
    <cellStyle name="Coma 2 3 2 2 2 2 2 4 2 2 2 5" xfId="1117" xr:uid="{00000000-0005-0000-0000-0000CC110000}"/>
    <cellStyle name="Coma 2 3 2 2 2 2 2 4 2 2 3" xfId="1118" xr:uid="{00000000-0005-0000-0000-0000CD110000}"/>
    <cellStyle name="Coma 2 3 2 2 2 2 2 4 2 2 3 2" xfId="15803" xr:uid="{00000000-0005-0000-0000-0000CE110000}"/>
    <cellStyle name="Coma 2 3 2 2 2 2 2 4 2 2 3 2 2" xfId="24507" xr:uid="{00000000-0005-0000-0000-0000CF110000}"/>
    <cellStyle name="Coma 2 3 2 2 2 2 2 4 2 2 3 3" xfId="18001" xr:uid="{00000000-0005-0000-0000-0000D0110000}"/>
    <cellStyle name="Coma 2 3 2 2 2 2 2 4 2 2 3 3 2" xfId="26705" xr:uid="{00000000-0005-0000-0000-0000D1110000}"/>
    <cellStyle name="Coma 2 3 2 2 2 2 2 4 2 2 3 4" xfId="13633" xr:uid="{00000000-0005-0000-0000-0000D2110000}"/>
    <cellStyle name="Coma 2 3 2 2 2 2 2 4 2 2 3 4 2" xfId="22337" xr:uid="{00000000-0005-0000-0000-0000D3110000}"/>
    <cellStyle name="Coma 2 3 2 2 2 2 2 4 2 2 3 5" xfId="20168" xr:uid="{00000000-0005-0000-0000-0000D4110000}"/>
    <cellStyle name="Coma 2 3 2 2 2 2 2 4 2 2 4" xfId="1119" xr:uid="{00000000-0005-0000-0000-0000D5110000}"/>
    <cellStyle name="Coma 2 3 2 2 2 2 2 4 2 2 4 2" xfId="15804" xr:uid="{00000000-0005-0000-0000-0000D6110000}"/>
    <cellStyle name="Coma 2 3 2 2 2 2 2 4 2 2 4 2 2" xfId="24508" xr:uid="{00000000-0005-0000-0000-0000D7110000}"/>
    <cellStyle name="Coma 2 3 2 2 2 2 2 4 2 2 4 3" xfId="18002" xr:uid="{00000000-0005-0000-0000-0000D8110000}"/>
    <cellStyle name="Coma 2 3 2 2 2 2 2 4 2 2 4 3 2" xfId="26706" xr:uid="{00000000-0005-0000-0000-0000D9110000}"/>
    <cellStyle name="Coma 2 3 2 2 2 2 2 4 2 2 4 4" xfId="13634" xr:uid="{00000000-0005-0000-0000-0000DA110000}"/>
    <cellStyle name="Coma 2 3 2 2 2 2 2 4 2 2 4 4 2" xfId="22338" xr:uid="{00000000-0005-0000-0000-0000DB110000}"/>
    <cellStyle name="Coma 2 3 2 2 2 2 2 4 2 2 4 5" xfId="20169" xr:uid="{00000000-0005-0000-0000-0000DC110000}"/>
    <cellStyle name="Coma 2 3 2 2 2 2 2 4 2 2 5" xfId="1120" xr:uid="{00000000-0005-0000-0000-0000DD110000}"/>
    <cellStyle name="Coma 2 3 2 2 2 2 2 4 2 2 5 2" xfId="15805" xr:uid="{00000000-0005-0000-0000-0000DE110000}"/>
    <cellStyle name="Coma 2 3 2 2 2 2 2 4 2 2 5 2 2" xfId="24509" xr:uid="{00000000-0005-0000-0000-0000DF110000}"/>
    <cellStyle name="Coma 2 3 2 2 2 2 2 4 2 2 5 3" xfId="18003" xr:uid="{00000000-0005-0000-0000-0000E0110000}"/>
    <cellStyle name="Coma 2 3 2 2 2 2 2 4 2 2 5 3 2" xfId="26707" xr:uid="{00000000-0005-0000-0000-0000E1110000}"/>
    <cellStyle name="Coma 2 3 2 2 2 2 2 4 2 2 5 4" xfId="13635" xr:uid="{00000000-0005-0000-0000-0000E2110000}"/>
    <cellStyle name="Coma 2 3 2 2 2 2 2 4 2 2 5 4 2" xfId="22339" xr:uid="{00000000-0005-0000-0000-0000E3110000}"/>
    <cellStyle name="Coma 2 3 2 2 2 2 2 4 2 2 5 5" xfId="20170" xr:uid="{00000000-0005-0000-0000-0000E4110000}"/>
    <cellStyle name="Coma 2 3 2 2 2 2 2 4 2 2 6" xfId="1121" xr:uid="{00000000-0005-0000-0000-0000E5110000}"/>
    <cellStyle name="Coma 2 3 2 2 2 2 2 4 2 2 6 2" xfId="15806" xr:uid="{00000000-0005-0000-0000-0000E6110000}"/>
    <cellStyle name="Coma 2 3 2 2 2 2 2 4 2 2 6 2 2" xfId="24510" xr:uid="{00000000-0005-0000-0000-0000E7110000}"/>
    <cellStyle name="Coma 2 3 2 2 2 2 2 4 2 2 6 3" xfId="18004" xr:uid="{00000000-0005-0000-0000-0000E8110000}"/>
    <cellStyle name="Coma 2 3 2 2 2 2 2 4 2 2 6 3 2" xfId="26708" xr:uid="{00000000-0005-0000-0000-0000E9110000}"/>
    <cellStyle name="Coma 2 3 2 2 2 2 2 4 2 2 6 4" xfId="13636" xr:uid="{00000000-0005-0000-0000-0000EA110000}"/>
    <cellStyle name="Coma 2 3 2 2 2 2 2 4 2 2 6 4 2" xfId="22340" xr:uid="{00000000-0005-0000-0000-0000EB110000}"/>
    <cellStyle name="Coma 2 3 2 2 2 2 2 4 2 2 6 5" xfId="20171" xr:uid="{00000000-0005-0000-0000-0000EC110000}"/>
    <cellStyle name="Coma 2 3 2 2 2 2 2 4 2 2 7" xfId="15802" xr:uid="{00000000-0005-0000-0000-0000ED110000}"/>
    <cellStyle name="Coma 2 3 2 2 2 2 2 4 2 2 7 2" xfId="24506" xr:uid="{00000000-0005-0000-0000-0000EE110000}"/>
    <cellStyle name="Coma 2 3 2 2 2 2 2 4 2 2 8" xfId="18000" xr:uid="{00000000-0005-0000-0000-0000EF110000}"/>
    <cellStyle name="Coma 2 3 2 2 2 2 2 4 2 2 8 2" xfId="26704" xr:uid="{00000000-0005-0000-0000-0000F0110000}"/>
    <cellStyle name="Coma 2 3 2 2 2 2 2 4 2 2 9" xfId="13632" xr:uid="{00000000-0005-0000-0000-0000F1110000}"/>
    <cellStyle name="Coma 2 3 2 2 2 2 2 4 2 2 9 2" xfId="22336" xr:uid="{00000000-0005-0000-0000-0000F2110000}"/>
    <cellStyle name="Coma 2 3 2 2 2 2 2 4 2 3" xfId="1122" xr:uid="{00000000-0005-0000-0000-0000F3110000}"/>
    <cellStyle name="Coma 2 3 2 2 2 2 2 4 2 4" xfId="1123" xr:uid="{00000000-0005-0000-0000-0000F4110000}"/>
    <cellStyle name="Coma 2 3 2 2 2 2 2 4 2 5" xfId="1124" xr:uid="{00000000-0005-0000-0000-0000F5110000}"/>
    <cellStyle name="Coma 2 3 2 2 2 2 2 4 2 6" xfId="1125" xr:uid="{00000000-0005-0000-0000-0000F6110000}"/>
    <cellStyle name="Coma 2 3 2 2 2 2 2 4 3" xfId="1126" xr:uid="{00000000-0005-0000-0000-0000F7110000}"/>
    <cellStyle name="Coma 2 3 2 2 2 2 2 4 3 2" xfId="1127" xr:uid="{00000000-0005-0000-0000-0000F8110000}"/>
    <cellStyle name="Coma 2 3 2 2 2 2 2 4 3 3" xfId="1128" xr:uid="{00000000-0005-0000-0000-0000F9110000}"/>
    <cellStyle name="Coma 2 3 2 2 2 2 2 4 3 4" xfId="1129" xr:uid="{00000000-0005-0000-0000-0000FA110000}"/>
    <cellStyle name="Coma 2 3 2 2 2 2 2 4 3 5" xfId="1130" xr:uid="{00000000-0005-0000-0000-0000FB110000}"/>
    <cellStyle name="Coma 2 3 2 2 2 2 2 4 4" xfId="1131" xr:uid="{00000000-0005-0000-0000-0000FC110000}"/>
    <cellStyle name="Coma 2 3 2 2 2 2 2 4 4 2" xfId="15807" xr:uid="{00000000-0005-0000-0000-0000FD110000}"/>
    <cellStyle name="Coma 2 3 2 2 2 2 2 4 4 2 2" xfId="24511" xr:uid="{00000000-0005-0000-0000-0000FE110000}"/>
    <cellStyle name="Coma 2 3 2 2 2 2 2 4 4 3" xfId="18005" xr:uid="{00000000-0005-0000-0000-0000FF110000}"/>
    <cellStyle name="Coma 2 3 2 2 2 2 2 4 4 3 2" xfId="26709" xr:uid="{00000000-0005-0000-0000-000000120000}"/>
    <cellStyle name="Coma 2 3 2 2 2 2 2 4 4 4" xfId="13637" xr:uid="{00000000-0005-0000-0000-000001120000}"/>
    <cellStyle name="Coma 2 3 2 2 2 2 2 4 4 4 2" xfId="22341" xr:uid="{00000000-0005-0000-0000-000002120000}"/>
    <cellStyle name="Coma 2 3 2 2 2 2 2 4 4 5" xfId="20172" xr:uid="{00000000-0005-0000-0000-000003120000}"/>
    <cellStyle name="Coma 2 3 2 2 2 2 2 4 5" xfId="1132" xr:uid="{00000000-0005-0000-0000-000004120000}"/>
    <cellStyle name="Coma 2 3 2 2 2 2 2 4 5 2" xfId="15808" xr:uid="{00000000-0005-0000-0000-000005120000}"/>
    <cellStyle name="Coma 2 3 2 2 2 2 2 4 5 2 2" xfId="24512" xr:uid="{00000000-0005-0000-0000-000006120000}"/>
    <cellStyle name="Coma 2 3 2 2 2 2 2 4 5 3" xfId="18006" xr:uid="{00000000-0005-0000-0000-000007120000}"/>
    <cellStyle name="Coma 2 3 2 2 2 2 2 4 5 3 2" xfId="26710" xr:uid="{00000000-0005-0000-0000-000008120000}"/>
    <cellStyle name="Coma 2 3 2 2 2 2 2 4 5 4" xfId="13638" xr:uid="{00000000-0005-0000-0000-000009120000}"/>
    <cellStyle name="Coma 2 3 2 2 2 2 2 4 5 4 2" xfId="22342" xr:uid="{00000000-0005-0000-0000-00000A120000}"/>
    <cellStyle name="Coma 2 3 2 2 2 2 2 4 5 5" xfId="20173" xr:uid="{00000000-0005-0000-0000-00000B120000}"/>
    <cellStyle name="Coma 2 3 2 2 2 2 2 4 6" xfId="1133" xr:uid="{00000000-0005-0000-0000-00000C120000}"/>
    <cellStyle name="Coma 2 3 2 2 2 2 2 4 6 2" xfId="15809" xr:uid="{00000000-0005-0000-0000-00000D120000}"/>
    <cellStyle name="Coma 2 3 2 2 2 2 2 4 6 2 2" xfId="24513" xr:uid="{00000000-0005-0000-0000-00000E120000}"/>
    <cellStyle name="Coma 2 3 2 2 2 2 2 4 6 3" xfId="18007" xr:uid="{00000000-0005-0000-0000-00000F120000}"/>
    <cellStyle name="Coma 2 3 2 2 2 2 2 4 6 3 2" xfId="26711" xr:uid="{00000000-0005-0000-0000-000010120000}"/>
    <cellStyle name="Coma 2 3 2 2 2 2 2 4 6 4" xfId="13639" xr:uid="{00000000-0005-0000-0000-000011120000}"/>
    <cellStyle name="Coma 2 3 2 2 2 2 2 4 6 4 2" xfId="22343" xr:uid="{00000000-0005-0000-0000-000012120000}"/>
    <cellStyle name="Coma 2 3 2 2 2 2 2 4 6 5" xfId="20174" xr:uid="{00000000-0005-0000-0000-000013120000}"/>
    <cellStyle name="Coma 2 3 2 2 2 2 2 4 7" xfId="1134" xr:uid="{00000000-0005-0000-0000-000014120000}"/>
    <cellStyle name="Coma 2 3 2 2 2 2 2 4 7 2" xfId="15810" xr:uid="{00000000-0005-0000-0000-000015120000}"/>
    <cellStyle name="Coma 2 3 2 2 2 2 2 4 7 2 2" xfId="24514" xr:uid="{00000000-0005-0000-0000-000016120000}"/>
    <cellStyle name="Coma 2 3 2 2 2 2 2 4 7 3" xfId="18008" xr:uid="{00000000-0005-0000-0000-000017120000}"/>
    <cellStyle name="Coma 2 3 2 2 2 2 2 4 7 3 2" xfId="26712" xr:uid="{00000000-0005-0000-0000-000018120000}"/>
    <cellStyle name="Coma 2 3 2 2 2 2 2 4 7 4" xfId="13640" xr:uid="{00000000-0005-0000-0000-000019120000}"/>
    <cellStyle name="Coma 2 3 2 2 2 2 2 4 7 4 2" xfId="22344" xr:uid="{00000000-0005-0000-0000-00001A120000}"/>
    <cellStyle name="Coma 2 3 2 2 2 2 2 4 7 5" xfId="20175" xr:uid="{00000000-0005-0000-0000-00001B120000}"/>
    <cellStyle name="Coma 2 3 2 2 2 2 2 4 8" xfId="15801" xr:uid="{00000000-0005-0000-0000-00001C120000}"/>
    <cellStyle name="Coma 2 3 2 2 2 2 2 4 8 2" xfId="24505" xr:uid="{00000000-0005-0000-0000-00001D120000}"/>
    <cellStyle name="Coma 2 3 2 2 2 2 2 4 9" xfId="17999" xr:uid="{00000000-0005-0000-0000-00001E120000}"/>
    <cellStyle name="Coma 2 3 2 2 2 2 2 4 9 2" xfId="26703" xr:uid="{00000000-0005-0000-0000-00001F120000}"/>
    <cellStyle name="Coma 2 3 2 2 2 2 2 5" xfId="1135" xr:uid="{00000000-0005-0000-0000-000020120000}"/>
    <cellStyle name="Coma 2 3 2 2 2 2 2 5 10" xfId="20176" xr:uid="{00000000-0005-0000-0000-000021120000}"/>
    <cellStyle name="Coma 2 3 2 2 2 2 2 5 2" xfId="1136" xr:uid="{00000000-0005-0000-0000-000022120000}"/>
    <cellStyle name="Coma 2 3 2 2 2 2 2 5 2 2" xfId="1137" xr:uid="{00000000-0005-0000-0000-000023120000}"/>
    <cellStyle name="Coma 2 3 2 2 2 2 2 5 2 3" xfId="1138" xr:uid="{00000000-0005-0000-0000-000024120000}"/>
    <cellStyle name="Coma 2 3 2 2 2 2 2 5 2 4" xfId="1139" xr:uid="{00000000-0005-0000-0000-000025120000}"/>
    <cellStyle name="Coma 2 3 2 2 2 2 2 5 2 5" xfId="1140" xr:uid="{00000000-0005-0000-0000-000026120000}"/>
    <cellStyle name="Coma 2 3 2 2 2 2 2 5 3" xfId="1141" xr:uid="{00000000-0005-0000-0000-000027120000}"/>
    <cellStyle name="Coma 2 3 2 2 2 2 2 5 3 2" xfId="15812" xr:uid="{00000000-0005-0000-0000-000028120000}"/>
    <cellStyle name="Coma 2 3 2 2 2 2 2 5 3 2 2" xfId="24516" xr:uid="{00000000-0005-0000-0000-000029120000}"/>
    <cellStyle name="Coma 2 3 2 2 2 2 2 5 3 3" xfId="18010" xr:uid="{00000000-0005-0000-0000-00002A120000}"/>
    <cellStyle name="Coma 2 3 2 2 2 2 2 5 3 3 2" xfId="26714" xr:uid="{00000000-0005-0000-0000-00002B120000}"/>
    <cellStyle name="Coma 2 3 2 2 2 2 2 5 3 4" xfId="13642" xr:uid="{00000000-0005-0000-0000-00002C120000}"/>
    <cellStyle name="Coma 2 3 2 2 2 2 2 5 3 4 2" xfId="22346" xr:uid="{00000000-0005-0000-0000-00002D120000}"/>
    <cellStyle name="Coma 2 3 2 2 2 2 2 5 3 5" xfId="20177" xr:uid="{00000000-0005-0000-0000-00002E120000}"/>
    <cellStyle name="Coma 2 3 2 2 2 2 2 5 4" xfId="1142" xr:uid="{00000000-0005-0000-0000-00002F120000}"/>
    <cellStyle name="Coma 2 3 2 2 2 2 2 5 4 2" xfId="15813" xr:uid="{00000000-0005-0000-0000-000030120000}"/>
    <cellStyle name="Coma 2 3 2 2 2 2 2 5 4 2 2" xfId="24517" xr:uid="{00000000-0005-0000-0000-000031120000}"/>
    <cellStyle name="Coma 2 3 2 2 2 2 2 5 4 3" xfId="18011" xr:uid="{00000000-0005-0000-0000-000032120000}"/>
    <cellStyle name="Coma 2 3 2 2 2 2 2 5 4 3 2" xfId="26715" xr:uid="{00000000-0005-0000-0000-000033120000}"/>
    <cellStyle name="Coma 2 3 2 2 2 2 2 5 4 4" xfId="13643" xr:uid="{00000000-0005-0000-0000-000034120000}"/>
    <cellStyle name="Coma 2 3 2 2 2 2 2 5 4 4 2" xfId="22347" xr:uid="{00000000-0005-0000-0000-000035120000}"/>
    <cellStyle name="Coma 2 3 2 2 2 2 2 5 4 5" xfId="20178" xr:uid="{00000000-0005-0000-0000-000036120000}"/>
    <cellStyle name="Coma 2 3 2 2 2 2 2 5 5" xfId="1143" xr:uid="{00000000-0005-0000-0000-000037120000}"/>
    <cellStyle name="Coma 2 3 2 2 2 2 2 5 5 2" xfId="15814" xr:uid="{00000000-0005-0000-0000-000038120000}"/>
    <cellStyle name="Coma 2 3 2 2 2 2 2 5 5 2 2" xfId="24518" xr:uid="{00000000-0005-0000-0000-000039120000}"/>
    <cellStyle name="Coma 2 3 2 2 2 2 2 5 5 3" xfId="18012" xr:uid="{00000000-0005-0000-0000-00003A120000}"/>
    <cellStyle name="Coma 2 3 2 2 2 2 2 5 5 3 2" xfId="26716" xr:uid="{00000000-0005-0000-0000-00003B120000}"/>
    <cellStyle name="Coma 2 3 2 2 2 2 2 5 5 4" xfId="13644" xr:uid="{00000000-0005-0000-0000-00003C120000}"/>
    <cellStyle name="Coma 2 3 2 2 2 2 2 5 5 4 2" xfId="22348" xr:uid="{00000000-0005-0000-0000-00003D120000}"/>
    <cellStyle name="Coma 2 3 2 2 2 2 2 5 5 5" xfId="20179" xr:uid="{00000000-0005-0000-0000-00003E120000}"/>
    <cellStyle name="Coma 2 3 2 2 2 2 2 5 6" xfId="1144" xr:uid="{00000000-0005-0000-0000-00003F120000}"/>
    <cellStyle name="Coma 2 3 2 2 2 2 2 5 6 2" xfId="15815" xr:uid="{00000000-0005-0000-0000-000040120000}"/>
    <cellStyle name="Coma 2 3 2 2 2 2 2 5 6 2 2" xfId="24519" xr:uid="{00000000-0005-0000-0000-000041120000}"/>
    <cellStyle name="Coma 2 3 2 2 2 2 2 5 6 3" xfId="18013" xr:uid="{00000000-0005-0000-0000-000042120000}"/>
    <cellStyle name="Coma 2 3 2 2 2 2 2 5 6 3 2" xfId="26717" xr:uid="{00000000-0005-0000-0000-000043120000}"/>
    <cellStyle name="Coma 2 3 2 2 2 2 2 5 6 4" xfId="13645" xr:uid="{00000000-0005-0000-0000-000044120000}"/>
    <cellStyle name="Coma 2 3 2 2 2 2 2 5 6 4 2" xfId="22349" xr:uid="{00000000-0005-0000-0000-000045120000}"/>
    <cellStyle name="Coma 2 3 2 2 2 2 2 5 6 5" xfId="20180" xr:uid="{00000000-0005-0000-0000-000046120000}"/>
    <cellStyle name="Coma 2 3 2 2 2 2 2 5 7" xfId="15811" xr:uid="{00000000-0005-0000-0000-000047120000}"/>
    <cellStyle name="Coma 2 3 2 2 2 2 2 5 7 2" xfId="24515" xr:uid="{00000000-0005-0000-0000-000048120000}"/>
    <cellStyle name="Coma 2 3 2 2 2 2 2 5 8" xfId="18009" xr:uid="{00000000-0005-0000-0000-000049120000}"/>
    <cellStyle name="Coma 2 3 2 2 2 2 2 5 8 2" xfId="26713" xr:uid="{00000000-0005-0000-0000-00004A120000}"/>
    <cellStyle name="Coma 2 3 2 2 2 2 2 5 9" xfId="13641" xr:uid="{00000000-0005-0000-0000-00004B120000}"/>
    <cellStyle name="Coma 2 3 2 2 2 2 2 5 9 2" xfId="22345" xr:uid="{00000000-0005-0000-0000-00004C120000}"/>
    <cellStyle name="Coma 2 3 2 2 2 2 2 6" xfId="1145" xr:uid="{00000000-0005-0000-0000-00004D120000}"/>
    <cellStyle name="Coma 2 3 2 2 2 2 2 7" xfId="1146" xr:uid="{00000000-0005-0000-0000-00004E120000}"/>
    <cellStyle name="Coma 2 3 2 2 2 2 2 8" xfId="1147" xr:uid="{00000000-0005-0000-0000-00004F120000}"/>
    <cellStyle name="Coma 2 3 2 2 2 2 2 9" xfId="1148" xr:uid="{00000000-0005-0000-0000-000050120000}"/>
    <cellStyle name="Coma 2 3 2 2 2 2 3" xfId="1149" xr:uid="{00000000-0005-0000-0000-000051120000}"/>
    <cellStyle name="Coma 2 3 2 2 2 2 3 2" xfId="1150" xr:uid="{00000000-0005-0000-0000-000052120000}"/>
    <cellStyle name="Coma 2 3 2 2 2 2 3 2 10" xfId="13646" xr:uid="{00000000-0005-0000-0000-000053120000}"/>
    <cellStyle name="Coma 2 3 2 2 2 2 3 2 10 2" xfId="22350" xr:uid="{00000000-0005-0000-0000-000054120000}"/>
    <cellStyle name="Coma 2 3 2 2 2 2 3 2 11" xfId="20181" xr:uid="{00000000-0005-0000-0000-000055120000}"/>
    <cellStyle name="Coma 2 3 2 2 2 2 3 2 2" xfId="1151" xr:uid="{00000000-0005-0000-0000-000056120000}"/>
    <cellStyle name="Coma 2 3 2 2 2 2 3 2 2 2" xfId="1152" xr:uid="{00000000-0005-0000-0000-000057120000}"/>
    <cellStyle name="Coma 2 3 2 2 2 2 3 2 2 2 10" xfId="20182" xr:uid="{00000000-0005-0000-0000-000058120000}"/>
    <cellStyle name="Coma 2 3 2 2 2 2 3 2 2 2 2" xfId="1153" xr:uid="{00000000-0005-0000-0000-000059120000}"/>
    <cellStyle name="Coma 2 3 2 2 2 2 3 2 2 2 2 2" xfId="1154" xr:uid="{00000000-0005-0000-0000-00005A120000}"/>
    <cellStyle name="Coma 2 3 2 2 2 2 3 2 2 2 2 2 2" xfId="1155" xr:uid="{00000000-0005-0000-0000-00005B120000}"/>
    <cellStyle name="Coma 2 3 2 2 2 2 3 2 2 2 2 2 2 2" xfId="15819" xr:uid="{00000000-0005-0000-0000-00005C120000}"/>
    <cellStyle name="Coma 2 3 2 2 2 2 3 2 2 2 2 2 2 2 2" xfId="24523" xr:uid="{00000000-0005-0000-0000-00005D120000}"/>
    <cellStyle name="Coma 2 3 2 2 2 2 3 2 2 2 2 2 2 3" xfId="18017" xr:uid="{00000000-0005-0000-0000-00005E120000}"/>
    <cellStyle name="Coma 2 3 2 2 2 2 3 2 2 2 2 2 2 3 2" xfId="26721" xr:uid="{00000000-0005-0000-0000-00005F120000}"/>
    <cellStyle name="Coma 2 3 2 2 2 2 3 2 2 2 2 2 2 4" xfId="13649" xr:uid="{00000000-0005-0000-0000-000060120000}"/>
    <cellStyle name="Coma 2 3 2 2 2 2 3 2 2 2 2 2 2 4 2" xfId="22353" xr:uid="{00000000-0005-0000-0000-000061120000}"/>
    <cellStyle name="Coma 2 3 2 2 2 2 3 2 2 2 2 2 2 5" xfId="20184" xr:uid="{00000000-0005-0000-0000-000062120000}"/>
    <cellStyle name="Coma 2 3 2 2 2 2 3 2 2 2 2 2 3" xfId="1156" xr:uid="{00000000-0005-0000-0000-000063120000}"/>
    <cellStyle name="Coma 2 3 2 2 2 2 3 2 2 2 2 2 3 2" xfId="15820" xr:uid="{00000000-0005-0000-0000-000064120000}"/>
    <cellStyle name="Coma 2 3 2 2 2 2 3 2 2 2 2 2 3 2 2" xfId="24524" xr:uid="{00000000-0005-0000-0000-000065120000}"/>
    <cellStyle name="Coma 2 3 2 2 2 2 3 2 2 2 2 2 3 3" xfId="18018" xr:uid="{00000000-0005-0000-0000-000066120000}"/>
    <cellStyle name="Coma 2 3 2 2 2 2 3 2 2 2 2 2 3 3 2" xfId="26722" xr:uid="{00000000-0005-0000-0000-000067120000}"/>
    <cellStyle name="Coma 2 3 2 2 2 2 3 2 2 2 2 2 3 4" xfId="13650" xr:uid="{00000000-0005-0000-0000-000068120000}"/>
    <cellStyle name="Coma 2 3 2 2 2 2 3 2 2 2 2 2 3 4 2" xfId="22354" xr:uid="{00000000-0005-0000-0000-000069120000}"/>
    <cellStyle name="Coma 2 3 2 2 2 2 3 2 2 2 2 2 3 5" xfId="20185" xr:uid="{00000000-0005-0000-0000-00006A120000}"/>
    <cellStyle name="Coma 2 3 2 2 2 2 3 2 2 2 2 2 4" xfId="1157" xr:uid="{00000000-0005-0000-0000-00006B120000}"/>
    <cellStyle name="Coma 2 3 2 2 2 2 3 2 2 2 2 2 4 2" xfId="15821" xr:uid="{00000000-0005-0000-0000-00006C120000}"/>
    <cellStyle name="Coma 2 3 2 2 2 2 3 2 2 2 2 2 4 2 2" xfId="24525" xr:uid="{00000000-0005-0000-0000-00006D120000}"/>
    <cellStyle name="Coma 2 3 2 2 2 2 3 2 2 2 2 2 4 3" xfId="18019" xr:uid="{00000000-0005-0000-0000-00006E120000}"/>
    <cellStyle name="Coma 2 3 2 2 2 2 3 2 2 2 2 2 4 3 2" xfId="26723" xr:uid="{00000000-0005-0000-0000-00006F120000}"/>
    <cellStyle name="Coma 2 3 2 2 2 2 3 2 2 2 2 2 4 4" xfId="13651" xr:uid="{00000000-0005-0000-0000-000070120000}"/>
    <cellStyle name="Coma 2 3 2 2 2 2 3 2 2 2 2 2 4 4 2" xfId="22355" xr:uid="{00000000-0005-0000-0000-000071120000}"/>
    <cellStyle name="Coma 2 3 2 2 2 2 3 2 2 2 2 2 4 5" xfId="20186" xr:uid="{00000000-0005-0000-0000-000072120000}"/>
    <cellStyle name="Coma 2 3 2 2 2 2 3 2 2 2 2 2 5" xfId="1158" xr:uid="{00000000-0005-0000-0000-000073120000}"/>
    <cellStyle name="Coma 2 3 2 2 2 2 3 2 2 2 2 2 5 2" xfId="15822" xr:uid="{00000000-0005-0000-0000-000074120000}"/>
    <cellStyle name="Coma 2 3 2 2 2 2 3 2 2 2 2 2 5 2 2" xfId="24526" xr:uid="{00000000-0005-0000-0000-000075120000}"/>
    <cellStyle name="Coma 2 3 2 2 2 2 3 2 2 2 2 2 5 3" xfId="18020" xr:uid="{00000000-0005-0000-0000-000076120000}"/>
    <cellStyle name="Coma 2 3 2 2 2 2 3 2 2 2 2 2 5 3 2" xfId="26724" xr:uid="{00000000-0005-0000-0000-000077120000}"/>
    <cellStyle name="Coma 2 3 2 2 2 2 3 2 2 2 2 2 5 4" xfId="13652" xr:uid="{00000000-0005-0000-0000-000078120000}"/>
    <cellStyle name="Coma 2 3 2 2 2 2 3 2 2 2 2 2 5 4 2" xfId="22356" xr:uid="{00000000-0005-0000-0000-000079120000}"/>
    <cellStyle name="Coma 2 3 2 2 2 2 3 2 2 2 2 2 5 5" xfId="20187" xr:uid="{00000000-0005-0000-0000-00007A120000}"/>
    <cellStyle name="Coma 2 3 2 2 2 2 3 2 2 2 2 2 6" xfId="15818" xr:uid="{00000000-0005-0000-0000-00007B120000}"/>
    <cellStyle name="Coma 2 3 2 2 2 2 3 2 2 2 2 2 6 2" xfId="24522" xr:uid="{00000000-0005-0000-0000-00007C120000}"/>
    <cellStyle name="Coma 2 3 2 2 2 2 3 2 2 2 2 2 7" xfId="18016" xr:uid="{00000000-0005-0000-0000-00007D120000}"/>
    <cellStyle name="Coma 2 3 2 2 2 2 3 2 2 2 2 2 7 2" xfId="26720" xr:uid="{00000000-0005-0000-0000-00007E120000}"/>
    <cellStyle name="Coma 2 3 2 2 2 2 3 2 2 2 2 2 8" xfId="13648" xr:uid="{00000000-0005-0000-0000-00007F120000}"/>
    <cellStyle name="Coma 2 3 2 2 2 2 3 2 2 2 2 2 8 2" xfId="22352" xr:uid="{00000000-0005-0000-0000-000080120000}"/>
    <cellStyle name="Coma 2 3 2 2 2 2 3 2 2 2 2 2 9" xfId="20183" xr:uid="{00000000-0005-0000-0000-000081120000}"/>
    <cellStyle name="Coma 2 3 2 2 2 2 3 2 2 2 2 3" xfId="1159" xr:uid="{00000000-0005-0000-0000-000082120000}"/>
    <cellStyle name="Coma 2 3 2 2 2 2 3 2 2 2 2 4" xfId="1160" xr:uid="{00000000-0005-0000-0000-000083120000}"/>
    <cellStyle name="Coma 2 3 2 2 2 2 3 2 2 2 2 5" xfId="1161" xr:uid="{00000000-0005-0000-0000-000084120000}"/>
    <cellStyle name="Coma 2 3 2 2 2 2 3 2 2 2 2 6" xfId="1162" xr:uid="{00000000-0005-0000-0000-000085120000}"/>
    <cellStyle name="Coma 2 3 2 2 2 2 3 2 2 2 3" xfId="1163" xr:uid="{00000000-0005-0000-0000-000086120000}"/>
    <cellStyle name="Coma 2 3 2 2 2 2 3 2 2 2 3 2" xfId="15823" xr:uid="{00000000-0005-0000-0000-000087120000}"/>
    <cellStyle name="Coma 2 3 2 2 2 2 3 2 2 2 3 2 2" xfId="24527" xr:uid="{00000000-0005-0000-0000-000088120000}"/>
    <cellStyle name="Coma 2 3 2 2 2 2 3 2 2 2 3 3" xfId="18021" xr:uid="{00000000-0005-0000-0000-000089120000}"/>
    <cellStyle name="Coma 2 3 2 2 2 2 3 2 2 2 3 3 2" xfId="26725" xr:uid="{00000000-0005-0000-0000-00008A120000}"/>
    <cellStyle name="Coma 2 3 2 2 2 2 3 2 2 2 3 4" xfId="13653" xr:uid="{00000000-0005-0000-0000-00008B120000}"/>
    <cellStyle name="Coma 2 3 2 2 2 2 3 2 2 2 3 4 2" xfId="22357" xr:uid="{00000000-0005-0000-0000-00008C120000}"/>
    <cellStyle name="Coma 2 3 2 2 2 2 3 2 2 2 3 5" xfId="20188" xr:uid="{00000000-0005-0000-0000-00008D120000}"/>
    <cellStyle name="Coma 2 3 2 2 2 2 3 2 2 2 4" xfId="1164" xr:uid="{00000000-0005-0000-0000-00008E120000}"/>
    <cellStyle name="Coma 2 3 2 2 2 2 3 2 2 2 4 2" xfId="15824" xr:uid="{00000000-0005-0000-0000-00008F120000}"/>
    <cellStyle name="Coma 2 3 2 2 2 2 3 2 2 2 4 2 2" xfId="24528" xr:uid="{00000000-0005-0000-0000-000090120000}"/>
    <cellStyle name="Coma 2 3 2 2 2 2 3 2 2 2 4 3" xfId="18022" xr:uid="{00000000-0005-0000-0000-000091120000}"/>
    <cellStyle name="Coma 2 3 2 2 2 2 3 2 2 2 4 3 2" xfId="26726" xr:uid="{00000000-0005-0000-0000-000092120000}"/>
    <cellStyle name="Coma 2 3 2 2 2 2 3 2 2 2 4 4" xfId="13654" xr:uid="{00000000-0005-0000-0000-000093120000}"/>
    <cellStyle name="Coma 2 3 2 2 2 2 3 2 2 2 4 4 2" xfId="22358" xr:uid="{00000000-0005-0000-0000-000094120000}"/>
    <cellStyle name="Coma 2 3 2 2 2 2 3 2 2 2 4 5" xfId="20189" xr:uid="{00000000-0005-0000-0000-000095120000}"/>
    <cellStyle name="Coma 2 3 2 2 2 2 3 2 2 2 5" xfId="1165" xr:uid="{00000000-0005-0000-0000-000096120000}"/>
    <cellStyle name="Coma 2 3 2 2 2 2 3 2 2 2 5 2" xfId="15825" xr:uid="{00000000-0005-0000-0000-000097120000}"/>
    <cellStyle name="Coma 2 3 2 2 2 2 3 2 2 2 5 2 2" xfId="24529" xr:uid="{00000000-0005-0000-0000-000098120000}"/>
    <cellStyle name="Coma 2 3 2 2 2 2 3 2 2 2 5 3" xfId="18023" xr:uid="{00000000-0005-0000-0000-000099120000}"/>
    <cellStyle name="Coma 2 3 2 2 2 2 3 2 2 2 5 3 2" xfId="26727" xr:uid="{00000000-0005-0000-0000-00009A120000}"/>
    <cellStyle name="Coma 2 3 2 2 2 2 3 2 2 2 5 4" xfId="13655" xr:uid="{00000000-0005-0000-0000-00009B120000}"/>
    <cellStyle name="Coma 2 3 2 2 2 2 3 2 2 2 5 4 2" xfId="22359" xr:uid="{00000000-0005-0000-0000-00009C120000}"/>
    <cellStyle name="Coma 2 3 2 2 2 2 3 2 2 2 5 5" xfId="20190" xr:uid="{00000000-0005-0000-0000-00009D120000}"/>
    <cellStyle name="Coma 2 3 2 2 2 2 3 2 2 2 6" xfId="1166" xr:uid="{00000000-0005-0000-0000-00009E120000}"/>
    <cellStyle name="Coma 2 3 2 2 2 2 3 2 2 2 6 2" xfId="15826" xr:uid="{00000000-0005-0000-0000-00009F120000}"/>
    <cellStyle name="Coma 2 3 2 2 2 2 3 2 2 2 6 2 2" xfId="24530" xr:uid="{00000000-0005-0000-0000-0000A0120000}"/>
    <cellStyle name="Coma 2 3 2 2 2 2 3 2 2 2 6 3" xfId="18024" xr:uid="{00000000-0005-0000-0000-0000A1120000}"/>
    <cellStyle name="Coma 2 3 2 2 2 2 3 2 2 2 6 3 2" xfId="26728" xr:uid="{00000000-0005-0000-0000-0000A2120000}"/>
    <cellStyle name="Coma 2 3 2 2 2 2 3 2 2 2 6 4" xfId="13656" xr:uid="{00000000-0005-0000-0000-0000A3120000}"/>
    <cellStyle name="Coma 2 3 2 2 2 2 3 2 2 2 6 4 2" xfId="22360" xr:uid="{00000000-0005-0000-0000-0000A4120000}"/>
    <cellStyle name="Coma 2 3 2 2 2 2 3 2 2 2 6 5" xfId="20191" xr:uid="{00000000-0005-0000-0000-0000A5120000}"/>
    <cellStyle name="Coma 2 3 2 2 2 2 3 2 2 2 7" xfId="15817" xr:uid="{00000000-0005-0000-0000-0000A6120000}"/>
    <cellStyle name="Coma 2 3 2 2 2 2 3 2 2 2 7 2" xfId="24521" xr:uid="{00000000-0005-0000-0000-0000A7120000}"/>
    <cellStyle name="Coma 2 3 2 2 2 2 3 2 2 2 8" xfId="18015" xr:uid="{00000000-0005-0000-0000-0000A8120000}"/>
    <cellStyle name="Coma 2 3 2 2 2 2 3 2 2 2 8 2" xfId="26719" xr:uid="{00000000-0005-0000-0000-0000A9120000}"/>
    <cellStyle name="Coma 2 3 2 2 2 2 3 2 2 2 9" xfId="13647" xr:uid="{00000000-0005-0000-0000-0000AA120000}"/>
    <cellStyle name="Coma 2 3 2 2 2 2 3 2 2 2 9 2" xfId="22351" xr:uid="{00000000-0005-0000-0000-0000AB120000}"/>
    <cellStyle name="Coma 2 3 2 2 2 2 3 2 2 3" xfId="1167" xr:uid="{00000000-0005-0000-0000-0000AC120000}"/>
    <cellStyle name="Coma 2 3 2 2 2 2 3 2 2 3 2" xfId="1168" xr:uid="{00000000-0005-0000-0000-0000AD120000}"/>
    <cellStyle name="Coma 2 3 2 2 2 2 3 2 2 3 2 2" xfId="15828" xr:uid="{00000000-0005-0000-0000-0000AE120000}"/>
    <cellStyle name="Coma 2 3 2 2 2 2 3 2 2 3 2 2 2" xfId="24532" xr:uid="{00000000-0005-0000-0000-0000AF120000}"/>
    <cellStyle name="Coma 2 3 2 2 2 2 3 2 2 3 2 3" xfId="18026" xr:uid="{00000000-0005-0000-0000-0000B0120000}"/>
    <cellStyle name="Coma 2 3 2 2 2 2 3 2 2 3 2 3 2" xfId="26730" xr:uid="{00000000-0005-0000-0000-0000B1120000}"/>
    <cellStyle name="Coma 2 3 2 2 2 2 3 2 2 3 2 4" xfId="13658" xr:uid="{00000000-0005-0000-0000-0000B2120000}"/>
    <cellStyle name="Coma 2 3 2 2 2 2 3 2 2 3 2 4 2" xfId="22362" xr:uid="{00000000-0005-0000-0000-0000B3120000}"/>
    <cellStyle name="Coma 2 3 2 2 2 2 3 2 2 3 2 5" xfId="20193" xr:uid="{00000000-0005-0000-0000-0000B4120000}"/>
    <cellStyle name="Coma 2 3 2 2 2 2 3 2 2 3 3" xfId="1169" xr:uid="{00000000-0005-0000-0000-0000B5120000}"/>
    <cellStyle name="Coma 2 3 2 2 2 2 3 2 2 3 3 2" xfId="15829" xr:uid="{00000000-0005-0000-0000-0000B6120000}"/>
    <cellStyle name="Coma 2 3 2 2 2 2 3 2 2 3 3 2 2" xfId="24533" xr:uid="{00000000-0005-0000-0000-0000B7120000}"/>
    <cellStyle name="Coma 2 3 2 2 2 2 3 2 2 3 3 3" xfId="18027" xr:uid="{00000000-0005-0000-0000-0000B8120000}"/>
    <cellStyle name="Coma 2 3 2 2 2 2 3 2 2 3 3 3 2" xfId="26731" xr:uid="{00000000-0005-0000-0000-0000B9120000}"/>
    <cellStyle name="Coma 2 3 2 2 2 2 3 2 2 3 3 4" xfId="13659" xr:uid="{00000000-0005-0000-0000-0000BA120000}"/>
    <cellStyle name="Coma 2 3 2 2 2 2 3 2 2 3 3 4 2" xfId="22363" xr:uid="{00000000-0005-0000-0000-0000BB120000}"/>
    <cellStyle name="Coma 2 3 2 2 2 2 3 2 2 3 3 5" xfId="20194" xr:uid="{00000000-0005-0000-0000-0000BC120000}"/>
    <cellStyle name="Coma 2 3 2 2 2 2 3 2 2 3 4" xfId="1170" xr:uid="{00000000-0005-0000-0000-0000BD120000}"/>
    <cellStyle name="Coma 2 3 2 2 2 2 3 2 2 3 4 2" xfId="15830" xr:uid="{00000000-0005-0000-0000-0000BE120000}"/>
    <cellStyle name="Coma 2 3 2 2 2 2 3 2 2 3 4 2 2" xfId="24534" xr:uid="{00000000-0005-0000-0000-0000BF120000}"/>
    <cellStyle name="Coma 2 3 2 2 2 2 3 2 2 3 4 3" xfId="18028" xr:uid="{00000000-0005-0000-0000-0000C0120000}"/>
    <cellStyle name="Coma 2 3 2 2 2 2 3 2 2 3 4 3 2" xfId="26732" xr:uid="{00000000-0005-0000-0000-0000C1120000}"/>
    <cellStyle name="Coma 2 3 2 2 2 2 3 2 2 3 4 4" xfId="13660" xr:uid="{00000000-0005-0000-0000-0000C2120000}"/>
    <cellStyle name="Coma 2 3 2 2 2 2 3 2 2 3 4 4 2" xfId="22364" xr:uid="{00000000-0005-0000-0000-0000C3120000}"/>
    <cellStyle name="Coma 2 3 2 2 2 2 3 2 2 3 4 5" xfId="20195" xr:uid="{00000000-0005-0000-0000-0000C4120000}"/>
    <cellStyle name="Coma 2 3 2 2 2 2 3 2 2 3 5" xfId="1171" xr:uid="{00000000-0005-0000-0000-0000C5120000}"/>
    <cellStyle name="Coma 2 3 2 2 2 2 3 2 2 3 5 2" xfId="15831" xr:uid="{00000000-0005-0000-0000-0000C6120000}"/>
    <cellStyle name="Coma 2 3 2 2 2 2 3 2 2 3 5 2 2" xfId="24535" xr:uid="{00000000-0005-0000-0000-0000C7120000}"/>
    <cellStyle name="Coma 2 3 2 2 2 2 3 2 2 3 5 3" xfId="18029" xr:uid="{00000000-0005-0000-0000-0000C8120000}"/>
    <cellStyle name="Coma 2 3 2 2 2 2 3 2 2 3 5 3 2" xfId="26733" xr:uid="{00000000-0005-0000-0000-0000C9120000}"/>
    <cellStyle name="Coma 2 3 2 2 2 2 3 2 2 3 5 4" xfId="13661" xr:uid="{00000000-0005-0000-0000-0000CA120000}"/>
    <cellStyle name="Coma 2 3 2 2 2 2 3 2 2 3 5 4 2" xfId="22365" xr:uid="{00000000-0005-0000-0000-0000CB120000}"/>
    <cellStyle name="Coma 2 3 2 2 2 2 3 2 2 3 5 5" xfId="20196" xr:uid="{00000000-0005-0000-0000-0000CC120000}"/>
    <cellStyle name="Coma 2 3 2 2 2 2 3 2 2 3 6" xfId="15827" xr:uid="{00000000-0005-0000-0000-0000CD120000}"/>
    <cellStyle name="Coma 2 3 2 2 2 2 3 2 2 3 6 2" xfId="24531" xr:uid="{00000000-0005-0000-0000-0000CE120000}"/>
    <cellStyle name="Coma 2 3 2 2 2 2 3 2 2 3 7" xfId="18025" xr:uid="{00000000-0005-0000-0000-0000CF120000}"/>
    <cellStyle name="Coma 2 3 2 2 2 2 3 2 2 3 7 2" xfId="26729" xr:uid="{00000000-0005-0000-0000-0000D0120000}"/>
    <cellStyle name="Coma 2 3 2 2 2 2 3 2 2 3 8" xfId="13657" xr:uid="{00000000-0005-0000-0000-0000D1120000}"/>
    <cellStyle name="Coma 2 3 2 2 2 2 3 2 2 3 8 2" xfId="22361" xr:uid="{00000000-0005-0000-0000-0000D2120000}"/>
    <cellStyle name="Coma 2 3 2 2 2 2 3 2 2 3 9" xfId="20192" xr:uid="{00000000-0005-0000-0000-0000D3120000}"/>
    <cellStyle name="Coma 2 3 2 2 2 2 3 2 2 4" xfId="1172" xr:uid="{00000000-0005-0000-0000-0000D4120000}"/>
    <cellStyle name="Coma 2 3 2 2 2 2 3 2 2 5" xfId="1173" xr:uid="{00000000-0005-0000-0000-0000D5120000}"/>
    <cellStyle name="Coma 2 3 2 2 2 2 3 2 2 6" xfId="1174" xr:uid="{00000000-0005-0000-0000-0000D6120000}"/>
    <cellStyle name="Coma 2 3 2 2 2 2 3 2 2 7" xfId="1175" xr:uid="{00000000-0005-0000-0000-0000D7120000}"/>
    <cellStyle name="Coma 2 3 2 2 2 2 3 2 3" xfId="1176" xr:uid="{00000000-0005-0000-0000-0000D8120000}"/>
    <cellStyle name="Coma 2 3 2 2 2 2 3 2 3 2" xfId="1177" xr:uid="{00000000-0005-0000-0000-0000D9120000}"/>
    <cellStyle name="Coma 2 3 2 2 2 2 3 2 3 2 2" xfId="1178" xr:uid="{00000000-0005-0000-0000-0000DA120000}"/>
    <cellStyle name="Coma 2 3 2 2 2 2 3 2 3 2 2 2" xfId="15833" xr:uid="{00000000-0005-0000-0000-0000DB120000}"/>
    <cellStyle name="Coma 2 3 2 2 2 2 3 2 3 2 2 2 2" xfId="24537" xr:uid="{00000000-0005-0000-0000-0000DC120000}"/>
    <cellStyle name="Coma 2 3 2 2 2 2 3 2 3 2 2 3" xfId="18031" xr:uid="{00000000-0005-0000-0000-0000DD120000}"/>
    <cellStyle name="Coma 2 3 2 2 2 2 3 2 3 2 2 3 2" xfId="26735" xr:uid="{00000000-0005-0000-0000-0000DE120000}"/>
    <cellStyle name="Coma 2 3 2 2 2 2 3 2 3 2 2 4" xfId="13663" xr:uid="{00000000-0005-0000-0000-0000DF120000}"/>
    <cellStyle name="Coma 2 3 2 2 2 2 3 2 3 2 2 4 2" xfId="22367" xr:uid="{00000000-0005-0000-0000-0000E0120000}"/>
    <cellStyle name="Coma 2 3 2 2 2 2 3 2 3 2 2 5" xfId="20198" xr:uid="{00000000-0005-0000-0000-0000E1120000}"/>
    <cellStyle name="Coma 2 3 2 2 2 2 3 2 3 2 3" xfId="1179" xr:uid="{00000000-0005-0000-0000-0000E2120000}"/>
    <cellStyle name="Coma 2 3 2 2 2 2 3 2 3 2 3 2" xfId="15834" xr:uid="{00000000-0005-0000-0000-0000E3120000}"/>
    <cellStyle name="Coma 2 3 2 2 2 2 3 2 3 2 3 2 2" xfId="24538" xr:uid="{00000000-0005-0000-0000-0000E4120000}"/>
    <cellStyle name="Coma 2 3 2 2 2 2 3 2 3 2 3 3" xfId="18032" xr:uid="{00000000-0005-0000-0000-0000E5120000}"/>
    <cellStyle name="Coma 2 3 2 2 2 2 3 2 3 2 3 3 2" xfId="26736" xr:uid="{00000000-0005-0000-0000-0000E6120000}"/>
    <cellStyle name="Coma 2 3 2 2 2 2 3 2 3 2 3 4" xfId="13664" xr:uid="{00000000-0005-0000-0000-0000E7120000}"/>
    <cellStyle name="Coma 2 3 2 2 2 2 3 2 3 2 3 4 2" xfId="22368" xr:uid="{00000000-0005-0000-0000-0000E8120000}"/>
    <cellStyle name="Coma 2 3 2 2 2 2 3 2 3 2 3 5" xfId="20199" xr:uid="{00000000-0005-0000-0000-0000E9120000}"/>
    <cellStyle name="Coma 2 3 2 2 2 2 3 2 3 2 4" xfId="1180" xr:uid="{00000000-0005-0000-0000-0000EA120000}"/>
    <cellStyle name="Coma 2 3 2 2 2 2 3 2 3 2 4 2" xfId="15835" xr:uid="{00000000-0005-0000-0000-0000EB120000}"/>
    <cellStyle name="Coma 2 3 2 2 2 2 3 2 3 2 4 2 2" xfId="24539" xr:uid="{00000000-0005-0000-0000-0000EC120000}"/>
    <cellStyle name="Coma 2 3 2 2 2 2 3 2 3 2 4 3" xfId="18033" xr:uid="{00000000-0005-0000-0000-0000ED120000}"/>
    <cellStyle name="Coma 2 3 2 2 2 2 3 2 3 2 4 3 2" xfId="26737" xr:uid="{00000000-0005-0000-0000-0000EE120000}"/>
    <cellStyle name="Coma 2 3 2 2 2 2 3 2 3 2 4 4" xfId="13665" xr:uid="{00000000-0005-0000-0000-0000EF120000}"/>
    <cellStyle name="Coma 2 3 2 2 2 2 3 2 3 2 4 4 2" xfId="22369" xr:uid="{00000000-0005-0000-0000-0000F0120000}"/>
    <cellStyle name="Coma 2 3 2 2 2 2 3 2 3 2 4 5" xfId="20200" xr:uid="{00000000-0005-0000-0000-0000F1120000}"/>
    <cellStyle name="Coma 2 3 2 2 2 2 3 2 3 2 5" xfId="1181" xr:uid="{00000000-0005-0000-0000-0000F2120000}"/>
    <cellStyle name="Coma 2 3 2 2 2 2 3 2 3 2 5 2" xfId="15836" xr:uid="{00000000-0005-0000-0000-0000F3120000}"/>
    <cellStyle name="Coma 2 3 2 2 2 2 3 2 3 2 5 2 2" xfId="24540" xr:uid="{00000000-0005-0000-0000-0000F4120000}"/>
    <cellStyle name="Coma 2 3 2 2 2 2 3 2 3 2 5 3" xfId="18034" xr:uid="{00000000-0005-0000-0000-0000F5120000}"/>
    <cellStyle name="Coma 2 3 2 2 2 2 3 2 3 2 5 3 2" xfId="26738" xr:uid="{00000000-0005-0000-0000-0000F6120000}"/>
    <cellStyle name="Coma 2 3 2 2 2 2 3 2 3 2 5 4" xfId="13666" xr:uid="{00000000-0005-0000-0000-0000F7120000}"/>
    <cellStyle name="Coma 2 3 2 2 2 2 3 2 3 2 5 4 2" xfId="22370" xr:uid="{00000000-0005-0000-0000-0000F8120000}"/>
    <cellStyle name="Coma 2 3 2 2 2 2 3 2 3 2 5 5" xfId="20201" xr:uid="{00000000-0005-0000-0000-0000F9120000}"/>
    <cellStyle name="Coma 2 3 2 2 2 2 3 2 3 2 6" xfId="15832" xr:uid="{00000000-0005-0000-0000-0000FA120000}"/>
    <cellStyle name="Coma 2 3 2 2 2 2 3 2 3 2 6 2" xfId="24536" xr:uid="{00000000-0005-0000-0000-0000FB120000}"/>
    <cellStyle name="Coma 2 3 2 2 2 2 3 2 3 2 7" xfId="18030" xr:uid="{00000000-0005-0000-0000-0000FC120000}"/>
    <cellStyle name="Coma 2 3 2 2 2 2 3 2 3 2 7 2" xfId="26734" xr:uid="{00000000-0005-0000-0000-0000FD120000}"/>
    <cellStyle name="Coma 2 3 2 2 2 2 3 2 3 2 8" xfId="13662" xr:uid="{00000000-0005-0000-0000-0000FE120000}"/>
    <cellStyle name="Coma 2 3 2 2 2 2 3 2 3 2 8 2" xfId="22366" xr:uid="{00000000-0005-0000-0000-0000FF120000}"/>
    <cellStyle name="Coma 2 3 2 2 2 2 3 2 3 2 9" xfId="20197" xr:uid="{00000000-0005-0000-0000-000000130000}"/>
    <cellStyle name="Coma 2 3 2 2 2 2 3 2 3 3" xfId="1182" xr:uid="{00000000-0005-0000-0000-000001130000}"/>
    <cellStyle name="Coma 2 3 2 2 2 2 3 2 3 4" xfId="1183" xr:uid="{00000000-0005-0000-0000-000002130000}"/>
    <cellStyle name="Coma 2 3 2 2 2 2 3 2 3 5" xfId="1184" xr:uid="{00000000-0005-0000-0000-000003130000}"/>
    <cellStyle name="Coma 2 3 2 2 2 2 3 2 3 6" xfId="1185" xr:uid="{00000000-0005-0000-0000-000004130000}"/>
    <cellStyle name="Coma 2 3 2 2 2 2 3 2 4" xfId="1186" xr:uid="{00000000-0005-0000-0000-000005130000}"/>
    <cellStyle name="Coma 2 3 2 2 2 2 3 2 4 2" xfId="15837" xr:uid="{00000000-0005-0000-0000-000006130000}"/>
    <cellStyle name="Coma 2 3 2 2 2 2 3 2 4 2 2" xfId="24541" xr:uid="{00000000-0005-0000-0000-000007130000}"/>
    <cellStyle name="Coma 2 3 2 2 2 2 3 2 4 3" xfId="18035" xr:uid="{00000000-0005-0000-0000-000008130000}"/>
    <cellStyle name="Coma 2 3 2 2 2 2 3 2 4 3 2" xfId="26739" xr:uid="{00000000-0005-0000-0000-000009130000}"/>
    <cellStyle name="Coma 2 3 2 2 2 2 3 2 4 4" xfId="13667" xr:uid="{00000000-0005-0000-0000-00000A130000}"/>
    <cellStyle name="Coma 2 3 2 2 2 2 3 2 4 4 2" xfId="22371" xr:uid="{00000000-0005-0000-0000-00000B130000}"/>
    <cellStyle name="Coma 2 3 2 2 2 2 3 2 4 5" xfId="20202" xr:uid="{00000000-0005-0000-0000-00000C130000}"/>
    <cellStyle name="Coma 2 3 2 2 2 2 3 2 5" xfId="1187" xr:uid="{00000000-0005-0000-0000-00000D130000}"/>
    <cellStyle name="Coma 2 3 2 2 2 2 3 2 5 2" xfId="15838" xr:uid="{00000000-0005-0000-0000-00000E130000}"/>
    <cellStyle name="Coma 2 3 2 2 2 2 3 2 5 2 2" xfId="24542" xr:uid="{00000000-0005-0000-0000-00000F130000}"/>
    <cellStyle name="Coma 2 3 2 2 2 2 3 2 5 3" xfId="18036" xr:uid="{00000000-0005-0000-0000-000010130000}"/>
    <cellStyle name="Coma 2 3 2 2 2 2 3 2 5 3 2" xfId="26740" xr:uid="{00000000-0005-0000-0000-000011130000}"/>
    <cellStyle name="Coma 2 3 2 2 2 2 3 2 5 4" xfId="13668" xr:uid="{00000000-0005-0000-0000-000012130000}"/>
    <cellStyle name="Coma 2 3 2 2 2 2 3 2 5 4 2" xfId="22372" xr:uid="{00000000-0005-0000-0000-000013130000}"/>
    <cellStyle name="Coma 2 3 2 2 2 2 3 2 5 5" xfId="20203" xr:uid="{00000000-0005-0000-0000-000014130000}"/>
    <cellStyle name="Coma 2 3 2 2 2 2 3 2 6" xfId="1188" xr:uid="{00000000-0005-0000-0000-000015130000}"/>
    <cellStyle name="Coma 2 3 2 2 2 2 3 2 6 2" xfId="15839" xr:uid="{00000000-0005-0000-0000-000016130000}"/>
    <cellStyle name="Coma 2 3 2 2 2 2 3 2 6 2 2" xfId="24543" xr:uid="{00000000-0005-0000-0000-000017130000}"/>
    <cellStyle name="Coma 2 3 2 2 2 2 3 2 6 3" xfId="18037" xr:uid="{00000000-0005-0000-0000-000018130000}"/>
    <cellStyle name="Coma 2 3 2 2 2 2 3 2 6 3 2" xfId="26741" xr:uid="{00000000-0005-0000-0000-000019130000}"/>
    <cellStyle name="Coma 2 3 2 2 2 2 3 2 6 4" xfId="13669" xr:uid="{00000000-0005-0000-0000-00001A130000}"/>
    <cellStyle name="Coma 2 3 2 2 2 2 3 2 6 4 2" xfId="22373" xr:uid="{00000000-0005-0000-0000-00001B130000}"/>
    <cellStyle name="Coma 2 3 2 2 2 2 3 2 6 5" xfId="20204" xr:uid="{00000000-0005-0000-0000-00001C130000}"/>
    <cellStyle name="Coma 2 3 2 2 2 2 3 2 7" xfId="1189" xr:uid="{00000000-0005-0000-0000-00001D130000}"/>
    <cellStyle name="Coma 2 3 2 2 2 2 3 2 7 2" xfId="15840" xr:uid="{00000000-0005-0000-0000-00001E130000}"/>
    <cellStyle name="Coma 2 3 2 2 2 2 3 2 7 2 2" xfId="24544" xr:uid="{00000000-0005-0000-0000-00001F130000}"/>
    <cellStyle name="Coma 2 3 2 2 2 2 3 2 7 3" xfId="18038" xr:uid="{00000000-0005-0000-0000-000020130000}"/>
    <cellStyle name="Coma 2 3 2 2 2 2 3 2 7 3 2" xfId="26742" xr:uid="{00000000-0005-0000-0000-000021130000}"/>
    <cellStyle name="Coma 2 3 2 2 2 2 3 2 7 4" xfId="13670" xr:uid="{00000000-0005-0000-0000-000022130000}"/>
    <cellStyle name="Coma 2 3 2 2 2 2 3 2 7 4 2" xfId="22374" xr:uid="{00000000-0005-0000-0000-000023130000}"/>
    <cellStyle name="Coma 2 3 2 2 2 2 3 2 7 5" xfId="20205" xr:uid="{00000000-0005-0000-0000-000024130000}"/>
    <cellStyle name="Coma 2 3 2 2 2 2 3 2 8" xfId="15816" xr:uid="{00000000-0005-0000-0000-000025130000}"/>
    <cellStyle name="Coma 2 3 2 2 2 2 3 2 8 2" xfId="24520" xr:uid="{00000000-0005-0000-0000-000026130000}"/>
    <cellStyle name="Coma 2 3 2 2 2 2 3 2 9" xfId="18014" xr:uid="{00000000-0005-0000-0000-000027130000}"/>
    <cellStyle name="Coma 2 3 2 2 2 2 3 2 9 2" xfId="26718" xr:uid="{00000000-0005-0000-0000-000028130000}"/>
    <cellStyle name="Coma 2 3 2 2 2 2 3 3" xfId="1190" xr:uid="{00000000-0005-0000-0000-000029130000}"/>
    <cellStyle name="Coma 2 3 2 2 2 2 3 3 10" xfId="20206" xr:uid="{00000000-0005-0000-0000-00002A130000}"/>
    <cellStyle name="Coma 2 3 2 2 2 2 3 3 2" xfId="1191" xr:uid="{00000000-0005-0000-0000-00002B130000}"/>
    <cellStyle name="Coma 2 3 2 2 2 2 3 3 2 2" xfId="1192" xr:uid="{00000000-0005-0000-0000-00002C130000}"/>
    <cellStyle name="Coma 2 3 2 2 2 2 3 3 2 2 2" xfId="1193" xr:uid="{00000000-0005-0000-0000-00002D130000}"/>
    <cellStyle name="Coma 2 3 2 2 2 2 3 3 2 2 2 2" xfId="15843" xr:uid="{00000000-0005-0000-0000-00002E130000}"/>
    <cellStyle name="Coma 2 3 2 2 2 2 3 3 2 2 2 2 2" xfId="24547" xr:uid="{00000000-0005-0000-0000-00002F130000}"/>
    <cellStyle name="Coma 2 3 2 2 2 2 3 3 2 2 2 3" xfId="18041" xr:uid="{00000000-0005-0000-0000-000030130000}"/>
    <cellStyle name="Coma 2 3 2 2 2 2 3 3 2 2 2 3 2" xfId="26745" xr:uid="{00000000-0005-0000-0000-000031130000}"/>
    <cellStyle name="Coma 2 3 2 2 2 2 3 3 2 2 2 4" xfId="13673" xr:uid="{00000000-0005-0000-0000-000032130000}"/>
    <cellStyle name="Coma 2 3 2 2 2 2 3 3 2 2 2 4 2" xfId="22377" xr:uid="{00000000-0005-0000-0000-000033130000}"/>
    <cellStyle name="Coma 2 3 2 2 2 2 3 3 2 2 2 5" xfId="20208" xr:uid="{00000000-0005-0000-0000-000034130000}"/>
    <cellStyle name="Coma 2 3 2 2 2 2 3 3 2 2 3" xfId="1194" xr:uid="{00000000-0005-0000-0000-000035130000}"/>
    <cellStyle name="Coma 2 3 2 2 2 2 3 3 2 2 3 2" xfId="15844" xr:uid="{00000000-0005-0000-0000-000036130000}"/>
    <cellStyle name="Coma 2 3 2 2 2 2 3 3 2 2 3 2 2" xfId="24548" xr:uid="{00000000-0005-0000-0000-000037130000}"/>
    <cellStyle name="Coma 2 3 2 2 2 2 3 3 2 2 3 3" xfId="18042" xr:uid="{00000000-0005-0000-0000-000038130000}"/>
    <cellStyle name="Coma 2 3 2 2 2 2 3 3 2 2 3 3 2" xfId="26746" xr:uid="{00000000-0005-0000-0000-000039130000}"/>
    <cellStyle name="Coma 2 3 2 2 2 2 3 3 2 2 3 4" xfId="13674" xr:uid="{00000000-0005-0000-0000-00003A130000}"/>
    <cellStyle name="Coma 2 3 2 2 2 2 3 3 2 2 3 4 2" xfId="22378" xr:uid="{00000000-0005-0000-0000-00003B130000}"/>
    <cellStyle name="Coma 2 3 2 2 2 2 3 3 2 2 3 5" xfId="20209" xr:uid="{00000000-0005-0000-0000-00003C130000}"/>
    <cellStyle name="Coma 2 3 2 2 2 2 3 3 2 2 4" xfId="1195" xr:uid="{00000000-0005-0000-0000-00003D130000}"/>
    <cellStyle name="Coma 2 3 2 2 2 2 3 3 2 2 4 2" xfId="15845" xr:uid="{00000000-0005-0000-0000-00003E130000}"/>
    <cellStyle name="Coma 2 3 2 2 2 2 3 3 2 2 4 2 2" xfId="24549" xr:uid="{00000000-0005-0000-0000-00003F130000}"/>
    <cellStyle name="Coma 2 3 2 2 2 2 3 3 2 2 4 3" xfId="18043" xr:uid="{00000000-0005-0000-0000-000040130000}"/>
    <cellStyle name="Coma 2 3 2 2 2 2 3 3 2 2 4 3 2" xfId="26747" xr:uid="{00000000-0005-0000-0000-000041130000}"/>
    <cellStyle name="Coma 2 3 2 2 2 2 3 3 2 2 4 4" xfId="13675" xr:uid="{00000000-0005-0000-0000-000042130000}"/>
    <cellStyle name="Coma 2 3 2 2 2 2 3 3 2 2 4 4 2" xfId="22379" xr:uid="{00000000-0005-0000-0000-000043130000}"/>
    <cellStyle name="Coma 2 3 2 2 2 2 3 3 2 2 4 5" xfId="20210" xr:uid="{00000000-0005-0000-0000-000044130000}"/>
    <cellStyle name="Coma 2 3 2 2 2 2 3 3 2 2 5" xfId="1196" xr:uid="{00000000-0005-0000-0000-000045130000}"/>
    <cellStyle name="Coma 2 3 2 2 2 2 3 3 2 2 5 2" xfId="15846" xr:uid="{00000000-0005-0000-0000-000046130000}"/>
    <cellStyle name="Coma 2 3 2 2 2 2 3 3 2 2 5 2 2" xfId="24550" xr:uid="{00000000-0005-0000-0000-000047130000}"/>
    <cellStyle name="Coma 2 3 2 2 2 2 3 3 2 2 5 3" xfId="18044" xr:uid="{00000000-0005-0000-0000-000048130000}"/>
    <cellStyle name="Coma 2 3 2 2 2 2 3 3 2 2 5 3 2" xfId="26748" xr:uid="{00000000-0005-0000-0000-000049130000}"/>
    <cellStyle name="Coma 2 3 2 2 2 2 3 3 2 2 5 4" xfId="13676" xr:uid="{00000000-0005-0000-0000-00004A130000}"/>
    <cellStyle name="Coma 2 3 2 2 2 2 3 3 2 2 5 4 2" xfId="22380" xr:uid="{00000000-0005-0000-0000-00004B130000}"/>
    <cellStyle name="Coma 2 3 2 2 2 2 3 3 2 2 5 5" xfId="20211" xr:uid="{00000000-0005-0000-0000-00004C130000}"/>
    <cellStyle name="Coma 2 3 2 2 2 2 3 3 2 2 6" xfId="15842" xr:uid="{00000000-0005-0000-0000-00004D130000}"/>
    <cellStyle name="Coma 2 3 2 2 2 2 3 3 2 2 6 2" xfId="24546" xr:uid="{00000000-0005-0000-0000-00004E130000}"/>
    <cellStyle name="Coma 2 3 2 2 2 2 3 3 2 2 7" xfId="18040" xr:uid="{00000000-0005-0000-0000-00004F130000}"/>
    <cellStyle name="Coma 2 3 2 2 2 2 3 3 2 2 7 2" xfId="26744" xr:uid="{00000000-0005-0000-0000-000050130000}"/>
    <cellStyle name="Coma 2 3 2 2 2 2 3 3 2 2 8" xfId="13672" xr:uid="{00000000-0005-0000-0000-000051130000}"/>
    <cellStyle name="Coma 2 3 2 2 2 2 3 3 2 2 8 2" xfId="22376" xr:uid="{00000000-0005-0000-0000-000052130000}"/>
    <cellStyle name="Coma 2 3 2 2 2 2 3 3 2 2 9" xfId="20207" xr:uid="{00000000-0005-0000-0000-000053130000}"/>
    <cellStyle name="Coma 2 3 2 2 2 2 3 3 2 3" xfId="1197" xr:uid="{00000000-0005-0000-0000-000054130000}"/>
    <cellStyle name="Coma 2 3 2 2 2 2 3 3 2 4" xfId="1198" xr:uid="{00000000-0005-0000-0000-000055130000}"/>
    <cellStyle name="Coma 2 3 2 2 2 2 3 3 2 5" xfId="1199" xr:uid="{00000000-0005-0000-0000-000056130000}"/>
    <cellStyle name="Coma 2 3 2 2 2 2 3 3 2 6" xfId="1200" xr:uid="{00000000-0005-0000-0000-000057130000}"/>
    <cellStyle name="Coma 2 3 2 2 2 2 3 3 3" xfId="1201" xr:uid="{00000000-0005-0000-0000-000058130000}"/>
    <cellStyle name="Coma 2 3 2 2 2 2 3 3 3 2" xfId="15847" xr:uid="{00000000-0005-0000-0000-000059130000}"/>
    <cellStyle name="Coma 2 3 2 2 2 2 3 3 3 2 2" xfId="24551" xr:uid="{00000000-0005-0000-0000-00005A130000}"/>
    <cellStyle name="Coma 2 3 2 2 2 2 3 3 3 3" xfId="18045" xr:uid="{00000000-0005-0000-0000-00005B130000}"/>
    <cellStyle name="Coma 2 3 2 2 2 2 3 3 3 3 2" xfId="26749" xr:uid="{00000000-0005-0000-0000-00005C130000}"/>
    <cellStyle name="Coma 2 3 2 2 2 2 3 3 3 4" xfId="13677" xr:uid="{00000000-0005-0000-0000-00005D130000}"/>
    <cellStyle name="Coma 2 3 2 2 2 2 3 3 3 4 2" xfId="22381" xr:uid="{00000000-0005-0000-0000-00005E130000}"/>
    <cellStyle name="Coma 2 3 2 2 2 2 3 3 3 5" xfId="20212" xr:uid="{00000000-0005-0000-0000-00005F130000}"/>
    <cellStyle name="Coma 2 3 2 2 2 2 3 3 4" xfId="1202" xr:uid="{00000000-0005-0000-0000-000060130000}"/>
    <cellStyle name="Coma 2 3 2 2 2 2 3 3 4 2" xfId="15848" xr:uid="{00000000-0005-0000-0000-000061130000}"/>
    <cellStyle name="Coma 2 3 2 2 2 2 3 3 4 2 2" xfId="24552" xr:uid="{00000000-0005-0000-0000-000062130000}"/>
    <cellStyle name="Coma 2 3 2 2 2 2 3 3 4 3" xfId="18046" xr:uid="{00000000-0005-0000-0000-000063130000}"/>
    <cellStyle name="Coma 2 3 2 2 2 2 3 3 4 3 2" xfId="26750" xr:uid="{00000000-0005-0000-0000-000064130000}"/>
    <cellStyle name="Coma 2 3 2 2 2 2 3 3 4 4" xfId="13678" xr:uid="{00000000-0005-0000-0000-000065130000}"/>
    <cellStyle name="Coma 2 3 2 2 2 2 3 3 4 4 2" xfId="22382" xr:uid="{00000000-0005-0000-0000-000066130000}"/>
    <cellStyle name="Coma 2 3 2 2 2 2 3 3 4 5" xfId="20213" xr:uid="{00000000-0005-0000-0000-000067130000}"/>
    <cellStyle name="Coma 2 3 2 2 2 2 3 3 5" xfId="1203" xr:uid="{00000000-0005-0000-0000-000068130000}"/>
    <cellStyle name="Coma 2 3 2 2 2 2 3 3 5 2" xfId="15849" xr:uid="{00000000-0005-0000-0000-000069130000}"/>
    <cellStyle name="Coma 2 3 2 2 2 2 3 3 5 2 2" xfId="24553" xr:uid="{00000000-0005-0000-0000-00006A130000}"/>
    <cellStyle name="Coma 2 3 2 2 2 2 3 3 5 3" xfId="18047" xr:uid="{00000000-0005-0000-0000-00006B130000}"/>
    <cellStyle name="Coma 2 3 2 2 2 2 3 3 5 3 2" xfId="26751" xr:uid="{00000000-0005-0000-0000-00006C130000}"/>
    <cellStyle name="Coma 2 3 2 2 2 2 3 3 5 4" xfId="13679" xr:uid="{00000000-0005-0000-0000-00006D130000}"/>
    <cellStyle name="Coma 2 3 2 2 2 2 3 3 5 4 2" xfId="22383" xr:uid="{00000000-0005-0000-0000-00006E130000}"/>
    <cellStyle name="Coma 2 3 2 2 2 2 3 3 5 5" xfId="20214" xr:uid="{00000000-0005-0000-0000-00006F130000}"/>
    <cellStyle name="Coma 2 3 2 2 2 2 3 3 6" xfId="1204" xr:uid="{00000000-0005-0000-0000-000070130000}"/>
    <cellStyle name="Coma 2 3 2 2 2 2 3 3 6 2" xfId="15850" xr:uid="{00000000-0005-0000-0000-000071130000}"/>
    <cellStyle name="Coma 2 3 2 2 2 2 3 3 6 2 2" xfId="24554" xr:uid="{00000000-0005-0000-0000-000072130000}"/>
    <cellStyle name="Coma 2 3 2 2 2 2 3 3 6 3" xfId="18048" xr:uid="{00000000-0005-0000-0000-000073130000}"/>
    <cellStyle name="Coma 2 3 2 2 2 2 3 3 6 3 2" xfId="26752" xr:uid="{00000000-0005-0000-0000-000074130000}"/>
    <cellStyle name="Coma 2 3 2 2 2 2 3 3 6 4" xfId="13680" xr:uid="{00000000-0005-0000-0000-000075130000}"/>
    <cellStyle name="Coma 2 3 2 2 2 2 3 3 6 4 2" xfId="22384" xr:uid="{00000000-0005-0000-0000-000076130000}"/>
    <cellStyle name="Coma 2 3 2 2 2 2 3 3 6 5" xfId="20215" xr:uid="{00000000-0005-0000-0000-000077130000}"/>
    <cellStyle name="Coma 2 3 2 2 2 2 3 3 7" xfId="15841" xr:uid="{00000000-0005-0000-0000-000078130000}"/>
    <cellStyle name="Coma 2 3 2 2 2 2 3 3 7 2" xfId="24545" xr:uid="{00000000-0005-0000-0000-000079130000}"/>
    <cellStyle name="Coma 2 3 2 2 2 2 3 3 8" xfId="18039" xr:uid="{00000000-0005-0000-0000-00007A130000}"/>
    <cellStyle name="Coma 2 3 2 2 2 2 3 3 8 2" xfId="26743" xr:uid="{00000000-0005-0000-0000-00007B130000}"/>
    <cellStyle name="Coma 2 3 2 2 2 2 3 3 9" xfId="13671" xr:uid="{00000000-0005-0000-0000-00007C130000}"/>
    <cellStyle name="Coma 2 3 2 2 2 2 3 3 9 2" xfId="22375" xr:uid="{00000000-0005-0000-0000-00007D130000}"/>
    <cellStyle name="Coma 2 3 2 2 2 2 3 4" xfId="1205" xr:uid="{00000000-0005-0000-0000-00007E130000}"/>
    <cellStyle name="Coma 2 3 2 2 2 2 3 4 2" xfId="1206" xr:uid="{00000000-0005-0000-0000-00007F130000}"/>
    <cellStyle name="Coma 2 3 2 2 2 2 3 4 2 2" xfId="15852" xr:uid="{00000000-0005-0000-0000-000080130000}"/>
    <cellStyle name="Coma 2 3 2 2 2 2 3 4 2 2 2" xfId="24556" xr:uid="{00000000-0005-0000-0000-000081130000}"/>
    <cellStyle name="Coma 2 3 2 2 2 2 3 4 2 3" xfId="18050" xr:uid="{00000000-0005-0000-0000-000082130000}"/>
    <cellStyle name="Coma 2 3 2 2 2 2 3 4 2 3 2" xfId="26754" xr:uid="{00000000-0005-0000-0000-000083130000}"/>
    <cellStyle name="Coma 2 3 2 2 2 2 3 4 2 4" xfId="13682" xr:uid="{00000000-0005-0000-0000-000084130000}"/>
    <cellStyle name="Coma 2 3 2 2 2 2 3 4 2 4 2" xfId="22386" xr:uid="{00000000-0005-0000-0000-000085130000}"/>
    <cellStyle name="Coma 2 3 2 2 2 2 3 4 2 5" xfId="20217" xr:uid="{00000000-0005-0000-0000-000086130000}"/>
    <cellStyle name="Coma 2 3 2 2 2 2 3 4 3" xfId="1207" xr:uid="{00000000-0005-0000-0000-000087130000}"/>
    <cellStyle name="Coma 2 3 2 2 2 2 3 4 3 2" xfId="15853" xr:uid="{00000000-0005-0000-0000-000088130000}"/>
    <cellStyle name="Coma 2 3 2 2 2 2 3 4 3 2 2" xfId="24557" xr:uid="{00000000-0005-0000-0000-000089130000}"/>
    <cellStyle name="Coma 2 3 2 2 2 2 3 4 3 3" xfId="18051" xr:uid="{00000000-0005-0000-0000-00008A130000}"/>
    <cellStyle name="Coma 2 3 2 2 2 2 3 4 3 3 2" xfId="26755" xr:uid="{00000000-0005-0000-0000-00008B130000}"/>
    <cellStyle name="Coma 2 3 2 2 2 2 3 4 3 4" xfId="13683" xr:uid="{00000000-0005-0000-0000-00008C130000}"/>
    <cellStyle name="Coma 2 3 2 2 2 2 3 4 3 4 2" xfId="22387" xr:uid="{00000000-0005-0000-0000-00008D130000}"/>
    <cellStyle name="Coma 2 3 2 2 2 2 3 4 3 5" xfId="20218" xr:uid="{00000000-0005-0000-0000-00008E130000}"/>
    <cellStyle name="Coma 2 3 2 2 2 2 3 4 4" xfId="1208" xr:uid="{00000000-0005-0000-0000-00008F130000}"/>
    <cellStyle name="Coma 2 3 2 2 2 2 3 4 4 2" xfId="15854" xr:uid="{00000000-0005-0000-0000-000090130000}"/>
    <cellStyle name="Coma 2 3 2 2 2 2 3 4 4 2 2" xfId="24558" xr:uid="{00000000-0005-0000-0000-000091130000}"/>
    <cellStyle name="Coma 2 3 2 2 2 2 3 4 4 3" xfId="18052" xr:uid="{00000000-0005-0000-0000-000092130000}"/>
    <cellStyle name="Coma 2 3 2 2 2 2 3 4 4 3 2" xfId="26756" xr:uid="{00000000-0005-0000-0000-000093130000}"/>
    <cellStyle name="Coma 2 3 2 2 2 2 3 4 4 4" xfId="13684" xr:uid="{00000000-0005-0000-0000-000094130000}"/>
    <cellStyle name="Coma 2 3 2 2 2 2 3 4 4 4 2" xfId="22388" xr:uid="{00000000-0005-0000-0000-000095130000}"/>
    <cellStyle name="Coma 2 3 2 2 2 2 3 4 4 5" xfId="20219" xr:uid="{00000000-0005-0000-0000-000096130000}"/>
    <cellStyle name="Coma 2 3 2 2 2 2 3 4 5" xfId="1209" xr:uid="{00000000-0005-0000-0000-000097130000}"/>
    <cellStyle name="Coma 2 3 2 2 2 2 3 4 5 2" xfId="15855" xr:uid="{00000000-0005-0000-0000-000098130000}"/>
    <cellStyle name="Coma 2 3 2 2 2 2 3 4 5 2 2" xfId="24559" xr:uid="{00000000-0005-0000-0000-000099130000}"/>
    <cellStyle name="Coma 2 3 2 2 2 2 3 4 5 3" xfId="18053" xr:uid="{00000000-0005-0000-0000-00009A130000}"/>
    <cellStyle name="Coma 2 3 2 2 2 2 3 4 5 3 2" xfId="26757" xr:uid="{00000000-0005-0000-0000-00009B130000}"/>
    <cellStyle name="Coma 2 3 2 2 2 2 3 4 5 4" xfId="13685" xr:uid="{00000000-0005-0000-0000-00009C130000}"/>
    <cellStyle name="Coma 2 3 2 2 2 2 3 4 5 4 2" xfId="22389" xr:uid="{00000000-0005-0000-0000-00009D130000}"/>
    <cellStyle name="Coma 2 3 2 2 2 2 3 4 5 5" xfId="20220" xr:uid="{00000000-0005-0000-0000-00009E130000}"/>
    <cellStyle name="Coma 2 3 2 2 2 2 3 4 6" xfId="15851" xr:uid="{00000000-0005-0000-0000-00009F130000}"/>
    <cellStyle name="Coma 2 3 2 2 2 2 3 4 6 2" xfId="24555" xr:uid="{00000000-0005-0000-0000-0000A0130000}"/>
    <cellStyle name="Coma 2 3 2 2 2 2 3 4 7" xfId="18049" xr:uid="{00000000-0005-0000-0000-0000A1130000}"/>
    <cellStyle name="Coma 2 3 2 2 2 2 3 4 7 2" xfId="26753" xr:uid="{00000000-0005-0000-0000-0000A2130000}"/>
    <cellStyle name="Coma 2 3 2 2 2 2 3 4 8" xfId="13681" xr:uid="{00000000-0005-0000-0000-0000A3130000}"/>
    <cellStyle name="Coma 2 3 2 2 2 2 3 4 8 2" xfId="22385" xr:uid="{00000000-0005-0000-0000-0000A4130000}"/>
    <cellStyle name="Coma 2 3 2 2 2 2 3 4 9" xfId="20216" xr:uid="{00000000-0005-0000-0000-0000A5130000}"/>
    <cellStyle name="Coma 2 3 2 2 2 2 3 5" xfId="1210" xr:uid="{00000000-0005-0000-0000-0000A6130000}"/>
    <cellStyle name="Coma 2 3 2 2 2 2 3 6" xfId="1211" xr:uid="{00000000-0005-0000-0000-0000A7130000}"/>
    <cellStyle name="Coma 2 3 2 2 2 2 3 7" xfId="1212" xr:uid="{00000000-0005-0000-0000-0000A8130000}"/>
    <cellStyle name="Coma 2 3 2 2 2 2 3 8" xfId="1213" xr:uid="{00000000-0005-0000-0000-0000A9130000}"/>
    <cellStyle name="Coma 2 3 2 2 2 2 4" xfId="1214" xr:uid="{00000000-0005-0000-0000-0000AA130000}"/>
    <cellStyle name="Coma 2 3 2 2 2 2 4 2" xfId="1215" xr:uid="{00000000-0005-0000-0000-0000AB130000}"/>
    <cellStyle name="Coma 2 3 2 2 2 2 4 2 10" xfId="20221" xr:uid="{00000000-0005-0000-0000-0000AC130000}"/>
    <cellStyle name="Coma 2 3 2 2 2 2 4 2 2" xfId="1216" xr:uid="{00000000-0005-0000-0000-0000AD130000}"/>
    <cellStyle name="Coma 2 3 2 2 2 2 4 2 2 2" xfId="1217" xr:uid="{00000000-0005-0000-0000-0000AE130000}"/>
    <cellStyle name="Coma 2 3 2 2 2 2 4 2 2 2 2" xfId="1218" xr:uid="{00000000-0005-0000-0000-0000AF130000}"/>
    <cellStyle name="Coma 2 3 2 2 2 2 4 2 2 2 2 2" xfId="15858" xr:uid="{00000000-0005-0000-0000-0000B0130000}"/>
    <cellStyle name="Coma 2 3 2 2 2 2 4 2 2 2 2 2 2" xfId="24562" xr:uid="{00000000-0005-0000-0000-0000B1130000}"/>
    <cellStyle name="Coma 2 3 2 2 2 2 4 2 2 2 2 3" xfId="18056" xr:uid="{00000000-0005-0000-0000-0000B2130000}"/>
    <cellStyle name="Coma 2 3 2 2 2 2 4 2 2 2 2 3 2" xfId="26760" xr:uid="{00000000-0005-0000-0000-0000B3130000}"/>
    <cellStyle name="Coma 2 3 2 2 2 2 4 2 2 2 2 4" xfId="13688" xr:uid="{00000000-0005-0000-0000-0000B4130000}"/>
    <cellStyle name="Coma 2 3 2 2 2 2 4 2 2 2 2 4 2" xfId="22392" xr:uid="{00000000-0005-0000-0000-0000B5130000}"/>
    <cellStyle name="Coma 2 3 2 2 2 2 4 2 2 2 2 5" xfId="20223" xr:uid="{00000000-0005-0000-0000-0000B6130000}"/>
    <cellStyle name="Coma 2 3 2 2 2 2 4 2 2 2 3" xfId="1219" xr:uid="{00000000-0005-0000-0000-0000B7130000}"/>
    <cellStyle name="Coma 2 3 2 2 2 2 4 2 2 2 3 2" xfId="15859" xr:uid="{00000000-0005-0000-0000-0000B8130000}"/>
    <cellStyle name="Coma 2 3 2 2 2 2 4 2 2 2 3 2 2" xfId="24563" xr:uid="{00000000-0005-0000-0000-0000B9130000}"/>
    <cellStyle name="Coma 2 3 2 2 2 2 4 2 2 2 3 3" xfId="18057" xr:uid="{00000000-0005-0000-0000-0000BA130000}"/>
    <cellStyle name="Coma 2 3 2 2 2 2 4 2 2 2 3 3 2" xfId="26761" xr:uid="{00000000-0005-0000-0000-0000BB130000}"/>
    <cellStyle name="Coma 2 3 2 2 2 2 4 2 2 2 3 4" xfId="13689" xr:uid="{00000000-0005-0000-0000-0000BC130000}"/>
    <cellStyle name="Coma 2 3 2 2 2 2 4 2 2 2 3 4 2" xfId="22393" xr:uid="{00000000-0005-0000-0000-0000BD130000}"/>
    <cellStyle name="Coma 2 3 2 2 2 2 4 2 2 2 3 5" xfId="20224" xr:uid="{00000000-0005-0000-0000-0000BE130000}"/>
    <cellStyle name="Coma 2 3 2 2 2 2 4 2 2 2 4" xfId="1220" xr:uid="{00000000-0005-0000-0000-0000BF130000}"/>
    <cellStyle name="Coma 2 3 2 2 2 2 4 2 2 2 4 2" xfId="15860" xr:uid="{00000000-0005-0000-0000-0000C0130000}"/>
    <cellStyle name="Coma 2 3 2 2 2 2 4 2 2 2 4 2 2" xfId="24564" xr:uid="{00000000-0005-0000-0000-0000C1130000}"/>
    <cellStyle name="Coma 2 3 2 2 2 2 4 2 2 2 4 3" xfId="18058" xr:uid="{00000000-0005-0000-0000-0000C2130000}"/>
    <cellStyle name="Coma 2 3 2 2 2 2 4 2 2 2 4 3 2" xfId="26762" xr:uid="{00000000-0005-0000-0000-0000C3130000}"/>
    <cellStyle name="Coma 2 3 2 2 2 2 4 2 2 2 4 4" xfId="13690" xr:uid="{00000000-0005-0000-0000-0000C4130000}"/>
    <cellStyle name="Coma 2 3 2 2 2 2 4 2 2 2 4 4 2" xfId="22394" xr:uid="{00000000-0005-0000-0000-0000C5130000}"/>
    <cellStyle name="Coma 2 3 2 2 2 2 4 2 2 2 4 5" xfId="20225" xr:uid="{00000000-0005-0000-0000-0000C6130000}"/>
    <cellStyle name="Coma 2 3 2 2 2 2 4 2 2 2 5" xfId="1221" xr:uid="{00000000-0005-0000-0000-0000C7130000}"/>
    <cellStyle name="Coma 2 3 2 2 2 2 4 2 2 2 5 2" xfId="15861" xr:uid="{00000000-0005-0000-0000-0000C8130000}"/>
    <cellStyle name="Coma 2 3 2 2 2 2 4 2 2 2 5 2 2" xfId="24565" xr:uid="{00000000-0005-0000-0000-0000C9130000}"/>
    <cellStyle name="Coma 2 3 2 2 2 2 4 2 2 2 5 3" xfId="18059" xr:uid="{00000000-0005-0000-0000-0000CA130000}"/>
    <cellStyle name="Coma 2 3 2 2 2 2 4 2 2 2 5 3 2" xfId="26763" xr:uid="{00000000-0005-0000-0000-0000CB130000}"/>
    <cellStyle name="Coma 2 3 2 2 2 2 4 2 2 2 5 4" xfId="13691" xr:uid="{00000000-0005-0000-0000-0000CC130000}"/>
    <cellStyle name="Coma 2 3 2 2 2 2 4 2 2 2 5 4 2" xfId="22395" xr:uid="{00000000-0005-0000-0000-0000CD130000}"/>
    <cellStyle name="Coma 2 3 2 2 2 2 4 2 2 2 5 5" xfId="20226" xr:uid="{00000000-0005-0000-0000-0000CE130000}"/>
    <cellStyle name="Coma 2 3 2 2 2 2 4 2 2 2 6" xfId="15857" xr:uid="{00000000-0005-0000-0000-0000CF130000}"/>
    <cellStyle name="Coma 2 3 2 2 2 2 4 2 2 2 6 2" xfId="24561" xr:uid="{00000000-0005-0000-0000-0000D0130000}"/>
    <cellStyle name="Coma 2 3 2 2 2 2 4 2 2 2 7" xfId="18055" xr:uid="{00000000-0005-0000-0000-0000D1130000}"/>
    <cellStyle name="Coma 2 3 2 2 2 2 4 2 2 2 7 2" xfId="26759" xr:uid="{00000000-0005-0000-0000-0000D2130000}"/>
    <cellStyle name="Coma 2 3 2 2 2 2 4 2 2 2 8" xfId="13687" xr:uid="{00000000-0005-0000-0000-0000D3130000}"/>
    <cellStyle name="Coma 2 3 2 2 2 2 4 2 2 2 8 2" xfId="22391" xr:uid="{00000000-0005-0000-0000-0000D4130000}"/>
    <cellStyle name="Coma 2 3 2 2 2 2 4 2 2 2 9" xfId="20222" xr:uid="{00000000-0005-0000-0000-0000D5130000}"/>
    <cellStyle name="Coma 2 3 2 2 2 2 4 2 2 3" xfId="1222" xr:uid="{00000000-0005-0000-0000-0000D6130000}"/>
    <cellStyle name="Coma 2 3 2 2 2 2 4 2 2 4" xfId="1223" xr:uid="{00000000-0005-0000-0000-0000D7130000}"/>
    <cellStyle name="Coma 2 3 2 2 2 2 4 2 2 5" xfId="1224" xr:uid="{00000000-0005-0000-0000-0000D8130000}"/>
    <cellStyle name="Coma 2 3 2 2 2 2 4 2 2 6" xfId="1225" xr:uid="{00000000-0005-0000-0000-0000D9130000}"/>
    <cellStyle name="Coma 2 3 2 2 2 2 4 2 3" xfId="1226" xr:uid="{00000000-0005-0000-0000-0000DA130000}"/>
    <cellStyle name="Coma 2 3 2 2 2 2 4 2 3 2" xfId="15862" xr:uid="{00000000-0005-0000-0000-0000DB130000}"/>
    <cellStyle name="Coma 2 3 2 2 2 2 4 2 3 2 2" xfId="24566" xr:uid="{00000000-0005-0000-0000-0000DC130000}"/>
    <cellStyle name="Coma 2 3 2 2 2 2 4 2 3 3" xfId="18060" xr:uid="{00000000-0005-0000-0000-0000DD130000}"/>
    <cellStyle name="Coma 2 3 2 2 2 2 4 2 3 3 2" xfId="26764" xr:uid="{00000000-0005-0000-0000-0000DE130000}"/>
    <cellStyle name="Coma 2 3 2 2 2 2 4 2 3 4" xfId="13692" xr:uid="{00000000-0005-0000-0000-0000DF130000}"/>
    <cellStyle name="Coma 2 3 2 2 2 2 4 2 3 4 2" xfId="22396" xr:uid="{00000000-0005-0000-0000-0000E0130000}"/>
    <cellStyle name="Coma 2 3 2 2 2 2 4 2 3 5" xfId="20227" xr:uid="{00000000-0005-0000-0000-0000E1130000}"/>
    <cellStyle name="Coma 2 3 2 2 2 2 4 2 4" xfId="1227" xr:uid="{00000000-0005-0000-0000-0000E2130000}"/>
    <cellStyle name="Coma 2 3 2 2 2 2 4 2 4 2" xfId="15863" xr:uid="{00000000-0005-0000-0000-0000E3130000}"/>
    <cellStyle name="Coma 2 3 2 2 2 2 4 2 4 2 2" xfId="24567" xr:uid="{00000000-0005-0000-0000-0000E4130000}"/>
    <cellStyle name="Coma 2 3 2 2 2 2 4 2 4 3" xfId="18061" xr:uid="{00000000-0005-0000-0000-0000E5130000}"/>
    <cellStyle name="Coma 2 3 2 2 2 2 4 2 4 3 2" xfId="26765" xr:uid="{00000000-0005-0000-0000-0000E6130000}"/>
    <cellStyle name="Coma 2 3 2 2 2 2 4 2 4 4" xfId="13693" xr:uid="{00000000-0005-0000-0000-0000E7130000}"/>
    <cellStyle name="Coma 2 3 2 2 2 2 4 2 4 4 2" xfId="22397" xr:uid="{00000000-0005-0000-0000-0000E8130000}"/>
    <cellStyle name="Coma 2 3 2 2 2 2 4 2 4 5" xfId="20228" xr:uid="{00000000-0005-0000-0000-0000E9130000}"/>
    <cellStyle name="Coma 2 3 2 2 2 2 4 2 5" xfId="1228" xr:uid="{00000000-0005-0000-0000-0000EA130000}"/>
    <cellStyle name="Coma 2 3 2 2 2 2 4 2 5 2" xfId="15864" xr:uid="{00000000-0005-0000-0000-0000EB130000}"/>
    <cellStyle name="Coma 2 3 2 2 2 2 4 2 5 2 2" xfId="24568" xr:uid="{00000000-0005-0000-0000-0000EC130000}"/>
    <cellStyle name="Coma 2 3 2 2 2 2 4 2 5 3" xfId="18062" xr:uid="{00000000-0005-0000-0000-0000ED130000}"/>
    <cellStyle name="Coma 2 3 2 2 2 2 4 2 5 3 2" xfId="26766" xr:uid="{00000000-0005-0000-0000-0000EE130000}"/>
    <cellStyle name="Coma 2 3 2 2 2 2 4 2 5 4" xfId="13694" xr:uid="{00000000-0005-0000-0000-0000EF130000}"/>
    <cellStyle name="Coma 2 3 2 2 2 2 4 2 5 4 2" xfId="22398" xr:uid="{00000000-0005-0000-0000-0000F0130000}"/>
    <cellStyle name="Coma 2 3 2 2 2 2 4 2 5 5" xfId="20229" xr:uid="{00000000-0005-0000-0000-0000F1130000}"/>
    <cellStyle name="Coma 2 3 2 2 2 2 4 2 6" xfId="1229" xr:uid="{00000000-0005-0000-0000-0000F2130000}"/>
    <cellStyle name="Coma 2 3 2 2 2 2 4 2 6 2" xfId="15865" xr:uid="{00000000-0005-0000-0000-0000F3130000}"/>
    <cellStyle name="Coma 2 3 2 2 2 2 4 2 6 2 2" xfId="24569" xr:uid="{00000000-0005-0000-0000-0000F4130000}"/>
    <cellStyle name="Coma 2 3 2 2 2 2 4 2 6 3" xfId="18063" xr:uid="{00000000-0005-0000-0000-0000F5130000}"/>
    <cellStyle name="Coma 2 3 2 2 2 2 4 2 6 3 2" xfId="26767" xr:uid="{00000000-0005-0000-0000-0000F6130000}"/>
    <cellStyle name="Coma 2 3 2 2 2 2 4 2 6 4" xfId="13695" xr:uid="{00000000-0005-0000-0000-0000F7130000}"/>
    <cellStyle name="Coma 2 3 2 2 2 2 4 2 6 4 2" xfId="22399" xr:uid="{00000000-0005-0000-0000-0000F8130000}"/>
    <cellStyle name="Coma 2 3 2 2 2 2 4 2 6 5" xfId="20230" xr:uid="{00000000-0005-0000-0000-0000F9130000}"/>
    <cellStyle name="Coma 2 3 2 2 2 2 4 2 7" xfId="15856" xr:uid="{00000000-0005-0000-0000-0000FA130000}"/>
    <cellStyle name="Coma 2 3 2 2 2 2 4 2 7 2" xfId="24560" xr:uid="{00000000-0005-0000-0000-0000FB130000}"/>
    <cellStyle name="Coma 2 3 2 2 2 2 4 2 8" xfId="18054" xr:uid="{00000000-0005-0000-0000-0000FC130000}"/>
    <cellStyle name="Coma 2 3 2 2 2 2 4 2 8 2" xfId="26758" xr:uid="{00000000-0005-0000-0000-0000FD130000}"/>
    <cellStyle name="Coma 2 3 2 2 2 2 4 2 9" xfId="13686" xr:uid="{00000000-0005-0000-0000-0000FE130000}"/>
    <cellStyle name="Coma 2 3 2 2 2 2 4 2 9 2" xfId="22390" xr:uid="{00000000-0005-0000-0000-0000FF130000}"/>
    <cellStyle name="Coma 2 3 2 2 2 2 4 3" xfId="1230" xr:uid="{00000000-0005-0000-0000-000000140000}"/>
    <cellStyle name="Coma 2 3 2 2 2 2 4 3 2" xfId="1231" xr:uid="{00000000-0005-0000-0000-000001140000}"/>
    <cellStyle name="Coma 2 3 2 2 2 2 4 3 2 2" xfId="15867" xr:uid="{00000000-0005-0000-0000-000002140000}"/>
    <cellStyle name="Coma 2 3 2 2 2 2 4 3 2 2 2" xfId="24571" xr:uid="{00000000-0005-0000-0000-000003140000}"/>
    <cellStyle name="Coma 2 3 2 2 2 2 4 3 2 3" xfId="18065" xr:uid="{00000000-0005-0000-0000-000004140000}"/>
    <cellStyle name="Coma 2 3 2 2 2 2 4 3 2 3 2" xfId="26769" xr:uid="{00000000-0005-0000-0000-000005140000}"/>
    <cellStyle name="Coma 2 3 2 2 2 2 4 3 2 4" xfId="13697" xr:uid="{00000000-0005-0000-0000-000006140000}"/>
    <cellStyle name="Coma 2 3 2 2 2 2 4 3 2 4 2" xfId="22401" xr:uid="{00000000-0005-0000-0000-000007140000}"/>
    <cellStyle name="Coma 2 3 2 2 2 2 4 3 2 5" xfId="20232" xr:uid="{00000000-0005-0000-0000-000008140000}"/>
    <cellStyle name="Coma 2 3 2 2 2 2 4 3 3" xfId="1232" xr:uid="{00000000-0005-0000-0000-000009140000}"/>
    <cellStyle name="Coma 2 3 2 2 2 2 4 3 3 2" xfId="15868" xr:uid="{00000000-0005-0000-0000-00000A140000}"/>
    <cellStyle name="Coma 2 3 2 2 2 2 4 3 3 2 2" xfId="24572" xr:uid="{00000000-0005-0000-0000-00000B140000}"/>
    <cellStyle name="Coma 2 3 2 2 2 2 4 3 3 3" xfId="18066" xr:uid="{00000000-0005-0000-0000-00000C140000}"/>
    <cellStyle name="Coma 2 3 2 2 2 2 4 3 3 3 2" xfId="26770" xr:uid="{00000000-0005-0000-0000-00000D140000}"/>
    <cellStyle name="Coma 2 3 2 2 2 2 4 3 3 4" xfId="13698" xr:uid="{00000000-0005-0000-0000-00000E140000}"/>
    <cellStyle name="Coma 2 3 2 2 2 2 4 3 3 4 2" xfId="22402" xr:uid="{00000000-0005-0000-0000-00000F140000}"/>
    <cellStyle name="Coma 2 3 2 2 2 2 4 3 3 5" xfId="20233" xr:uid="{00000000-0005-0000-0000-000010140000}"/>
    <cellStyle name="Coma 2 3 2 2 2 2 4 3 4" xfId="1233" xr:uid="{00000000-0005-0000-0000-000011140000}"/>
    <cellStyle name="Coma 2 3 2 2 2 2 4 3 4 2" xfId="15869" xr:uid="{00000000-0005-0000-0000-000012140000}"/>
    <cellStyle name="Coma 2 3 2 2 2 2 4 3 4 2 2" xfId="24573" xr:uid="{00000000-0005-0000-0000-000013140000}"/>
    <cellStyle name="Coma 2 3 2 2 2 2 4 3 4 3" xfId="18067" xr:uid="{00000000-0005-0000-0000-000014140000}"/>
    <cellStyle name="Coma 2 3 2 2 2 2 4 3 4 3 2" xfId="26771" xr:uid="{00000000-0005-0000-0000-000015140000}"/>
    <cellStyle name="Coma 2 3 2 2 2 2 4 3 4 4" xfId="13699" xr:uid="{00000000-0005-0000-0000-000016140000}"/>
    <cellStyle name="Coma 2 3 2 2 2 2 4 3 4 4 2" xfId="22403" xr:uid="{00000000-0005-0000-0000-000017140000}"/>
    <cellStyle name="Coma 2 3 2 2 2 2 4 3 4 5" xfId="20234" xr:uid="{00000000-0005-0000-0000-000018140000}"/>
    <cellStyle name="Coma 2 3 2 2 2 2 4 3 5" xfId="1234" xr:uid="{00000000-0005-0000-0000-000019140000}"/>
    <cellStyle name="Coma 2 3 2 2 2 2 4 3 5 2" xfId="15870" xr:uid="{00000000-0005-0000-0000-00001A140000}"/>
    <cellStyle name="Coma 2 3 2 2 2 2 4 3 5 2 2" xfId="24574" xr:uid="{00000000-0005-0000-0000-00001B140000}"/>
    <cellStyle name="Coma 2 3 2 2 2 2 4 3 5 3" xfId="18068" xr:uid="{00000000-0005-0000-0000-00001C140000}"/>
    <cellStyle name="Coma 2 3 2 2 2 2 4 3 5 3 2" xfId="26772" xr:uid="{00000000-0005-0000-0000-00001D140000}"/>
    <cellStyle name="Coma 2 3 2 2 2 2 4 3 5 4" xfId="13700" xr:uid="{00000000-0005-0000-0000-00001E140000}"/>
    <cellStyle name="Coma 2 3 2 2 2 2 4 3 5 4 2" xfId="22404" xr:uid="{00000000-0005-0000-0000-00001F140000}"/>
    <cellStyle name="Coma 2 3 2 2 2 2 4 3 5 5" xfId="20235" xr:uid="{00000000-0005-0000-0000-000020140000}"/>
    <cellStyle name="Coma 2 3 2 2 2 2 4 3 6" xfId="15866" xr:uid="{00000000-0005-0000-0000-000021140000}"/>
    <cellStyle name="Coma 2 3 2 2 2 2 4 3 6 2" xfId="24570" xr:uid="{00000000-0005-0000-0000-000022140000}"/>
    <cellStyle name="Coma 2 3 2 2 2 2 4 3 7" xfId="18064" xr:uid="{00000000-0005-0000-0000-000023140000}"/>
    <cellStyle name="Coma 2 3 2 2 2 2 4 3 7 2" xfId="26768" xr:uid="{00000000-0005-0000-0000-000024140000}"/>
    <cellStyle name="Coma 2 3 2 2 2 2 4 3 8" xfId="13696" xr:uid="{00000000-0005-0000-0000-000025140000}"/>
    <cellStyle name="Coma 2 3 2 2 2 2 4 3 8 2" xfId="22400" xr:uid="{00000000-0005-0000-0000-000026140000}"/>
    <cellStyle name="Coma 2 3 2 2 2 2 4 3 9" xfId="20231" xr:uid="{00000000-0005-0000-0000-000027140000}"/>
    <cellStyle name="Coma 2 3 2 2 2 2 4 4" xfId="1235" xr:uid="{00000000-0005-0000-0000-000028140000}"/>
    <cellStyle name="Coma 2 3 2 2 2 2 4 5" xfId="1236" xr:uid="{00000000-0005-0000-0000-000029140000}"/>
    <cellStyle name="Coma 2 3 2 2 2 2 4 6" xfId="1237" xr:uid="{00000000-0005-0000-0000-00002A140000}"/>
    <cellStyle name="Coma 2 3 2 2 2 2 4 7" xfId="1238" xr:uid="{00000000-0005-0000-0000-00002B140000}"/>
    <cellStyle name="Coma 2 3 2 2 2 2 5" xfId="1239" xr:uid="{00000000-0005-0000-0000-00002C140000}"/>
    <cellStyle name="Coma 2 3 2 2 2 2 5 2" xfId="1240" xr:uid="{00000000-0005-0000-0000-00002D140000}"/>
    <cellStyle name="Coma 2 3 2 2 2 2 5 2 2" xfId="1241" xr:uid="{00000000-0005-0000-0000-00002E140000}"/>
    <cellStyle name="Coma 2 3 2 2 2 2 5 2 2 2" xfId="15872" xr:uid="{00000000-0005-0000-0000-00002F140000}"/>
    <cellStyle name="Coma 2 3 2 2 2 2 5 2 2 2 2" xfId="24576" xr:uid="{00000000-0005-0000-0000-000030140000}"/>
    <cellStyle name="Coma 2 3 2 2 2 2 5 2 2 3" xfId="18070" xr:uid="{00000000-0005-0000-0000-000031140000}"/>
    <cellStyle name="Coma 2 3 2 2 2 2 5 2 2 3 2" xfId="26774" xr:uid="{00000000-0005-0000-0000-000032140000}"/>
    <cellStyle name="Coma 2 3 2 2 2 2 5 2 2 4" xfId="13702" xr:uid="{00000000-0005-0000-0000-000033140000}"/>
    <cellStyle name="Coma 2 3 2 2 2 2 5 2 2 4 2" xfId="22406" xr:uid="{00000000-0005-0000-0000-000034140000}"/>
    <cellStyle name="Coma 2 3 2 2 2 2 5 2 2 5" xfId="20237" xr:uid="{00000000-0005-0000-0000-000035140000}"/>
    <cellStyle name="Coma 2 3 2 2 2 2 5 2 3" xfId="1242" xr:uid="{00000000-0005-0000-0000-000036140000}"/>
    <cellStyle name="Coma 2 3 2 2 2 2 5 2 3 2" xfId="15873" xr:uid="{00000000-0005-0000-0000-000037140000}"/>
    <cellStyle name="Coma 2 3 2 2 2 2 5 2 3 2 2" xfId="24577" xr:uid="{00000000-0005-0000-0000-000038140000}"/>
    <cellStyle name="Coma 2 3 2 2 2 2 5 2 3 3" xfId="18071" xr:uid="{00000000-0005-0000-0000-000039140000}"/>
    <cellStyle name="Coma 2 3 2 2 2 2 5 2 3 3 2" xfId="26775" xr:uid="{00000000-0005-0000-0000-00003A140000}"/>
    <cellStyle name="Coma 2 3 2 2 2 2 5 2 3 4" xfId="13703" xr:uid="{00000000-0005-0000-0000-00003B140000}"/>
    <cellStyle name="Coma 2 3 2 2 2 2 5 2 3 4 2" xfId="22407" xr:uid="{00000000-0005-0000-0000-00003C140000}"/>
    <cellStyle name="Coma 2 3 2 2 2 2 5 2 3 5" xfId="20238" xr:uid="{00000000-0005-0000-0000-00003D140000}"/>
    <cellStyle name="Coma 2 3 2 2 2 2 5 2 4" xfId="1243" xr:uid="{00000000-0005-0000-0000-00003E140000}"/>
    <cellStyle name="Coma 2 3 2 2 2 2 5 2 4 2" xfId="15874" xr:uid="{00000000-0005-0000-0000-00003F140000}"/>
    <cellStyle name="Coma 2 3 2 2 2 2 5 2 4 2 2" xfId="24578" xr:uid="{00000000-0005-0000-0000-000040140000}"/>
    <cellStyle name="Coma 2 3 2 2 2 2 5 2 4 3" xfId="18072" xr:uid="{00000000-0005-0000-0000-000041140000}"/>
    <cellStyle name="Coma 2 3 2 2 2 2 5 2 4 3 2" xfId="26776" xr:uid="{00000000-0005-0000-0000-000042140000}"/>
    <cellStyle name="Coma 2 3 2 2 2 2 5 2 4 4" xfId="13704" xr:uid="{00000000-0005-0000-0000-000043140000}"/>
    <cellStyle name="Coma 2 3 2 2 2 2 5 2 4 4 2" xfId="22408" xr:uid="{00000000-0005-0000-0000-000044140000}"/>
    <cellStyle name="Coma 2 3 2 2 2 2 5 2 4 5" xfId="20239" xr:uid="{00000000-0005-0000-0000-000045140000}"/>
    <cellStyle name="Coma 2 3 2 2 2 2 5 2 5" xfId="1244" xr:uid="{00000000-0005-0000-0000-000046140000}"/>
    <cellStyle name="Coma 2 3 2 2 2 2 5 2 5 2" xfId="15875" xr:uid="{00000000-0005-0000-0000-000047140000}"/>
    <cellStyle name="Coma 2 3 2 2 2 2 5 2 5 2 2" xfId="24579" xr:uid="{00000000-0005-0000-0000-000048140000}"/>
    <cellStyle name="Coma 2 3 2 2 2 2 5 2 5 3" xfId="18073" xr:uid="{00000000-0005-0000-0000-000049140000}"/>
    <cellStyle name="Coma 2 3 2 2 2 2 5 2 5 3 2" xfId="26777" xr:uid="{00000000-0005-0000-0000-00004A140000}"/>
    <cellStyle name="Coma 2 3 2 2 2 2 5 2 5 4" xfId="13705" xr:uid="{00000000-0005-0000-0000-00004B140000}"/>
    <cellStyle name="Coma 2 3 2 2 2 2 5 2 5 4 2" xfId="22409" xr:uid="{00000000-0005-0000-0000-00004C140000}"/>
    <cellStyle name="Coma 2 3 2 2 2 2 5 2 5 5" xfId="20240" xr:uid="{00000000-0005-0000-0000-00004D140000}"/>
    <cellStyle name="Coma 2 3 2 2 2 2 5 2 6" xfId="15871" xr:uid="{00000000-0005-0000-0000-00004E140000}"/>
    <cellStyle name="Coma 2 3 2 2 2 2 5 2 6 2" xfId="24575" xr:uid="{00000000-0005-0000-0000-00004F140000}"/>
    <cellStyle name="Coma 2 3 2 2 2 2 5 2 7" xfId="18069" xr:uid="{00000000-0005-0000-0000-000050140000}"/>
    <cellStyle name="Coma 2 3 2 2 2 2 5 2 7 2" xfId="26773" xr:uid="{00000000-0005-0000-0000-000051140000}"/>
    <cellStyle name="Coma 2 3 2 2 2 2 5 2 8" xfId="13701" xr:uid="{00000000-0005-0000-0000-000052140000}"/>
    <cellStyle name="Coma 2 3 2 2 2 2 5 2 8 2" xfId="22405" xr:uid="{00000000-0005-0000-0000-000053140000}"/>
    <cellStyle name="Coma 2 3 2 2 2 2 5 2 9" xfId="20236" xr:uid="{00000000-0005-0000-0000-000054140000}"/>
    <cellStyle name="Coma 2 3 2 2 2 2 5 3" xfId="1245" xr:uid="{00000000-0005-0000-0000-000055140000}"/>
    <cellStyle name="Coma 2 3 2 2 2 2 5 4" xfId="1246" xr:uid="{00000000-0005-0000-0000-000056140000}"/>
    <cellStyle name="Coma 2 3 2 2 2 2 5 5" xfId="1247" xr:uid="{00000000-0005-0000-0000-000057140000}"/>
    <cellStyle name="Coma 2 3 2 2 2 2 5 6" xfId="1248" xr:uid="{00000000-0005-0000-0000-000058140000}"/>
    <cellStyle name="Coma 2 3 2 2 2 2 6" xfId="1249" xr:uid="{00000000-0005-0000-0000-000059140000}"/>
    <cellStyle name="Coma 2 3 2 2 2 2 6 2" xfId="15876" xr:uid="{00000000-0005-0000-0000-00005A140000}"/>
    <cellStyle name="Coma 2 3 2 2 2 2 6 2 2" xfId="24580" xr:uid="{00000000-0005-0000-0000-00005B140000}"/>
    <cellStyle name="Coma 2 3 2 2 2 2 6 3" xfId="18074" xr:uid="{00000000-0005-0000-0000-00005C140000}"/>
    <cellStyle name="Coma 2 3 2 2 2 2 6 3 2" xfId="26778" xr:uid="{00000000-0005-0000-0000-00005D140000}"/>
    <cellStyle name="Coma 2 3 2 2 2 2 6 4" xfId="13706" xr:uid="{00000000-0005-0000-0000-00005E140000}"/>
    <cellStyle name="Coma 2 3 2 2 2 2 6 4 2" xfId="22410" xr:uid="{00000000-0005-0000-0000-00005F140000}"/>
    <cellStyle name="Coma 2 3 2 2 2 2 6 5" xfId="20241" xr:uid="{00000000-0005-0000-0000-000060140000}"/>
    <cellStyle name="Coma 2 3 2 2 2 2 7" xfId="1250" xr:uid="{00000000-0005-0000-0000-000061140000}"/>
    <cellStyle name="Coma 2 3 2 2 2 2 7 2" xfId="15877" xr:uid="{00000000-0005-0000-0000-000062140000}"/>
    <cellStyle name="Coma 2 3 2 2 2 2 7 2 2" xfId="24581" xr:uid="{00000000-0005-0000-0000-000063140000}"/>
    <cellStyle name="Coma 2 3 2 2 2 2 7 3" xfId="18075" xr:uid="{00000000-0005-0000-0000-000064140000}"/>
    <cellStyle name="Coma 2 3 2 2 2 2 7 3 2" xfId="26779" xr:uid="{00000000-0005-0000-0000-000065140000}"/>
    <cellStyle name="Coma 2 3 2 2 2 2 7 4" xfId="13707" xr:uid="{00000000-0005-0000-0000-000066140000}"/>
    <cellStyle name="Coma 2 3 2 2 2 2 7 4 2" xfId="22411" xr:uid="{00000000-0005-0000-0000-000067140000}"/>
    <cellStyle name="Coma 2 3 2 2 2 2 7 5" xfId="20242" xr:uid="{00000000-0005-0000-0000-000068140000}"/>
    <cellStyle name="Coma 2 3 2 2 2 2 8" xfId="1251" xr:uid="{00000000-0005-0000-0000-000069140000}"/>
    <cellStyle name="Coma 2 3 2 2 2 2 8 2" xfId="15878" xr:uid="{00000000-0005-0000-0000-00006A140000}"/>
    <cellStyle name="Coma 2 3 2 2 2 2 8 2 2" xfId="24582" xr:uid="{00000000-0005-0000-0000-00006B140000}"/>
    <cellStyle name="Coma 2 3 2 2 2 2 8 3" xfId="18076" xr:uid="{00000000-0005-0000-0000-00006C140000}"/>
    <cellStyle name="Coma 2 3 2 2 2 2 8 3 2" xfId="26780" xr:uid="{00000000-0005-0000-0000-00006D140000}"/>
    <cellStyle name="Coma 2 3 2 2 2 2 8 4" xfId="13708" xr:uid="{00000000-0005-0000-0000-00006E140000}"/>
    <cellStyle name="Coma 2 3 2 2 2 2 8 4 2" xfId="22412" xr:uid="{00000000-0005-0000-0000-00006F140000}"/>
    <cellStyle name="Coma 2 3 2 2 2 2 8 5" xfId="20243" xr:uid="{00000000-0005-0000-0000-000070140000}"/>
    <cellStyle name="Coma 2 3 2 2 2 2 9" xfId="1252" xr:uid="{00000000-0005-0000-0000-000071140000}"/>
    <cellStyle name="Coma 2 3 2 2 2 2 9 2" xfId="15879" xr:uid="{00000000-0005-0000-0000-000072140000}"/>
    <cellStyle name="Coma 2 3 2 2 2 2 9 2 2" xfId="24583" xr:uid="{00000000-0005-0000-0000-000073140000}"/>
    <cellStyle name="Coma 2 3 2 2 2 2 9 3" xfId="18077" xr:uid="{00000000-0005-0000-0000-000074140000}"/>
    <cellStyle name="Coma 2 3 2 2 2 2 9 3 2" xfId="26781" xr:uid="{00000000-0005-0000-0000-000075140000}"/>
    <cellStyle name="Coma 2 3 2 2 2 2 9 4" xfId="13709" xr:uid="{00000000-0005-0000-0000-000076140000}"/>
    <cellStyle name="Coma 2 3 2 2 2 2 9 4 2" xfId="22413" xr:uid="{00000000-0005-0000-0000-000077140000}"/>
    <cellStyle name="Coma 2 3 2 2 2 2 9 5" xfId="20244" xr:uid="{00000000-0005-0000-0000-000078140000}"/>
    <cellStyle name="Coma 2 3 2 2 2 3" xfId="1253" xr:uid="{00000000-0005-0000-0000-000079140000}"/>
    <cellStyle name="Coma 2 3 2 2 2 3 10" xfId="18078" xr:uid="{00000000-0005-0000-0000-00007A140000}"/>
    <cellStyle name="Coma 2 3 2 2 2 3 10 2" xfId="26782" xr:uid="{00000000-0005-0000-0000-00007B140000}"/>
    <cellStyle name="Coma 2 3 2 2 2 3 11" xfId="13710" xr:uid="{00000000-0005-0000-0000-00007C140000}"/>
    <cellStyle name="Coma 2 3 2 2 2 3 11 2" xfId="22414" xr:uid="{00000000-0005-0000-0000-00007D140000}"/>
    <cellStyle name="Coma 2 3 2 2 2 3 12" xfId="20245" xr:uid="{00000000-0005-0000-0000-00007E140000}"/>
    <cellStyle name="Coma 2 3 2 2 2 3 2" xfId="1254" xr:uid="{00000000-0005-0000-0000-00007F140000}"/>
    <cellStyle name="Coma 2 3 2 2 2 3 2 2" xfId="1255" xr:uid="{00000000-0005-0000-0000-000080140000}"/>
    <cellStyle name="Coma 2 3 2 2 2 3 2 2 10" xfId="13711" xr:uid="{00000000-0005-0000-0000-000081140000}"/>
    <cellStyle name="Coma 2 3 2 2 2 3 2 2 10 2" xfId="22415" xr:uid="{00000000-0005-0000-0000-000082140000}"/>
    <cellStyle name="Coma 2 3 2 2 2 3 2 2 11" xfId="20246" xr:uid="{00000000-0005-0000-0000-000083140000}"/>
    <cellStyle name="Coma 2 3 2 2 2 3 2 2 2" xfId="1256" xr:uid="{00000000-0005-0000-0000-000084140000}"/>
    <cellStyle name="Coma 2 3 2 2 2 3 2 2 2 2" xfId="1257" xr:uid="{00000000-0005-0000-0000-000085140000}"/>
    <cellStyle name="Coma 2 3 2 2 2 3 2 2 2 2 10" xfId="20247" xr:uid="{00000000-0005-0000-0000-000086140000}"/>
    <cellStyle name="Coma 2 3 2 2 2 3 2 2 2 2 2" xfId="1258" xr:uid="{00000000-0005-0000-0000-000087140000}"/>
    <cellStyle name="Coma 2 3 2 2 2 3 2 2 2 2 2 2" xfId="1259" xr:uid="{00000000-0005-0000-0000-000088140000}"/>
    <cellStyle name="Coma 2 3 2 2 2 3 2 2 2 2 2 3" xfId="1260" xr:uid="{00000000-0005-0000-0000-000089140000}"/>
    <cellStyle name="Coma 2 3 2 2 2 3 2 2 2 2 2 4" xfId="1261" xr:uid="{00000000-0005-0000-0000-00008A140000}"/>
    <cellStyle name="Coma 2 3 2 2 2 3 2 2 2 2 2 5" xfId="1262" xr:uid="{00000000-0005-0000-0000-00008B140000}"/>
    <cellStyle name="Coma 2 3 2 2 2 3 2 2 2 2 3" xfId="1263" xr:uid="{00000000-0005-0000-0000-00008C140000}"/>
    <cellStyle name="Coma 2 3 2 2 2 3 2 2 2 2 3 2" xfId="15883" xr:uid="{00000000-0005-0000-0000-00008D140000}"/>
    <cellStyle name="Coma 2 3 2 2 2 3 2 2 2 2 3 2 2" xfId="24587" xr:uid="{00000000-0005-0000-0000-00008E140000}"/>
    <cellStyle name="Coma 2 3 2 2 2 3 2 2 2 2 3 3" xfId="18081" xr:uid="{00000000-0005-0000-0000-00008F140000}"/>
    <cellStyle name="Coma 2 3 2 2 2 3 2 2 2 2 3 3 2" xfId="26785" xr:uid="{00000000-0005-0000-0000-000090140000}"/>
    <cellStyle name="Coma 2 3 2 2 2 3 2 2 2 2 3 4" xfId="13713" xr:uid="{00000000-0005-0000-0000-000091140000}"/>
    <cellStyle name="Coma 2 3 2 2 2 3 2 2 2 2 3 4 2" xfId="22417" xr:uid="{00000000-0005-0000-0000-000092140000}"/>
    <cellStyle name="Coma 2 3 2 2 2 3 2 2 2 2 3 5" xfId="20248" xr:uid="{00000000-0005-0000-0000-000093140000}"/>
    <cellStyle name="Coma 2 3 2 2 2 3 2 2 2 2 4" xfId="1264" xr:uid="{00000000-0005-0000-0000-000094140000}"/>
    <cellStyle name="Coma 2 3 2 2 2 3 2 2 2 2 4 2" xfId="15884" xr:uid="{00000000-0005-0000-0000-000095140000}"/>
    <cellStyle name="Coma 2 3 2 2 2 3 2 2 2 2 4 2 2" xfId="24588" xr:uid="{00000000-0005-0000-0000-000096140000}"/>
    <cellStyle name="Coma 2 3 2 2 2 3 2 2 2 2 4 3" xfId="18082" xr:uid="{00000000-0005-0000-0000-000097140000}"/>
    <cellStyle name="Coma 2 3 2 2 2 3 2 2 2 2 4 3 2" xfId="26786" xr:uid="{00000000-0005-0000-0000-000098140000}"/>
    <cellStyle name="Coma 2 3 2 2 2 3 2 2 2 2 4 4" xfId="13714" xr:uid="{00000000-0005-0000-0000-000099140000}"/>
    <cellStyle name="Coma 2 3 2 2 2 3 2 2 2 2 4 4 2" xfId="22418" xr:uid="{00000000-0005-0000-0000-00009A140000}"/>
    <cellStyle name="Coma 2 3 2 2 2 3 2 2 2 2 4 5" xfId="20249" xr:uid="{00000000-0005-0000-0000-00009B140000}"/>
    <cellStyle name="Coma 2 3 2 2 2 3 2 2 2 2 5" xfId="1265" xr:uid="{00000000-0005-0000-0000-00009C140000}"/>
    <cellStyle name="Coma 2 3 2 2 2 3 2 2 2 2 5 2" xfId="15885" xr:uid="{00000000-0005-0000-0000-00009D140000}"/>
    <cellStyle name="Coma 2 3 2 2 2 3 2 2 2 2 5 2 2" xfId="24589" xr:uid="{00000000-0005-0000-0000-00009E140000}"/>
    <cellStyle name="Coma 2 3 2 2 2 3 2 2 2 2 5 3" xfId="18083" xr:uid="{00000000-0005-0000-0000-00009F140000}"/>
    <cellStyle name="Coma 2 3 2 2 2 3 2 2 2 2 5 3 2" xfId="26787" xr:uid="{00000000-0005-0000-0000-0000A0140000}"/>
    <cellStyle name="Coma 2 3 2 2 2 3 2 2 2 2 5 4" xfId="13715" xr:uid="{00000000-0005-0000-0000-0000A1140000}"/>
    <cellStyle name="Coma 2 3 2 2 2 3 2 2 2 2 5 4 2" xfId="22419" xr:uid="{00000000-0005-0000-0000-0000A2140000}"/>
    <cellStyle name="Coma 2 3 2 2 2 3 2 2 2 2 5 5" xfId="20250" xr:uid="{00000000-0005-0000-0000-0000A3140000}"/>
    <cellStyle name="Coma 2 3 2 2 2 3 2 2 2 2 6" xfId="1266" xr:uid="{00000000-0005-0000-0000-0000A4140000}"/>
    <cellStyle name="Coma 2 3 2 2 2 3 2 2 2 2 6 2" xfId="15886" xr:uid="{00000000-0005-0000-0000-0000A5140000}"/>
    <cellStyle name="Coma 2 3 2 2 2 3 2 2 2 2 6 2 2" xfId="24590" xr:uid="{00000000-0005-0000-0000-0000A6140000}"/>
    <cellStyle name="Coma 2 3 2 2 2 3 2 2 2 2 6 3" xfId="18084" xr:uid="{00000000-0005-0000-0000-0000A7140000}"/>
    <cellStyle name="Coma 2 3 2 2 2 3 2 2 2 2 6 3 2" xfId="26788" xr:uid="{00000000-0005-0000-0000-0000A8140000}"/>
    <cellStyle name="Coma 2 3 2 2 2 3 2 2 2 2 6 4" xfId="13716" xr:uid="{00000000-0005-0000-0000-0000A9140000}"/>
    <cellStyle name="Coma 2 3 2 2 2 3 2 2 2 2 6 4 2" xfId="22420" xr:uid="{00000000-0005-0000-0000-0000AA140000}"/>
    <cellStyle name="Coma 2 3 2 2 2 3 2 2 2 2 6 5" xfId="20251" xr:uid="{00000000-0005-0000-0000-0000AB140000}"/>
    <cellStyle name="Coma 2 3 2 2 2 3 2 2 2 2 7" xfId="15882" xr:uid="{00000000-0005-0000-0000-0000AC140000}"/>
    <cellStyle name="Coma 2 3 2 2 2 3 2 2 2 2 7 2" xfId="24586" xr:uid="{00000000-0005-0000-0000-0000AD140000}"/>
    <cellStyle name="Coma 2 3 2 2 2 3 2 2 2 2 8" xfId="18080" xr:uid="{00000000-0005-0000-0000-0000AE140000}"/>
    <cellStyle name="Coma 2 3 2 2 2 3 2 2 2 2 8 2" xfId="26784" xr:uid="{00000000-0005-0000-0000-0000AF140000}"/>
    <cellStyle name="Coma 2 3 2 2 2 3 2 2 2 2 9" xfId="13712" xr:uid="{00000000-0005-0000-0000-0000B0140000}"/>
    <cellStyle name="Coma 2 3 2 2 2 3 2 2 2 2 9 2" xfId="22416" xr:uid="{00000000-0005-0000-0000-0000B1140000}"/>
    <cellStyle name="Coma 2 3 2 2 2 3 2 2 2 3" xfId="1267" xr:uid="{00000000-0005-0000-0000-0000B2140000}"/>
    <cellStyle name="Coma 2 3 2 2 2 3 2 2 2 4" xfId="1268" xr:uid="{00000000-0005-0000-0000-0000B3140000}"/>
    <cellStyle name="Coma 2 3 2 2 2 3 2 2 2 5" xfId="1269" xr:uid="{00000000-0005-0000-0000-0000B4140000}"/>
    <cellStyle name="Coma 2 3 2 2 2 3 2 2 2 6" xfId="1270" xr:uid="{00000000-0005-0000-0000-0000B5140000}"/>
    <cellStyle name="Coma 2 3 2 2 2 3 2 2 3" xfId="1271" xr:uid="{00000000-0005-0000-0000-0000B6140000}"/>
    <cellStyle name="Coma 2 3 2 2 2 3 2 2 3 2" xfId="1272" xr:uid="{00000000-0005-0000-0000-0000B7140000}"/>
    <cellStyle name="Coma 2 3 2 2 2 3 2 2 3 3" xfId="1273" xr:uid="{00000000-0005-0000-0000-0000B8140000}"/>
    <cellStyle name="Coma 2 3 2 2 2 3 2 2 3 4" xfId="1274" xr:uid="{00000000-0005-0000-0000-0000B9140000}"/>
    <cellStyle name="Coma 2 3 2 2 2 3 2 2 3 5" xfId="1275" xr:uid="{00000000-0005-0000-0000-0000BA140000}"/>
    <cellStyle name="Coma 2 3 2 2 2 3 2 2 4" xfId="1276" xr:uid="{00000000-0005-0000-0000-0000BB140000}"/>
    <cellStyle name="Coma 2 3 2 2 2 3 2 2 4 2" xfId="15887" xr:uid="{00000000-0005-0000-0000-0000BC140000}"/>
    <cellStyle name="Coma 2 3 2 2 2 3 2 2 4 2 2" xfId="24591" xr:uid="{00000000-0005-0000-0000-0000BD140000}"/>
    <cellStyle name="Coma 2 3 2 2 2 3 2 2 4 3" xfId="18085" xr:uid="{00000000-0005-0000-0000-0000BE140000}"/>
    <cellStyle name="Coma 2 3 2 2 2 3 2 2 4 3 2" xfId="26789" xr:uid="{00000000-0005-0000-0000-0000BF140000}"/>
    <cellStyle name="Coma 2 3 2 2 2 3 2 2 4 4" xfId="13717" xr:uid="{00000000-0005-0000-0000-0000C0140000}"/>
    <cellStyle name="Coma 2 3 2 2 2 3 2 2 4 4 2" xfId="22421" xr:uid="{00000000-0005-0000-0000-0000C1140000}"/>
    <cellStyle name="Coma 2 3 2 2 2 3 2 2 4 5" xfId="20252" xr:uid="{00000000-0005-0000-0000-0000C2140000}"/>
    <cellStyle name="Coma 2 3 2 2 2 3 2 2 5" xfId="1277" xr:uid="{00000000-0005-0000-0000-0000C3140000}"/>
    <cellStyle name="Coma 2 3 2 2 2 3 2 2 5 2" xfId="15888" xr:uid="{00000000-0005-0000-0000-0000C4140000}"/>
    <cellStyle name="Coma 2 3 2 2 2 3 2 2 5 2 2" xfId="24592" xr:uid="{00000000-0005-0000-0000-0000C5140000}"/>
    <cellStyle name="Coma 2 3 2 2 2 3 2 2 5 3" xfId="18086" xr:uid="{00000000-0005-0000-0000-0000C6140000}"/>
    <cellStyle name="Coma 2 3 2 2 2 3 2 2 5 3 2" xfId="26790" xr:uid="{00000000-0005-0000-0000-0000C7140000}"/>
    <cellStyle name="Coma 2 3 2 2 2 3 2 2 5 4" xfId="13718" xr:uid="{00000000-0005-0000-0000-0000C8140000}"/>
    <cellStyle name="Coma 2 3 2 2 2 3 2 2 5 4 2" xfId="22422" xr:uid="{00000000-0005-0000-0000-0000C9140000}"/>
    <cellStyle name="Coma 2 3 2 2 2 3 2 2 5 5" xfId="20253" xr:uid="{00000000-0005-0000-0000-0000CA140000}"/>
    <cellStyle name="Coma 2 3 2 2 2 3 2 2 6" xfId="1278" xr:uid="{00000000-0005-0000-0000-0000CB140000}"/>
    <cellStyle name="Coma 2 3 2 2 2 3 2 2 6 2" xfId="15889" xr:uid="{00000000-0005-0000-0000-0000CC140000}"/>
    <cellStyle name="Coma 2 3 2 2 2 3 2 2 6 2 2" xfId="24593" xr:uid="{00000000-0005-0000-0000-0000CD140000}"/>
    <cellStyle name="Coma 2 3 2 2 2 3 2 2 6 3" xfId="18087" xr:uid="{00000000-0005-0000-0000-0000CE140000}"/>
    <cellStyle name="Coma 2 3 2 2 2 3 2 2 6 3 2" xfId="26791" xr:uid="{00000000-0005-0000-0000-0000CF140000}"/>
    <cellStyle name="Coma 2 3 2 2 2 3 2 2 6 4" xfId="13719" xr:uid="{00000000-0005-0000-0000-0000D0140000}"/>
    <cellStyle name="Coma 2 3 2 2 2 3 2 2 6 4 2" xfId="22423" xr:uid="{00000000-0005-0000-0000-0000D1140000}"/>
    <cellStyle name="Coma 2 3 2 2 2 3 2 2 6 5" xfId="20254" xr:uid="{00000000-0005-0000-0000-0000D2140000}"/>
    <cellStyle name="Coma 2 3 2 2 2 3 2 2 7" xfId="1279" xr:uid="{00000000-0005-0000-0000-0000D3140000}"/>
    <cellStyle name="Coma 2 3 2 2 2 3 2 2 7 2" xfId="15890" xr:uid="{00000000-0005-0000-0000-0000D4140000}"/>
    <cellStyle name="Coma 2 3 2 2 2 3 2 2 7 2 2" xfId="24594" xr:uid="{00000000-0005-0000-0000-0000D5140000}"/>
    <cellStyle name="Coma 2 3 2 2 2 3 2 2 7 3" xfId="18088" xr:uid="{00000000-0005-0000-0000-0000D6140000}"/>
    <cellStyle name="Coma 2 3 2 2 2 3 2 2 7 3 2" xfId="26792" xr:uid="{00000000-0005-0000-0000-0000D7140000}"/>
    <cellStyle name="Coma 2 3 2 2 2 3 2 2 7 4" xfId="13720" xr:uid="{00000000-0005-0000-0000-0000D8140000}"/>
    <cellStyle name="Coma 2 3 2 2 2 3 2 2 7 4 2" xfId="22424" xr:uid="{00000000-0005-0000-0000-0000D9140000}"/>
    <cellStyle name="Coma 2 3 2 2 2 3 2 2 7 5" xfId="20255" xr:uid="{00000000-0005-0000-0000-0000DA140000}"/>
    <cellStyle name="Coma 2 3 2 2 2 3 2 2 8" xfId="15881" xr:uid="{00000000-0005-0000-0000-0000DB140000}"/>
    <cellStyle name="Coma 2 3 2 2 2 3 2 2 8 2" xfId="24585" xr:uid="{00000000-0005-0000-0000-0000DC140000}"/>
    <cellStyle name="Coma 2 3 2 2 2 3 2 2 9" xfId="18079" xr:uid="{00000000-0005-0000-0000-0000DD140000}"/>
    <cellStyle name="Coma 2 3 2 2 2 3 2 2 9 2" xfId="26783" xr:uid="{00000000-0005-0000-0000-0000DE140000}"/>
    <cellStyle name="Coma 2 3 2 2 2 3 2 3" xfId="1280" xr:uid="{00000000-0005-0000-0000-0000DF140000}"/>
    <cellStyle name="Coma 2 3 2 2 2 3 2 3 10" xfId="20256" xr:uid="{00000000-0005-0000-0000-0000E0140000}"/>
    <cellStyle name="Coma 2 3 2 2 2 3 2 3 2" xfId="1281" xr:uid="{00000000-0005-0000-0000-0000E1140000}"/>
    <cellStyle name="Coma 2 3 2 2 2 3 2 3 2 2" xfId="1282" xr:uid="{00000000-0005-0000-0000-0000E2140000}"/>
    <cellStyle name="Coma 2 3 2 2 2 3 2 3 2 3" xfId="1283" xr:uid="{00000000-0005-0000-0000-0000E3140000}"/>
    <cellStyle name="Coma 2 3 2 2 2 3 2 3 2 4" xfId="1284" xr:uid="{00000000-0005-0000-0000-0000E4140000}"/>
    <cellStyle name="Coma 2 3 2 2 2 3 2 3 2 5" xfId="1285" xr:uid="{00000000-0005-0000-0000-0000E5140000}"/>
    <cellStyle name="Coma 2 3 2 2 2 3 2 3 3" xfId="1286" xr:uid="{00000000-0005-0000-0000-0000E6140000}"/>
    <cellStyle name="Coma 2 3 2 2 2 3 2 3 3 2" xfId="15892" xr:uid="{00000000-0005-0000-0000-0000E7140000}"/>
    <cellStyle name="Coma 2 3 2 2 2 3 2 3 3 2 2" xfId="24596" xr:uid="{00000000-0005-0000-0000-0000E8140000}"/>
    <cellStyle name="Coma 2 3 2 2 2 3 2 3 3 3" xfId="18090" xr:uid="{00000000-0005-0000-0000-0000E9140000}"/>
    <cellStyle name="Coma 2 3 2 2 2 3 2 3 3 3 2" xfId="26794" xr:uid="{00000000-0005-0000-0000-0000EA140000}"/>
    <cellStyle name="Coma 2 3 2 2 2 3 2 3 3 4" xfId="13722" xr:uid="{00000000-0005-0000-0000-0000EB140000}"/>
    <cellStyle name="Coma 2 3 2 2 2 3 2 3 3 4 2" xfId="22426" xr:uid="{00000000-0005-0000-0000-0000EC140000}"/>
    <cellStyle name="Coma 2 3 2 2 2 3 2 3 3 5" xfId="20257" xr:uid="{00000000-0005-0000-0000-0000ED140000}"/>
    <cellStyle name="Coma 2 3 2 2 2 3 2 3 4" xfId="1287" xr:uid="{00000000-0005-0000-0000-0000EE140000}"/>
    <cellStyle name="Coma 2 3 2 2 2 3 2 3 4 2" xfId="15893" xr:uid="{00000000-0005-0000-0000-0000EF140000}"/>
    <cellStyle name="Coma 2 3 2 2 2 3 2 3 4 2 2" xfId="24597" xr:uid="{00000000-0005-0000-0000-0000F0140000}"/>
    <cellStyle name="Coma 2 3 2 2 2 3 2 3 4 3" xfId="18091" xr:uid="{00000000-0005-0000-0000-0000F1140000}"/>
    <cellStyle name="Coma 2 3 2 2 2 3 2 3 4 3 2" xfId="26795" xr:uid="{00000000-0005-0000-0000-0000F2140000}"/>
    <cellStyle name="Coma 2 3 2 2 2 3 2 3 4 4" xfId="13723" xr:uid="{00000000-0005-0000-0000-0000F3140000}"/>
    <cellStyle name="Coma 2 3 2 2 2 3 2 3 4 4 2" xfId="22427" xr:uid="{00000000-0005-0000-0000-0000F4140000}"/>
    <cellStyle name="Coma 2 3 2 2 2 3 2 3 4 5" xfId="20258" xr:uid="{00000000-0005-0000-0000-0000F5140000}"/>
    <cellStyle name="Coma 2 3 2 2 2 3 2 3 5" xfId="1288" xr:uid="{00000000-0005-0000-0000-0000F6140000}"/>
    <cellStyle name="Coma 2 3 2 2 2 3 2 3 5 2" xfId="15894" xr:uid="{00000000-0005-0000-0000-0000F7140000}"/>
    <cellStyle name="Coma 2 3 2 2 2 3 2 3 5 2 2" xfId="24598" xr:uid="{00000000-0005-0000-0000-0000F8140000}"/>
    <cellStyle name="Coma 2 3 2 2 2 3 2 3 5 3" xfId="18092" xr:uid="{00000000-0005-0000-0000-0000F9140000}"/>
    <cellStyle name="Coma 2 3 2 2 2 3 2 3 5 3 2" xfId="26796" xr:uid="{00000000-0005-0000-0000-0000FA140000}"/>
    <cellStyle name="Coma 2 3 2 2 2 3 2 3 5 4" xfId="13724" xr:uid="{00000000-0005-0000-0000-0000FB140000}"/>
    <cellStyle name="Coma 2 3 2 2 2 3 2 3 5 4 2" xfId="22428" xr:uid="{00000000-0005-0000-0000-0000FC140000}"/>
    <cellStyle name="Coma 2 3 2 2 2 3 2 3 5 5" xfId="20259" xr:uid="{00000000-0005-0000-0000-0000FD140000}"/>
    <cellStyle name="Coma 2 3 2 2 2 3 2 3 6" xfId="1289" xr:uid="{00000000-0005-0000-0000-0000FE140000}"/>
    <cellStyle name="Coma 2 3 2 2 2 3 2 3 6 2" xfId="15895" xr:uid="{00000000-0005-0000-0000-0000FF140000}"/>
    <cellStyle name="Coma 2 3 2 2 2 3 2 3 6 2 2" xfId="24599" xr:uid="{00000000-0005-0000-0000-000000150000}"/>
    <cellStyle name="Coma 2 3 2 2 2 3 2 3 6 3" xfId="18093" xr:uid="{00000000-0005-0000-0000-000001150000}"/>
    <cellStyle name="Coma 2 3 2 2 2 3 2 3 6 3 2" xfId="26797" xr:uid="{00000000-0005-0000-0000-000002150000}"/>
    <cellStyle name="Coma 2 3 2 2 2 3 2 3 6 4" xfId="13725" xr:uid="{00000000-0005-0000-0000-000003150000}"/>
    <cellStyle name="Coma 2 3 2 2 2 3 2 3 6 4 2" xfId="22429" xr:uid="{00000000-0005-0000-0000-000004150000}"/>
    <cellStyle name="Coma 2 3 2 2 2 3 2 3 6 5" xfId="20260" xr:uid="{00000000-0005-0000-0000-000005150000}"/>
    <cellStyle name="Coma 2 3 2 2 2 3 2 3 7" xfId="15891" xr:uid="{00000000-0005-0000-0000-000006150000}"/>
    <cellStyle name="Coma 2 3 2 2 2 3 2 3 7 2" xfId="24595" xr:uid="{00000000-0005-0000-0000-000007150000}"/>
    <cellStyle name="Coma 2 3 2 2 2 3 2 3 8" xfId="18089" xr:uid="{00000000-0005-0000-0000-000008150000}"/>
    <cellStyle name="Coma 2 3 2 2 2 3 2 3 8 2" xfId="26793" xr:uid="{00000000-0005-0000-0000-000009150000}"/>
    <cellStyle name="Coma 2 3 2 2 2 3 2 3 9" xfId="13721" xr:uid="{00000000-0005-0000-0000-00000A150000}"/>
    <cellStyle name="Coma 2 3 2 2 2 3 2 3 9 2" xfId="22425" xr:uid="{00000000-0005-0000-0000-00000B150000}"/>
    <cellStyle name="Coma 2 3 2 2 2 3 2 4" xfId="1290" xr:uid="{00000000-0005-0000-0000-00000C150000}"/>
    <cellStyle name="Coma 2 3 2 2 2 3 2 5" xfId="1291" xr:uid="{00000000-0005-0000-0000-00000D150000}"/>
    <cellStyle name="Coma 2 3 2 2 2 3 2 6" xfId="1292" xr:uid="{00000000-0005-0000-0000-00000E150000}"/>
    <cellStyle name="Coma 2 3 2 2 2 3 2 7" xfId="1293" xr:uid="{00000000-0005-0000-0000-00000F150000}"/>
    <cellStyle name="Coma 2 3 2 2 2 3 3" xfId="1294" xr:uid="{00000000-0005-0000-0000-000010150000}"/>
    <cellStyle name="Coma 2 3 2 2 2 3 3 2" xfId="1295" xr:uid="{00000000-0005-0000-0000-000011150000}"/>
    <cellStyle name="Coma 2 3 2 2 2 3 3 2 10" xfId="20261" xr:uid="{00000000-0005-0000-0000-000012150000}"/>
    <cellStyle name="Coma 2 3 2 2 2 3 3 2 2" xfId="1296" xr:uid="{00000000-0005-0000-0000-000013150000}"/>
    <cellStyle name="Coma 2 3 2 2 2 3 3 2 2 2" xfId="1297" xr:uid="{00000000-0005-0000-0000-000014150000}"/>
    <cellStyle name="Coma 2 3 2 2 2 3 3 2 2 3" xfId="1298" xr:uid="{00000000-0005-0000-0000-000015150000}"/>
    <cellStyle name="Coma 2 3 2 2 2 3 3 2 2 4" xfId="1299" xr:uid="{00000000-0005-0000-0000-000016150000}"/>
    <cellStyle name="Coma 2 3 2 2 2 3 3 2 2 5" xfId="1300" xr:uid="{00000000-0005-0000-0000-000017150000}"/>
    <cellStyle name="Coma 2 3 2 2 2 3 3 2 3" xfId="1301" xr:uid="{00000000-0005-0000-0000-000018150000}"/>
    <cellStyle name="Coma 2 3 2 2 2 3 3 2 3 2" xfId="15897" xr:uid="{00000000-0005-0000-0000-000019150000}"/>
    <cellStyle name="Coma 2 3 2 2 2 3 3 2 3 2 2" xfId="24601" xr:uid="{00000000-0005-0000-0000-00001A150000}"/>
    <cellStyle name="Coma 2 3 2 2 2 3 3 2 3 3" xfId="18095" xr:uid="{00000000-0005-0000-0000-00001B150000}"/>
    <cellStyle name="Coma 2 3 2 2 2 3 3 2 3 3 2" xfId="26799" xr:uid="{00000000-0005-0000-0000-00001C150000}"/>
    <cellStyle name="Coma 2 3 2 2 2 3 3 2 3 4" xfId="13727" xr:uid="{00000000-0005-0000-0000-00001D150000}"/>
    <cellStyle name="Coma 2 3 2 2 2 3 3 2 3 4 2" xfId="22431" xr:uid="{00000000-0005-0000-0000-00001E150000}"/>
    <cellStyle name="Coma 2 3 2 2 2 3 3 2 3 5" xfId="20262" xr:uid="{00000000-0005-0000-0000-00001F150000}"/>
    <cellStyle name="Coma 2 3 2 2 2 3 3 2 4" xfId="1302" xr:uid="{00000000-0005-0000-0000-000020150000}"/>
    <cellStyle name="Coma 2 3 2 2 2 3 3 2 4 2" xfId="15898" xr:uid="{00000000-0005-0000-0000-000021150000}"/>
    <cellStyle name="Coma 2 3 2 2 2 3 3 2 4 2 2" xfId="24602" xr:uid="{00000000-0005-0000-0000-000022150000}"/>
    <cellStyle name="Coma 2 3 2 2 2 3 3 2 4 3" xfId="18096" xr:uid="{00000000-0005-0000-0000-000023150000}"/>
    <cellStyle name="Coma 2 3 2 2 2 3 3 2 4 3 2" xfId="26800" xr:uid="{00000000-0005-0000-0000-000024150000}"/>
    <cellStyle name="Coma 2 3 2 2 2 3 3 2 4 4" xfId="13728" xr:uid="{00000000-0005-0000-0000-000025150000}"/>
    <cellStyle name="Coma 2 3 2 2 2 3 3 2 4 4 2" xfId="22432" xr:uid="{00000000-0005-0000-0000-000026150000}"/>
    <cellStyle name="Coma 2 3 2 2 2 3 3 2 4 5" xfId="20263" xr:uid="{00000000-0005-0000-0000-000027150000}"/>
    <cellStyle name="Coma 2 3 2 2 2 3 3 2 5" xfId="1303" xr:uid="{00000000-0005-0000-0000-000028150000}"/>
    <cellStyle name="Coma 2 3 2 2 2 3 3 2 5 2" xfId="15899" xr:uid="{00000000-0005-0000-0000-000029150000}"/>
    <cellStyle name="Coma 2 3 2 2 2 3 3 2 5 2 2" xfId="24603" xr:uid="{00000000-0005-0000-0000-00002A150000}"/>
    <cellStyle name="Coma 2 3 2 2 2 3 3 2 5 3" xfId="18097" xr:uid="{00000000-0005-0000-0000-00002B150000}"/>
    <cellStyle name="Coma 2 3 2 2 2 3 3 2 5 3 2" xfId="26801" xr:uid="{00000000-0005-0000-0000-00002C150000}"/>
    <cellStyle name="Coma 2 3 2 2 2 3 3 2 5 4" xfId="13729" xr:uid="{00000000-0005-0000-0000-00002D150000}"/>
    <cellStyle name="Coma 2 3 2 2 2 3 3 2 5 4 2" xfId="22433" xr:uid="{00000000-0005-0000-0000-00002E150000}"/>
    <cellStyle name="Coma 2 3 2 2 2 3 3 2 5 5" xfId="20264" xr:uid="{00000000-0005-0000-0000-00002F150000}"/>
    <cellStyle name="Coma 2 3 2 2 2 3 3 2 6" xfId="1304" xr:uid="{00000000-0005-0000-0000-000030150000}"/>
    <cellStyle name="Coma 2 3 2 2 2 3 3 2 6 2" xfId="15900" xr:uid="{00000000-0005-0000-0000-000031150000}"/>
    <cellStyle name="Coma 2 3 2 2 2 3 3 2 6 2 2" xfId="24604" xr:uid="{00000000-0005-0000-0000-000032150000}"/>
    <cellStyle name="Coma 2 3 2 2 2 3 3 2 6 3" xfId="18098" xr:uid="{00000000-0005-0000-0000-000033150000}"/>
    <cellStyle name="Coma 2 3 2 2 2 3 3 2 6 3 2" xfId="26802" xr:uid="{00000000-0005-0000-0000-000034150000}"/>
    <cellStyle name="Coma 2 3 2 2 2 3 3 2 6 4" xfId="13730" xr:uid="{00000000-0005-0000-0000-000035150000}"/>
    <cellStyle name="Coma 2 3 2 2 2 3 3 2 6 4 2" xfId="22434" xr:uid="{00000000-0005-0000-0000-000036150000}"/>
    <cellStyle name="Coma 2 3 2 2 2 3 3 2 6 5" xfId="20265" xr:uid="{00000000-0005-0000-0000-000037150000}"/>
    <cellStyle name="Coma 2 3 2 2 2 3 3 2 7" xfId="15896" xr:uid="{00000000-0005-0000-0000-000038150000}"/>
    <cellStyle name="Coma 2 3 2 2 2 3 3 2 7 2" xfId="24600" xr:uid="{00000000-0005-0000-0000-000039150000}"/>
    <cellStyle name="Coma 2 3 2 2 2 3 3 2 8" xfId="18094" xr:uid="{00000000-0005-0000-0000-00003A150000}"/>
    <cellStyle name="Coma 2 3 2 2 2 3 3 2 8 2" xfId="26798" xr:uid="{00000000-0005-0000-0000-00003B150000}"/>
    <cellStyle name="Coma 2 3 2 2 2 3 3 2 9" xfId="13726" xr:uid="{00000000-0005-0000-0000-00003C150000}"/>
    <cellStyle name="Coma 2 3 2 2 2 3 3 2 9 2" xfId="22430" xr:uid="{00000000-0005-0000-0000-00003D150000}"/>
    <cellStyle name="Coma 2 3 2 2 2 3 3 3" xfId="1305" xr:uid="{00000000-0005-0000-0000-00003E150000}"/>
    <cellStyle name="Coma 2 3 2 2 2 3 3 4" xfId="1306" xr:uid="{00000000-0005-0000-0000-00003F150000}"/>
    <cellStyle name="Coma 2 3 2 2 2 3 3 5" xfId="1307" xr:uid="{00000000-0005-0000-0000-000040150000}"/>
    <cellStyle name="Coma 2 3 2 2 2 3 3 6" xfId="1308" xr:uid="{00000000-0005-0000-0000-000041150000}"/>
    <cellStyle name="Coma 2 3 2 2 2 3 4" xfId="1309" xr:uid="{00000000-0005-0000-0000-000042150000}"/>
    <cellStyle name="Coma 2 3 2 2 2 3 4 2" xfId="1310" xr:uid="{00000000-0005-0000-0000-000043150000}"/>
    <cellStyle name="Coma 2 3 2 2 2 3 4 3" xfId="1311" xr:uid="{00000000-0005-0000-0000-000044150000}"/>
    <cellStyle name="Coma 2 3 2 2 2 3 4 4" xfId="1312" xr:uid="{00000000-0005-0000-0000-000045150000}"/>
    <cellStyle name="Coma 2 3 2 2 2 3 4 5" xfId="1313" xr:uid="{00000000-0005-0000-0000-000046150000}"/>
    <cellStyle name="Coma 2 3 2 2 2 3 5" xfId="1314" xr:uid="{00000000-0005-0000-0000-000047150000}"/>
    <cellStyle name="Coma 2 3 2 2 2 3 5 2" xfId="15901" xr:uid="{00000000-0005-0000-0000-000048150000}"/>
    <cellStyle name="Coma 2 3 2 2 2 3 5 2 2" xfId="24605" xr:uid="{00000000-0005-0000-0000-000049150000}"/>
    <cellStyle name="Coma 2 3 2 2 2 3 5 3" xfId="18099" xr:uid="{00000000-0005-0000-0000-00004A150000}"/>
    <cellStyle name="Coma 2 3 2 2 2 3 5 3 2" xfId="26803" xr:uid="{00000000-0005-0000-0000-00004B150000}"/>
    <cellStyle name="Coma 2 3 2 2 2 3 5 4" xfId="13731" xr:uid="{00000000-0005-0000-0000-00004C150000}"/>
    <cellStyle name="Coma 2 3 2 2 2 3 5 4 2" xfId="22435" xr:uid="{00000000-0005-0000-0000-00004D150000}"/>
    <cellStyle name="Coma 2 3 2 2 2 3 5 5" xfId="20266" xr:uid="{00000000-0005-0000-0000-00004E150000}"/>
    <cellStyle name="Coma 2 3 2 2 2 3 6" xfId="1315" xr:uid="{00000000-0005-0000-0000-00004F150000}"/>
    <cellStyle name="Coma 2 3 2 2 2 3 6 2" xfId="15902" xr:uid="{00000000-0005-0000-0000-000050150000}"/>
    <cellStyle name="Coma 2 3 2 2 2 3 6 2 2" xfId="24606" xr:uid="{00000000-0005-0000-0000-000051150000}"/>
    <cellStyle name="Coma 2 3 2 2 2 3 6 3" xfId="18100" xr:uid="{00000000-0005-0000-0000-000052150000}"/>
    <cellStyle name="Coma 2 3 2 2 2 3 6 3 2" xfId="26804" xr:uid="{00000000-0005-0000-0000-000053150000}"/>
    <cellStyle name="Coma 2 3 2 2 2 3 6 4" xfId="13732" xr:uid="{00000000-0005-0000-0000-000054150000}"/>
    <cellStyle name="Coma 2 3 2 2 2 3 6 4 2" xfId="22436" xr:uid="{00000000-0005-0000-0000-000055150000}"/>
    <cellStyle name="Coma 2 3 2 2 2 3 6 5" xfId="20267" xr:uid="{00000000-0005-0000-0000-000056150000}"/>
    <cellStyle name="Coma 2 3 2 2 2 3 7" xfId="1316" xr:uid="{00000000-0005-0000-0000-000057150000}"/>
    <cellStyle name="Coma 2 3 2 2 2 3 7 2" xfId="15903" xr:uid="{00000000-0005-0000-0000-000058150000}"/>
    <cellStyle name="Coma 2 3 2 2 2 3 7 2 2" xfId="24607" xr:uid="{00000000-0005-0000-0000-000059150000}"/>
    <cellStyle name="Coma 2 3 2 2 2 3 7 3" xfId="18101" xr:uid="{00000000-0005-0000-0000-00005A150000}"/>
    <cellStyle name="Coma 2 3 2 2 2 3 7 3 2" xfId="26805" xr:uid="{00000000-0005-0000-0000-00005B150000}"/>
    <cellStyle name="Coma 2 3 2 2 2 3 7 4" xfId="13733" xr:uid="{00000000-0005-0000-0000-00005C150000}"/>
    <cellStyle name="Coma 2 3 2 2 2 3 7 4 2" xfId="22437" xr:uid="{00000000-0005-0000-0000-00005D150000}"/>
    <cellStyle name="Coma 2 3 2 2 2 3 7 5" xfId="20268" xr:uid="{00000000-0005-0000-0000-00005E150000}"/>
    <cellStyle name="Coma 2 3 2 2 2 3 8" xfId="1317" xr:uid="{00000000-0005-0000-0000-00005F150000}"/>
    <cellStyle name="Coma 2 3 2 2 2 3 8 2" xfId="15904" xr:uid="{00000000-0005-0000-0000-000060150000}"/>
    <cellStyle name="Coma 2 3 2 2 2 3 8 2 2" xfId="24608" xr:uid="{00000000-0005-0000-0000-000061150000}"/>
    <cellStyle name="Coma 2 3 2 2 2 3 8 3" xfId="18102" xr:uid="{00000000-0005-0000-0000-000062150000}"/>
    <cellStyle name="Coma 2 3 2 2 2 3 8 3 2" xfId="26806" xr:uid="{00000000-0005-0000-0000-000063150000}"/>
    <cellStyle name="Coma 2 3 2 2 2 3 8 4" xfId="13734" xr:uid="{00000000-0005-0000-0000-000064150000}"/>
    <cellStyle name="Coma 2 3 2 2 2 3 8 4 2" xfId="22438" xr:uid="{00000000-0005-0000-0000-000065150000}"/>
    <cellStyle name="Coma 2 3 2 2 2 3 8 5" xfId="20269" xr:uid="{00000000-0005-0000-0000-000066150000}"/>
    <cellStyle name="Coma 2 3 2 2 2 3 9" xfId="15880" xr:uid="{00000000-0005-0000-0000-000067150000}"/>
    <cellStyle name="Coma 2 3 2 2 2 3 9 2" xfId="24584" xr:uid="{00000000-0005-0000-0000-000068150000}"/>
    <cellStyle name="Coma 2 3 2 2 2 4" xfId="1318" xr:uid="{00000000-0005-0000-0000-000069150000}"/>
    <cellStyle name="Coma 2 3 2 2 2 4 2" xfId="1319" xr:uid="{00000000-0005-0000-0000-00006A150000}"/>
    <cellStyle name="Coma 2 3 2 2 2 4 3" xfId="1320" xr:uid="{00000000-0005-0000-0000-00006B150000}"/>
    <cellStyle name="Coma 2 3 2 2 2 4 4" xfId="1321" xr:uid="{00000000-0005-0000-0000-00006C150000}"/>
    <cellStyle name="Coma 2 3 2 2 2 4 5" xfId="1322" xr:uid="{00000000-0005-0000-0000-00006D150000}"/>
    <cellStyle name="Coma 2 3 2 2 2 5" xfId="1323" xr:uid="{00000000-0005-0000-0000-00006E150000}"/>
    <cellStyle name="Coma 2 3 2 2 2 5 10" xfId="13735" xr:uid="{00000000-0005-0000-0000-00006F150000}"/>
    <cellStyle name="Coma 2 3 2 2 2 5 10 2" xfId="22439" xr:uid="{00000000-0005-0000-0000-000070150000}"/>
    <cellStyle name="Coma 2 3 2 2 2 5 11" xfId="20270" xr:uid="{00000000-0005-0000-0000-000071150000}"/>
    <cellStyle name="Coma 2 3 2 2 2 5 2" xfId="1324" xr:uid="{00000000-0005-0000-0000-000072150000}"/>
    <cellStyle name="Coma 2 3 2 2 2 5 2 2" xfId="1325" xr:uid="{00000000-0005-0000-0000-000073150000}"/>
    <cellStyle name="Coma 2 3 2 2 2 5 2 2 10" xfId="20271" xr:uid="{00000000-0005-0000-0000-000074150000}"/>
    <cellStyle name="Coma 2 3 2 2 2 5 2 2 2" xfId="1326" xr:uid="{00000000-0005-0000-0000-000075150000}"/>
    <cellStyle name="Coma 2 3 2 2 2 5 2 2 2 2" xfId="1327" xr:uid="{00000000-0005-0000-0000-000076150000}"/>
    <cellStyle name="Coma 2 3 2 2 2 5 2 2 2 3" xfId="1328" xr:uid="{00000000-0005-0000-0000-000077150000}"/>
    <cellStyle name="Coma 2 3 2 2 2 5 2 2 2 4" xfId="1329" xr:uid="{00000000-0005-0000-0000-000078150000}"/>
    <cellStyle name="Coma 2 3 2 2 2 5 2 2 2 5" xfId="1330" xr:uid="{00000000-0005-0000-0000-000079150000}"/>
    <cellStyle name="Coma 2 3 2 2 2 5 2 2 3" xfId="1331" xr:uid="{00000000-0005-0000-0000-00007A150000}"/>
    <cellStyle name="Coma 2 3 2 2 2 5 2 2 3 2" xfId="15907" xr:uid="{00000000-0005-0000-0000-00007B150000}"/>
    <cellStyle name="Coma 2 3 2 2 2 5 2 2 3 2 2" xfId="24611" xr:uid="{00000000-0005-0000-0000-00007C150000}"/>
    <cellStyle name="Coma 2 3 2 2 2 5 2 2 3 3" xfId="18105" xr:uid="{00000000-0005-0000-0000-00007D150000}"/>
    <cellStyle name="Coma 2 3 2 2 2 5 2 2 3 3 2" xfId="26809" xr:uid="{00000000-0005-0000-0000-00007E150000}"/>
    <cellStyle name="Coma 2 3 2 2 2 5 2 2 3 4" xfId="13737" xr:uid="{00000000-0005-0000-0000-00007F150000}"/>
    <cellStyle name="Coma 2 3 2 2 2 5 2 2 3 4 2" xfId="22441" xr:uid="{00000000-0005-0000-0000-000080150000}"/>
    <cellStyle name="Coma 2 3 2 2 2 5 2 2 3 5" xfId="20272" xr:uid="{00000000-0005-0000-0000-000081150000}"/>
    <cellStyle name="Coma 2 3 2 2 2 5 2 2 4" xfId="1332" xr:uid="{00000000-0005-0000-0000-000082150000}"/>
    <cellStyle name="Coma 2 3 2 2 2 5 2 2 4 2" xfId="15908" xr:uid="{00000000-0005-0000-0000-000083150000}"/>
    <cellStyle name="Coma 2 3 2 2 2 5 2 2 4 2 2" xfId="24612" xr:uid="{00000000-0005-0000-0000-000084150000}"/>
    <cellStyle name="Coma 2 3 2 2 2 5 2 2 4 3" xfId="18106" xr:uid="{00000000-0005-0000-0000-000085150000}"/>
    <cellStyle name="Coma 2 3 2 2 2 5 2 2 4 3 2" xfId="26810" xr:uid="{00000000-0005-0000-0000-000086150000}"/>
    <cellStyle name="Coma 2 3 2 2 2 5 2 2 4 4" xfId="13738" xr:uid="{00000000-0005-0000-0000-000087150000}"/>
    <cellStyle name="Coma 2 3 2 2 2 5 2 2 4 4 2" xfId="22442" xr:uid="{00000000-0005-0000-0000-000088150000}"/>
    <cellStyle name="Coma 2 3 2 2 2 5 2 2 4 5" xfId="20273" xr:uid="{00000000-0005-0000-0000-000089150000}"/>
    <cellStyle name="Coma 2 3 2 2 2 5 2 2 5" xfId="1333" xr:uid="{00000000-0005-0000-0000-00008A150000}"/>
    <cellStyle name="Coma 2 3 2 2 2 5 2 2 5 2" xfId="15909" xr:uid="{00000000-0005-0000-0000-00008B150000}"/>
    <cellStyle name="Coma 2 3 2 2 2 5 2 2 5 2 2" xfId="24613" xr:uid="{00000000-0005-0000-0000-00008C150000}"/>
    <cellStyle name="Coma 2 3 2 2 2 5 2 2 5 3" xfId="18107" xr:uid="{00000000-0005-0000-0000-00008D150000}"/>
    <cellStyle name="Coma 2 3 2 2 2 5 2 2 5 3 2" xfId="26811" xr:uid="{00000000-0005-0000-0000-00008E150000}"/>
    <cellStyle name="Coma 2 3 2 2 2 5 2 2 5 4" xfId="13739" xr:uid="{00000000-0005-0000-0000-00008F150000}"/>
    <cellStyle name="Coma 2 3 2 2 2 5 2 2 5 4 2" xfId="22443" xr:uid="{00000000-0005-0000-0000-000090150000}"/>
    <cellStyle name="Coma 2 3 2 2 2 5 2 2 5 5" xfId="20274" xr:uid="{00000000-0005-0000-0000-000091150000}"/>
    <cellStyle name="Coma 2 3 2 2 2 5 2 2 6" xfId="1334" xr:uid="{00000000-0005-0000-0000-000092150000}"/>
    <cellStyle name="Coma 2 3 2 2 2 5 2 2 6 2" xfId="15910" xr:uid="{00000000-0005-0000-0000-000093150000}"/>
    <cellStyle name="Coma 2 3 2 2 2 5 2 2 6 2 2" xfId="24614" xr:uid="{00000000-0005-0000-0000-000094150000}"/>
    <cellStyle name="Coma 2 3 2 2 2 5 2 2 6 3" xfId="18108" xr:uid="{00000000-0005-0000-0000-000095150000}"/>
    <cellStyle name="Coma 2 3 2 2 2 5 2 2 6 3 2" xfId="26812" xr:uid="{00000000-0005-0000-0000-000096150000}"/>
    <cellStyle name="Coma 2 3 2 2 2 5 2 2 6 4" xfId="13740" xr:uid="{00000000-0005-0000-0000-000097150000}"/>
    <cellStyle name="Coma 2 3 2 2 2 5 2 2 6 4 2" xfId="22444" xr:uid="{00000000-0005-0000-0000-000098150000}"/>
    <cellStyle name="Coma 2 3 2 2 2 5 2 2 6 5" xfId="20275" xr:uid="{00000000-0005-0000-0000-000099150000}"/>
    <cellStyle name="Coma 2 3 2 2 2 5 2 2 7" xfId="15906" xr:uid="{00000000-0005-0000-0000-00009A150000}"/>
    <cellStyle name="Coma 2 3 2 2 2 5 2 2 7 2" xfId="24610" xr:uid="{00000000-0005-0000-0000-00009B150000}"/>
    <cellStyle name="Coma 2 3 2 2 2 5 2 2 8" xfId="18104" xr:uid="{00000000-0005-0000-0000-00009C150000}"/>
    <cellStyle name="Coma 2 3 2 2 2 5 2 2 8 2" xfId="26808" xr:uid="{00000000-0005-0000-0000-00009D150000}"/>
    <cellStyle name="Coma 2 3 2 2 2 5 2 2 9" xfId="13736" xr:uid="{00000000-0005-0000-0000-00009E150000}"/>
    <cellStyle name="Coma 2 3 2 2 2 5 2 2 9 2" xfId="22440" xr:uid="{00000000-0005-0000-0000-00009F150000}"/>
    <cellStyle name="Coma 2 3 2 2 2 5 2 3" xfId="1335" xr:uid="{00000000-0005-0000-0000-0000A0150000}"/>
    <cellStyle name="Coma 2 3 2 2 2 5 2 4" xfId="1336" xr:uid="{00000000-0005-0000-0000-0000A1150000}"/>
    <cellStyle name="Coma 2 3 2 2 2 5 2 5" xfId="1337" xr:uid="{00000000-0005-0000-0000-0000A2150000}"/>
    <cellStyle name="Coma 2 3 2 2 2 5 2 6" xfId="1338" xr:uid="{00000000-0005-0000-0000-0000A3150000}"/>
    <cellStyle name="Coma 2 3 2 2 2 5 3" xfId="1339" xr:uid="{00000000-0005-0000-0000-0000A4150000}"/>
    <cellStyle name="Coma 2 3 2 2 2 5 3 2" xfId="1340" xr:uid="{00000000-0005-0000-0000-0000A5150000}"/>
    <cellStyle name="Coma 2 3 2 2 2 5 3 3" xfId="1341" xr:uid="{00000000-0005-0000-0000-0000A6150000}"/>
    <cellStyle name="Coma 2 3 2 2 2 5 3 4" xfId="1342" xr:uid="{00000000-0005-0000-0000-0000A7150000}"/>
    <cellStyle name="Coma 2 3 2 2 2 5 3 5" xfId="1343" xr:uid="{00000000-0005-0000-0000-0000A8150000}"/>
    <cellStyle name="Coma 2 3 2 2 2 5 4" xfId="1344" xr:uid="{00000000-0005-0000-0000-0000A9150000}"/>
    <cellStyle name="Coma 2 3 2 2 2 5 4 2" xfId="15911" xr:uid="{00000000-0005-0000-0000-0000AA150000}"/>
    <cellStyle name="Coma 2 3 2 2 2 5 4 2 2" xfId="24615" xr:uid="{00000000-0005-0000-0000-0000AB150000}"/>
    <cellStyle name="Coma 2 3 2 2 2 5 4 3" xfId="18109" xr:uid="{00000000-0005-0000-0000-0000AC150000}"/>
    <cellStyle name="Coma 2 3 2 2 2 5 4 3 2" xfId="26813" xr:uid="{00000000-0005-0000-0000-0000AD150000}"/>
    <cellStyle name="Coma 2 3 2 2 2 5 4 4" xfId="13741" xr:uid="{00000000-0005-0000-0000-0000AE150000}"/>
    <cellStyle name="Coma 2 3 2 2 2 5 4 4 2" xfId="22445" xr:uid="{00000000-0005-0000-0000-0000AF150000}"/>
    <cellStyle name="Coma 2 3 2 2 2 5 4 5" xfId="20276" xr:uid="{00000000-0005-0000-0000-0000B0150000}"/>
    <cellStyle name="Coma 2 3 2 2 2 5 5" xfId="1345" xr:uid="{00000000-0005-0000-0000-0000B1150000}"/>
    <cellStyle name="Coma 2 3 2 2 2 5 5 2" xfId="15912" xr:uid="{00000000-0005-0000-0000-0000B2150000}"/>
    <cellStyle name="Coma 2 3 2 2 2 5 5 2 2" xfId="24616" xr:uid="{00000000-0005-0000-0000-0000B3150000}"/>
    <cellStyle name="Coma 2 3 2 2 2 5 5 3" xfId="18110" xr:uid="{00000000-0005-0000-0000-0000B4150000}"/>
    <cellStyle name="Coma 2 3 2 2 2 5 5 3 2" xfId="26814" xr:uid="{00000000-0005-0000-0000-0000B5150000}"/>
    <cellStyle name="Coma 2 3 2 2 2 5 5 4" xfId="13742" xr:uid="{00000000-0005-0000-0000-0000B6150000}"/>
    <cellStyle name="Coma 2 3 2 2 2 5 5 4 2" xfId="22446" xr:uid="{00000000-0005-0000-0000-0000B7150000}"/>
    <cellStyle name="Coma 2 3 2 2 2 5 5 5" xfId="20277" xr:uid="{00000000-0005-0000-0000-0000B8150000}"/>
    <cellStyle name="Coma 2 3 2 2 2 5 6" xfId="1346" xr:uid="{00000000-0005-0000-0000-0000B9150000}"/>
    <cellStyle name="Coma 2 3 2 2 2 5 6 2" xfId="15913" xr:uid="{00000000-0005-0000-0000-0000BA150000}"/>
    <cellStyle name="Coma 2 3 2 2 2 5 6 2 2" xfId="24617" xr:uid="{00000000-0005-0000-0000-0000BB150000}"/>
    <cellStyle name="Coma 2 3 2 2 2 5 6 3" xfId="18111" xr:uid="{00000000-0005-0000-0000-0000BC150000}"/>
    <cellStyle name="Coma 2 3 2 2 2 5 6 3 2" xfId="26815" xr:uid="{00000000-0005-0000-0000-0000BD150000}"/>
    <cellStyle name="Coma 2 3 2 2 2 5 6 4" xfId="13743" xr:uid="{00000000-0005-0000-0000-0000BE150000}"/>
    <cellStyle name="Coma 2 3 2 2 2 5 6 4 2" xfId="22447" xr:uid="{00000000-0005-0000-0000-0000BF150000}"/>
    <cellStyle name="Coma 2 3 2 2 2 5 6 5" xfId="20278" xr:uid="{00000000-0005-0000-0000-0000C0150000}"/>
    <cellStyle name="Coma 2 3 2 2 2 5 7" xfId="1347" xr:uid="{00000000-0005-0000-0000-0000C1150000}"/>
    <cellStyle name="Coma 2 3 2 2 2 5 7 2" xfId="15914" xr:uid="{00000000-0005-0000-0000-0000C2150000}"/>
    <cellStyle name="Coma 2 3 2 2 2 5 7 2 2" xfId="24618" xr:uid="{00000000-0005-0000-0000-0000C3150000}"/>
    <cellStyle name="Coma 2 3 2 2 2 5 7 3" xfId="18112" xr:uid="{00000000-0005-0000-0000-0000C4150000}"/>
    <cellStyle name="Coma 2 3 2 2 2 5 7 3 2" xfId="26816" xr:uid="{00000000-0005-0000-0000-0000C5150000}"/>
    <cellStyle name="Coma 2 3 2 2 2 5 7 4" xfId="13744" xr:uid="{00000000-0005-0000-0000-0000C6150000}"/>
    <cellStyle name="Coma 2 3 2 2 2 5 7 4 2" xfId="22448" xr:uid="{00000000-0005-0000-0000-0000C7150000}"/>
    <cellStyle name="Coma 2 3 2 2 2 5 7 5" xfId="20279" xr:uid="{00000000-0005-0000-0000-0000C8150000}"/>
    <cellStyle name="Coma 2 3 2 2 2 5 8" xfId="15905" xr:uid="{00000000-0005-0000-0000-0000C9150000}"/>
    <cellStyle name="Coma 2 3 2 2 2 5 8 2" xfId="24609" xr:uid="{00000000-0005-0000-0000-0000CA150000}"/>
    <cellStyle name="Coma 2 3 2 2 2 5 9" xfId="18103" xr:uid="{00000000-0005-0000-0000-0000CB150000}"/>
    <cellStyle name="Coma 2 3 2 2 2 5 9 2" xfId="26807" xr:uid="{00000000-0005-0000-0000-0000CC150000}"/>
    <cellStyle name="Coma 2 3 2 2 2 6" xfId="1348" xr:uid="{00000000-0005-0000-0000-0000CD150000}"/>
    <cellStyle name="Coma 2 3 2 2 2 6 10" xfId="20280" xr:uid="{00000000-0005-0000-0000-0000CE150000}"/>
    <cellStyle name="Coma 2 3 2 2 2 6 2" xfId="1349" xr:uid="{00000000-0005-0000-0000-0000CF150000}"/>
    <cellStyle name="Coma 2 3 2 2 2 6 2 2" xfId="1350" xr:uid="{00000000-0005-0000-0000-0000D0150000}"/>
    <cellStyle name="Coma 2 3 2 2 2 6 2 3" xfId="1351" xr:uid="{00000000-0005-0000-0000-0000D1150000}"/>
    <cellStyle name="Coma 2 3 2 2 2 6 2 4" xfId="1352" xr:uid="{00000000-0005-0000-0000-0000D2150000}"/>
    <cellStyle name="Coma 2 3 2 2 2 6 2 5" xfId="1353" xr:uid="{00000000-0005-0000-0000-0000D3150000}"/>
    <cellStyle name="Coma 2 3 2 2 2 6 3" xfId="1354" xr:uid="{00000000-0005-0000-0000-0000D4150000}"/>
    <cellStyle name="Coma 2 3 2 2 2 6 3 2" xfId="15916" xr:uid="{00000000-0005-0000-0000-0000D5150000}"/>
    <cellStyle name="Coma 2 3 2 2 2 6 3 2 2" xfId="24620" xr:uid="{00000000-0005-0000-0000-0000D6150000}"/>
    <cellStyle name="Coma 2 3 2 2 2 6 3 3" xfId="18114" xr:uid="{00000000-0005-0000-0000-0000D7150000}"/>
    <cellStyle name="Coma 2 3 2 2 2 6 3 3 2" xfId="26818" xr:uid="{00000000-0005-0000-0000-0000D8150000}"/>
    <cellStyle name="Coma 2 3 2 2 2 6 3 4" xfId="13746" xr:uid="{00000000-0005-0000-0000-0000D9150000}"/>
    <cellStyle name="Coma 2 3 2 2 2 6 3 4 2" xfId="22450" xr:uid="{00000000-0005-0000-0000-0000DA150000}"/>
    <cellStyle name="Coma 2 3 2 2 2 6 3 5" xfId="20281" xr:uid="{00000000-0005-0000-0000-0000DB150000}"/>
    <cellStyle name="Coma 2 3 2 2 2 6 4" xfId="1355" xr:uid="{00000000-0005-0000-0000-0000DC150000}"/>
    <cellStyle name="Coma 2 3 2 2 2 6 4 2" xfId="15917" xr:uid="{00000000-0005-0000-0000-0000DD150000}"/>
    <cellStyle name="Coma 2 3 2 2 2 6 4 2 2" xfId="24621" xr:uid="{00000000-0005-0000-0000-0000DE150000}"/>
    <cellStyle name="Coma 2 3 2 2 2 6 4 3" xfId="18115" xr:uid="{00000000-0005-0000-0000-0000DF150000}"/>
    <cellStyle name="Coma 2 3 2 2 2 6 4 3 2" xfId="26819" xr:uid="{00000000-0005-0000-0000-0000E0150000}"/>
    <cellStyle name="Coma 2 3 2 2 2 6 4 4" xfId="13747" xr:uid="{00000000-0005-0000-0000-0000E1150000}"/>
    <cellStyle name="Coma 2 3 2 2 2 6 4 4 2" xfId="22451" xr:uid="{00000000-0005-0000-0000-0000E2150000}"/>
    <cellStyle name="Coma 2 3 2 2 2 6 4 5" xfId="20282" xr:uid="{00000000-0005-0000-0000-0000E3150000}"/>
    <cellStyle name="Coma 2 3 2 2 2 6 5" xfId="1356" xr:uid="{00000000-0005-0000-0000-0000E4150000}"/>
    <cellStyle name="Coma 2 3 2 2 2 6 5 2" xfId="15918" xr:uid="{00000000-0005-0000-0000-0000E5150000}"/>
    <cellStyle name="Coma 2 3 2 2 2 6 5 2 2" xfId="24622" xr:uid="{00000000-0005-0000-0000-0000E6150000}"/>
    <cellStyle name="Coma 2 3 2 2 2 6 5 3" xfId="18116" xr:uid="{00000000-0005-0000-0000-0000E7150000}"/>
    <cellStyle name="Coma 2 3 2 2 2 6 5 3 2" xfId="26820" xr:uid="{00000000-0005-0000-0000-0000E8150000}"/>
    <cellStyle name="Coma 2 3 2 2 2 6 5 4" xfId="13748" xr:uid="{00000000-0005-0000-0000-0000E9150000}"/>
    <cellStyle name="Coma 2 3 2 2 2 6 5 4 2" xfId="22452" xr:uid="{00000000-0005-0000-0000-0000EA150000}"/>
    <cellStyle name="Coma 2 3 2 2 2 6 5 5" xfId="20283" xr:uid="{00000000-0005-0000-0000-0000EB150000}"/>
    <cellStyle name="Coma 2 3 2 2 2 6 6" xfId="1357" xr:uid="{00000000-0005-0000-0000-0000EC150000}"/>
    <cellStyle name="Coma 2 3 2 2 2 6 6 2" xfId="15919" xr:uid="{00000000-0005-0000-0000-0000ED150000}"/>
    <cellStyle name="Coma 2 3 2 2 2 6 6 2 2" xfId="24623" xr:uid="{00000000-0005-0000-0000-0000EE150000}"/>
    <cellStyle name="Coma 2 3 2 2 2 6 6 3" xfId="18117" xr:uid="{00000000-0005-0000-0000-0000EF150000}"/>
    <cellStyle name="Coma 2 3 2 2 2 6 6 3 2" xfId="26821" xr:uid="{00000000-0005-0000-0000-0000F0150000}"/>
    <cellStyle name="Coma 2 3 2 2 2 6 6 4" xfId="13749" xr:uid="{00000000-0005-0000-0000-0000F1150000}"/>
    <cellStyle name="Coma 2 3 2 2 2 6 6 4 2" xfId="22453" xr:uid="{00000000-0005-0000-0000-0000F2150000}"/>
    <cellStyle name="Coma 2 3 2 2 2 6 6 5" xfId="20284" xr:uid="{00000000-0005-0000-0000-0000F3150000}"/>
    <cellStyle name="Coma 2 3 2 2 2 6 7" xfId="15915" xr:uid="{00000000-0005-0000-0000-0000F4150000}"/>
    <cellStyle name="Coma 2 3 2 2 2 6 7 2" xfId="24619" xr:uid="{00000000-0005-0000-0000-0000F5150000}"/>
    <cellStyle name="Coma 2 3 2 2 2 6 8" xfId="18113" xr:uid="{00000000-0005-0000-0000-0000F6150000}"/>
    <cellStyle name="Coma 2 3 2 2 2 6 8 2" xfId="26817" xr:uid="{00000000-0005-0000-0000-0000F7150000}"/>
    <cellStyle name="Coma 2 3 2 2 2 6 9" xfId="13745" xr:uid="{00000000-0005-0000-0000-0000F8150000}"/>
    <cellStyle name="Coma 2 3 2 2 2 6 9 2" xfId="22449" xr:uid="{00000000-0005-0000-0000-0000F9150000}"/>
    <cellStyle name="Coma 2 3 2 2 2 7" xfId="1358" xr:uid="{00000000-0005-0000-0000-0000FA150000}"/>
    <cellStyle name="Coma 2 3 2 2 2 8" xfId="1359" xr:uid="{00000000-0005-0000-0000-0000FB150000}"/>
    <cellStyle name="Coma 2 3 2 2 2 9" xfId="1360" xr:uid="{00000000-0005-0000-0000-0000FC150000}"/>
    <cellStyle name="Coma 2 3 2 2 3" xfId="1361" xr:uid="{00000000-0005-0000-0000-0000FD150000}"/>
    <cellStyle name="Coma 2 3 2 2 3 2" xfId="1362" xr:uid="{00000000-0005-0000-0000-0000FE150000}"/>
    <cellStyle name="Coma 2 3 2 2 3 2 10" xfId="18118" xr:uid="{00000000-0005-0000-0000-0000FF150000}"/>
    <cellStyle name="Coma 2 3 2 2 3 2 10 2" xfId="26822" xr:uid="{00000000-0005-0000-0000-000000160000}"/>
    <cellStyle name="Coma 2 3 2 2 3 2 11" xfId="13750" xr:uid="{00000000-0005-0000-0000-000001160000}"/>
    <cellStyle name="Coma 2 3 2 2 3 2 11 2" xfId="22454" xr:uid="{00000000-0005-0000-0000-000002160000}"/>
    <cellStyle name="Coma 2 3 2 2 3 2 12" xfId="20285" xr:uid="{00000000-0005-0000-0000-000003160000}"/>
    <cellStyle name="Coma 2 3 2 2 3 2 2" xfId="1363" xr:uid="{00000000-0005-0000-0000-000004160000}"/>
    <cellStyle name="Coma 2 3 2 2 3 2 2 2" xfId="1364" xr:uid="{00000000-0005-0000-0000-000005160000}"/>
    <cellStyle name="Coma 2 3 2 2 3 2 2 2 10" xfId="13751" xr:uid="{00000000-0005-0000-0000-000006160000}"/>
    <cellStyle name="Coma 2 3 2 2 3 2 2 2 10 2" xfId="22455" xr:uid="{00000000-0005-0000-0000-000007160000}"/>
    <cellStyle name="Coma 2 3 2 2 3 2 2 2 11" xfId="20286" xr:uid="{00000000-0005-0000-0000-000008160000}"/>
    <cellStyle name="Coma 2 3 2 2 3 2 2 2 2" xfId="1365" xr:uid="{00000000-0005-0000-0000-000009160000}"/>
    <cellStyle name="Coma 2 3 2 2 3 2 2 2 2 2" xfId="1366" xr:uid="{00000000-0005-0000-0000-00000A160000}"/>
    <cellStyle name="Coma 2 3 2 2 3 2 2 2 2 2 10" xfId="20287" xr:uid="{00000000-0005-0000-0000-00000B160000}"/>
    <cellStyle name="Coma 2 3 2 2 3 2 2 2 2 2 2" xfId="1367" xr:uid="{00000000-0005-0000-0000-00000C160000}"/>
    <cellStyle name="Coma 2 3 2 2 3 2 2 2 2 2 2 2" xfId="1368" xr:uid="{00000000-0005-0000-0000-00000D160000}"/>
    <cellStyle name="Coma 2 3 2 2 3 2 2 2 2 2 2 3" xfId="1369" xr:uid="{00000000-0005-0000-0000-00000E160000}"/>
    <cellStyle name="Coma 2 3 2 2 3 2 2 2 2 2 2 4" xfId="1370" xr:uid="{00000000-0005-0000-0000-00000F160000}"/>
    <cellStyle name="Coma 2 3 2 2 3 2 2 2 2 2 2 5" xfId="1371" xr:uid="{00000000-0005-0000-0000-000010160000}"/>
    <cellStyle name="Coma 2 3 2 2 3 2 2 2 2 2 3" xfId="1372" xr:uid="{00000000-0005-0000-0000-000011160000}"/>
    <cellStyle name="Coma 2 3 2 2 3 2 2 2 2 2 3 2" xfId="15923" xr:uid="{00000000-0005-0000-0000-000012160000}"/>
    <cellStyle name="Coma 2 3 2 2 3 2 2 2 2 2 3 2 2" xfId="24627" xr:uid="{00000000-0005-0000-0000-000013160000}"/>
    <cellStyle name="Coma 2 3 2 2 3 2 2 2 2 2 3 3" xfId="18121" xr:uid="{00000000-0005-0000-0000-000014160000}"/>
    <cellStyle name="Coma 2 3 2 2 3 2 2 2 2 2 3 3 2" xfId="26825" xr:uid="{00000000-0005-0000-0000-000015160000}"/>
    <cellStyle name="Coma 2 3 2 2 3 2 2 2 2 2 3 4" xfId="13753" xr:uid="{00000000-0005-0000-0000-000016160000}"/>
    <cellStyle name="Coma 2 3 2 2 3 2 2 2 2 2 3 4 2" xfId="22457" xr:uid="{00000000-0005-0000-0000-000017160000}"/>
    <cellStyle name="Coma 2 3 2 2 3 2 2 2 2 2 3 5" xfId="20288" xr:uid="{00000000-0005-0000-0000-000018160000}"/>
    <cellStyle name="Coma 2 3 2 2 3 2 2 2 2 2 4" xfId="1373" xr:uid="{00000000-0005-0000-0000-000019160000}"/>
    <cellStyle name="Coma 2 3 2 2 3 2 2 2 2 2 4 2" xfId="15924" xr:uid="{00000000-0005-0000-0000-00001A160000}"/>
    <cellStyle name="Coma 2 3 2 2 3 2 2 2 2 2 4 2 2" xfId="24628" xr:uid="{00000000-0005-0000-0000-00001B160000}"/>
    <cellStyle name="Coma 2 3 2 2 3 2 2 2 2 2 4 3" xfId="18122" xr:uid="{00000000-0005-0000-0000-00001C160000}"/>
    <cellStyle name="Coma 2 3 2 2 3 2 2 2 2 2 4 3 2" xfId="26826" xr:uid="{00000000-0005-0000-0000-00001D160000}"/>
    <cellStyle name="Coma 2 3 2 2 3 2 2 2 2 2 4 4" xfId="13754" xr:uid="{00000000-0005-0000-0000-00001E160000}"/>
    <cellStyle name="Coma 2 3 2 2 3 2 2 2 2 2 4 4 2" xfId="22458" xr:uid="{00000000-0005-0000-0000-00001F160000}"/>
    <cellStyle name="Coma 2 3 2 2 3 2 2 2 2 2 4 5" xfId="20289" xr:uid="{00000000-0005-0000-0000-000020160000}"/>
    <cellStyle name="Coma 2 3 2 2 3 2 2 2 2 2 5" xfId="1374" xr:uid="{00000000-0005-0000-0000-000021160000}"/>
    <cellStyle name="Coma 2 3 2 2 3 2 2 2 2 2 5 2" xfId="15925" xr:uid="{00000000-0005-0000-0000-000022160000}"/>
    <cellStyle name="Coma 2 3 2 2 3 2 2 2 2 2 5 2 2" xfId="24629" xr:uid="{00000000-0005-0000-0000-000023160000}"/>
    <cellStyle name="Coma 2 3 2 2 3 2 2 2 2 2 5 3" xfId="18123" xr:uid="{00000000-0005-0000-0000-000024160000}"/>
    <cellStyle name="Coma 2 3 2 2 3 2 2 2 2 2 5 3 2" xfId="26827" xr:uid="{00000000-0005-0000-0000-000025160000}"/>
    <cellStyle name="Coma 2 3 2 2 3 2 2 2 2 2 5 4" xfId="13755" xr:uid="{00000000-0005-0000-0000-000026160000}"/>
    <cellStyle name="Coma 2 3 2 2 3 2 2 2 2 2 5 4 2" xfId="22459" xr:uid="{00000000-0005-0000-0000-000027160000}"/>
    <cellStyle name="Coma 2 3 2 2 3 2 2 2 2 2 5 5" xfId="20290" xr:uid="{00000000-0005-0000-0000-000028160000}"/>
    <cellStyle name="Coma 2 3 2 2 3 2 2 2 2 2 6" xfId="1375" xr:uid="{00000000-0005-0000-0000-000029160000}"/>
    <cellStyle name="Coma 2 3 2 2 3 2 2 2 2 2 6 2" xfId="15926" xr:uid="{00000000-0005-0000-0000-00002A160000}"/>
    <cellStyle name="Coma 2 3 2 2 3 2 2 2 2 2 6 2 2" xfId="24630" xr:uid="{00000000-0005-0000-0000-00002B160000}"/>
    <cellStyle name="Coma 2 3 2 2 3 2 2 2 2 2 6 3" xfId="18124" xr:uid="{00000000-0005-0000-0000-00002C160000}"/>
    <cellStyle name="Coma 2 3 2 2 3 2 2 2 2 2 6 3 2" xfId="26828" xr:uid="{00000000-0005-0000-0000-00002D160000}"/>
    <cellStyle name="Coma 2 3 2 2 3 2 2 2 2 2 6 4" xfId="13756" xr:uid="{00000000-0005-0000-0000-00002E160000}"/>
    <cellStyle name="Coma 2 3 2 2 3 2 2 2 2 2 6 4 2" xfId="22460" xr:uid="{00000000-0005-0000-0000-00002F160000}"/>
    <cellStyle name="Coma 2 3 2 2 3 2 2 2 2 2 6 5" xfId="20291" xr:uid="{00000000-0005-0000-0000-000030160000}"/>
    <cellStyle name="Coma 2 3 2 2 3 2 2 2 2 2 7" xfId="15922" xr:uid="{00000000-0005-0000-0000-000031160000}"/>
    <cellStyle name="Coma 2 3 2 2 3 2 2 2 2 2 7 2" xfId="24626" xr:uid="{00000000-0005-0000-0000-000032160000}"/>
    <cellStyle name="Coma 2 3 2 2 3 2 2 2 2 2 8" xfId="18120" xr:uid="{00000000-0005-0000-0000-000033160000}"/>
    <cellStyle name="Coma 2 3 2 2 3 2 2 2 2 2 8 2" xfId="26824" xr:uid="{00000000-0005-0000-0000-000034160000}"/>
    <cellStyle name="Coma 2 3 2 2 3 2 2 2 2 2 9" xfId="13752" xr:uid="{00000000-0005-0000-0000-000035160000}"/>
    <cellStyle name="Coma 2 3 2 2 3 2 2 2 2 2 9 2" xfId="22456" xr:uid="{00000000-0005-0000-0000-000036160000}"/>
    <cellStyle name="Coma 2 3 2 2 3 2 2 2 2 3" xfId="1376" xr:uid="{00000000-0005-0000-0000-000037160000}"/>
    <cellStyle name="Coma 2 3 2 2 3 2 2 2 2 4" xfId="1377" xr:uid="{00000000-0005-0000-0000-000038160000}"/>
    <cellStyle name="Coma 2 3 2 2 3 2 2 2 2 5" xfId="1378" xr:uid="{00000000-0005-0000-0000-000039160000}"/>
    <cellStyle name="Coma 2 3 2 2 3 2 2 2 2 6" xfId="1379" xr:uid="{00000000-0005-0000-0000-00003A160000}"/>
    <cellStyle name="Coma 2 3 2 2 3 2 2 2 3" xfId="1380" xr:uid="{00000000-0005-0000-0000-00003B160000}"/>
    <cellStyle name="Coma 2 3 2 2 3 2 2 2 3 2" xfId="1381" xr:uid="{00000000-0005-0000-0000-00003C160000}"/>
    <cellStyle name="Coma 2 3 2 2 3 2 2 2 3 3" xfId="1382" xr:uid="{00000000-0005-0000-0000-00003D160000}"/>
    <cellStyle name="Coma 2 3 2 2 3 2 2 2 3 4" xfId="1383" xr:uid="{00000000-0005-0000-0000-00003E160000}"/>
    <cellStyle name="Coma 2 3 2 2 3 2 2 2 3 5" xfId="1384" xr:uid="{00000000-0005-0000-0000-00003F160000}"/>
    <cellStyle name="Coma 2 3 2 2 3 2 2 2 4" xfId="1385" xr:uid="{00000000-0005-0000-0000-000040160000}"/>
    <cellStyle name="Coma 2 3 2 2 3 2 2 2 4 2" xfId="15927" xr:uid="{00000000-0005-0000-0000-000041160000}"/>
    <cellStyle name="Coma 2 3 2 2 3 2 2 2 4 2 2" xfId="24631" xr:uid="{00000000-0005-0000-0000-000042160000}"/>
    <cellStyle name="Coma 2 3 2 2 3 2 2 2 4 3" xfId="18125" xr:uid="{00000000-0005-0000-0000-000043160000}"/>
    <cellStyle name="Coma 2 3 2 2 3 2 2 2 4 3 2" xfId="26829" xr:uid="{00000000-0005-0000-0000-000044160000}"/>
    <cellStyle name="Coma 2 3 2 2 3 2 2 2 4 4" xfId="13757" xr:uid="{00000000-0005-0000-0000-000045160000}"/>
    <cellStyle name="Coma 2 3 2 2 3 2 2 2 4 4 2" xfId="22461" xr:uid="{00000000-0005-0000-0000-000046160000}"/>
    <cellStyle name="Coma 2 3 2 2 3 2 2 2 4 5" xfId="20292" xr:uid="{00000000-0005-0000-0000-000047160000}"/>
    <cellStyle name="Coma 2 3 2 2 3 2 2 2 5" xfId="1386" xr:uid="{00000000-0005-0000-0000-000048160000}"/>
    <cellStyle name="Coma 2 3 2 2 3 2 2 2 5 2" xfId="15928" xr:uid="{00000000-0005-0000-0000-000049160000}"/>
    <cellStyle name="Coma 2 3 2 2 3 2 2 2 5 2 2" xfId="24632" xr:uid="{00000000-0005-0000-0000-00004A160000}"/>
    <cellStyle name="Coma 2 3 2 2 3 2 2 2 5 3" xfId="18126" xr:uid="{00000000-0005-0000-0000-00004B160000}"/>
    <cellStyle name="Coma 2 3 2 2 3 2 2 2 5 3 2" xfId="26830" xr:uid="{00000000-0005-0000-0000-00004C160000}"/>
    <cellStyle name="Coma 2 3 2 2 3 2 2 2 5 4" xfId="13758" xr:uid="{00000000-0005-0000-0000-00004D160000}"/>
    <cellStyle name="Coma 2 3 2 2 3 2 2 2 5 4 2" xfId="22462" xr:uid="{00000000-0005-0000-0000-00004E160000}"/>
    <cellStyle name="Coma 2 3 2 2 3 2 2 2 5 5" xfId="20293" xr:uid="{00000000-0005-0000-0000-00004F160000}"/>
    <cellStyle name="Coma 2 3 2 2 3 2 2 2 6" xfId="1387" xr:uid="{00000000-0005-0000-0000-000050160000}"/>
    <cellStyle name="Coma 2 3 2 2 3 2 2 2 6 2" xfId="15929" xr:uid="{00000000-0005-0000-0000-000051160000}"/>
    <cellStyle name="Coma 2 3 2 2 3 2 2 2 6 2 2" xfId="24633" xr:uid="{00000000-0005-0000-0000-000052160000}"/>
    <cellStyle name="Coma 2 3 2 2 3 2 2 2 6 3" xfId="18127" xr:uid="{00000000-0005-0000-0000-000053160000}"/>
    <cellStyle name="Coma 2 3 2 2 3 2 2 2 6 3 2" xfId="26831" xr:uid="{00000000-0005-0000-0000-000054160000}"/>
    <cellStyle name="Coma 2 3 2 2 3 2 2 2 6 4" xfId="13759" xr:uid="{00000000-0005-0000-0000-000055160000}"/>
    <cellStyle name="Coma 2 3 2 2 3 2 2 2 6 4 2" xfId="22463" xr:uid="{00000000-0005-0000-0000-000056160000}"/>
    <cellStyle name="Coma 2 3 2 2 3 2 2 2 6 5" xfId="20294" xr:uid="{00000000-0005-0000-0000-000057160000}"/>
    <cellStyle name="Coma 2 3 2 2 3 2 2 2 7" xfId="1388" xr:uid="{00000000-0005-0000-0000-000058160000}"/>
    <cellStyle name="Coma 2 3 2 2 3 2 2 2 7 2" xfId="15930" xr:uid="{00000000-0005-0000-0000-000059160000}"/>
    <cellStyle name="Coma 2 3 2 2 3 2 2 2 7 2 2" xfId="24634" xr:uid="{00000000-0005-0000-0000-00005A160000}"/>
    <cellStyle name="Coma 2 3 2 2 3 2 2 2 7 3" xfId="18128" xr:uid="{00000000-0005-0000-0000-00005B160000}"/>
    <cellStyle name="Coma 2 3 2 2 3 2 2 2 7 3 2" xfId="26832" xr:uid="{00000000-0005-0000-0000-00005C160000}"/>
    <cellStyle name="Coma 2 3 2 2 3 2 2 2 7 4" xfId="13760" xr:uid="{00000000-0005-0000-0000-00005D160000}"/>
    <cellStyle name="Coma 2 3 2 2 3 2 2 2 7 4 2" xfId="22464" xr:uid="{00000000-0005-0000-0000-00005E160000}"/>
    <cellStyle name="Coma 2 3 2 2 3 2 2 2 7 5" xfId="20295" xr:uid="{00000000-0005-0000-0000-00005F160000}"/>
    <cellStyle name="Coma 2 3 2 2 3 2 2 2 8" xfId="15921" xr:uid="{00000000-0005-0000-0000-000060160000}"/>
    <cellStyle name="Coma 2 3 2 2 3 2 2 2 8 2" xfId="24625" xr:uid="{00000000-0005-0000-0000-000061160000}"/>
    <cellStyle name="Coma 2 3 2 2 3 2 2 2 9" xfId="18119" xr:uid="{00000000-0005-0000-0000-000062160000}"/>
    <cellStyle name="Coma 2 3 2 2 3 2 2 2 9 2" xfId="26823" xr:uid="{00000000-0005-0000-0000-000063160000}"/>
    <cellStyle name="Coma 2 3 2 2 3 2 2 3" xfId="1389" xr:uid="{00000000-0005-0000-0000-000064160000}"/>
    <cellStyle name="Coma 2 3 2 2 3 2 2 3 10" xfId="20296" xr:uid="{00000000-0005-0000-0000-000065160000}"/>
    <cellStyle name="Coma 2 3 2 2 3 2 2 3 2" xfId="1390" xr:uid="{00000000-0005-0000-0000-000066160000}"/>
    <cellStyle name="Coma 2 3 2 2 3 2 2 3 2 2" xfId="1391" xr:uid="{00000000-0005-0000-0000-000067160000}"/>
    <cellStyle name="Coma 2 3 2 2 3 2 2 3 2 3" xfId="1392" xr:uid="{00000000-0005-0000-0000-000068160000}"/>
    <cellStyle name="Coma 2 3 2 2 3 2 2 3 2 4" xfId="1393" xr:uid="{00000000-0005-0000-0000-000069160000}"/>
    <cellStyle name="Coma 2 3 2 2 3 2 2 3 2 5" xfId="1394" xr:uid="{00000000-0005-0000-0000-00006A160000}"/>
    <cellStyle name="Coma 2 3 2 2 3 2 2 3 3" xfId="1395" xr:uid="{00000000-0005-0000-0000-00006B160000}"/>
    <cellStyle name="Coma 2 3 2 2 3 2 2 3 3 2" xfId="15932" xr:uid="{00000000-0005-0000-0000-00006C160000}"/>
    <cellStyle name="Coma 2 3 2 2 3 2 2 3 3 2 2" xfId="24636" xr:uid="{00000000-0005-0000-0000-00006D160000}"/>
    <cellStyle name="Coma 2 3 2 2 3 2 2 3 3 3" xfId="18130" xr:uid="{00000000-0005-0000-0000-00006E160000}"/>
    <cellStyle name="Coma 2 3 2 2 3 2 2 3 3 3 2" xfId="26834" xr:uid="{00000000-0005-0000-0000-00006F160000}"/>
    <cellStyle name="Coma 2 3 2 2 3 2 2 3 3 4" xfId="13762" xr:uid="{00000000-0005-0000-0000-000070160000}"/>
    <cellStyle name="Coma 2 3 2 2 3 2 2 3 3 4 2" xfId="22466" xr:uid="{00000000-0005-0000-0000-000071160000}"/>
    <cellStyle name="Coma 2 3 2 2 3 2 2 3 3 5" xfId="20297" xr:uid="{00000000-0005-0000-0000-000072160000}"/>
    <cellStyle name="Coma 2 3 2 2 3 2 2 3 4" xfId="1396" xr:uid="{00000000-0005-0000-0000-000073160000}"/>
    <cellStyle name="Coma 2 3 2 2 3 2 2 3 4 2" xfId="15933" xr:uid="{00000000-0005-0000-0000-000074160000}"/>
    <cellStyle name="Coma 2 3 2 2 3 2 2 3 4 2 2" xfId="24637" xr:uid="{00000000-0005-0000-0000-000075160000}"/>
    <cellStyle name="Coma 2 3 2 2 3 2 2 3 4 3" xfId="18131" xr:uid="{00000000-0005-0000-0000-000076160000}"/>
    <cellStyle name="Coma 2 3 2 2 3 2 2 3 4 3 2" xfId="26835" xr:uid="{00000000-0005-0000-0000-000077160000}"/>
    <cellStyle name="Coma 2 3 2 2 3 2 2 3 4 4" xfId="13763" xr:uid="{00000000-0005-0000-0000-000078160000}"/>
    <cellStyle name="Coma 2 3 2 2 3 2 2 3 4 4 2" xfId="22467" xr:uid="{00000000-0005-0000-0000-000079160000}"/>
    <cellStyle name="Coma 2 3 2 2 3 2 2 3 4 5" xfId="20298" xr:uid="{00000000-0005-0000-0000-00007A160000}"/>
    <cellStyle name="Coma 2 3 2 2 3 2 2 3 5" xfId="1397" xr:uid="{00000000-0005-0000-0000-00007B160000}"/>
    <cellStyle name="Coma 2 3 2 2 3 2 2 3 5 2" xfId="15934" xr:uid="{00000000-0005-0000-0000-00007C160000}"/>
    <cellStyle name="Coma 2 3 2 2 3 2 2 3 5 2 2" xfId="24638" xr:uid="{00000000-0005-0000-0000-00007D160000}"/>
    <cellStyle name="Coma 2 3 2 2 3 2 2 3 5 3" xfId="18132" xr:uid="{00000000-0005-0000-0000-00007E160000}"/>
    <cellStyle name="Coma 2 3 2 2 3 2 2 3 5 3 2" xfId="26836" xr:uid="{00000000-0005-0000-0000-00007F160000}"/>
    <cellStyle name="Coma 2 3 2 2 3 2 2 3 5 4" xfId="13764" xr:uid="{00000000-0005-0000-0000-000080160000}"/>
    <cellStyle name="Coma 2 3 2 2 3 2 2 3 5 4 2" xfId="22468" xr:uid="{00000000-0005-0000-0000-000081160000}"/>
    <cellStyle name="Coma 2 3 2 2 3 2 2 3 5 5" xfId="20299" xr:uid="{00000000-0005-0000-0000-000082160000}"/>
    <cellStyle name="Coma 2 3 2 2 3 2 2 3 6" xfId="1398" xr:uid="{00000000-0005-0000-0000-000083160000}"/>
    <cellStyle name="Coma 2 3 2 2 3 2 2 3 6 2" xfId="15935" xr:uid="{00000000-0005-0000-0000-000084160000}"/>
    <cellStyle name="Coma 2 3 2 2 3 2 2 3 6 2 2" xfId="24639" xr:uid="{00000000-0005-0000-0000-000085160000}"/>
    <cellStyle name="Coma 2 3 2 2 3 2 2 3 6 3" xfId="18133" xr:uid="{00000000-0005-0000-0000-000086160000}"/>
    <cellStyle name="Coma 2 3 2 2 3 2 2 3 6 3 2" xfId="26837" xr:uid="{00000000-0005-0000-0000-000087160000}"/>
    <cellStyle name="Coma 2 3 2 2 3 2 2 3 6 4" xfId="13765" xr:uid="{00000000-0005-0000-0000-000088160000}"/>
    <cellStyle name="Coma 2 3 2 2 3 2 2 3 6 4 2" xfId="22469" xr:uid="{00000000-0005-0000-0000-000089160000}"/>
    <cellStyle name="Coma 2 3 2 2 3 2 2 3 6 5" xfId="20300" xr:uid="{00000000-0005-0000-0000-00008A160000}"/>
    <cellStyle name="Coma 2 3 2 2 3 2 2 3 7" xfId="15931" xr:uid="{00000000-0005-0000-0000-00008B160000}"/>
    <cellStyle name="Coma 2 3 2 2 3 2 2 3 7 2" xfId="24635" xr:uid="{00000000-0005-0000-0000-00008C160000}"/>
    <cellStyle name="Coma 2 3 2 2 3 2 2 3 8" xfId="18129" xr:uid="{00000000-0005-0000-0000-00008D160000}"/>
    <cellStyle name="Coma 2 3 2 2 3 2 2 3 8 2" xfId="26833" xr:uid="{00000000-0005-0000-0000-00008E160000}"/>
    <cellStyle name="Coma 2 3 2 2 3 2 2 3 9" xfId="13761" xr:uid="{00000000-0005-0000-0000-00008F160000}"/>
    <cellStyle name="Coma 2 3 2 2 3 2 2 3 9 2" xfId="22465" xr:uid="{00000000-0005-0000-0000-000090160000}"/>
    <cellStyle name="Coma 2 3 2 2 3 2 2 4" xfId="1399" xr:uid="{00000000-0005-0000-0000-000091160000}"/>
    <cellStyle name="Coma 2 3 2 2 3 2 2 5" xfId="1400" xr:uid="{00000000-0005-0000-0000-000092160000}"/>
    <cellStyle name="Coma 2 3 2 2 3 2 2 6" xfId="1401" xr:uid="{00000000-0005-0000-0000-000093160000}"/>
    <cellStyle name="Coma 2 3 2 2 3 2 2 7" xfId="1402" xr:uid="{00000000-0005-0000-0000-000094160000}"/>
    <cellStyle name="Coma 2 3 2 2 3 2 3" xfId="1403" xr:uid="{00000000-0005-0000-0000-000095160000}"/>
    <cellStyle name="Coma 2 3 2 2 3 2 3 2" xfId="1404" xr:uid="{00000000-0005-0000-0000-000096160000}"/>
    <cellStyle name="Coma 2 3 2 2 3 2 3 2 10" xfId="20301" xr:uid="{00000000-0005-0000-0000-000097160000}"/>
    <cellStyle name="Coma 2 3 2 2 3 2 3 2 2" xfId="1405" xr:uid="{00000000-0005-0000-0000-000098160000}"/>
    <cellStyle name="Coma 2 3 2 2 3 2 3 2 2 2" xfId="1406" xr:uid="{00000000-0005-0000-0000-000099160000}"/>
    <cellStyle name="Coma 2 3 2 2 3 2 3 2 2 3" xfId="1407" xr:uid="{00000000-0005-0000-0000-00009A160000}"/>
    <cellStyle name="Coma 2 3 2 2 3 2 3 2 2 4" xfId="1408" xr:uid="{00000000-0005-0000-0000-00009B160000}"/>
    <cellStyle name="Coma 2 3 2 2 3 2 3 2 2 5" xfId="1409" xr:uid="{00000000-0005-0000-0000-00009C160000}"/>
    <cellStyle name="Coma 2 3 2 2 3 2 3 2 3" xfId="1410" xr:uid="{00000000-0005-0000-0000-00009D160000}"/>
    <cellStyle name="Coma 2 3 2 2 3 2 3 2 3 2" xfId="15937" xr:uid="{00000000-0005-0000-0000-00009E160000}"/>
    <cellStyle name="Coma 2 3 2 2 3 2 3 2 3 2 2" xfId="24641" xr:uid="{00000000-0005-0000-0000-00009F160000}"/>
    <cellStyle name="Coma 2 3 2 2 3 2 3 2 3 3" xfId="18135" xr:uid="{00000000-0005-0000-0000-0000A0160000}"/>
    <cellStyle name="Coma 2 3 2 2 3 2 3 2 3 3 2" xfId="26839" xr:uid="{00000000-0005-0000-0000-0000A1160000}"/>
    <cellStyle name="Coma 2 3 2 2 3 2 3 2 3 4" xfId="13767" xr:uid="{00000000-0005-0000-0000-0000A2160000}"/>
    <cellStyle name="Coma 2 3 2 2 3 2 3 2 3 4 2" xfId="22471" xr:uid="{00000000-0005-0000-0000-0000A3160000}"/>
    <cellStyle name="Coma 2 3 2 2 3 2 3 2 3 5" xfId="20302" xr:uid="{00000000-0005-0000-0000-0000A4160000}"/>
    <cellStyle name="Coma 2 3 2 2 3 2 3 2 4" xfId="1411" xr:uid="{00000000-0005-0000-0000-0000A5160000}"/>
    <cellStyle name="Coma 2 3 2 2 3 2 3 2 4 2" xfId="15938" xr:uid="{00000000-0005-0000-0000-0000A6160000}"/>
    <cellStyle name="Coma 2 3 2 2 3 2 3 2 4 2 2" xfId="24642" xr:uid="{00000000-0005-0000-0000-0000A7160000}"/>
    <cellStyle name="Coma 2 3 2 2 3 2 3 2 4 3" xfId="18136" xr:uid="{00000000-0005-0000-0000-0000A8160000}"/>
    <cellStyle name="Coma 2 3 2 2 3 2 3 2 4 3 2" xfId="26840" xr:uid="{00000000-0005-0000-0000-0000A9160000}"/>
    <cellStyle name="Coma 2 3 2 2 3 2 3 2 4 4" xfId="13768" xr:uid="{00000000-0005-0000-0000-0000AA160000}"/>
    <cellStyle name="Coma 2 3 2 2 3 2 3 2 4 4 2" xfId="22472" xr:uid="{00000000-0005-0000-0000-0000AB160000}"/>
    <cellStyle name="Coma 2 3 2 2 3 2 3 2 4 5" xfId="20303" xr:uid="{00000000-0005-0000-0000-0000AC160000}"/>
    <cellStyle name="Coma 2 3 2 2 3 2 3 2 5" xfId="1412" xr:uid="{00000000-0005-0000-0000-0000AD160000}"/>
    <cellStyle name="Coma 2 3 2 2 3 2 3 2 5 2" xfId="15939" xr:uid="{00000000-0005-0000-0000-0000AE160000}"/>
    <cellStyle name="Coma 2 3 2 2 3 2 3 2 5 2 2" xfId="24643" xr:uid="{00000000-0005-0000-0000-0000AF160000}"/>
    <cellStyle name="Coma 2 3 2 2 3 2 3 2 5 3" xfId="18137" xr:uid="{00000000-0005-0000-0000-0000B0160000}"/>
    <cellStyle name="Coma 2 3 2 2 3 2 3 2 5 3 2" xfId="26841" xr:uid="{00000000-0005-0000-0000-0000B1160000}"/>
    <cellStyle name="Coma 2 3 2 2 3 2 3 2 5 4" xfId="13769" xr:uid="{00000000-0005-0000-0000-0000B2160000}"/>
    <cellStyle name="Coma 2 3 2 2 3 2 3 2 5 4 2" xfId="22473" xr:uid="{00000000-0005-0000-0000-0000B3160000}"/>
    <cellStyle name="Coma 2 3 2 2 3 2 3 2 5 5" xfId="20304" xr:uid="{00000000-0005-0000-0000-0000B4160000}"/>
    <cellStyle name="Coma 2 3 2 2 3 2 3 2 6" xfId="1413" xr:uid="{00000000-0005-0000-0000-0000B5160000}"/>
    <cellStyle name="Coma 2 3 2 2 3 2 3 2 6 2" xfId="15940" xr:uid="{00000000-0005-0000-0000-0000B6160000}"/>
    <cellStyle name="Coma 2 3 2 2 3 2 3 2 6 2 2" xfId="24644" xr:uid="{00000000-0005-0000-0000-0000B7160000}"/>
    <cellStyle name="Coma 2 3 2 2 3 2 3 2 6 3" xfId="18138" xr:uid="{00000000-0005-0000-0000-0000B8160000}"/>
    <cellStyle name="Coma 2 3 2 2 3 2 3 2 6 3 2" xfId="26842" xr:uid="{00000000-0005-0000-0000-0000B9160000}"/>
    <cellStyle name="Coma 2 3 2 2 3 2 3 2 6 4" xfId="13770" xr:uid="{00000000-0005-0000-0000-0000BA160000}"/>
    <cellStyle name="Coma 2 3 2 2 3 2 3 2 6 4 2" xfId="22474" xr:uid="{00000000-0005-0000-0000-0000BB160000}"/>
    <cellStyle name="Coma 2 3 2 2 3 2 3 2 6 5" xfId="20305" xr:uid="{00000000-0005-0000-0000-0000BC160000}"/>
    <cellStyle name="Coma 2 3 2 2 3 2 3 2 7" xfId="15936" xr:uid="{00000000-0005-0000-0000-0000BD160000}"/>
    <cellStyle name="Coma 2 3 2 2 3 2 3 2 7 2" xfId="24640" xr:uid="{00000000-0005-0000-0000-0000BE160000}"/>
    <cellStyle name="Coma 2 3 2 2 3 2 3 2 8" xfId="18134" xr:uid="{00000000-0005-0000-0000-0000BF160000}"/>
    <cellStyle name="Coma 2 3 2 2 3 2 3 2 8 2" xfId="26838" xr:uid="{00000000-0005-0000-0000-0000C0160000}"/>
    <cellStyle name="Coma 2 3 2 2 3 2 3 2 9" xfId="13766" xr:uid="{00000000-0005-0000-0000-0000C1160000}"/>
    <cellStyle name="Coma 2 3 2 2 3 2 3 2 9 2" xfId="22470" xr:uid="{00000000-0005-0000-0000-0000C2160000}"/>
    <cellStyle name="Coma 2 3 2 2 3 2 3 3" xfId="1414" xr:uid="{00000000-0005-0000-0000-0000C3160000}"/>
    <cellStyle name="Coma 2 3 2 2 3 2 3 4" xfId="1415" xr:uid="{00000000-0005-0000-0000-0000C4160000}"/>
    <cellStyle name="Coma 2 3 2 2 3 2 3 5" xfId="1416" xr:uid="{00000000-0005-0000-0000-0000C5160000}"/>
    <cellStyle name="Coma 2 3 2 2 3 2 3 6" xfId="1417" xr:uid="{00000000-0005-0000-0000-0000C6160000}"/>
    <cellStyle name="Coma 2 3 2 2 3 2 4" xfId="1418" xr:uid="{00000000-0005-0000-0000-0000C7160000}"/>
    <cellStyle name="Coma 2 3 2 2 3 2 4 2" xfId="1419" xr:uid="{00000000-0005-0000-0000-0000C8160000}"/>
    <cellStyle name="Coma 2 3 2 2 3 2 4 3" xfId="1420" xr:uid="{00000000-0005-0000-0000-0000C9160000}"/>
    <cellStyle name="Coma 2 3 2 2 3 2 4 4" xfId="1421" xr:uid="{00000000-0005-0000-0000-0000CA160000}"/>
    <cellStyle name="Coma 2 3 2 2 3 2 4 5" xfId="1422" xr:uid="{00000000-0005-0000-0000-0000CB160000}"/>
    <cellStyle name="Coma 2 3 2 2 3 2 5" xfId="1423" xr:uid="{00000000-0005-0000-0000-0000CC160000}"/>
    <cellStyle name="Coma 2 3 2 2 3 2 5 2" xfId="15941" xr:uid="{00000000-0005-0000-0000-0000CD160000}"/>
    <cellStyle name="Coma 2 3 2 2 3 2 5 2 2" xfId="24645" xr:uid="{00000000-0005-0000-0000-0000CE160000}"/>
    <cellStyle name="Coma 2 3 2 2 3 2 5 3" xfId="18139" xr:uid="{00000000-0005-0000-0000-0000CF160000}"/>
    <cellStyle name="Coma 2 3 2 2 3 2 5 3 2" xfId="26843" xr:uid="{00000000-0005-0000-0000-0000D0160000}"/>
    <cellStyle name="Coma 2 3 2 2 3 2 5 4" xfId="13771" xr:uid="{00000000-0005-0000-0000-0000D1160000}"/>
    <cellStyle name="Coma 2 3 2 2 3 2 5 4 2" xfId="22475" xr:uid="{00000000-0005-0000-0000-0000D2160000}"/>
    <cellStyle name="Coma 2 3 2 2 3 2 5 5" xfId="20306" xr:uid="{00000000-0005-0000-0000-0000D3160000}"/>
    <cellStyle name="Coma 2 3 2 2 3 2 6" xfId="1424" xr:uid="{00000000-0005-0000-0000-0000D4160000}"/>
    <cellStyle name="Coma 2 3 2 2 3 2 6 2" xfId="15942" xr:uid="{00000000-0005-0000-0000-0000D5160000}"/>
    <cellStyle name="Coma 2 3 2 2 3 2 6 2 2" xfId="24646" xr:uid="{00000000-0005-0000-0000-0000D6160000}"/>
    <cellStyle name="Coma 2 3 2 2 3 2 6 3" xfId="18140" xr:uid="{00000000-0005-0000-0000-0000D7160000}"/>
    <cellStyle name="Coma 2 3 2 2 3 2 6 3 2" xfId="26844" xr:uid="{00000000-0005-0000-0000-0000D8160000}"/>
    <cellStyle name="Coma 2 3 2 2 3 2 6 4" xfId="13772" xr:uid="{00000000-0005-0000-0000-0000D9160000}"/>
    <cellStyle name="Coma 2 3 2 2 3 2 6 4 2" xfId="22476" xr:uid="{00000000-0005-0000-0000-0000DA160000}"/>
    <cellStyle name="Coma 2 3 2 2 3 2 6 5" xfId="20307" xr:uid="{00000000-0005-0000-0000-0000DB160000}"/>
    <cellStyle name="Coma 2 3 2 2 3 2 7" xfId="1425" xr:uid="{00000000-0005-0000-0000-0000DC160000}"/>
    <cellStyle name="Coma 2 3 2 2 3 2 7 2" xfId="15943" xr:uid="{00000000-0005-0000-0000-0000DD160000}"/>
    <cellStyle name="Coma 2 3 2 2 3 2 7 2 2" xfId="24647" xr:uid="{00000000-0005-0000-0000-0000DE160000}"/>
    <cellStyle name="Coma 2 3 2 2 3 2 7 3" xfId="18141" xr:uid="{00000000-0005-0000-0000-0000DF160000}"/>
    <cellStyle name="Coma 2 3 2 2 3 2 7 3 2" xfId="26845" xr:uid="{00000000-0005-0000-0000-0000E0160000}"/>
    <cellStyle name="Coma 2 3 2 2 3 2 7 4" xfId="13773" xr:uid="{00000000-0005-0000-0000-0000E1160000}"/>
    <cellStyle name="Coma 2 3 2 2 3 2 7 4 2" xfId="22477" xr:uid="{00000000-0005-0000-0000-0000E2160000}"/>
    <cellStyle name="Coma 2 3 2 2 3 2 7 5" xfId="20308" xr:uid="{00000000-0005-0000-0000-0000E3160000}"/>
    <cellStyle name="Coma 2 3 2 2 3 2 8" xfId="1426" xr:uid="{00000000-0005-0000-0000-0000E4160000}"/>
    <cellStyle name="Coma 2 3 2 2 3 2 8 2" xfId="15944" xr:uid="{00000000-0005-0000-0000-0000E5160000}"/>
    <cellStyle name="Coma 2 3 2 2 3 2 8 2 2" xfId="24648" xr:uid="{00000000-0005-0000-0000-0000E6160000}"/>
    <cellStyle name="Coma 2 3 2 2 3 2 8 3" xfId="18142" xr:uid="{00000000-0005-0000-0000-0000E7160000}"/>
    <cellStyle name="Coma 2 3 2 2 3 2 8 3 2" xfId="26846" xr:uid="{00000000-0005-0000-0000-0000E8160000}"/>
    <cellStyle name="Coma 2 3 2 2 3 2 8 4" xfId="13774" xr:uid="{00000000-0005-0000-0000-0000E9160000}"/>
    <cellStyle name="Coma 2 3 2 2 3 2 8 4 2" xfId="22478" xr:uid="{00000000-0005-0000-0000-0000EA160000}"/>
    <cellStyle name="Coma 2 3 2 2 3 2 8 5" xfId="20309" xr:uid="{00000000-0005-0000-0000-0000EB160000}"/>
    <cellStyle name="Coma 2 3 2 2 3 2 9" xfId="15920" xr:uid="{00000000-0005-0000-0000-0000EC160000}"/>
    <cellStyle name="Coma 2 3 2 2 3 2 9 2" xfId="24624" xr:uid="{00000000-0005-0000-0000-0000ED160000}"/>
    <cellStyle name="Coma 2 3 2 2 3 3" xfId="1427" xr:uid="{00000000-0005-0000-0000-0000EE160000}"/>
    <cellStyle name="Coma 2 3 2 2 3 3 2" xfId="1428" xr:uid="{00000000-0005-0000-0000-0000EF160000}"/>
    <cellStyle name="Coma 2 3 2 2 3 3 3" xfId="1429" xr:uid="{00000000-0005-0000-0000-0000F0160000}"/>
    <cellStyle name="Coma 2 3 2 2 3 3 4" xfId="1430" xr:uid="{00000000-0005-0000-0000-0000F1160000}"/>
    <cellStyle name="Coma 2 3 2 2 3 3 5" xfId="1431" xr:uid="{00000000-0005-0000-0000-0000F2160000}"/>
    <cellStyle name="Coma 2 3 2 2 3 4" xfId="1432" xr:uid="{00000000-0005-0000-0000-0000F3160000}"/>
    <cellStyle name="Coma 2 3 2 2 3 4 10" xfId="13775" xr:uid="{00000000-0005-0000-0000-0000F4160000}"/>
    <cellStyle name="Coma 2 3 2 2 3 4 10 2" xfId="22479" xr:uid="{00000000-0005-0000-0000-0000F5160000}"/>
    <cellStyle name="Coma 2 3 2 2 3 4 11" xfId="20310" xr:uid="{00000000-0005-0000-0000-0000F6160000}"/>
    <cellStyle name="Coma 2 3 2 2 3 4 2" xfId="1433" xr:uid="{00000000-0005-0000-0000-0000F7160000}"/>
    <cellStyle name="Coma 2 3 2 2 3 4 2 2" xfId="1434" xr:uid="{00000000-0005-0000-0000-0000F8160000}"/>
    <cellStyle name="Coma 2 3 2 2 3 4 2 2 10" xfId="20311" xr:uid="{00000000-0005-0000-0000-0000F9160000}"/>
    <cellStyle name="Coma 2 3 2 2 3 4 2 2 2" xfId="1435" xr:uid="{00000000-0005-0000-0000-0000FA160000}"/>
    <cellStyle name="Coma 2 3 2 2 3 4 2 2 2 2" xfId="1436" xr:uid="{00000000-0005-0000-0000-0000FB160000}"/>
    <cellStyle name="Coma 2 3 2 2 3 4 2 2 2 3" xfId="1437" xr:uid="{00000000-0005-0000-0000-0000FC160000}"/>
    <cellStyle name="Coma 2 3 2 2 3 4 2 2 2 4" xfId="1438" xr:uid="{00000000-0005-0000-0000-0000FD160000}"/>
    <cellStyle name="Coma 2 3 2 2 3 4 2 2 2 5" xfId="1439" xr:uid="{00000000-0005-0000-0000-0000FE160000}"/>
    <cellStyle name="Coma 2 3 2 2 3 4 2 2 3" xfId="1440" xr:uid="{00000000-0005-0000-0000-0000FF160000}"/>
    <cellStyle name="Coma 2 3 2 2 3 4 2 2 3 2" xfId="15947" xr:uid="{00000000-0005-0000-0000-000000170000}"/>
    <cellStyle name="Coma 2 3 2 2 3 4 2 2 3 2 2" xfId="24651" xr:uid="{00000000-0005-0000-0000-000001170000}"/>
    <cellStyle name="Coma 2 3 2 2 3 4 2 2 3 3" xfId="18145" xr:uid="{00000000-0005-0000-0000-000002170000}"/>
    <cellStyle name="Coma 2 3 2 2 3 4 2 2 3 3 2" xfId="26849" xr:uid="{00000000-0005-0000-0000-000003170000}"/>
    <cellStyle name="Coma 2 3 2 2 3 4 2 2 3 4" xfId="13777" xr:uid="{00000000-0005-0000-0000-000004170000}"/>
    <cellStyle name="Coma 2 3 2 2 3 4 2 2 3 4 2" xfId="22481" xr:uid="{00000000-0005-0000-0000-000005170000}"/>
    <cellStyle name="Coma 2 3 2 2 3 4 2 2 3 5" xfId="20312" xr:uid="{00000000-0005-0000-0000-000006170000}"/>
    <cellStyle name="Coma 2 3 2 2 3 4 2 2 4" xfId="1441" xr:uid="{00000000-0005-0000-0000-000007170000}"/>
    <cellStyle name="Coma 2 3 2 2 3 4 2 2 4 2" xfId="15948" xr:uid="{00000000-0005-0000-0000-000008170000}"/>
    <cellStyle name="Coma 2 3 2 2 3 4 2 2 4 2 2" xfId="24652" xr:uid="{00000000-0005-0000-0000-000009170000}"/>
    <cellStyle name="Coma 2 3 2 2 3 4 2 2 4 3" xfId="18146" xr:uid="{00000000-0005-0000-0000-00000A170000}"/>
    <cellStyle name="Coma 2 3 2 2 3 4 2 2 4 3 2" xfId="26850" xr:uid="{00000000-0005-0000-0000-00000B170000}"/>
    <cellStyle name="Coma 2 3 2 2 3 4 2 2 4 4" xfId="13778" xr:uid="{00000000-0005-0000-0000-00000C170000}"/>
    <cellStyle name="Coma 2 3 2 2 3 4 2 2 4 4 2" xfId="22482" xr:uid="{00000000-0005-0000-0000-00000D170000}"/>
    <cellStyle name="Coma 2 3 2 2 3 4 2 2 4 5" xfId="20313" xr:uid="{00000000-0005-0000-0000-00000E170000}"/>
    <cellStyle name="Coma 2 3 2 2 3 4 2 2 5" xfId="1442" xr:uid="{00000000-0005-0000-0000-00000F170000}"/>
    <cellStyle name="Coma 2 3 2 2 3 4 2 2 5 2" xfId="15949" xr:uid="{00000000-0005-0000-0000-000010170000}"/>
    <cellStyle name="Coma 2 3 2 2 3 4 2 2 5 2 2" xfId="24653" xr:uid="{00000000-0005-0000-0000-000011170000}"/>
    <cellStyle name="Coma 2 3 2 2 3 4 2 2 5 3" xfId="18147" xr:uid="{00000000-0005-0000-0000-000012170000}"/>
    <cellStyle name="Coma 2 3 2 2 3 4 2 2 5 3 2" xfId="26851" xr:uid="{00000000-0005-0000-0000-000013170000}"/>
    <cellStyle name="Coma 2 3 2 2 3 4 2 2 5 4" xfId="13779" xr:uid="{00000000-0005-0000-0000-000014170000}"/>
    <cellStyle name="Coma 2 3 2 2 3 4 2 2 5 4 2" xfId="22483" xr:uid="{00000000-0005-0000-0000-000015170000}"/>
    <cellStyle name="Coma 2 3 2 2 3 4 2 2 5 5" xfId="20314" xr:uid="{00000000-0005-0000-0000-000016170000}"/>
    <cellStyle name="Coma 2 3 2 2 3 4 2 2 6" xfId="1443" xr:uid="{00000000-0005-0000-0000-000017170000}"/>
    <cellStyle name="Coma 2 3 2 2 3 4 2 2 6 2" xfId="15950" xr:uid="{00000000-0005-0000-0000-000018170000}"/>
    <cellStyle name="Coma 2 3 2 2 3 4 2 2 6 2 2" xfId="24654" xr:uid="{00000000-0005-0000-0000-000019170000}"/>
    <cellStyle name="Coma 2 3 2 2 3 4 2 2 6 3" xfId="18148" xr:uid="{00000000-0005-0000-0000-00001A170000}"/>
    <cellStyle name="Coma 2 3 2 2 3 4 2 2 6 3 2" xfId="26852" xr:uid="{00000000-0005-0000-0000-00001B170000}"/>
    <cellStyle name="Coma 2 3 2 2 3 4 2 2 6 4" xfId="13780" xr:uid="{00000000-0005-0000-0000-00001C170000}"/>
    <cellStyle name="Coma 2 3 2 2 3 4 2 2 6 4 2" xfId="22484" xr:uid="{00000000-0005-0000-0000-00001D170000}"/>
    <cellStyle name="Coma 2 3 2 2 3 4 2 2 6 5" xfId="20315" xr:uid="{00000000-0005-0000-0000-00001E170000}"/>
    <cellStyle name="Coma 2 3 2 2 3 4 2 2 7" xfId="15946" xr:uid="{00000000-0005-0000-0000-00001F170000}"/>
    <cellStyle name="Coma 2 3 2 2 3 4 2 2 7 2" xfId="24650" xr:uid="{00000000-0005-0000-0000-000020170000}"/>
    <cellStyle name="Coma 2 3 2 2 3 4 2 2 8" xfId="18144" xr:uid="{00000000-0005-0000-0000-000021170000}"/>
    <cellStyle name="Coma 2 3 2 2 3 4 2 2 8 2" xfId="26848" xr:uid="{00000000-0005-0000-0000-000022170000}"/>
    <cellStyle name="Coma 2 3 2 2 3 4 2 2 9" xfId="13776" xr:uid="{00000000-0005-0000-0000-000023170000}"/>
    <cellStyle name="Coma 2 3 2 2 3 4 2 2 9 2" xfId="22480" xr:uid="{00000000-0005-0000-0000-000024170000}"/>
    <cellStyle name="Coma 2 3 2 2 3 4 2 3" xfId="1444" xr:uid="{00000000-0005-0000-0000-000025170000}"/>
    <cellStyle name="Coma 2 3 2 2 3 4 2 4" xfId="1445" xr:uid="{00000000-0005-0000-0000-000026170000}"/>
    <cellStyle name="Coma 2 3 2 2 3 4 2 5" xfId="1446" xr:uid="{00000000-0005-0000-0000-000027170000}"/>
    <cellStyle name="Coma 2 3 2 2 3 4 2 6" xfId="1447" xr:uid="{00000000-0005-0000-0000-000028170000}"/>
    <cellStyle name="Coma 2 3 2 2 3 4 3" xfId="1448" xr:uid="{00000000-0005-0000-0000-000029170000}"/>
    <cellStyle name="Coma 2 3 2 2 3 4 3 2" xfId="1449" xr:uid="{00000000-0005-0000-0000-00002A170000}"/>
    <cellStyle name="Coma 2 3 2 2 3 4 3 3" xfId="1450" xr:uid="{00000000-0005-0000-0000-00002B170000}"/>
    <cellStyle name="Coma 2 3 2 2 3 4 3 4" xfId="1451" xr:uid="{00000000-0005-0000-0000-00002C170000}"/>
    <cellStyle name="Coma 2 3 2 2 3 4 3 5" xfId="1452" xr:uid="{00000000-0005-0000-0000-00002D170000}"/>
    <cellStyle name="Coma 2 3 2 2 3 4 4" xfId="1453" xr:uid="{00000000-0005-0000-0000-00002E170000}"/>
    <cellStyle name="Coma 2 3 2 2 3 4 4 2" xfId="15951" xr:uid="{00000000-0005-0000-0000-00002F170000}"/>
    <cellStyle name="Coma 2 3 2 2 3 4 4 2 2" xfId="24655" xr:uid="{00000000-0005-0000-0000-000030170000}"/>
    <cellStyle name="Coma 2 3 2 2 3 4 4 3" xfId="18149" xr:uid="{00000000-0005-0000-0000-000031170000}"/>
    <cellStyle name="Coma 2 3 2 2 3 4 4 3 2" xfId="26853" xr:uid="{00000000-0005-0000-0000-000032170000}"/>
    <cellStyle name="Coma 2 3 2 2 3 4 4 4" xfId="13781" xr:uid="{00000000-0005-0000-0000-000033170000}"/>
    <cellStyle name="Coma 2 3 2 2 3 4 4 4 2" xfId="22485" xr:uid="{00000000-0005-0000-0000-000034170000}"/>
    <cellStyle name="Coma 2 3 2 2 3 4 4 5" xfId="20316" xr:uid="{00000000-0005-0000-0000-000035170000}"/>
    <cellStyle name="Coma 2 3 2 2 3 4 5" xfId="1454" xr:uid="{00000000-0005-0000-0000-000036170000}"/>
    <cellStyle name="Coma 2 3 2 2 3 4 5 2" xfId="15952" xr:uid="{00000000-0005-0000-0000-000037170000}"/>
    <cellStyle name="Coma 2 3 2 2 3 4 5 2 2" xfId="24656" xr:uid="{00000000-0005-0000-0000-000038170000}"/>
    <cellStyle name="Coma 2 3 2 2 3 4 5 3" xfId="18150" xr:uid="{00000000-0005-0000-0000-000039170000}"/>
    <cellStyle name="Coma 2 3 2 2 3 4 5 3 2" xfId="26854" xr:uid="{00000000-0005-0000-0000-00003A170000}"/>
    <cellStyle name="Coma 2 3 2 2 3 4 5 4" xfId="13782" xr:uid="{00000000-0005-0000-0000-00003B170000}"/>
    <cellStyle name="Coma 2 3 2 2 3 4 5 4 2" xfId="22486" xr:uid="{00000000-0005-0000-0000-00003C170000}"/>
    <cellStyle name="Coma 2 3 2 2 3 4 5 5" xfId="20317" xr:uid="{00000000-0005-0000-0000-00003D170000}"/>
    <cellStyle name="Coma 2 3 2 2 3 4 6" xfId="1455" xr:uid="{00000000-0005-0000-0000-00003E170000}"/>
    <cellStyle name="Coma 2 3 2 2 3 4 6 2" xfId="15953" xr:uid="{00000000-0005-0000-0000-00003F170000}"/>
    <cellStyle name="Coma 2 3 2 2 3 4 6 2 2" xfId="24657" xr:uid="{00000000-0005-0000-0000-000040170000}"/>
    <cellStyle name="Coma 2 3 2 2 3 4 6 3" xfId="18151" xr:uid="{00000000-0005-0000-0000-000041170000}"/>
    <cellStyle name="Coma 2 3 2 2 3 4 6 3 2" xfId="26855" xr:uid="{00000000-0005-0000-0000-000042170000}"/>
    <cellStyle name="Coma 2 3 2 2 3 4 6 4" xfId="13783" xr:uid="{00000000-0005-0000-0000-000043170000}"/>
    <cellStyle name="Coma 2 3 2 2 3 4 6 4 2" xfId="22487" xr:uid="{00000000-0005-0000-0000-000044170000}"/>
    <cellStyle name="Coma 2 3 2 2 3 4 6 5" xfId="20318" xr:uid="{00000000-0005-0000-0000-000045170000}"/>
    <cellStyle name="Coma 2 3 2 2 3 4 7" xfId="1456" xr:uid="{00000000-0005-0000-0000-000046170000}"/>
    <cellStyle name="Coma 2 3 2 2 3 4 7 2" xfId="15954" xr:uid="{00000000-0005-0000-0000-000047170000}"/>
    <cellStyle name="Coma 2 3 2 2 3 4 7 2 2" xfId="24658" xr:uid="{00000000-0005-0000-0000-000048170000}"/>
    <cellStyle name="Coma 2 3 2 2 3 4 7 3" xfId="18152" xr:uid="{00000000-0005-0000-0000-000049170000}"/>
    <cellStyle name="Coma 2 3 2 2 3 4 7 3 2" xfId="26856" xr:uid="{00000000-0005-0000-0000-00004A170000}"/>
    <cellStyle name="Coma 2 3 2 2 3 4 7 4" xfId="13784" xr:uid="{00000000-0005-0000-0000-00004B170000}"/>
    <cellStyle name="Coma 2 3 2 2 3 4 7 4 2" xfId="22488" xr:uid="{00000000-0005-0000-0000-00004C170000}"/>
    <cellStyle name="Coma 2 3 2 2 3 4 7 5" xfId="20319" xr:uid="{00000000-0005-0000-0000-00004D170000}"/>
    <cellStyle name="Coma 2 3 2 2 3 4 8" xfId="15945" xr:uid="{00000000-0005-0000-0000-00004E170000}"/>
    <cellStyle name="Coma 2 3 2 2 3 4 8 2" xfId="24649" xr:uid="{00000000-0005-0000-0000-00004F170000}"/>
    <cellStyle name="Coma 2 3 2 2 3 4 9" xfId="18143" xr:uid="{00000000-0005-0000-0000-000050170000}"/>
    <cellStyle name="Coma 2 3 2 2 3 4 9 2" xfId="26847" xr:uid="{00000000-0005-0000-0000-000051170000}"/>
    <cellStyle name="Coma 2 3 2 2 3 5" xfId="1457" xr:uid="{00000000-0005-0000-0000-000052170000}"/>
    <cellStyle name="Coma 2 3 2 2 3 5 10" xfId="20320" xr:uid="{00000000-0005-0000-0000-000053170000}"/>
    <cellStyle name="Coma 2 3 2 2 3 5 2" xfId="1458" xr:uid="{00000000-0005-0000-0000-000054170000}"/>
    <cellStyle name="Coma 2 3 2 2 3 5 2 2" xfId="1459" xr:uid="{00000000-0005-0000-0000-000055170000}"/>
    <cellStyle name="Coma 2 3 2 2 3 5 2 3" xfId="1460" xr:uid="{00000000-0005-0000-0000-000056170000}"/>
    <cellStyle name="Coma 2 3 2 2 3 5 2 4" xfId="1461" xr:uid="{00000000-0005-0000-0000-000057170000}"/>
    <cellStyle name="Coma 2 3 2 2 3 5 2 5" xfId="1462" xr:uid="{00000000-0005-0000-0000-000058170000}"/>
    <cellStyle name="Coma 2 3 2 2 3 5 3" xfId="1463" xr:uid="{00000000-0005-0000-0000-000059170000}"/>
    <cellStyle name="Coma 2 3 2 2 3 5 3 2" xfId="15956" xr:uid="{00000000-0005-0000-0000-00005A170000}"/>
    <cellStyle name="Coma 2 3 2 2 3 5 3 2 2" xfId="24660" xr:uid="{00000000-0005-0000-0000-00005B170000}"/>
    <cellStyle name="Coma 2 3 2 2 3 5 3 3" xfId="18154" xr:uid="{00000000-0005-0000-0000-00005C170000}"/>
    <cellStyle name="Coma 2 3 2 2 3 5 3 3 2" xfId="26858" xr:uid="{00000000-0005-0000-0000-00005D170000}"/>
    <cellStyle name="Coma 2 3 2 2 3 5 3 4" xfId="13786" xr:uid="{00000000-0005-0000-0000-00005E170000}"/>
    <cellStyle name="Coma 2 3 2 2 3 5 3 4 2" xfId="22490" xr:uid="{00000000-0005-0000-0000-00005F170000}"/>
    <cellStyle name="Coma 2 3 2 2 3 5 3 5" xfId="20321" xr:uid="{00000000-0005-0000-0000-000060170000}"/>
    <cellStyle name="Coma 2 3 2 2 3 5 4" xfId="1464" xr:uid="{00000000-0005-0000-0000-000061170000}"/>
    <cellStyle name="Coma 2 3 2 2 3 5 4 2" xfId="15957" xr:uid="{00000000-0005-0000-0000-000062170000}"/>
    <cellStyle name="Coma 2 3 2 2 3 5 4 2 2" xfId="24661" xr:uid="{00000000-0005-0000-0000-000063170000}"/>
    <cellStyle name="Coma 2 3 2 2 3 5 4 3" xfId="18155" xr:uid="{00000000-0005-0000-0000-000064170000}"/>
    <cellStyle name="Coma 2 3 2 2 3 5 4 3 2" xfId="26859" xr:uid="{00000000-0005-0000-0000-000065170000}"/>
    <cellStyle name="Coma 2 3 2 2 3 5 4 4" xfId="13787" xr:uid="{00000000-0005-0000-0000-000066170000}"/>
    <cellStyle name="Coma 2 3 2 2 3 5 4 4 2" xfId="22491" xr:uid="{00000000-0005-0000-0000-000067170000}"/>
    <cellStyle name="Coma 2 3 2 2 3 5 4 5" xfId="20322" xr:uid="{00000000-0005-0000-0000-000068170000}"/>
    <cellStyle name="Coma 2 3 2 2 3 5 5" xfId="1465" xr:uid="{00000000-0005-0000-0000-000069170000}"/>
    <cellStyle name="Coma 2 3 2 2 3 5 5 2" xfId="15958" xr:uid="{00000000-0005-0000-0000-00006A170000}"/>
    <cellStyle name="Coma 2 3 2 2 3 5 5 2 2" xfId="24662" xr:uid="{00000000-0005-0000-0000-00006B170000}"/>
    <cellStyle name="Coma 2 3 2 2 3 5 5 3" xfId="18156" xr:uid="{00000000-0005-0000-0000-00006C170000}"/>
    <cellStyle name="Coma 2 3 2 2 3 5 5 3 2" xfId="26860" xr:uid="{00000000-0005-0000-0000-00006D170000}"/>
    <cellStyle name="Coma 2 3 2 2 3 5 5 4" xfId="13788" xr:uid="{00000000-0005-0000-0000-00006E170000}"/>
    <cellStyle name="Coma 2 3 2 2 3 5 5 4 2" xfId="22492" xr:uid="{00000000-0005-0000-0000-00006F170000}"/>
    <cellStyle name="Coma 2 3 2 2 3 5 5 5" xfId="20323" xr:uid="{00000000-0005-0000-0000-000070170000}"/>
    <cellStyle name="Coma 2 3 2 2 3 5 6" xfId="1466" xr:uid="{00000000-0005-0000-0000-000071170000}"/>
    <cellStyle name="Coma 2 3 2 2 3 5 6 2" xfId="15959" xr:uid="{00000000-0005-0000-0000-000072170000}"/>
    <cellStyle name="Coma 2 3 2 2 3 5 6 2 2" xfId="24663" xr:uid="{00000000-0005-0000-0000-000073170000}"/>
    <cellStyle name="Coma 2 3 2 2 3 5 6 3" xfId="18157" xr:uid="{00000000-0005-0000-0000-000074170000}"/>
    <cellStyle name="Coma 2 3 2 2 3 5 6 3 2" xfId="26861" xr:uid="{00000000-0005-0000-0000-000075170000}"/>
    <cellStyle name="Coma 2 3 2 2 3 5 6 4" xfId="13789" xr:uid="{00000000-0005-0000-0000-000076170000}"/>
    <cellStyle name="Coma 2 3 2 2 3 5 6 4 2" xfId="22493" xr:uid="{00000000-0005-0000-0000-000077170000}"/>
    <cellStyle name="Coma 2 3 2 2 3 5 6 5" xfId="20324" xr:uid="{00000000-0005-0000-0000-000078170000}"/>
    <cellStyle name="Coma 2 3 2 2 3 5 7" xfId="15955" xr:uid="{00000000-0005-0000-0000-000079170000}"/>
    <cellStyle name="Coma 2 3 2 2 3 5 7 2" xfId="24659" xr:uid="{00000000-0005-0000-0000-00007A170000}"/>
    <cellStyle name="Coma 2 3 2 2 3 5 8" xfId="18153" xr:uid="{00000000-0005-0000-0000-00007B170000}"/>
    <cellStyle name="Coma 2 3 2 2 3 5 8 2" xfId="26857" xr:uid="{00000000-0005-0000-0000-00007C170000}"/>
    <cellStyle name="Coma 2 3 2 2 3 5 9" xfId="13785" xr:uid="{00000000-0005-0000-0000-00007D170000}"/>
    <cellStyle name="Coma 2 3 2 2 3 5 9 2" xfId="22489" xr:uid="{00000000-0005-0000-0000-00007E170000}"/>
    <cellStyle name="Coma 2 3 2 2 3 6" xfId="1467" xr:uid="{00000000-0005-0000-0000-00007F170000}"/>
    <cellStyle name="Coma 2 3 2 2 3 7" xfId="1468" xr:uid="{00000000-0005-0000-0000-000080170000}"/>
    <cellStyle name="Coma 2 3 2 2 3 8" xfId="1469" xr:uid="{00000000-0005-0000-0000-000081170000}"/>
    <cellStyle name="Coma 2 3 2 2 3 9" xfId="1470" xr:uid="{00000000-0005-0000-0000-000082170000}"/>
    <cellStyle name="Coma 2 3 2 2 4" xfId="1471" xr:uid="{00000000-0005-0000-0000-000083170000}"/>
    <cellStyle name="Coma 2 3 2 2 4 2" xfId="1472" xr:uid="{00000000-0005-0000-0000-000084170000}"/>
    <cellStyle name="Coma 2 3 2 2 4 2 10" xfId="13790" xr:uid="{00000000-0005-0000-0000-000085170000}"/>
    <cellStyle name="Coma 2 3 2 2 4 2 10 2" xfId="22494" xr:uid="{00000000-0005-0000-0000-000086170000}"/>
    <cellStyle name="Coma 2 3 2 2 4 2 11" xfId="20325" xr:uid="{00000000-0005-0000-0000-000087170000}"/>
    <cellStyle name="Coma 2 3 2 2 4 2 2" xfId="1473" xr:uid="{00000000-0005-0000-0000-000088170000}"/>
    <cellStyle name="Coma 2 3 2 2 4 2 2 2" xfId="1474" xr:uid="{00000000-0005-0000-0000-000089170000}"/>
    <cellStyle name="Coma 2 3 2 2 4 2 2 2 10" xfId="20326" xr:uid="{00000000-0005-0000-0000-00008A170000}"/>
    <cellStyle name="Coma 2 3 2 2 4 2 2 2 2" xfId="1475" xr:uid="{00000000-0005-0000-0000-00008B170000}"/>
    <cellStyle name="Coma 2 3 2 2 4 2 2 2 2 2" xfId="1476" xr:uid="{00000000-0005-0000-0000-00008C170000}"/>
    <cellStyle name="Coma 2 3 2 2 4 2 2 2 2 2 2" xfId="1477" xr:uid="{00000000-0005-0000-0000-00008D170000}"/>
    <cellStyle name="Coma 2 3 2 2 4 2 2 2 2 2 2 2" xfId="15963" xr:uid="{00000000-0005-0000-0000-00008E170000}"/>
    <cellStyle name="Coma 2 3 2 2 4 2 2 2 2 2 2 2 2" xfId="24667" xr:uid="{00000000-0005-0000-0000-00008F170000}"/>
    <cellStyle name="Coma 2 3 2 2 4 2 2 2 2 2 2 3" xfId="18161" xr:uid="{00000000-0005-0000-0000-000090170000}"/>
    <cellStyle name="Coma 2 3 2 2 4 2 2 2 2 2 2 3 2" xfId="26865" xr:uid="{00000000-0005-0000-0000-000091170000}"/>
    <cellStyle name="Coma 2 3 2 2 4 2 2 2 2 2 2 4" xfId="13793" xr:uid="{00000000-0005-0000-0000-000092170000}"/>
    <cellStyle name="Coma 2 3 2 2 4 2 2 2 2 2 2 4 2" xfId="22497" xr:uid="{00000000-0005-0000-0000-000093170000}"/>
    <cellStyle name="Coma 2 3 2 2 4 2 2 2 2 2 2 5" xfId="20328" xr:uid="{00000000-0005-0000-0000-000094170000}"/>
    <cellStyle name="Coma 2 3 2 2 4 2 2 2 2 2 3" xfId="1478" xr:uid="{00000000-0005-0000-0000-000095170000}"/>
    <cellStyle name="Coma 2 3 2 2 4 2 2 2 2 2 3 2" xfId="15964" xr:uid="{00000000-0005-0000-0000-000096170000}"/>
    <cellStyle name="Coma 2 3 2 2 4 2 2 2 2 2 3 2 2" xfId="24668" xr:uid="{00000000-0005-0000-0000-000097170000}"/>
    <cellStyle name="Coma 2 3 2 2 4 2 2 2 2 2 3 3" xfId="18162" xr:uid="{00000000-0005-0000-0000-000098170000}"/>
    <cellStyle name="Coma 2 3 2 2 4 2 2 2 2 2 3 3 2" xfId="26866" xr:uid="{00000000-0005-0000-0000-000099170000}"/>
    <cellStyle name="Coma 2 3 2 2 4 2 2 2 2 2 3 4" xfId="13794" xr:uid="{00000000-0005-0000-0000-00009A170000}"/>
    <cellStyle name="Coma 2 3 2 2 4 2 2 2 2 2 3 4 2" xfId="22498" xr:uid="{00000000-0005-0000-0000-00009B170000}"/>
    <cellStyle name="Coma 2 3 2 2 4 2 2 2 2 2 3 5" xfId="20329" xr:uid="{00000000-0005-0000-0000-00009C170000}"/>
    <cellStyle name="Coma 2 3 2 2 4 2 2 2 2 2 4" xfId="1479" xr:uid="{00000000-0005-0000-0000-00009D170000}"/>
    <cellStyle name="Coma 2 3 2 2 4 2 2 2 2 2 4 2" xfId="15965" xr:uid="{00000000-0005-0000-0000-00009E170000}"/>
    <cellStyle name="Coma 2 3 2 2 4 2 2 2 2 2 4 2 2" xfId="24669" xr:uid="{00000000-0005-0000-0000-00009F170000}"/>
    <cellStyle name="Coma 2 3 2 2 4 2 2 2 2 2 4 3" xfId="18163" xr:uid="{00000000-0005-0000-0000-0000A0170000}"/>
    <cellStyle name="Coma 2 3 2 2 4 2 2 2 2 2 4 3 2" xfId="26867" xr:uid="{00000000-0005-0000-0000-0000A1170000}"/>
    <cellStyle name="Coma 2 3 2 2 4 2 2 2 2 2 4 4" xfId="13795" xr:uid="{00000000-0005-0000-0000-0000A2170000}"/>
    <cellStyle name="Coma 2 3 2 2 4 2 2 2 2 2 4 4 2" xfId="22499" xr:uid="{00000000-0005-0000-0000-0000A3170000}"/>
    <cellStyle name="Coma 2 3 2 2 4 2 2 2 2 2 4 5" xfId="20330" xr:uid="{00000000-0005-0000-0000-0000A4170000}"/>
    <cellStyle name="Coma 2 3 2 2 4 2 2 2 2 2 5" xfId="1480" xr:uid="{00000000-0005-0000-0000-0000A5170000}"/>
    <cellStyle name="Coma 2 3 2 2 4 2 2 2 2 2 5 2" xfId="15966" xr:uid="{00000000-0005-0000-0000-0000A6170000}"/>
    <cellStyle name="Coma 2 3 2 2 4 2 2 2 2 2 5 2 2" xfId="24670" xr:uid="{00000000-0005-0000-0000-0000A7170000}"/>
    <cellStyle name="Coma 2 3 2 2 4 2 2 2 2 2 5 3" xfId="18164" xr:uid="{00000000-0005-0000-0000-0000A8170000}"/>
    <cellStyle name="Coma 2 3 2 2 4 2 2 2 2 2 5 3 2" xfId="26868" xr:uid="{00000000-0005-0000-0000-0000A9170000}"/>
    <cellStyle name="Coma 2 3 2 2 4 2 2 2 2 2 5 4" xfId="13796" xr:uid="{00000000-0005-0000-0000-0000AA170000}"/>
    <cellStyle name="Coma 2 3 2 2 4 2 2 2 2 2 5 4 2" xfId="22500" xr:uid="{00000000-0005-0000-0000-0000AB170000}"/>
    <cellStyle name="Coma 2 3 2 2 4 2 2 2 2 2 5 5" xfId="20331" xr:uid="{00000000-0005-0000-0000-0000AC170000}"/>
    <cellStyle name="Coma 2 3 2 2 4 2 2 2 2 2 6" xfId="15962" xr:uid="{00000000-0005-0000-0000-0000AD170000}"/>
    <cellStyle name="Coma 2 3 2 2 4 2 2 2 2 2 6 2" xfId="24666" xr:uid="{00000000-0005-0000-0000-0000AE170000}"/>
    <cellStyle name="Coma 2 3 2 2 4 2 2 2 2 2 7" xfId="18160" xr:uid="{00000000-0005-0000-0000-0000AF170000}"/>
    <cellStyle name="Coma 2 3 2 2 4 2 2 2 2 2 7 2" xfId="26864" xr:uid="{00000000-0005-0000-0000-0000B0170000}"/>
    <cellStyle name="Coma 2 3 2 2 4 2 2 2 2 2 8" xfId="13792" xr:uid="{00000000-0005-0000-0000-0000B1170000}"/>
    <cellStyle name="Coma 2 3 2 2 4 2 2 2 2 2 8 2" xfId="22496" xr:uid="{00000000-0005-0000-0000-0000B2170000}"/>
    <cellStyle name="Coma 2 3 2 2 4 2 2 2 2 2 9" xfId="20327" xr:uid="{00000000-0005-0000-0000-0000B3170000}"/>
    <cellStyle name="Coma 2 3 2 2 4 2 2 2 2 3" xfId="1481" xr:uid="{00000000-0005-0000-0000-0000B4170000}"/>
    <cellStyle name="Coma 2 3 2 2 4 2 2 2 2 4" xfId="1482" xr:uid="{00000000-0005-0000-0000-0000B5170000}"/>
    <cellStyle name="Coma 2 3 2 2 4 2 2 2 2 5" xfId="1483" xr:uid="{00000000-0005-0000-0000-0000B6170000}"/>
    <cellStyle name="Coma 2 3 2 2 4 2 2 2 2 6" xfId="1484" xr:uid="{00000000-0005-0000-0000-0000B7170000}"/>
    <cellStyle name="Coma 2 3 2 2 4 2 2 2 3" xfId="1485" xr:uid="{00000000-0005-0000-0000-0000B8170000}"/>
    <cellStyle name="Coma 2 3 2 2 4 2 2 2 3 2" xfId="15967" xr:uid="{00000000-0005-0000-0000-0000B9170000}"/>
    <cellStyle name="Coma 2 3 2 2 4 2 2 2 3 2 2" xfId="24671" xr:uid="{00000000-0005-0000-0000-0000BA170000}"/>
    <cellStyle name="Coma 2 3 2 2 4 2 2 2 3 3" xfId="18165" xr:uid="{00000000-0005-0000-0000-0000BB170000}"/>
    <cellStyle name="Coma 2 3 2 2 4 2 2 2 3 3 2" xfId="26869" xr:uid="{00000000-0005-0000-0000-0000BC170000}"/>
    <cellStyle name="Coma 2 3 2 2 4 2 2 2 3 4" xfId="13797" xr:uid="{00000000-0005-0000-0000-0000BD170000}"/>
    <cellStyle name="Coma 2 3 2 2 4 2 2 2 3 4 2" xfId="22501" xr:uid="{00000000-0005-0000-0000-0000BE170000}"/>
    <cellStyle name="Coma 2 3 2 2 4 2 2 2 3 5" xfId="20332" xr:uid="{00000000-0005-0000-0000-0000BF170000}"/>
    <cellStyle name="Coma 2 3 2 2 4 2 2 2 4" xfId="1486" xr:uid="{00000000-0005-0000-0000-0000C0170000}"/>
    <cellStyle name="Coma 2 3 2 2 4 2 2 2 4 2" xfId="15968" xr:uid="{00000000-0005-0000-0000-0000C1170000}"/>
    <cellStyle name="Coma 2 3 2 2 4 2 2 2 4 2 2" xfId="24672" xr:uid="{00000000-0005-0000-0000-0000C2170000}"/>
    <cellStyle name="Coma 2 3 2 2 4 2 2 2 4 3" xfId="18166" xr:uid="{00000000-0005-0000-0000-0000C3170000}"/>
    <cellStyle name="Coma 2 3 2 2 4 2 2 2 4 3 2" xfId="26870" xr:uid="{00000000-0005-0000-0000-0000C4170000}"/>
    <cellStyle name="Coma 2 3 2 2 4 2 2 2 4 4" xfId="13798" xr:uid="{00000000-0005-0000-0000-0000C5170000}"/>
    <cellStyle name="Coma 2 3 2 2 4 2 2 2 4 4 2" xfId="22502" xr:uid="{00000000-0005-0000-0000-0000C6170000}"/>
    <cellStyle name="Coma 2 3 2 2 4 2 2 2 4 5" xfId="20333" xr:uid="{00000000-0005-0000-0000-0000C7170000}"/>
    <cellStyle name="Coma 2 3 2 2 4 2 2 2 5" xfId="1487" xr:uid="{00000000-0005-0000-0000-0000C8170000}"/>
    <cellStyle name="Coma 2 3 2 2 4 2 2 2 5 2" xfId="15969" xr:uid="{00000000-0005-0000-0000-0000C9170000}"/>
    <cellStyle name="Coma 2 3 2 2 4 2 2 2 5 2 2" xfId="24673" xr:uid="{00000000-0005-0000-0000-0000CA170000}"/>
    <cellStyle name="Coma 2 3 2 2 4 2 2 2 5 3" xfId="18167" xr:uid="{00000000-0005-0000-0000-0000CB170000}"/>
    <cellStyle name="Coma 2 3 2 2 4 2 2 2 5 3 2" xfId="26871" xr:uid="{00000000-0005-0000-0000-0000CC170000}"/>
    <cellStyle name="Coma 2 3 2 2 4 2 2 2 5 4" xfId="13799" xr:uid="{00000000-0005-0000-0000-0000CD170000}"/>
    <cellStyle name="Coma 2 3 2 2 4 2 2 2 5 4 2" xfId="22503" xr:uid="{00000000-0005-0000-0000-0000CE170000}"/>
    <cellStyle name="Coma 2 3 2 2 4 2 2 2 5 5" xfId="20334" xr:uid="{00000000-0005-0000-0000-0000CF170000}"/>
    <cellStyle name="Coma 2 3 2 2 4 2 2 2 6" xfId="1488" xr:uid="{00000000-0005-0000-0000-0000D0170000}"/>
    <cellStyle name="Coma 2 3 2 2 4 2 2 2 6 2" xfId="15970" xr:uid="{00000000-0005-0000-0000-0000D1170000}"/>
    <cellStyle name="Coma 2 3 2 2 4 2 2 2 6 2 2" xfId="24674" xr:uid="{00000000-0005-0000-0000-0000D2170000}"/>
    <cellStyle name="Coma 2 3 2 2 4 2 2 2 6 3" xfId="18168" xr:uid="{00000000-0005-0000-0000-0000D3170000}"/>
    <cellStyle name="Coma 2 3 2 2 4 2 2 2 6 3 2" xfId="26872" xr:uid="{00000000-0005-0000-0000-0000D4170000}"/>
    <cellStyle name="Coma 2 3 2 2 4 2 2 2 6 4" xfId="13800" xr:uid="{00000000-0005-0000-0000-0000D5170000}"/>
    <cellStyle name="Coma 2 3 2 2 4 2 2 2 6 4 2" xfId="22504" xr:uid="{00000000-0005-0000-0000-0000D6170000}"/>
    <cellStyle name="Coma 2 3 2 2 4 2 2 2 6 5" xfId="20335" xr:uid="{00000000-0005-0000-0000-0000D7170000}"/>
    <cellStyle name="Coma 2 3 2 2 4 2 2 2 7" xfId="15961" xr:uid="{00000000-0005-0000-0000-0000D8170000}"/>
    <cellStyle name="Coma 2 3 2 2 4 2 2 2 7 2" xfId="24665" xr:uid="{00000000-0005-0000-0000-0000D9170000}"/>
    <cellStyle name="Coma 2 3 2 2 4 2 2 2 8" xfId="18159" xr:uid="{00000000-0005-0000-0000-0000DA170000}"/>
    <cellStyle name="Coma 2 3 2 2 4 2 2 2 8 2" xfId="26863" xr:uid="{00000000-0005-0000-0000-0000DB170000}"/>
    <cellStyle name="Coma 2 3 2 2 4 2 2 2 9" xfId="13791" xr:uid="{00000000-0005-0000-0000-0000DC170000}"/>
    <cellStyle name="Coma 2 3 2 2 4 2 2 2 9 2" xfId="22495" xr:uid="{00000000-0005-0000-0000-0000DD170000}"/>
    <cellStyle name="Coma 2 3 2 2 4 2 2 3" xfId="1489" xr:uid="{00000000-0005-0000-0000-0000DE170000}"/>
    <cellStyle name="Coma 2 3 2 2 4 2 2 3 2" xfId="1490" xr:uid="{00000000-0005-0000-0000-0000DF170000}"/>
    <cellStyle name="Coma 2 3 2 2 4 2 2 3 2 2" xfId="15972" xr:uid="{00000000-0005-0000-0000-0000E0170000}"/>
    <cellStyle name="Coma 2 3 2 2 4 2 2 3 2 2 2" xfId="24676" xr:uid="{00000000-0005-0000-0000-0000E1170000}"/>
    <cellStyle name="Coma 2 3 2 2 4 2 2 3 2 3" xfId="18170" xr:uid="{00000000-0005-0000-0000-0000E2170000}"/>
    <cellStyle name="Coma 2 3 2 2 4 2 2 3 2 3 2" xfId="26874" xr:uid="{00000000-0005-0000-0000-0000E3170000}"/>
    <cellStyle name="Coma 2 3 2 2 4 2 2 3 2 4" xfId="13802" xr:uid="{00000000-0005-0000-0000-0000E4170000}"/>
    <cellStyle name="Coma 2 3 2 2 4 2 2 3 2 4 2" xfId="22506" xr:uid="{00000000-0005-0000-0000-0000E5170000}"/>
    <cellStyle name="Coma 2 3 2 2 4 2 2 3 2 5" xfId="20337" xr:uid="{00000000-0005-0000-0000-0000E6170000}"/>
    <cellStyle name="Coma 2 3 2 2 4 2 2 3 3" xfId="1491" xr:uid="{00000000-0005-0000-0000-0000E7170000}"/>
    <cellStyle name="Coma 2 3 2 2 4 2 2 3 3 2" xfId="15973" xr:uid="{00000000-0005-0000-0000-0000E8170000}"/>
    <cellStyle name="Coma 2 3 2 2 4 2 2 3 3 2 2" xfId="24677" xr:uid="{00000000-0005-0000-0000-0000E9170000}"/>
    <cellStyle name="Coma 2 3 2 2 4 2 2 3 3 3" xfId="18171" xr:uid="{00000000-0005-0000-0000-0000EA170000}"/>
    <cellStyle name="Coma 2 3 2 2 4 2 2 3 3 3 2" xfId="26875" xr:uid="{00000000-0005-0000-0000-0000EB170000}"/>
    <cellStyle name="Coma 2 3 2 2 4 2 2 3 3 4" xfId="13803" xr:uid="{00000000-0005-0000-0000-0000EC170000}"/>
    <cellStyle name="Coma 2 3 2 2 4 2 2 3 3 4 2" xfId="22507" xr:uid="{00000000-0005-0000-0000-0000ED170000}"/>
    <cellStyle name="Coma 2 3 2 2 4 2 2 3 3 5" xfId="20338" xr:uid="{00000000-0005-0000-0000-0000EE170000}"/>
    <cellStyle name="Coma 2 3 2 2 4 2 2 3 4" xfId="1492" xr:uid="{00000000-0005-0000-0000-0000EF170000}"/>
    <cellStyle name="Coma 2 3 2 2 4 2 2 3 4 2" xfId="15974" xr:uid="{00000000-0005-0000-0000-0000F0170000}"/>
    <cellStyle name="Coma 2 3 2 2 4 2 2 3 4 2 2" xfId="24678" xr:uid="{00000000-0005-0000-0000-0000F1170000}"/>
    <cellStyle name="Coma 2 3 2 2 4 2 2 3 4 3" xfId="18172" xr:uid="{00000000-0005-0000-0000-0000F2170000}"/>
    <cellStyle name="Coma 2 3 2 2 4 2 2 3 4 3 2" xfId="26876" xr:uid="{00000000-0005-0000-0000-0000F3170000}"/>
    <cellStyle name="Coma 2 3 2 2 4 2 2 3 4 4" xfId="13804" xr:uid="{00000000-0005-0000-0000-0000F4170000}"/>
    <cellStyle name="Coma 2 3 2 2 4 2 2 3 4 4 2" xfId="22508" xr:uid="{00000000-0005-0000-0000-0000F5170000}"/>
    <cellStyle name="Coma 2 3 2 2 4 2 2 3 4 5" xfId="20339" xr:uid="{00000000-0005-0000-0000-0000F6170000}"/>
    <cellStyle name="Coma 2 3 2 2 4 2 2 3 5" xfId="1493" xr:uid="{00000000-0005-0000-0000-0000F7170000}"/>
    <cellStyle name="Coma 2 3 2 2 4 2 2 3 5 2" xfId="15975" xr:uid="{00000000-0005-0000-0000-0000F8170000}"/>
    <cellStyle name="Coma 2 3 2 2 4 2 2 3 5 2 2" xfId="24679" xr:uid="{00000000-0005-0000-0000-0000F9170000}"/>
    <cellStyle name="Coma 2 3 2 2 4 2 2 3 5 3" xfId="18173" xr:uid="{00000000-0005-0000-0000-0000FA170000}"/>
    <cellStyle name="Coma 2 3 2 2 4 2 2 3 5 3 2" xfId="26877" xr:uid="{00000000-0005-0000-0000-0000FB170000}"/>
    <cellStyle name="Coma 2 3 2 2 4 2 2 3 5 4" xfId="13805" xr:uid="{00000000-0005-0000-0000-0000FC170000}"/>
    <cellStyle name="Coma 2 3 2 2 4 2 2 3 5 4 2" xfId="22509" xr:uid="{00000000-0005-0000-0000-0000FD170000}"/>
    <cellStyle name="Coma 2 3 2 2 4 2 2 3 5 5" xfId="20340" xr:uid="{00000000-0005-0000-0000-0000FE170000}"/>
    <cellStyle name="Coma 2 3 2 2 4 2 2 3 6" xfId="15971" xr:uid="{00000000-0005-0000-0000-0000FF170000}"/>
    <cellStyle name="Coma 2 3 2 2 4 2 2 3 6 2" xfId="24675" xr:uid="{00000000-0005-0000-0000-000000180000}"/>
    <cellStyle name="Coma 2 3 2 2 4 2 2 3 7" xfId="18169" xr:uid="{00000000-0005-0000-0000-000001180000}"/>
    <cellStyle name="Coma 2 3 2 2 4 2 2 3 7 2" xfId="26873" xr:uid="{00000000-0005-0000-0000-000002180000}"/>
    <cellStyle name="Coma 2 3 2 2 4 2 2 3 8" xfId="13801" xr:uid="{00000000-0005-0000-0000-000003180000}"/>
    <cellStyle name="Coma 2 3 2 2 4 2 2 3 8 2" xfId="22505" xr:uid="{00000000-0005-0000-0000-000004180000}"/>
    <cellStyle name="Coma 2 3 2 2 4 2 2 3 9" xfId="20336" xr:uid="{00000000-0005-0000-0000-000005180000}"/>
    <cellStyle name="Coma 2 3 2 2 4 2 2 4" xfId="1494" xr:uid="{00000000-0005-0000-0000-000006180000}"/>
    <cellStyle name="Coma 2 3 2 2 4 2 2 5" xfId="1495" xr:uid="{00000000-0005-0000-0000-000007180000}"/>
    <cellStyle name="Coma 2 3 2 2 4 2 2 6" xfId="1496" xr:uid="{00000000-0005-0000-0000-000008180000}"/>
    <cellStyle name="Coma 2 3 2 2 4 2 2 7" xfId="1497" xr:uid="{00000000-0005-0000-0000-000009180000}"/>
    <cellStyle name="Coma 2 3 2 2 4 2 3" xfId="1498" xr:uid="{00000000-0005-0000-0000-00000A180000}"/>
    <cellStyle name="Coma 2 3 2 2 4 2 3 2" xfId="1499" xr:uid="{00000000-0005-0000-0000-00000B180000}"/>
    <cellStyle name="Coma 2 3 2 2 4 2 3 2 2" xfId="1500" xr:uid="{00000000-0005-0000-0000-00000C180000}"/>
    <cellStyle name="Coma 2 3 2 2 4 2 3 2 2 2" xfId="15977" xr:uid="{00000000-0005-0000-0000-00000D180000}"/>
    <cellStyle name="Coma 2 3 2 2 4 2 3 2 2 2 2" xfId="24681" xr:uid="{00000000-0005-0000-0000-00000E180000}"/>
    <cellStyle name="Coma 2 3 2 2 4 2 3 2 2 3" xfId="18175" xr:uid="{00000000-0005-0000-0000-00000F180000}"/>
    <cellStyle name="Coma 2 3 2 2 4 2 3 2 2 3 2" xfId="26879" xr:uid="{00000000-0005-0000-0000-000010180000}"/>
    <cellStyle name="Coma 2 3 2 2 4 2 3 2 2 4" xfId="13807" xr:uid="{00000000-0005-0000-0000-000011180000}"/>
    <cellStyle name="Coma 2 3 2 2 4 2 3 2 2 4 2" xfId="22511" xr:uid="{00000000-0005-0000-0000-000012180000}"/>
    <cellStyle name="Coma 2 3 2 2 4 2 3 2 2 5" xfId="20342" xr:uid="{00000000-0005-0000-0000-000013180000}"/>
    <cellStyle name="Coma 2 3 2 2 4 2 3 2 3" xfId="1501" xr:uid="{00000000-0005-0000-0000-000014180000}"/>
    <cellStyle name="Coma 2 3 2 2 4 2 3 2 3 2" xfId="15978" xr:uid="{00000000-0005-0000-0000-000015180000}"/>
    <cellStyle name="Coma 2 3 2 2 4 2 3 2 3 2 2" xfId="24682" xr:uid="{00000000-0005-0000-0000-000016180000}"/>
    <cellStyle name="Coma 2 3 2 2 4 2 3 2 3 3" xfId="18176" xr:uid="{00000000-0005-0000-0000-000017180000}"/>
    <cellStyle name="Coma 2 3 2 2 4 2 3 2 3 3 2" xfId="26880" xr:uid="{00000000-0005-0000-0000-000018180000}"/>
    <cellStyle name="Coma 2 3 2 2 4 2 3 2 3 4" xfId="13808" xr:uid="{00000000-0005-0000-0000-000019180000}"/>
    <cellStyle name="Coma 2 3 2 2 4 2 3 2 3 4 2" xfId="22512" xr:uid="{00000000-0005-0000-0000-00001A180000}"/>
    <cellStyle name="Coma 2 3 2 2 4 2 3 2 3 5" xfId="20343" xr:uid="{00000000-0005-0000-0000-00001B180000}"/>
    <cellStyle name="Coma 2 3 2 2 4 2 3 2 4" xfId="1502" xr:uid="{00000000-0005-0000-0000-00001C180000}"/>
    <cellStyle name="Coma 2 3 2 2 4 2 3 2 4 2" xfId="15979" xr:uid="{00000000-0005-0000-0000-00001D180000}"/>
    <cellStyle name="Coma 2 3 2 2 4 2 3 2 4 2 2" xfId="24683" xr:uid="{00000000-0005-0000-0000-00001E180000}"/>
    <cellStyle name="Coma 2 3 2 2 4 2 3 2 4 3" xfId="18177" xr:uid="{00000000-0005-0000-0000-00001F180000}"/>
    <cellStyle name="Coma 2 3 2 2 4 2 3 2 4 3 2" xfId="26881" xr:uid="{00000000-0005-0000-0000-000020180000}"/>
    <cellStyle name="Coma 2 3 2 2 4 2 3 2 4 4" xfId="13809" xr:uid="{00000000-0005-0000-0000-000021180000}"/>
    <cellStyle name="Coma 2 3 2 2 4 2 3 2 4 4 2" xfId="22513" xr:uid="{00000000-0005-0000-0000-000022180000}"/>
    <cellStyle name="Coma 2 3 2 2 4 2 3 2 4 5" xfId="20344" xr:uid="{00000000-0005-0000-0000-000023180000}"/>
    <cellStyle name="Coma 2 3 2 2 4 2 3 2 5" xfId="1503" xr:uid="{00000000-0005-0000-0000-000024180000}"/>
    <cellStyle name="Coma 2 3 2 2 4 2 3 2 5 2" xfId="15980" xr:uid="{00000000-0005-0000-0000-000025180000}"/>
    <cellStyle name="Coma 2 3 2 2 4 2 3 2 5 2 2" xfId="24684" xr:uid="{00000000-0005-0000-0000-000026180000}"/>
    <cellStyle name="Coma 2 3 2 2 4 2 3 2 5 3" xfId="18178" xr:uid="{00000000-0005-0000-0000-000027180000}"/>
    <cellStyle name="Coma 2 3 2 2 4 2 3 2 5 3 2" xfId="26882" xr:uid="{00000000-0005-0000-0000-000028180000}"/>
    <cellStyle name="Coma 2 3 2 2 4 2 3 2 5 4" xfId="13810" xr:uid="{00000000-0005-0000-0000-000029180000}"/>
    <cellStyle name="Coma 2 3 2 2 4 2 3 2 5 4 2" xfId="22514" xr:uid="{00000000-0005-0000-0000-00002A180000}"/>
    <cellStyle name="Coma 2 3 2 2 4 2 3 2 5 5" xfId="20345" xr:uid="{00000000-0005-0000-0000-00002B180000}"/>
    <cellStyle name="Coma 2 3 2 2 4 2 3 2 6" xfId="15976" xr:uid="{00000000-0005-0000-0000-00002C180000}"/>
    <cellStyle name="Coma 2 3 2 2 4 2 3 2 6 2" xfId="24680" xr:uid="{00000000-0005-0000-0000-00002D180000}"/>
    <cellStyle name="Coma 2 3 2 2 4 2 3 2 7" xfId="18174" xr:uid="{00000000-0005-0000-0000-00002E180000}"/>
    <cellStyle name="Coma 2 3 2 2 4 2 3 2 7 2" xfId="26878" xr:uid="{00000000-0005-0000-0000-00002F180000}"/>
    <cellStyle name="Coma 2 3 2 2 4 2 3 2 8" xfId="13806" xr:uid="{00000000-0005-0000-0000-000030180000}"/>
    <cellStyle name="Coma 2 3 2 2 4 2 3 2 8 2" xfId="22510" xr:uid="{00000000-0005-0000-0000-000031180000}"/>
    <cellStyle name="Coma 2 3 2 2 4 2 3 2 9" xfId="20341" xr:uid="{00000000-0005-0000-0000-000032180000}"/>
    <cellStyle name="Coma 2 3 2 2 4 2 3 3" xfId="1504" xr:uid="{00000000-0005-0000-0000-000033180000}"/>
    <cellStyle name="Coma 2 3 2 2 4 2 3 4" xfId="1505" xr:uid="{00000000-0005-0000-0000-000034180000}"/>
    <cellStyle name="Coma 2 3 2 2 4 2 3 5" xfId="1506" xr:uid="{00000000-0005-0000-0000-000035180000}"/>
    <cellStyle name="Coma 2 3 2 2 4 2 3 6" xfId="1507" xr:uid="{00000000-0005-0000-0000-000036180000}"/>
    <cellStyle name="Coma 2 3 2 2 4 2 4" xfId="1508" xr:uid="{00000000-0005-0000-0000-000037180000}"/>
    <cellStyle name="Coma 2 3 2 2 4 2 4 2" xfId="15981" xr:uid="{00000000-0005-0000-0000-000038180000}"/>
    <cellStyle name="Coma 2 3 2 2 4 2 4 2 2" xfId="24685" xr:uid="{00000000-0005-0000-0000-000039180000}"/>
    <cellStyle name="Coma 2 3 2 2 4 2 4 3" xfId="18179" xr:uid="{00000000-0005-0000-0000-00003A180000}"/>
    <cellStyle name="Coma 2 3 2 2 4 2 4 3 2" xfId="26883" xr:uid="{00000000-0005-0000-0000-00003B180000}"/>
    <cellStyle name="Coma 2 3 2 2 4 2 4 4" xfId="13811" xr:uid="{00000000-0005-0000-0000-00003C180000}"/>
    <cellStyle name="Coma 2 3 2 2 4 2 4 4 2" xfId="22515" xr:uid="{00000000-0005-0000-0000-00003D180000}"/>
    <cellStyle name="Coma 2 3 2 2 4 2 4 5" xfId="20346" xr:uid="{00000000-0005-0000-0000-00003E180000}"/>
    <cellStyle name="Coma 2 3 2 2 4 2 5" xfId="1509" xr:uid="{00000000-0005-0000-0000-00003F180000}"/>
    <cellStyle name="Coma 2 3 2 2 4 2 5 2" xfId="15982" xr:uid="{00000000-0005-0000-0000-000040180000}"/>
    <cellStyle name="Coma 2 3 2 2 4 2 5 2 2" xfId="24686" xr:uid="{00000000-0005-0000-0000-000041180000}"/>
    <cellStyle name="Coma 2 3 2 2 4 2 5 3" xfId="18180" xr:uid="{00000000-0005-0000-0000-000042180000}"/>
    <cellStyle name="Coma 2 3 2 2 4 2 5 3 2" xfId="26884" xr:uid="{00000000-0005-0000-0000-000043180000}"/>
    <cellStyle name="Coma 2 3 2 2 4 2 5 4" xfId="13812" xr:uid="{00000000-0005-0000-0000-000044180000}"/>
    <cellStyle name="Coma 2 3 2 2 4 2 5 4 2" xfId="22516" xr:uid="{00000000-0005-0000-0000-000045180000}"/>
    <cellStyle name="Coma 2 3 2 2 4 2 5 5" xfId="20347" xr:uid="{00000000-0005-0000-0000-000046180000}"/>
    <cellStyle name="Coma 2 3 2 2 4 2 6" xfId="1510" xr:uid="{00000000-0005-0000-0000-000047180000}"/>
    <cellStyle name="Coma 2 3 2 2 4 2 6 2" xfId="15983" xr:uid="{00000000-0005-0000-0000-000048180000}"/>
    <cellStyle name="Coma 2 3 2 2 4 2 6 2 2" xfId="24687" xr:uid="{00000000-0005-0000-0000-000049180000}"/>
    <cellStyle name="Coma 2 3 2 2 4 2 6 3" xfId="18181" xr:uid="{00000000-0005-0000-0000-00004A180000}"/>
    <cellStyle name="Coma 2 3 2 2 4 2 6 3 2" xfId="26885" xr:uid="{00000000-0005-0000-0000-00004B180000}"/>
    <cellStyle name="Coma 2 3 2 2 4 2 6 4" xfId="13813" xr:uid="{00000000-0005-0000-0000-00004C180000}"/>
    <cellStyle name="Coma 2 3 2 2 4 2 6 4 2" xfId="22517" xr:uid="{00000000-0005-0000-0000-00004D180000}"/>
    <cellStyle name="Coma 2 3 2 2 4 2 6 5" xfId="20348" xr:uid="{00000000-0005-0000-0000-00004E180000}"/>
    <cellStyle name="Coma 2 3 2 2 4 2 7" xfId="1511" xr:uid="{00000000-0005-0000-0000-00004F180000}"/>
    <cellStyle name="Coma 2 3 2 2 4 2 7 2" xfId="15984" xr:uid="{00000000-0005-0000-0000-000050180000}"/>
    <cellStyle name="Coma 2 3 2 2 4 2 7 2 2" xfId="24688" xr:uid="{00000000-0005-0000-0000-000051180000}"/>
    <cellStyle name="Coma 2 3 2 2 4 2 7 3" xfId="18182" xr:uid="{00000000-0005-0000-0000-000052180000}"/>
    <cellStyle name="Coma 2 3 2 2 4 2 7 3 2" xfId="26886" xr:uid="{00000000-0005-0000-0000-000053180000}"/>
    <cellStyle name="Coma 2 3 2 2 4 2 7 4" xfId="13814" xr:uid="{00000000-0005-0000-0000-000054180000}"/>
    <cellStyle name="Coma 2 3 2 2 4 2 7 4 2" xfId="22518" xr:uid="{00000000-0005-0000-0000-000055180000}"/>
    <cellStyle name="Coma 2 3 2 2 4 2 7 5" xfId="20349" xr:uid="{00000000-0005-0000-0000-000056180000}"/>
    <cellStyle name="Coma 2 3 2 2 4 2 8" xfId="15960" xr:uid="{00000000-0005-0000-0000-000057180000}"/>
    <cellStyle name="Coma 2 3 2 2 4 2 8 2" xfId="24664" xr:uid="{00000000-0005-0000-0000-000058180000}"/>
    <cellStyle name="Coma 2 3 2 2 4 2 9" xfId="18158" xr:uid="{00000000-0005-0000-0000-000059180000}"/>
    <cellStyle name="Coma 2 3 2 2 4 2 9 2" xfId="26862" xr:uid="{00000000-0005-0000-0000-00005A180000}"/>
    <cellStyle name="Coma 2 3 2 2 4 3" xfId="1512" xr:uid="{00000000-0005-0000-0000-00005B180000}"/>
    <cellStyle name="Coma 2 3 2 2 4 3 10" xfId="20350" xr:uid="{00000000-0005-0000-0000-00005C180000}"/>
    <cellStyle name="Coma 2 3 2 2 4 3 2" xfId="1513" xr:uid="{00000000-0005-0000-0000-00005D180000}"/>
    <cellStyle name="Coma 2 3 2 2 4 3 2 2" xfId="1514" xr:uid="{00000000-0005-0000-0000-00005E180000}"/>
    <cellStyle name="Coma 2 3 2 2 4 3 2 2 2" xfId="1515" xr:uid="{00000000-0005-0000-0000-00005F180000}"/>
    <cellStyle name="Coma 2 3 2 2 4 3 2 2 2 2" xfId="15987" xr:uid="{00000000-0005-0000-0000-000060180000}"/>
    <cellStyle name="Coma 2 3 2 2 4 3 2 2 2 2 2" xfId="24691" xr:uid="{00000000-0005-0000-0000-000061180000}"/>
    <cellStyle name="Coma 2 3 2 2 4 3 2 2 2 3" xfId="18185" xr:uid="{00000000-0005-0000-0000-000062180000}"/>
    <cellStyle name="Coma 2 3 2 2 4 3 2 2 2 3 2" xfId="26889" xr:uid="{00000000-0005-0000-0000-000063180000}"/>
    <cellStyle name="Coma 2 3 2 2 4 3 2 2 2 4" xfId="13817" xr:uid="{00000000-0005-0000-0000-000064180000}"/>
    <cellStyle name="Coma 2 3 2 2 4 3 2 2 2 4 2" xfId="22521" xr:uid="{00000000-0005-0000-0000-000065180000}"/>
    <cellStyle name="Coma 2 3 2 2 4 3 2 2 2 5" xfId="20352" xr:uid="{00000000-0005-0000-0000-000066180000}"/>
    <cellStyle name="Coma 2 3 2 2 4 3 2 2 3" xfId="1516" xr:uid="{00000000-0005-0000-0000-000067180000}"/>
    <cellStyle name="Coma 2 3 2 2 4 3 2 2 3 2" xfId="15988" xr:uid="{00000000-0005-0000-0000-000068180000}"/>
    <cellStyle name="Coma 2 3 2 2 4 3 2 2 3 2 2" xfId="24692" xr:uid="{00000000-0005-0000-0000-000069180000}"/>
    <cellStyle name="Coma 2 3 2 2 4 3 2 2 3 3" xfId="18186" xr:uid="{00000000-0005-0000-0000-00006A180000}"/>
    <cellStyle name="Coma 2 3 2 2 4 3 2 2 3 3 2" xfId="26890" xr:uid="{00000000-0005-0000-0000-00006B180000}"/>
    <cellStyle name="Coma 2 3 2 2 4 3 2 2 3 4" xfId="13818" xr:uid="{00000000-0005-0000-0000-00006C180000}"/>
    <cellStyle name="Coma 2 3 2 2 4 3 2 2 3 4 2" xfId="22522" xr:uid="{00000000-0005-0000-0000-00006D180000}"/>
    <cellStyle name="Coma 2 3 2 2 4 3 2 2 3 5" xfId="20353" xr:uid="{00000000-0005-0000-0000-00006E180000}"/>
    <cellStyle name="Coma 2 3 2 2 4 3 2 2 4" xfId="1517" xr:uid="{00000000-0005-0000-0000-00006F180000}"/>
    <cellStyle name="Coma 2 3 2 2 4 3 2 2 4 2" xfId="15989" xr:uid="{00000000-0005-0000-0000-000070180000}"/>
    <cellStyle name="Coma 2 3 2 2 4 3 2 2 4 2 2" xfId="24693" xr:uid="{00000000-0005-0000-0000-000071180000}"/>
    <cellStyle name="Coma 2 3 2 2 4 3 2 2 4 3" xfId="18187" xr:uid="{00000000-0005-0000-0000-000072180000}"/>
    <cellStyle name="Coma 2 3 2 2 4 3 2 2 4 3 2" xfId="26891" xr:uid="{00000000-0005-0000-0000-000073180000}"/>
    <cellStyle name="Coma 2 3 2 2 4 3 2 2 4 4" xfId="13819" xr:uid="{00000000-0005-0000-0000-000074180000}"/>
    <cellStyle name="Coma 2 3 2 2 4 3 2 2 4 4 2" xfId="22523" xr:uid="{00000000-0005-0000-0000-000075180000}"/>
    <cellStyle name="Coma 2 3 2 2 4 3 2 2 4 5" xfId="20354" xr:uid="{00000000-0005-0000-0000-000076180000}"/>
    <cellStyle name="Coma 2 3 2 2 4 3 2 2 5" xfId="1518" xr:uid="{00000000-0005-0000-0000-000077180000}"/>
    <cellStyle name="Coma 2 3 2 2 4 3 2 2 5 2" xfId="15990" xr:uid="{00000000-0005-0000-0000-000078180000}"/>
    <cellStyle name="Coma 2 3 2 2 4 3 2 2 5 2 2" xfId="24694" xr:uid="{00000000-0005-0000-0000-000079180000}"/>
    <cellStyle name="Coma 2 3 2 2 4 3 2 2 5 3" xfId="18188" xr:uid="{00000000-0005-0000-0000-00007A180000}"/>
    <cellStyle name="Coma 2 3 2 2 4 3 2 2 5 3 2" xfId="26892" xr:uid="{00000000-0005-0000-0000-00007B180000}"/>
    <cellStyle name="Coma 2 3 2 2 4 3 2 2 5 4" xfId="13820" xr:uid="{00000000-0005-0000-0000-00007C180000}"/>
    <cellStyle name="Coma 2 3 2 2 4 3 2 2 5 4 2" xfId="22524" xr:uid="{00000000-0005-0000-0000-00007D180000}"/>
    <cellStyle name="Coma 2 3 2 2 4 3 2 2 5 5" xfId="20355" xr:uid="{00000000-0005-0000-0000-00007E180000}"/>
    <cellStyle name="Coma 2 3 2 2 4 3 2 2 6" xfId="15986" xr:uid="{00000000-0005-0000-0000-00007F180000}"/>
    <cellStyle name="Coma 2 3 2 2 4 3 2 2 6 2" xfId="24690" xr:uid="{00000000-0005-0000-0000-000080180000}"/>
    <cellStyle name="Coma 2 3 2 2 4 3 2 2 7" xfId="18184" xr:uid="{00000000-0005-0000-0000-000081180000}"/>
    <cellStyle name="Coma 2 3 2 2 4 3 2 2 7 2" xfId="26888" xr:uid="{00000000-0005-0000-0000-000082180000}"/>
    <cellStyle name="Coma 2 3 2 2 4 3 2 2 8" xfId="13816" xr:uid="{00000000-0005-0000-0000-000083180000}"/>
    <cellStyle name="Coma 2 3 2 2 4 3 2 2 8 2" xfId="22520" xr:uid="{00000000-0005-0000-0000-000084180000}"/>
    <cellStyle name="Coma 2 3 2 2 4 3 2 2 9" xfId="20351" xr:uid="{00000000-0005-0000-0000-000085180000}"/>
    <cellStyle name="Coma 2 3 2 2 4 3 2 3" xfId="1519" xr:uid="{00000000-0005-0000-0000-000086180000}"/>
    <cellStyle name="Coma 2 3 2 2 4 3 2 4" xfId="1520" xr:uid="{00000000-0005-0000-0000-000087180000}"/>
    <cellStyle name="Coma 2 3 2 2 4 3 2 5" xfId="1521" xr:uid="{00000000-0005-0000-0000-000088180000}"/>
    <cellStyle name="Coma 2 3 2 2 4 3 2 6" xfId="1522" xr:uid="{00000000-0005-0000-0000-000089180000}"/>
    <cellStyle name="Coma 2 3 2 2 4 3 3" xfId="1523" xr:uid="{00000000-0005-0000-0000-00008A180000}"/>
    <cellStyle name="Coma 2 3 2 2 4 3 3 2" xfId="15991" xr:uid="{00000000-0005-0000-0000-00008B180000}"/>
    <cellStyle name="Coma 2 3 2 2 4 3 3 2 2" xfId="24695" xr:uid="{00000000-0005-0000-0000-00008C180000}"/>
    <cellStyle name="Coma 2 3 2 2 4 3 3 3" xfId="18189" xr:uid="{00000000-0005-0000-0000-00008D180000}"/>
    <cellStyle name="Coma 2 3 2 2 4 3 3 3 2" xfId="26893" xr:uid="{00000000-0005-0000-0000-00008E180000}"/>
    <cellStyle name="Coma 2 3 2 2 4 3 3 4" xfId="13821" xr:uid="{00000000-0005-0000-0000-00008F180000}"/>
    <cellStyle name="Coma 2 3 2 2 4 3 3 4 2" xfId="22525" xr:uid="{00000000-0005-0000-0000-000090180000}"/>
    <cellStyle name="Coma 2 3 2 2 4 3 3 5" xfId="20356" xr:uid="{00000000-0005-0000-0000-000091180000}"/>
    <cellStyle name="Coma 2 3 2 2 4 3 4" xfId="1524" xr:uid="{00000000-0005-0000-0000-000092180000}"/>
    <cellStyle name="Coma 2 3 2 2 4 3 4 2" xfId="15992" xr:uid="{00000000-0005-0000-0000-000093180000}"/>
    <cellStyle name="Coma 2 3 2 2 4 3 4 2 2" xfId="24696" xr:uid="{00000000-0005-0000-0000-000094180000}"/>
    <cellStyle name="Coma 2 3 2 2 4 3 4 3" xfId="18190" xr:uid="{00000000-0005-0000-0000-000095180000}"/>
    <cellStyle name="Coma 2 3 2 2 4 3 4 3 2" xfId="26894" xr:uid="{00000000-0005-0000-0000-000096180000}"/>
    <cellStyle name="Coma 2 3 2 2 4 3 4 4" xfId="13822" xr:uid="{00000000-0005-0000-0000-000097180000}"/>
    <cellStyle name="Coma 2 3 2 2 4 3 4 4 2" xfId="22526" xr:uid="{00000000-0005-0000-0000-000098180000}"/>
    <cellStyle name="Coma 2 3 2 2 4 3 4 5" xfId="20357" xr:uid="{00000000-0005-0000-0000-000099180000}"/>
    <cellStyle name="Coma 2 3 2 2 4 3 5" xfId="1525" xr:uid="{00000000-0005-0000-0000-00009A180000}"/>
    <cellStyle name="Coma 2 3 2 2 4 3 5 2" xfId="15993" xr:uid="{00000000-0005-0000-0000-00009B180000}"/>
    <cellStyle name="Coma 2 3 2 2 4 3 5 2 2" xfId="24697" xr:uid="{00000000-0005-0000-0000-00009C180000}"/>
    <cellStyle name="Coma 2 3 2 2 4 3 5 3" xfId="18191" xr:uid="{00000000-0005-0000-0000-00009D180000}"/>
    <cellStyle name="Coma 2 3 2 2 4 3 5 3 2" xfId="26895" xr:uid="{00000000-0005-0000-0000-00009E180000}"/>
    <cellStyle name="Coma 2 3 2 2 4 3 5 4" xfId="13823" xr:uid="{00000000-0005-0000-0000-00009F180000}"/>
    <cellStyle name="Coma 2 3 2 2 4 3 5 4 2" xfId="22527" xr:uid="{00000000-0005-0000-0000-0000A0180000}"/>
    <cellStyle name="Coma 2 3 2 2 4 3 5 5" xfId="20358" xr:uid="{00000000-0005-0000-0000-0000A1180000}"/>
    <cellStyle name="Coma 2 3 2 2 4 3 6" xfId="1526" xr:uid="{00000000-0005-0000-0000-0000A2180000}"/>
    <cellStyle name="Coma 2 3 2 2 4 3 6 2" xfId="15994" xr:uid="{00000000-0005-0000-0000-0000A3180000}"/>
    <cellStyle name="Coma 2 3 2 2 4 3 6 2 2" xfId="24698" xr:uid="{00000000-0005-0000-0000-0000A4180000}"/>
    <cellStyle name="Coma 2 3 2 2 4 3 6 3" xfId="18192" xr:uid="{00000000-0005-0000-0000-0000A5180000}"/>
    <cellStyle name="Coma 2 3 2 2 4 3 6 3 2" xfId="26896" xr:uid="{00000000-0005-0000-0000-0000A6180000}"/>
    <cellStyle name="Coma 2 3 2 2 4 3 6 4" xfId="13824" xr:uid="{00000000-0005-0000-0000-0000A7180000}"/>
    <cellStyle name="Coma 2 3 2 2 4 3 6 4 2" xfId="22528" xr:uid="{00000000-0005-0000-0000-0000A8180000}"/>
    <cellStyle name="Coma 2 3 2 2 4 3 6 5" xfId="20359" xr:uid="{00000000-0005-0000-0000-0000A9180000}"/>
    <cellStyle name="Coma 2 3 2 2 4 3 7" xfId="15985" xr:uid="{00000000-0005-0000-0000-0000AA180000}"/>
    <cellStyle name="Coma 2 3 2 2 4 3 7 2" xfId="24689" xr:uid="{00000000-0005-0000-0000-0000AB180000}"/>
    <cellStyle name="Coma 2 3 2 2 4 3 8" xfId="18183" xr:uid="{00000000-0005-0000-0000-0000AC180000}"/>
    <cellStyle name="Coma 2 3 2 2 4 3 8 2" xfId="26887" xr:uid="{00000000-0005-0000-0000-0000AD180000}"/>
    <cellStyle name="Coma 2 3 2 2 4 3 9" xfId="13815" xr:uid="{00000000-0005-0000-0000-0000AE180000}"/>
    <cellStyle name="Coma 2 3 2 2 4 3 9 2" xfId="22519" xr:uid="{00000000-0005-0000-0000-0000AF180000}"/>
    <cellStyle name="Coma 2 3 2 2 4 4" xfId="1527" xr:uid="{00000000-0005-0000-0000-0000B0180000}"/>
    <cellStyle name="Coma 2 3 2 2 4 4 2" xfId="1528" xr:uid="{00000000-0005-0000-0000-0000B1180000}"/>
    <cellStyle name="Coma 2 3 2 2 4 4 2 2" xfId="15996" xr:uid="{00000000-0005-0000-0000-0000B2180000}"/>
    <cellStyle name="Coma 2 3 2 2 4 4 2 2 2" xfId="24700" xr:uid="{00000000-0005-0000-0000-0000B3180000}"/>
    <cellStyle name="Coma 2 3 2 2 4 4 2 3" xfId="18194" xr:uid="{00000000-0005-0000-0000-0000B4180000}"/>
    <cellStyle name="Coma 2 3 2 2 4 4 2 3 2" xfId="26898" xr:uid="{00000000-0005-0000-0000-0000B5180000}"/>
    <cellStyle name="Coma 2 3 2 2 4 4 2 4" xfId="13826" xr:uid="{00000000-0005-0000-0000-0000B6180000}"/>
    <cellStyle name="Coma 2 3 2 2 4 4 2 4 2" xfId="22530" xr:uid="{00000000-0005-0000-0000-0000B7180000}"/>
    <cellStyle name="Coma 2 3 2 2 4 4 2 5" xfId="20361" xr:uid="{00000000-0005-0000-0000-0000B8180000}"/>
    <cellStyle name="Coma 2 3 2 2 4 4 3" xfId="1529" xr:uid="{00000000-0005-0000-0000-0000B9180000}"/>
    <cellStyle name="Coma 2 3 2 2 4 4 3 2" xfId="15997" xr:uid="{00000000-0005-0000-0000-0000BA180000}"/>
    <cellStyle name="Coma 2 3 2 2 4 4 3 2 2" xfId="24701" xr:uid="{00000000-0005-0000-0000-0000BB180000}"/>
    <cellStyle name="Coma 2 3 2 2 4 4 3 3" xfId="18195" xr:uid="{00000000-0005-0000-0000-0000BC180000}"/>
    <cellStyle name="Coma 2 3 2 2 4 4 3 3 2" xfId="26899" xr:uid="{00000000-0005-0000-0000-0000BD180000}"/>
    <cellStyle name="Coma 2 3 2 2 4 4 3 4" xfId="13827" xr:uid="{00000000-0005-0000-0000-0000BE180000}"/>
    <cellStyle name="Coma 2 3 2 2 4 4 3 4 2" xfId="22531" xr:uid="{00000000-0005-0000-0000-0000BF180000}"/>
    <cellStyle name="Coma 2 3 2 2 4 4 3 5" xfId="20362" xr:uid="{00000000-0005-0000-0000-0000C0180000}"/>
    <cellStyle name="Coma 2 3 2 2 4 4 4" xfId="1530" xr:uid="{00000000-0005-0000-0000-0000C1180000}"/>
    <cellStyle name="Coma 2 3 2 2 4 4 4 2" xfId="15998" xr:uid="{00000000-0005-0000-0000-0000C2180000}"/>
    <cellStyle name="Coma 2 3 2 2 4 4 4 2 2" xfId="24702" xr:uid="{00000000-0005-0000-0000-0000C3180000}"/>
    <cellStyle name="Coma 2 3 2 2 4 4 4 3" xfId="18196" xr:uid="{00000000-0005-0000-0000-0000C4180000}"/>
    <cellStyle name="Coma 2 3 2 2 4 4 4 3 2" xfId="26900" xr:uid="{00000000-0005-0000-0000-0000C5180000}"/>
    <cellStyle name="Coma 2 3 2 2 4 4 4 4" xfId="13828" xr:uid="{00000000-0005-0000-0000-0000C6180000}"/>
    <cellStyle name="Coma 2 3 2 2 4 4 4 4 2" xfId="22532" xr:uid="{00000000-0005-0000-0000-0000C7180000}"/>
    <cellStyle name="Coma 2 3 2 2 4 4 4 5" xfId="20363" xr:uid="{00000000-0005-0000-0000-0000C8180000}"/>
    <cellStyle name="Coma 2 3 2 2 4 4 5" xfId="1531" xr:uid="{00000000-0005-0000-0000-0000C9180000}"/>
    <cellStyle name="Coma 2 3 2 2 4 4 5 2" xfId="15999" xr:uid="{00000000-0005-0000-0000-0000CA180000}"/>
    <cellStyle name="Coma 2 3 2 2 4 4 5 2 2" xfId="24703" xr:uid="{00000000-0005-0000-0000-0000CB180000}"/>
    <cellStyle name="Coma 2 3 2 2 4 4 5 3" xfId="18197" xr:uid="{00000000-0005-0000-0000-0000CC180000}"/>
    <cellStyle name="Coma 2 3 2 2 4 4 5 3 2" xfId="26901" xr:uid="{00000000-0005-0000-0000-0000CD180000}"/>
    <cellStyle name="Coma 2 3 2 2 4 4 5 4" xfId="13829" xr:uid="{00000000-0005-0000-0000-0000CE180000}"/>
    <cellStyle name="Coma 2 3 2 2 4 4 5 4 2" xfId="22533" xr:uid="{00000000-0005-0000-0000-0000CF180000}"/>
    <cellStyle name="Coma 2 3 2 2 4 4 5 5" xfId="20364" xr:uid="{00000000-0005-0000-0000-0000D0180000}"/>
    <cellStyle name="Coma 2 3 2 2 4 4 6" xfId="15995" xr:uid="{00000000-0005-0000-0000-0000D1180000}"/>
    <cellStyle name="Coma 2 3 2 2 4 4 6 2" xfId="24699" xr:uid="{00000000-0005-0000-0000-0000D2180000}"/>
    <cellStyle name="Coma 2 3 2 2 4 4 7" xfId="18193" xr:uid="{00000000-0005-0000-0000-0000D3180000}"/>
    <cellStyle name="Coma 2 3 2 2 4 4 7 2" xfId="26897" xr:uid="{00000000-0005-0000-0000-0000D4180000}"/>
    <cellStyle name="Coma 2 3 2 2 4 4 8" xfId="13825" xr:uid="{00000000-0005-0000-0000-0000D5180000}"/>
    <cellStyle name="Coma 2 3 2 2 4 4 8 2" xfId="22529" xr:uid="{00000000-0005-0000-0000-0000D6180000}"/>
    <cellStyle name="Coma 2 3 2 2 4 4 9" xfId="20360" xr:uid="{00000000-0005-0000-0000-0000D7180000}"/>
    <cellStyle name="Coma 2 3 2 2 4 5" xfId="1532" xr:uid="{00000000-0005-0000-0000-0000D8180000}"/>
    <cellStyle name="Coma 2 3 2 2 4 6" xfId="1533" xr:uid="{00000000-0005-0000-0000-0000D9180000}"/>
    <cellStyle name="Coma 2 3 2 2 4 7" xfId="1534" xr:uid="{00000000-0005-0000-0000-0000DA180000}"/>
    <cellStyle name="Coma 2 3 2 2 4 8" xfId="1535" xr:uid="{00000000-0005-0000-0000-0000DB180000}"/>
    <cellStyle name="Coma 2 3 2 2 5" xfId="1536" xr:uid="{00000000-0005-0000-0000-0000DC180000}"/>
    <cellStyle name="Coma 2 3 2 2 5 2" xfId="1537" xr:uid="{00000000-0005-0000-0000-0000DD180000}"/>
    <cellStyle name="Coma 2 3 2 2 5 2 10" xfId="20365" xr:uid="{00000000-0005-0000-0000-0000DE180000}"/>
    <cellStyle name="Coma 2 3 2 2 5 2 2" xfId="1538" xr:uid="{00000000-0005-0000-0000-0000DF180000}"/>
    <cellStyle name="Coma 2 3 2 2 5 2 2 2" xfId="1539" xr:uid="{00000000-0005-0000-0000-0000E0180000}"/>
    <cellStyle name="Coma 2 3 2 2 5 2 2 2 2" xfId="1540" xr:uid="{00000000-0005-0000-0000-0000E1180000}"/>
    <cellStyle name="Coma 2 3 2 2 5 2 2 2 2 2" xfId="16002" xr:uid="{00000000-0005-0000-0000-0000E2180000}"/>
    <cellStyle name="Coma 2 3 2 2 5 2 2 2 2 2 2" xfId="24706" xr:uid="{00000000-0005-0000-0000-0000E3180000}"/>
    <cellStyle name="Coma 2 3 2 2 5 2 2 2 2 3" xfId="18200" xr:uid="{00000000-0005-0000-0000-0000E4180000}"/>
    <cellStyle name="Coma 2 3 2 2 5 2 2 2 2 3 2" xfId="26904" xr:uid="{00000000-0005-0000-0000-0000E5180000}"/>
    <cellStyle name="Coma 2 3 2 2 5 2 2 2 2 4" xfId="13832" xr:uid="{00000000-0005-0000-0000-0000E6180000}"/>
    <cellStyle name="Coma 2 3 2 2 5 2 2 2 2 4 2" xfId="22536" xr:uid="{00000000-0005-0000-0000-0000E7180000}"/>
    <cellStyle name="Coma 2 3 2 2 5 2 2 2 2 5" xfId="20367" xr:uid="{00000000-0005-0000-0000-0000E8180000}"/>
    <cellStyle name="Coma 2 3 2 2 5 2 2 2 3" xfId="1541" xr:uid="{00000000-0005-0000-0000-0000E9180000}"/>
    <cellStyle name="Coma 2 3 2 2 5 2 2 2 3 2" xfId="16003" xr:uid="{00000000-0005-0000-0000-0000EA180000}"/>
    <cellStyle name="Coma 2 3 2 2 5 2 2 2 3 2 2" xfId="24707" xr:uid="{00000000-0005-0000-0000-0000EB180000}"/>
    <cellStyle name="Coma 2 3 2 2 5 2 2 2 3 3" xfId="18201" xr:uid="{00000000-0005-0000-0000-0000EC180000}"/>
    <cellStyle name="Coma 2 3 2 2 5 2 2 2 3 3 2" xfId="26905" xr:uid="{00000000-0005-0000-0000-0000ED180000}"/>
    <cellStyle name="Coma 2 3 2 2 5 2 2 2 3 4" xfId="13833" xr:uid="{00000000-0005-0000-0000-0000EE180000}"/>
    <cellStyle name="Coma 2 3 2 2 5 2 2 2 3 4 2" xfId="22537" xr:uid="{00000000-0005-0000-0000-0000EF180000}"/>
    <cellStyle name="Coma 2 3 2 2 5 2 2 2 3 5" xfId="20368" xr:uid="{00000000-0005-0000-0000-0000F0180000}"/>
    <cellStyle name="Coma 2 3 2 2 5 2 2 2 4" xfId="1542" xr:uid="{00000000-0005-0000-0000-0000F1180000}"/>
    <cellStyle name="Coma 2 3 2 2 5 2 2 2 4 2" xfId="16004" xr:uid="{00000000-0005-0000-0000-0000F2180000}"/>
    <cellStyle name="Coma 2 3 2 2 5 2 2 2 4 2 2" xfId="24708" xr:uid="{00000000-0005-0000-0000-0000F3180000}"/>
    <cellStyle name="Coma 2 3 2 2 5 2 2 2 4 3" xfId="18202" xr:uid="{00000000-0005-0000-0000-0000F4180000}"/>
    <cellStyle name="Coma 2 3 2 2 5 2 2 2 4 3 2" xfId="26906" xr:uid="{00000000-0005-0000-0000-0000F5180000}"/>
    <cellStyle name="Coma 2 3 2 2 5 2 2 2 4 4" xfId="13834" xr:uid="{00000000-0005-0000-0000-0000F6180000}"/>
    <cellStyle name="Coma 2 3 2 2 5 2 2 2 4 4 2" xfId="22538" xr:uid="{00000000-0005-0000-0000-0000F7180000}"/>
    <cellStyle name="Coma 2 3 2 2 5 2 2 2 4 5" xfId="20369" xr:uid="{00000000-0005-0000-0000-0000F8180000}"/>
    <cellStyle name="Coma 2 3 2 2 5 2 2 2 5" xfId="1543" xr:uid="{00000000-0005-0000-0000-0000F9180000}"/>
    <cellStyle name="Coma 2 3 2 2 5 2 2 2 5 2" xfId="16005" xr:uid="{00000000-0005-0000-0000-0000FA180000}"/>
    <cellStyle name="Coma 2 3 2 2 5 2 2 2 5 2 2" xfId="24709" xr:uid="{00000000-0005-0000-0000-0000FB180000}"/>
    <cellStyle name="Coma 2 3 2 2 5 2 2 2 5 3" xfId="18203" xr:uid="{00000000-0005-0000-0000-0000FC180000}"/>
    <cellStyle name="Coma 2 3 2 2 5 2 2 2 5 3 2" xfId="26907" xr:uid="{00000000-0005-0000-0000-0000FD180000}"/>
    <cellStyle name="Coma 2 3 2 2 5 2 2 2 5 4" xfId="13835" xr:uid="{00000000-0005-0000-0000-0000FE180000}"/>
    <cellStyle name="Coma 2 3 2 2 5 2 2 2 5 4 2" xfId="22539" xr:uid="{00000000-0005-0000-0000-0000FF180000}"/>
    <cellStyle name="Coma 2 3 2 2 5 2 2 2 5 5" xfId="20370" xr:uid="{00000000-0005-0000-0000-000000190000}"/>
    <cellStyle name="Coma 2 3 2 2 5 2 2 2 6" xfId="16001" xr:uid="{00000000-0005-0000-0000-000001190000}"/>
    <cellStyle name="Coma 2 3 2 2 5 2 2 2 6 2" xfId="24705" xr:uid="{00000000-0005-0000-0000-000002190000}"/>
    <cellStyle name="Coma 2 3 2 2 5 2 2 2 7" xfId="18199" xr:uid="{00000000-0005-0000-0000-000003190000}"/>
    <cellStyle name="Coma 2 3 2 2 5 2 2 2 7 2" xfId="26903" xr:uid="{00000000-0005-0000-0000-000004190000}"/>
    <cellStyle name="Coma 2 3 2 2 5 2 2 2 8" xfId="13831" xr:uid="{00000000-0005-0000-0000-000005190000}"/>
    <cellStyle name="Coma 2 3 2 2 5 2 2 2 8 2" xfId="22535" xr:uid="{00000000-0005-0000-0000-000006190000}"/>
    <cellStyle name="Coma 2 3 2 2 5 2 2 2 9" xfId="20366" xr:uid="{00000000-0005-0000-0000-000007190000}"/>
    <cellStyle name="Coma 2 3 2 2 5 2 2 3" xfId="1544" xr:uid="{00000000-0005-0000-0000-000008190000}"/>
    <cellStyle name="Coma 2 3 2 2 5 2 2 4" xfId="1545" xr:uid="{00000000-0005-0000-0000-000009190000}"/>
    <cellStyle name="Coma 2 3 2 2 5 2 2 5" xfId="1546" xr:uid="{00000000-0005-0000-0000-00000A190000}"/>
    <cellStyle name="Coma 2 3 2 2 5 2 2 6" xfId="1547" xr:uid="{00000000-0005-0000-0000-00000B190000}"/>
    <cellStyle name="Coma 2 3 2 2 5 2 3" xfId="1548" xr:uid="{00000000-0005-0000-0000-00000C190000}"/>
    <cellStyle name="Coma 2 3 2 2 5 2 3 2" xfId="16006" xr:uid="{00000000-0005-0000-0000-00000D190000}"/>
    <cellStyle name="Coma 2 3 2 2 5 2 3 2 2" xfId="24710" xr:uid="{00000000-0005-0000-0000-00000E190000}"/>
    <cellStyle name="Coma 2 3 2 2 5 2 3 3" xfId="18204" xr:uid="{00000000-0005-0000-0000-00000F190000}"/>
    <cellStyle name="Coma 2 3 2 2 5 2 3 3 2" xfId="26908" xr:uid="{00000000-0005-0000-0000-000010190000}"/>
    <cellStyle name="Coma 2 3 2 2 5 2 3 4" xfId="13836" xr:uid="{00000000-0005-0000-0000-000011190000}"/>
    <cellStyle name="Coma 2 3 2 2 5 2 3 4 2" xfId="22540" xr:uid="{00000000-0005-0000-0000-000012190000}"/>
    <cellStyle name="Coma 2 3 2 2 5 2 3 5" xfId="20371" xr:uid="{00000000-0005-0000-0000-000013190000}"/>
    <cellStyle name="Coma 2 3 2 2 5 2 4" xfId="1549" xr:uid="{00000000-0005-0000-0000-000014190000}"/>
    <cellStyle name="Coma 2 3 2 2 5 2 4 2" xfId="16007" xr:uid="{00000000-0005-0000-0000-000015190000}"/>
    <cellStyle name="Coma 2 3 2 2 5 2 4 2 2" xfId="24711" xr:uid="{00000000-0005-0000-0000-000016190000}"/>
    <cellStyle name="Coma 2 3 2 2 5 2 4 3" xfId="18205" xr:uid="{00000000-0005-0000-0000-000017190000}"/>
    <cellStyle name="Coma 2 3 2 2 5 2 4 3 2" xfId="26909" xr:uid="{00000000-0005-0000-0000-000018190000}"/>
    <cellStyle name="Coma 2 3 2 2 5 2 4 4" xfId="13837" xr:uid="{00000000-0005-0000-0000-000019190000}"/>
    <cellStyle name="Coma 2 3 2 2 5 2 4 4 2" xfId="22541" xr:uid="{00000000-0005-0000-0000-00001A190000}"/>
    <cellStyle name="Coma 2 3 2 2 5 2 4 5" xfId="20372" xr:uid="{00000000-0005-0000-0000-00001B190000}"/>
    <cellStyle name="Coma 2 3 2 2 5 2 5" xfId="1550" xr:uid="{00000000-0005-0000-0000-00001C190000}"/>
    <cellStyle name="Coma 2 3 2 2 5 2 5 2" xfId="16008" xr:uid="{00000000-0005-0000-0000-00001D190000}"/>
    <cellStyle name="Coma 2 3 2 2 5 2 5 2 2" xfId="24712" xr:uid="{00000000-0005-0000-0000-00001E190000}"/>
    <cellStyle name="Coma 2 3 2 2 5 2 5 3" xfId="18206" xr:uid="{00000000-0005-0000-0000-00001F190000}"/>
    <cellStyle name="Coma 2 3 2 2 5 2 5 3 2" xfId="26910" xr:uid="{00000000-0005-0000-0000-000020190000}"/>
    <cellStyle name="Coma 2 3 2 2 5 2 5 4" xfId="13838" xr:uid="{00000000-0005-0000-0000-000021190000}"/>
    <cellStyle name="Coma 2 3 2 2 5 2 5 4 2" xfId="22542" xr:uid="{00000000-0005-0000-0000-000022190000}"/>
    <cellStyle name="Coma 2 3 2 2 5 2 5 5" xfId="20373" xr:uid="{00000000-0005-0000-0000-000023190000}"/>
    <cellStyle name="Coma 2 3 2 2 5 2 6" xfId="1551" xr:uid="{00000000-0005-0000-0000-000024190000}"/>
    <cellStyle name="Coma 2 3 2 2 5 2 6 2" xfId="16009" xr:uid="{00000000-0005-0000-0000-000025190000}"/>
    <cellStyle name="Coma 2 3 2 2 5 2 6 2 2" xfId="24713" xr:uid="{00000000-0005-0000-0000-000026190000}"/>
    <cellStyle name="Coma 2 3 2 2 5 2 6 3" xfId="18207" xr:uid="{00000000-0005-0000-0000-000027190000}"/>
    <cellStyle name="Coma 2 3 2 2 5 2 6 3 2" xfId="26911" xr:uid="{00000000-0005-0000-0000-000028190000}"/>
    <cellStyle name="Coma 2 3 2 2 5 2 6 4" xfId="13839" xr:uid="{00000000-0005-0000-0000-000029190000}"/>
    <cellStyle name="Coma 2 3 2 2 5 2 6 4 2" xfId="22543" xr:uid="{00000000-0005-0000-0000-00002A190000}"/>
    <cellStyle name="Coma 2 3 2 2 5 2 6 5" xfId="20374" xr:uid="{00000000-0005-0000-0000-00002B190000}"/>
    <cellStyle name="Coma 2 3 2 2 5 2 7" xfId="16000" xr:uid="{00000000-0005-0000-0000-00002C190000}"/>
    <cellStyle name="Coma 2 3 2 2 5 2 7 2" xfId="24704" xr:uid="{00000000-0005-0000-0000-00002D190000}"/>
    <cellStyle name="Coma 2 3 2 2 5 2 8" xfId="18198" xr:uid="{00000000-0005-0000-0000-00002E190000}"/>
    <cellStyle name="Coma 2 3 2 2 5 2 8 2" xfId="26902" xr:uid="{00000000-0005-0000-0000-00002F190000}"/>
    <cellStyle name="Coma 2 3 2 2 5 2 9" xfId="13830" xr:uid="{00000000-0005-0000-0000-000030190000}"/>
    <cellStyle name="Coma 2 3 2 2 5 2 9 2" xfId="22534" xr:uid="{00000000-0005-0000-0000-000031190000}"/>
    <cellStyle name="Coma 2 3 2 2 5 3" xfId="1552" xr:uid="{00000000-0005-0000-0000-000032190000}"/>
    <cellStyle name="Coma 2 3 2 2 5 3 2" xfId="1553" xr:uid="{00000000-0005-0000-0000-000033190000}"/>
    <cellStyle name="Coma 2 3 2 2 5 3 2 2" xfId="16011" xr:uid="{00000000-0005-0000-0000-000034190000}"/>
    <cellStyle name="Coma 2 3 2 2 5 3 2 2 2" xfId="24715" xr:uid="{00000000-0005-0000-0000-000035190000}"/>
    <cellStyle name="Coma 2 3 2 2 5 3 2 3" xfId="18209" xr:uid="{00000000-0005-0000-0000-000036190000}"/>
    <cellStyle name="Coma 2 3 2 2 5 3 2 3 2" xfId="26913" xr:uid="{00000000-0005-0000-0000-000037190000}"/>
    <cellStyle name="Coma 2 3 2 2 5 3 2 4" xfId="13841" xr:uid="{00000000-0005-0000-0000-000038190000}"/>
    <cellStyle name="Coma 2 3 2 2 5 3 2 4 2" xfId="22545" xr:uid="{00000000-0005-0000-0000-000039190000}"/>
    <cellStyle name="Coma 2 3 2 2 5 3 2 5" xfId="20376" xr:uid="{00000000-0005-0000-0000-00003A190000}"/>
    <cellStyle name="Coma 2 3 2 2 5 3 3" xfId="1554" xr:uid="{00000000-0005-0000-0000-00003B190000}"/>
    <cellStyle name="Coma 2 3 2 2 5 3 3 2" xfId="16012" xr:uid="{00000000-0005-0000-0000-00003C190000}"/>
    <cellStyle name="Coma 2 3 2 2 5 3 3 2 2" xfId="24716" xr:uid="{00000000-0005-0000-0000-00003D190000}"/>
    <cellStyle name="Coma 2 3 2 2 5 3 3 3" xfId="18210" xr:uid="{00000000-0005-0000-0000-00003E190000}"/>
    <cellStyle name="Coma 2 3 2 2 5 3 3 3 2" xfId="26914" xr:uid="{00000000-0005-0000-0000-00003F190000}"/>
    <cellStyle name="Coma 2 3 2 2 5 3 3 4" xfId="13842" xr:uid="{00000000-0005-0000-0000-000040190000}"/>
    <cellStyle name="Coma 2 3 2 2 5 3 3 4 2" xfId="22546" xr:uid="{00000000-0005-0000-0000-000041190000}"/>
    <cellStyle name="Coma 2 3 2 2 5 3 3 5" xfId="20377" xr:uid="{00000000-0005-0000-0000-000042190000}"/>
    <cellStyle name="Coma 2 3 2 2 5 3 4" xfId="1555" xr:uid="{00000000-0005-0000-0000-000043190000}"/>
    <cellStyle name="Coma 2 3 2 2 5 3 4 2" xfId="16013" xr:uid="{00000000-0005-0000-0000-000044190000}"/>
    <cellStyle name="Coma 2 3 2 2 5 3 4 2 2" xfId="24717" xr:uid="{00000000-0005-0000-0000-000045190000}"/>
    <cellStyle name="Coma 2 3 2 2 5 3 4 3" xfId="18211" xr:uid="{00000000-0005-0000-0000-000046190000}"/>
    <cellStyle name="Coma 2 3 2 2 5 3 4 3 2" xfId="26915" xr:uid="{00000000-0005-0000-0000-000047190000}"/>
    <cellStyle name="Coma 2 3 2 2 5 3 4 4" xfId="13843" xr:uid="{00000000-0005-0000-0000-000048190000}"/>
    <cellStyle name="Coma 2 3 2 2 5 3 4 4 2" xfId="22547" xr:uid="{00000000-0005-0000-0000-000049190000}"/>
    <cellStyle name="Coma 2 3 2 2 5 3 4 5" xfId="20378" xr:uid="{00000000-0005-0000-0000-00004A190000}"/>
    <cellStyle name="Coma 2 3 2 2 5 3 5" xfId="1556" xr:uid="{00000000-0005-0000-0000-00004B190000}"/>
    <cellStyle name="Coma 2 3 2 2 5 3 5 2" xfId="16014" xr:uid="{00000000-0005-0000-0000-00004C190000}"/>
    <cellStyle name="Coma 2 3 2 2 5 3 5 2 2" xfId="24718" xr:uid="{00000000-0005-0000-0000-00004D190000}"/>
    <cellStyle name="Coma 2 3 2 2 5 3 5 3" xfId="18212" xr:uid="{00000000-0005-0000-0000-00004E190000}"/>
    <cellStyle name="Coma 2 3 2 2 5 3 5 3 2" xfId="26916" xr:uid="{00000000-0005-0000-0000-00004F190000}"/>
    <cellStyle name="Coma 2 3 2 2 5 3 5 4" xfId="13844" xr:uid="{00000000-0005-0000-0000-000050190000}"/>
    <cellStyle name="Coma 2 3 2 2 5 3 5 4 2" xfId="22548" xr:uid="{00000000-0005-0000-0000-000051190000}"/>
    <cellStyle name="Coma 2 3 2 2 5 3 5 5" xfId="20379" xr:uid="{00000000-0005-0000-0000-000052190000}"/>
    <cellStyle name="Coma 2 3 2 2 5 3 6" xfId="16010" xr:uid="{00000000-0005-0000-0000-000053190000}"/>
    <cellStyle name="Coma 2 3 2 2 5 3 6 2" xfId="24714" xr:uid="{00000000-0005-0000-0000-000054190000}"/>
    <cellStyle name="Coma 2 3 2 2 5 3 7" xfId="18208" xr:uid="{00000000-0005-0000-0000-000055190000}"/>
    <cellStyle name="Coma 2 3 2 2 5 3 7 2" xfId="26912" xr:uid="{00000000-0005-0000-0000-000056190000}"/>
    <cellStyle name="Coma 2 3 2 2 5 3 8" xfId="13840" xr:uid="{00000000-0005-0000-0000-000057190000}"/>
    <cellStyle name="Coma 2 3 2 2 5 3 8 2" xfId="22544" xr:uid="{00000000-0005-0000-0000-000058190000}"/>
    <cellStyle name="Coma 2 3 2 2 5 3 9" xfId="20375" xr:uid="{00000000-0005-0000-0000-000059190000}"/>
    <cellStyle name="Coma 2 3 2 2 5 4" xfId="1557" xr:uid="{00000000-0005-0000-0000-00005A190000}"/>
    <cellStyle name="Coma 2 3 2 2 5 5" xfId="1558" xr:uid="{00000000-0005-0000-0000-00005B190000}"/>
    <cellStyle name="Coma 2 3 2 2 5 6" xfId="1559" xr:uid="{00000000-0005-0000-0000-00005C190000}"/>
    <cellStyle name="Coma 2 3 2 2 5 7" xfId="1560" xr:uid="{00000000-0005-0000-0000-00005D190000}"/>
    <cellStyle name="Coma 2 3 2 2 6" xfId="1561" xr:uid="{00000000-0005-0000-0000-00005E190000}"/>
    <cellStyle name="Coma 2 3 2 2 6 2" xfId="1562" xr:uid="{00000000-0005-0000-0000-00005F190000}"/>
    <cellStyle name="Coma 2 3 2 2 6 2 2" xfId="1563" xr:uid="{00000000-0005-0000-0000-000060190000}"/>
    <cellStyle name="Coma 2 3 2 2 6 2 2 2" xfId="16016" xr:uid="{00000000-0005-0000-0000-000061190000}"/>
    <cellStyle name="Coma 2 3 2 2 6 2 2 2 2" xfId="24720" xr:uid="{00000000-0005-0000-0000-000062190000}"/>
    <cellStyle name="Coma 2 3 2 2 6 2 2 3" xfId="18214" xr:uid="{00000000-0005-0000-0000-000063190000}"/>
    <cellStyle name="Coma 2 3 2 2 6 2 2 3 2" xfId="26918" xr:uid="{00000000-0005-0000-0000-000064190000}"/>
    <cellStyle name="Coma 2 3 2 2 6 2 2 4" xfId="13846" xr:uid="{00000000-0005-0000-0000-000065190000}"/>
    <cellStyle name="Coma 2 3 2 2 6 2 2 4 2" xfId="22550" xr:uid="{00000000-0005-0000-0000-000066190000}"/>
    <cellStyle name="Coma 2 3 2 2 6 2 2 5" xfId="20381" xr:uid="{00000000-0005-0000-0000-000067190000}"/>
    <cellStyle name="Coma 2 3 2 2 6 2 3" xfId="1564" xr:uid="{00000000-0005-0000-0000-000068190000}"/>
    <cellStyle name="Coma 2 3 2 2 6 2 3 2" xfId="16017" xr:uid="{00000000-0005-0000-0000-000069190000}"/>
    <cellStyle name="Coma 2 3 2 2 6 2 3 2 2" xfId="24721" xr:uid="{00000000-0005-0000-0000-00006A190000}"/>
    <cellStyle name="Coma 2 3 2 2 6 2 3 3" xfId="18215" xr:uid="{00000000-0005-0000-0000-00006B190000}"/>
    <cellStyle name="Coma 2 3 2 2 6 2 3 3 2" xfId="26919" xr:uid="{00000000-0005-0000-0000-00006C190000}"/>
    <cellStyle name="Coma 2 3 2 2 6 2 3 4" xfId="13847" xr:uid="{00000000-0005-0000-0000-00006D190000}"/>
    <cellStyle name="Coma 2 3 2 2 6 2 3 4 2" xfId="22551" xr:uid="{00000000-0005-0000-0000-00006E190000}"/>
    <cellStyle name="Coma 2 3 2 2 6 2 3 5" xfId="20382" xr:uid="{00000000-0005-0000-0000-00006F190000}"/>
    <cellStyle name="Coma 2 3 2 2 6 2 4" xfId="1565" xr:uid="{00000000-0005-0000-0000-000070190000}"/>
    <cellStyle name="Coma 2 3 2 2 6 2 4 2" xfId="16018" xr:uid="{00000000-0005-0000-0000-000071190000}"/>
    <cellStyle name="Coma 2 3 2 2 6 2 4 2 2" xfId="24722" xr:uid="{00000000-0005-0000-0000-000072190000}"/>
    <cellStyle name="Coma 2 3 2 2 6 2 4 3" xfId="18216" xr:uid="{00000000-0005-0000-0000-000073190000}"/>
    <cellStyle name="Coma 2 3 2 2 6 2 4 3 2" xfId="26920" xr:uid="{00000000-0005-0000-0000-000074190000}"/>
    <cellStyle name="Coma 2 3 2 2 6 2 4 4" xfId="13848" xr:uid="{00000000-0005-0000-0000-000075190000}"/>
    <cellStyle name="Coma 2 3 2 2 6 2 4 4 2" xfId="22552" xr:uid="{00000000-0005-0000-0000-000076190000}"/>
    <cellStyle name="Coma 2 3 2 2 6 2 4 5" xfId="20383" xr:uid="{00000000-0005-0000-0000-000077190000}"/>
    <cellStyle name="Coma 2 3 2 2 6 2 5" xfId="1566" xr:uid="{00000000-0005-0000-0000-000078190000}"/>
    <cellStyle name="Coma 2 3 2 2 6 2 5 2" xfId="16019" xr:uid="{00000000-0005-0000-0000-000079190000}"/>
    <cellStyle name="Coma 2 3 2 2 6 2 5 2 2" xfId="24723" xr:uid="{00000000-0005-0000-0000-00007A190000}"/>
    <cellStyle name="Coma 2 3 2 2 6 2 5 3" xfId="18217" xr:uid="{00000000-0005-0000-0000-00007B190000}"/>
    <cellStyle name="Coma 2 3 2 2 6 2 5 3 2" xfId="26921" xr:uid="{00000000-0005-0000-0000-00007C190000}"/>
    <cellStyle name="Coma 2 3 2 2 6 2 5 4" xfId="13849" xr:uid="{00000000-0005-0000-0000-00007D190000}"/>
    <cellStyle name="Coma 2 3 2 2 6 2 5 4 2" xfId="22553" xr:uid="{00000000-0005-0000-0000-00007E190000}"/>
    <cellStyle name="Coma 2 3 2 2 6 2 5 5" xfId="20384" xr:uid="{00000000-0005-0000-0000-00007F190000}"/>
    <cellStyle name="Coma 2 3 2 2 6 2 6" xfId="16015" xr:uid="{00000000-0005-0000-0000-000080190000}"/>
    <cellStyle name="Coma 2 3 2 2 6 2 6 2" xfId="24719" xr:uid="{00000000-0005-0000-0000-000081190000}"/>
    <cellStyle name="Coma 2 3 2 2 6 2 7" xfId="18213" xr:uid="{00000000-0005-0000-0000-000082190000}"/>
    <cellStyle name="Coma 2 3 2 2 6 2 7 2" xfId="26917" xr:uid="{00000000-0005-0000-0000-000083190000}"/>
    <cellStyle name="Coma 2 3 2 2 6 2 8" xfId="13845" xr:uid="{00000000-0005-0000-0000-000084190000}"/>
    <cellStyle name="Coma 2 3 2 2 6 2 8 2" xfId="22549" xr:uid="{00000000-0005-0000-0000-000085190000}"/>
    <cellStyle name="Coma 2 3 2 2 6 2 9" xfId="20380" xr:uid="{00000000-0005-0000-0000-000086190000}"/>
    <cellStyle name="Coma 2 3 2 2 6 3" xfId="1567" xr:uid="{00000000-0005-0000-0000-000087190000}"/>
    <cellStyle name="Coma 2 3 2 2 6 4" xfId="1568" xr:uid="{00000000-0005-0000-0000-000088190000}"/>
    <cellStyle name="Coma 2 3 2 2 6 5" xfId="1569" xr:uid="{00000000-0005-0000-0000-000089190000}"/>
    <cellStyle name="Coma 2 3 2 2 6 6" xfId="1570" xr:uid="{00000000-0005-0000-0000-00008A190000}"/>
    <cellStyle name="Coma 2 3 2 2 7" xfId="1571" xr:uid="{00000000-0005-0000-0000-00008B190000}"/>
    <cellStyle name="Coma 2 3 2 2 7 2" xfId="16020" xr:uid="{00000000-0005-0000-0000-00008C190000}"/>
    <cellStyle name="Coma 2 3 2 2 7 2 2" xfId="24724" xr:uid="{00000000-0005-0000-0000-00008D190000}"/>
    <cellStyle name="Coma 2 3 2 2 7 3" xfId="18218" xr:uid="{00000000-0005-0000-0000-00008E190000}"/>
    <cellStyle name="Coma 2 3 2 2 7 3 2" xfId="26922" xr:uid="{00000000-0005-0000-0000-00008F190000}"/>
    <cellStyle name="Coma 2 3 2 2 7 4" xfId="13850" xr:uid="{00000000-0005-0000-0000-000090190000}"/>
    <cellStyle name="Coma 2 3 2 2 7 4 2" xfId="22554" xr:uid="{00000000-0005-0000-0000-000091190000}"/>
    <cellStyle name="Coma 2 3 2 2 7 5" xfId="20385" xr:uid="{00000000-0005-0000-0000-000092190000}"/>
    <cellStyle name="Coma 2 3 2 2 8" xfId="1572" xr:uid="{00000000-0005-0000-0000-000093190000}"/>
    <cellStyle name="Coma 2 3 2 2 8 2" xfId="16021" xr:uid="{00000000-0005-0000-0000-000094190000}"/>
    <cellStyle name="Coma 2 3 2 2 8 2 2" xfId="24725" xr:uid="{00000000-0005-0000-0000-000095190000}"/>
    <cellStyle name="Coma 2 3 2 2 8 3" xfId="18219" xr:uid="{00000000-0005-0000-0000-000096190000}"/>
    <cellStyle name="Coma 2 3 2 2 8 3 2" xfId="26923" xr:uid="{00000000-0005-0000-0000-000097190000}"/>
    <cellStyle name="Coma 2 3 2 2 8 4" xfId="13851" xr:uid="{00000000-0005-0000-0000-000098190000}"/>
    <cellStyle name="Coma 2 3 2 2 8 4 2" xfId="22555" xr:uid="{00000000-0005-0000-0000-000099190000}"/>
    <cellStyle name="Coma 2 3 2 2 8 5" xfId="20386" xr:uid="{00000000-0005-0000-0000-00009A190000}"/>
    <cellStyle name="Coma 2 3 2 2 9" xfId="1573" xr:uid="{00000000-0005-0000-0000-00009B190000}"/>
    <cellStyle name="Coma 2 3 2 2 9 2" xfId="16022" xr:uid="{00000000-0005-0000-0000-00009C190000}"/>
    <cellStyle name="Coma 2 3 2 2 9 2 2" xfId="24726" xr:uid="{00000000-0005-0000-0000-00009D190000}"/>
    <cellStyle name="Coma 2 3 2 2 9 3" xfId="18220" xr:uid="{00000000-0005-0000-0000-00009E190000}"/>
    <cellStyle name="Coma 2 3 2 2 9 3 2" xfId="26924" xr:uid="{00000000-0005-0000-0000-00009F190000}"/>
    <cellStyle name="Coma 2 3 2 2 9 4" xfId="13852" xr:uid="{00000000-0005-0000-0000-0000A0190000}"/>
    <cellStyle name="Coma 2 3 2 2 9 4 2" xfId="22556" xr:uid="{00000000-0005-0000-0000-0000A1190000}"/>
    <cellStyle name="Coma 2 3 2 2 9 5" xfId="20387" xr:uid="{00000000-0005-0000-0000-0000A2190000}"/>
    <cellStyle name="Coma 2 3 2 3" xfId="1574" xr:uid="{00000000-0005-0000-0000-0000A3190000}"/>
    <cellStyle name="Coma 2 3 2 3 10" xfId="16023" xr:uid="{00000000-0005-0000-0000-0000A4190000}"/>
    <cellStyle name="Coma 2 3 2 3 10 2" xfId="24727" xr:uid="{00000000-0005-0000-0000-0000A5190000}"/>
    <cellStyle name="Coma 2 3 2 3 11" xfId="18221" xr:uid="{00000000-0005-0000-0000-0000A6190000}"/>
    <cellStyle name="Coma 2 3 2 3 11 2" xfId="26925" xr:uid="{00000000-0005-0000-0000-0000A7190000}"/>
    <cellStyle name="Coma 2 3 2 3 12" xfId="13853" xr:uid="{00000000-0005-0000-0000-0000A8190000}"/>
    <cellStyle name="Coma 2 3 2 3 12 2" xfId="22557" xr:uid="{00000000-0005-0000-0000-0000A9190000}"/>
    <cellStyle name="Coma 2 3 2 3 13" xfId="20388" xr:uid="{00000000-0005-0000-0000-0000AA190000}"/>
    <cellStyle name="Coma 2 3 2 3 2" xfId="1575" xr:uid="{00000000-0005-0000-0000-0000AB190000}"/>
    <cellStyle name="Coma 2 3 2 3 2 2" xfId="1576" xr:uid="{00000000-0005-0000-0000-0000AC190000}"/>
    <cellStyle name="Coma 2 3 2 3 2 2 10" xfId="18222" xr:uid="{00000000-0005-0000-0000-0000AD190000}"/>
    <cellStyle name="Coma 2 3 2 3 2 2 10 2" xfId="26926" xr:uid="{00000000-0005-0000-0000-0000AE190000}"/>
    <cellStyle name="Coma 2 3 2 3 2 2 11" xfId="13854" xr:uid="{00000000-0005-0000-0000-0000AF190000}"/>
    <cellStyle name="Coma 2 3 2 3 2 2 11 2" xfId="22558" xr:uid="{00000000-0005-0000-0000-0000B0190000}"/>
    <cellStyle name="Coma 2 3 2 3 2 2 12" xfId="20389" xr:uid="{00000000-0005-0000-0000-0000B1190000}"/>
    <cellStyle name="Coma 2 3 2 3 2 2 2" xfId="1577" xr:uid="{00000000-0005-0000-0000-0000B2190000}"/>
    <cellStyle name="Coma 2 3 2 3 2 2 2 2" xfId="1578" xr:uid="{00000000-0005-0000-0000-0000B3190000}"/>
    <cellStyle name="Coma 2 3 2 3 2 2 2 2 10" xfId="13855" xr:uid="{00000000-0005-0000-0000-0000B4190000}"/>
    <cellStyle name="Coma 2 3 2 3 2 2 2 2 10 2" xfId="22559" xr:uid="{00000000-0005-0000-0000-0000B5190000}"/>
    <cellStyle name="Coma 2 3 2 3 2 2 2 2 11" xfId="20390" xr:uid="{00000000-0005-0000-0000-0000B6190000}"/>
    <cellStyle name="Coma 2 3 2 3 2 2 2 2 2" xfId="1579" xr:uid="{00000000-0005-0000-0000-0000B7190000}"/>
    <cellStyle name="Coma 2 3 2 3 2 2 2 2 2 2" xfId="1580" xr:uid="{00000000-0005-0000-0000-0000B8190000}"/>
    <cellStyle name="Coma 2 3 2 3 2 2 2 2 2 2 10" xfId="20391" xr:uid="{00000000-0005-0000-0000-0000B9190000}"/>
    <cellStyle name="Coma 2 3 2 3 2 2 2 2 2 2 2" xfId="1581" xr:uid="{00000000-0005-0000-0000-0000BA190000}"/>
    <cellStyle name="Coma 2 3 2 3 2 2 2 2 2 2 2 2" xfId="1582" xr:uid="{00000000-0005-0000-0000-0000BB190000}"/>
    <cellStyle name="Coma 2 3 2 3 2 2 2 2 2 2 2 3" xfId="1583" xr:uid="{00000000-0005-0000-0000-0000BC190000}"/>
    <cellStyle name="Coma 2 3 2 3 2 2 2 2 2 2 2 4" xfId="1584" xr:uid="{00000000-0005-0000-0000-0000BD190000}"/>
    <cellStyle name="Coma 2 3 2 3 2 2 2 2 2 2 2 5" xfId="1585" xr:uid="{00000000-0005-0000-0000-0000BE190000}"/>
    <cellStyle name="Coma 2 3 2 3 2 2 2 2 2 2 3" xfId="1586" xr:uid="{00000000-0005-0000-0000-0000BF190000}"/>
    <cellStyle name="Coma 2 3 2 3 2 2 2 2 2 2 3 2" xfId="16027" xr:uid="{00000000-0005-0000-0000-0000C0190000}"/>
    <cellStyle name="Coma 2 3 2 3 2 2 2 2 2 2 3 2 2" xfId="24731" xr:uid="{00000000-0005-0000-0000-0000C1190000}"/>
    <cellStyle name="Coma 2 3 2 3 2 2 2 2 2 2 3 3" xfId="18225" xr:uid="{00000000-0005-0000-0000-0000C2190000}"/>
    <cellStyle name="Coma 2 3 2 3 2 2 2 2 2 2 3 3 2" xfId="26929" xr:uid="{00000000-0005-0000-0000-0000C3190000}"/>
    <cellStyle name="Coma 2 3 2 3 2 2 2 2 2 2 3 4" xfId="13857" xr:uid="{00000000-0005-0000-0000-0000C4190000}"/>
    <cellStyle name="Coma 2 3 2 3 2 2 2 2 2 2 3 4 2" xfId="22561" xr:uid="{00000000-0005-0000-0000-0000C5190000}"/>
    <cellStyle name="Coma 2 3 2 3 2 2 2 2 2 2 3 5" xfId="20392" xr:uid="{00000000-0005-0000-0000-0000C6190000}"/>
    <cellStyle name="Coma 2 3 2 3 2 2 2 2 2 2 4" xfId="1587" xr:uid="{00000000-0005-0000-0000-0000C7190000}"/>
    <cellStyle name="Coma 2 3 2 3 2 2 2 2 2 2 4 2" xfId="16028" xr:uid="{00000000-0005-0000-0000-0000C8190000}"/>
    <cellStyle name="Coma 2 3 2 3 2 2 2 2 2 2 4 2 2" xfId="24732" xr:uid="{00000000-0005-0000-0000-0000C9190000}"/>
    <cellStyle name="Coma 2 3 2 3 2 2 2 2 2 2 4 3" xfId="18226" xr:uid="{00000000-0005-0000-0000-0000CA190000}"/>
    <cellStyle name="Coma 2 3 2 3 2 2 2 2 2 2 4 3 2" xfId="26930" xr:uid="{00000000-0005-0000-0000-0000CB190000}"/>
    <cellStyle name="Coma 2 3 2 3 2 2 2 2 2 2 4 4" xfId="13858" xr:uid="{00000000-0005-0000-0000-0000CC190000}"/>
    <cellStyle name="Coma 2 3 2 3 2 2 2 2 2 2 4 4 2" xfId="22562" xr:uid="{00000000-0005-0000-0000-0000CD190000}"/>
    <cellStyle name="Coma 2 3 2 3 2 2 2 2 2 2 4 5" xfId="20393" xr:uid="{00000000-0005-0000-0000-0000CE190000}"/>
    <cellStyle name="Coma 2 3 2 3 2 2 2 2 2 2 5" xfId="1588" xr:uid="{00000000-0005-0000-0000-0000CF190000}"/>
    <cellStyle name="Coma 2 3 2 3 2 2 2 2 2 2 5 2" xfId="16029" xr:uid="{00000000-0005-0000-0000-0000D0190000}"/>
    <cellStyle name="Coma 2 3 2 3 2 2 2 2 2 2 5 2 2" xfId="24733" xr:uid="{00000000-0005-0000-0000-0000D1190000}"/>
    <cellStyle name="Coma 2 3 2 3 2 2 2 2 2 2 5 3" xfId="18227" xr:uid="{00000000-0005-0000-0000-0000D2190000}"/>
    <cellStyle name="Coma 2 3 2 3 2 2 2 2 2 2 5 3 2" xfId="26931" xr:uid="{00000000-0005-0000-0000-0000D3190000}"/>
    <cellStyle name="Coma 2 3 2 3 2 2 2 2 2 2 5 4" xfId="13859" xr:uid="{00000000-0005-0000-0000-0000D4190000}"/>
    <cellStyle name="Coma 2 3 2 3 2 2 2 2 2 2 5 4 2" xfId="22563" xr:uid="{00000000-0005-0000-0000-0000D5190000}"/>
    <cellStyle name="Coma 2 3 2 3 2 2 2 2 2 2 5 5" xfId="20394" xr:uid="{00000000-0005-0000-0000-0000D6190000}"/>
    <cellStyle name="Coma 2 3 2 3 2 2 2 2 2 2 6" xfId="1589" xr:uid="{00000000-0005-0000-0000-0000D7190000}"/>
    <cellStyle name="Coma 2 3 2 3 2 2 2 2 2 2 6 2" xfId="16030" xr:uid="{00000000-0005-0000-0000-0000D8190000}"/>
    <cellStyle name="Coma 2 3 2 3 2 2 2 2 2 2 6 2 2" xfId="24734" xr:uid="{00000000-0005-0000-0000-0000D9190000}"/>
    <cellStyle name="Coma 2 3 2 3 2 2 2 2 2 2 6 3" xfId="18228" xr:uid="{00000000-0005-0000-0000-0000DA190000}"/>
    <cellStyle name="Coma 2 3 2 3 2 2 2 2 2 2 6 3 2" xfId="26932" xr:uid="{00000000-0005-0000-0000-0000DB190000}"/>
    <cellStyle name="Coma 2 3 2 3 2 2 2 2 2 2 6 4" xfId="13860" xr:uid="{00000000-0005-0000-0000-0000DC190000}"/>
    <cellStyle name="Coma 2 3 2 3 2 2 2 2 2 2 6 4 2" xfId="22564" xr:uid="{00000000-0005-0000-0000-0000DD190000}"/>
    <cellStyle name="Coma 2 3 2 3 2 2 2 2 2 2 6 5" xfId="20395" xr:uid="{00000000-0005-0000-0000-0000DE190000}"/>
    <cellStyle name="Coma 2 3 2 3 2 2 2 2 2 2 7" xfId="16026" xr:uid="{00000000-0005-0000-0000-0000DF190000}"/>
    <cellStyle name="Coma 2 3 2 3 2 2 2 2 2 2 7 2" xfId="24730" xr:uid="{00000000-0005-0000-0000-0000E0190000}"/>
    <cellStyle name="Coma 2 3 2 3 2 2 2 2 2 2 8" xfId="18224" xr:uid="{00000000-0005-0000-0000-0000E1190000}"/>
    <cellStyle name="Coma 2 3 2 3 2 2 2 2 2 2 8 2" xfId="26928" xr:uid="{00000000-0005-0000-0000-0000E2190000}"/>
    <cellStyle name="Coma 2 3 2 3 2 2 2 2 2 2 9" xfId="13856" xr:uid="{00000000-0005-0000-0000-0000E3190000}"/>
    <cellStyle name="Coma 2 3 2 3 2 2 2 2 2 2 9 2" xfId="22560" xr:uid="{00000000-0005-0000-0000-0000E4190000}"/>
    <cellStyle name="Coma 2 3 2 3 2 2 2 2 2 3" xfId="1590" xr:uid="{00000000-0005-0000-0000-0000E5190000}"/>
    <cellStyle name="Coma 2 3 2 3 2 2 2 2 2 4" xfId="1591" xr:uid="{00000000-0005-0000-0000-0000E6190000}"/>
    <cellStyle name="Coma 2 3 2 3 2 2 2 2 2 5" xfId="1592" xr:uid="{00000000-0005-0000-0000-0000E7190000}"/>
    <cellStyle name="Coma 2 3 2 3 2 2 2 2 2 6" xfId="1593" xr:uid="{00000000-0005-0000-0000-0000E8190000}"/>
    <cellStyle name="Coma 2 3 2 3 2 2 2 2 3" xfId="1594" xr:uid="{00000000-0005-0000-0000-0000E9190000}"/>
    <cellStyle name="Coma 2 3 2 3 2 2 2 2 3 2" xfId="1595" xr:uid="{00000000-0005-0000-0000-0000EA190000}"/>
    <cellStyle name="Coma 2 3 2 3 2 2 2 2 3 3" xfId="1596" xr:uid="{00000000-0005-0000-0000-0000EB190000}"/>
    <cellStyle name="Coma 2 3 2 3 2 2 2 2 3 4" xfId="1597" xr:uid="{00000000-0005-0000-0000-0000EC190000}"/>
    <cellStyle name="Coma 2 3 2 3 2 2 2 2 3 5" xfId="1598" xr:uid="{00000000-0005-0000-0000-0000ED190000}"/>
    <cellStyle name="Coma 2 3 2 3 2 2 2 2 4" xfId="1599" xr:uid="{00000000-0005-0000-0000-0000EE190000}"/>
    <cellStyle name="Coma 2 3 2 3 2 2 2 2 4 2" xfId="16031" xr:uid="{00000000-0005-0000-0000-0000EF190000}"/>
    <cellStyle name="Coma 2 3 2 3 2 2 2 2 4 2 2" xfId="24735" xr:uid="{00000000-0005-0000-0000-0000F0190000}"/>
    <cellStyle name="Coma 2 3 2 3 2 2 2 2 4 3" xfId="18229" xr:uid="{00000000-0005-0000-0000-0000F1190000}"/>
    <cellStyle name="Coma 2 3 2 3 2 2 2 2 4 3 2" xfId="26933" xr:uid="{00000000-0005-0000-0000-0000F2190000}"/>
    <cellStyle name="Coma 2 3 2 3 2 2 2 2 4 4" xfId="13861" xr:uid="{00000000-0005-0000-0000-0000F3190000}"/>
    <cellStyle name="Coma 2 3 2 3 2 2 2 2 4 4 2" xfId="22565" xr:uid="{00000000-0005-0000-0000-0000F4190000}"/>
    <cellStyle name="Coma 2 3 2 3 2 2 2 2 4 5" xfId="20396" xr:uid="{00000000-0005-0000-0000-0000F5190000}"/>
    <cellStyle name="Coma 2 3 2 3 2 2 2 2 5" xfId="1600" xr:uid="{00000000-0005-0000-0000-0000F6190000}"/>
    <cellStyle name="Coma 2 3 2 3 2 2 2 2 5 2" xfId="16032" xr:uid="{00000000-0005-0000-0000-0000F7190000}"/>
    <cellStyle name="Coma 2 3 2 3 2 2 2 2 5 2 2" xfId="24736" xr:uid="{00000000-0005-0000-0000-0000F8190000}"/>
    <cellStyle name="Coma 2 3 2 3 2 2 2 2 5 3" xfId="18230" xr:uid="{00000000-0005-0000-0000-0000F9190000}"/>
    <cellStyle name="Coma 2 3 2 3 2 2 2 2 5 3 2" xfId="26934" xr:uid="{00000000-0005-0000-0000-0000FA190000}"/>
    <cellStyle name="Coma 2 3 2 3 2 2 2 2 5 4" xfId="13862" xr:uid="{00000000-0005-0000-0000-0000FB190000}"/>
    <cellStyle name="Coma 2 3 2 3 2 2 2 2 5 4 2" xfId="22566" xr:uid="{00000000-0005-0000-0000-0000FC190000}"/>
    <cellStyle name="Coma 2 3 2 3 2 2 2 2 5 5" xfId="20397" xr:uid="{00000000-0005-0000-0000-0000FD190000}"/>
    <cellStyle name="Coma 2 3 2 3 2 2 2 2 6" xfId="1601" xr:uid="{00000000-0005-0000-0000-0000FE190000}"/>
    <cellStyle name="Coma 2 3 2 3 2 2 2 2 6 2" xfId="16033" xr:uid="{00000000-0005-0000-0000-0000FF190000}"/>
    <cellStyle name="Coma 2 3 2 3 2 2 2 2 6 2 2" xfId="24737" xr:uid="{00000000-0005-0000-0000-0000001A0000}"/>
    <cellStyle name="Coma 2 3 2 3 2 2 2 2 6 3" xfId="18231" xr:uid="{00000000-0005-0000-0000-0000011A0000}"/>
    <cellStyle name="Coma 2 3 2 3 2 2 2 2 6 3 2" xfId="26935" xr:uid="{00000000-0005-0000-0000-0000021A0000}"/>
    <cellStyle name="Coma 2 3 2 3 2 2 2 2 6 4" xfId="13863" xr:uid="{00000000-0005-0000-0000-0000031A0000}"/>
    <cellStyle name="Coma 2 3 2 3 2 2 2 2 6 4 2" xfId="22567" xr:uid="{00000000-0005-0000-0000-0000041A0000}"/>
    <cellStyle name="Coma 2 3 2 3 2 2 2 2 6 5" xfId="20398" xr:uid="{00000000-0005-0000-0000-0000051A0000}"/>
    <cellStyle name="Coma 2 3 2 3 2 2 2 2 7" xfId="1602" xr:uid="{00000000-0005-0000-0000-0000061A0000}"/>
    <cellStyle name="Coma 2 3 2 3 2 2 2 2 7 2" xfId="16034" xr:uid="{00000000-0005-0000-0000-0000071A0000}"/>
    <cellStyle name="Coma 2 3 2 3 2 2 2 2 7 2 2" xfId="24738" xr:uid="{00000000-0005-0000-0000-0000081A0000}"/>
    <cellStyle name="Coma 2 3 2 3 2 2 2 2 7 3" xfId="18232" xr:uid="{00000000-0005-0000-0000-0000091A0000}"/>
    <cellStyle name="Coma 2 3 2 3 2 2 2 2 7 3 2" xfId="26936" xr:uid="{00000000-0005-0000-0000-00000A1A0000}"/>
    <cellStyle name="Coma 2 3 2 3 2 2 2 2 7 4" xfId="13864" xr:uid="{00000000-0005-0000-0000-00000B1A0000}"/>
    <cellStyle name="Coma 2 3 2 3 2 2 2 2 7 4 2" xfId="22568" xr:uid="{00000000-0005-0000-0000-00000C1A0000}"/>
    <cellStyle name="Coma 2 3 2 3 2 2 2 2 7 5" xfId="20399" xr:uid="{00000000-0005-0000-0000-00000D1A0000}"/>
    <cellStyle name="Coma 2 3 2 3 2 2 2 2 8" xfId="16025" xr:uid="{00000000-0005-0000-0000-00000E1A0000}"/>
    <cellStyle name="Coma 2 3 2 3 2 2 2 2 8 2" xfId="24729" xr:uid="{00000000-0005-0000-0000-00000F1A0000}"/>
    <cellStyle name="Coma 2 3 2 3 2 2 2 2 9" xfId="18223" xr:uid="{00000000-0005-0000-0000-0000101A0000}"/>
    <cellStyle name="Coma 2 3 2 3 2 2 2 2 9 2" xfId="26927" xr:uid="{00000000-0005-0000-0000-0000111A0000}"/>
    <cellStyle name="Coma 2 3 2 3 2 2 2 3" xfId="1603" xr:uid="{00000000-0005-0000-0000-0000121A0000}"/>
    <cellStyle name="Coma 2 3 2 3 2 2 2 3 10" xfId="20400" xr:uid="{00000000-0005-0000-0000-0000131A0000}"/>
    <cellStyle name="Coma 2 3 2 3 2 2 2 3 2" xfId="1604" xr:uid="{00000000-0005-0000-0000-0000141A0000}"/>
    <cellStyle name="Coma 2 3 2 3 2 2 2 3 2 2" xfId="1605" xr:uid="{00000000-0005-0000-0000-0000151A0000}"/>
    <cellStyle name="Coma 2 3 2 3 2 2 2 3 2 3" xfId="1606" xr:uid="{00000000-0005-0000-0000-0000161A0000}"/>
    <cellStyle name="Coma 2 3 2 3 2 2 2 3 2 4" xfId="1607" xr:uid="{00000000-0005-0000-0000-0000171A0000}"/>
    <cellStyle name="Coma 2 3 2 3 2 2 2 3 2 5" xfId="1608" xr:uid="{00000000-0005-0000-0000-0000181A0000}"/>
    <cellStyle name="Coma 2 3 2 3 2 2 2 3 3" xfId="1609" xr:uid="{00000000-0005-0000-0000-0000191A0000}"/>
    <cellStyle name="Coma 2 3 2 3 2 2 2 3 3 2" xfId="16036" xr:uid="{00000000-0005-0000-0000-00001A1A0000}"/>
    <cellStyle name="Coma 2 3 2 3 2 2 2 3 3 2 2" xfId="24740" xr:uid="{00000000-0005-0000-0000-00001B1A0000}"/>
    <cellStyle name="Coma 2 3 2 3 2 2 2 3 3 3" xfId="18234" xr:uid="{00000000-0005-0000-0000-00001C1A0000}"/>
    <cellStyle name="Coma 2 3 2 3 2 2 2 3 3 3 2" xfId="26938" xr:uid="{00000000-0005-0000-0000-00001D1A0000}"/>
    <cellStyle name="Coma 2 3 2 3 2 2 2 3 3 4" xfId="13866" xr:uid="{00000000-0005-0000-0000-00001E1A0000}"/>
    <cellStyle name="Coma 2 3 2 3 2 2 2 3 3 4 2" xfId="22570" xr:uid="{00000000-0005-0000-0000-00001F1A0000}"/>
    <cellStyle name="Coma 2 3 2 3 2 2 2 3 3 5" xfId="20401" xr:uid="{00000000-0005-0000-0000-0000201A0000}"/>
    <cellStyle name="Coma 2 3 2 3 2 2 2 3 4" xfId="1610" xr:uid="{00000000-0005-0000-0000-0000211A0000}"/>
    <cellStyle name="Coma 2 3 2 3 2 2 2 3 4 2" xfId="16037" xr:uid="{00000000-0005-0000-0000-0000221A0000}"/>
    <cellStyle name="Coma 2 3 2 3 2 2 2 3 4 2 2" xfId="24741" xr:uid="{00000000-0005-0000-0000-0000231A0000}"/>
    <cellStyle name="Coma 2 3 2 3 2 2 2 3 4 3" xfId="18235" xr:uid="{00000000-0005-0000-0000-0000241A0000}"/>
    <cellStyle name="Coma 2 3 2 3 2 2 2 3 4 3 2" xfId="26939" xr:uid="{00000000-0005-0000-0000-0000251A0000}"/>
    <cellStyle name="Coma 2 3 2 3 2 2 2 3 4 4" xfId="13867" xr:uid="{00000000-0005-0000-0000-0000261A0000}"/>
    <cellStyle name="Coma 2 3 2 3 2 2 2 3 4 4 2" xfId="22571" xr:uid="{00000000-0005-0000-0000-0000271A0000}"/>
    <cellStyle name="Coma 2 3 2 3 2 2 2 3 4 5" xfId="20402" xr:uid="{00000000-0005-0000-0000-0000281A0000}"/>
    <cellStyle name="Coma 2 3 2 3 2 2 2 3 5" xfId="1611" xr:uid="{00000000-0005-0000-0000-0000291A0000}"/>
    <cellStyle name="Coma 2 3 2 3 2 2 2 3 5 2" xfId="16038" xr:uid="{00000000-0005-0000-0000-00002A1A0000}"/>
    <cellStyle name="Coma 2 3 2 3 2 2 2 3 5 2 2" xfId="24742" xr:uid="{00000000-0005-0000-0000-00002B1A0000}"/>
    <cellStyle name="Coma 2 3 2 3 2 2 2 3 5 3" xfId="18236" xr:uid="{00000000-0005-0000-0000-00002C1A0000}"/>
    <cellStyle name="Coma 2 3 2 3 2 2 2 3 5 3 2" xfId="26940" xr:uid="{00000000-0005-0000-0000-00002D1A0000}"/>
    <cellStyle name="Coma 2 3 2 3 2 2 2 3 5 4" xfId="13868" xr:uid="{00000000-0005-0000-0000-00002E1A0000}"/>
    <cellStyle name="Coma 2 3 2 3 2 2 2 3 5 4 2" xfId="22572" xr:uid="{00000000-0005-0000-0000-00002F1A0000}"/>
    <cellStyle name="Coma 2 3 2 3 2 2 2 3 5 5" xfId="20403" xr:uid="{00000000-0005-0000-0000-0000301A0000}"/>
    <cellStyle name="Coma 2 3 2 3 2 2 2 3 6" xfId="1612" xr:uid="{00000000-0005-0000-0000-0000311A0000}"/>
    <cellStyle name="Coma 2 3 2 3 2 2 2 3 6 2" xfId="16039" xr:uid="{00000000-0005-0000-0000-0000321A0000}"/>
    <cellStyle name="Coma 2 3 2 3 2 2 2 3 6 2 2" xfId="24743" xr:uid="{00000000-0005-0000-0000-0000331A0000}"/>
    <cellStyle name="Coma 2 3 2 3 2 2 2 3 6 3" xfId="18237" xr:uid="{00000000-0005-0000-0000-0000341A0000}"/>
    <cellStyle name="Coma 2 3 2 3 2 2 2 3 6 3 2" xfId="26941" xr:uid="{00000000-0005-0000-0000-0000351A0000}"/>
    <cellStyle name="Coma 2 3 2 3 2 2 2 3 6 4" xfId="13869" xr:uid="{00000000-0005-0000-0000-0000361A0000}"/>
    <cellStyle name="Coma 2 3 2 3 2 2 2 3 6 4 2" xfId="22573" xr:uid="{00000000-0005-0000-0000-0000371A0000}"/>
    <cellStyle name="Coma 2 3 2 3 2 2 2 3 6 5" xfId="20404" xr:uid="{00000000-0005-0000-0000-0000381A0000}"/>
    <cellStyle name="Coma 2 3 2 3 2 2 2 3 7" xfId="16035" xr:uid="{00000000-0005-0000-0000-0000391A0000}"/>
    <cellStyle name="Coma 2 3 2 3 2 2 2 3 7 2" xfId="24739" xr:uid="{00000000-0005-0000-0000-00003A1A0000}"/>
    <cellStyle name="Coma 2 3 2 3 2 2 2 3 8" xfId="18233" xr:uid="{00000000-0005-0000-0000-00003B1A0000}"/>
    <cellStyle name="Coma 2 3 2 3 2 2 2 3 8 2" xfId="26937" xr:uid="{00000000-0005-0000-0000-00003C1A0000}"/>
    <cellStyle name="Coma 2 3 2 3 2 2 2 3 9" xfId="13865" xr:uid="{00000000-0005-0000-0000-00003D1A0000}"/>
    <cellStyle name="Coma 2 3 2 3 2 2 2 3 9 2" xfId="22569" xr:uid="{00000000-0005-0000-0000-00003E1A0000}"/>
    <cellStyle name="Coma 2 3 2 3 2 2 2 4" xfId="1613" xr:uid="{00000000-0005-0000-0000-00003F1A0000}"/>
    <cellStyle name="Coma 2 3 2 3 2 2 2 5" xfId="1614" xr:uid="{00000000-0005-0000-0000-0000401A0000}"/>
    <cellStyle name="Coma 2 3 2 3 2 2 2 6" xfId="1615" xr:uid="{00000000-0005-0000-0000-0000411A0000}"/>
    <cellStyle name="Coma 2 3 2 3 2 2 2 7" xfId="1616" xr:uid="{00000000-0005-0000-0000-0000421A0000}"/>
    <cellStyle name="Coma 2 3 2 3 2 2 3" xfId="1617" xr:uid="{00000000-0005-0000-0000-0000431A0000}"/>
    <cellStyle name="Coma 2 3 2 3 2 2 3 2" xfId="1618" xr:uid="{00000000-0005-0000-0000-0000441A0000}"/>
    <cellStyle name="Coma 2 3 2 3 2 2 3 2 10" xfId="20405" xr:uid="{00000000-0005-0000-0000-0000451A0000}"/>
    <cellStyle name="Coma 2 3 2 3 2 2 3 2 2" xfId="1619" xr:uid="{00000000-0005-0000-0000-0000461A0000}"/>
    <cellStyle name="Coma 2 3 2 3 2 2 3 2 2 2" xfId="1620" xr:uid="{00000000-0005-0000-0000-0000471A0000}"/>
    <cellStyle name="Coma 2 3 2 3 2 2 3 2 2 3" xfId="1621" xr:uid="{00000000-0005-0000-0000-0000481A0000}"/>
    <cellStyle name="Coma 2 3 2 3 2 2 3 2 2 4" xfId="1622" xr:uid="{00000000-0005-0000-0000-0000491A0000}"/>
    <cellStyle name="Coma 2 3 2 3 2 2 3 2 2 5" xfId="1623" xr:uid="{00000000-0005-0000-0000-00004A1A0000}"/>
    <cellStyle name="Coma 2 3 2 3 2 2 3 2 3" xfId="1624" xr:uid="{00000000-0005-0000-0000-00004B1A0000}"/>
    <cellStyle name="Coma 2 3 2 3 2 2 3 2 3 2" xfId="16041" xr:uid="{00000000-0005-0000-0000-00004C1A0000}"/>
    <cellStyle name="Coma 2 3 2 3 2 2 3 2 3 2 2" xfId="24745" xr:uid="{00000000-0005-0000-0000-00004D1A0000}"/>
    <cellStyle name="Coma 2 3 2 3 2 2 3 2 3 3" xfId="18239" xr:uid="{00000000-0005-0000-0000-00004E1A0000}"/>
    <cellStyle name="Coma 2 3 2 3 2 2 3 2 3 3 2" xfId="26943" xr:uid="{00000000-0005-0000-0000-00004F1A0000}"/>
    <cellStyle name="Coma 2 3 2 3 2 2 3 2 3 4" xfId="13871" xr:uid="{00000000-0005-0000-0000-0000501A0000}"/>
    <cellStyle name="Coma 2 3 2 3 2 2 3 2 3 4 2" xfId="22575" xr:uid="{00000000-0005-0000-0000-0000511A0000}"/>
    <cellStyle name="Coma 2 3 2 3 2 2 3 2 3 5" xfId="20406" xr:uid="{00000000-0005-0000-0000-0000521A0000}"/>
    <cellStyle name="Coma 2 3 2 3 2 2 3 2 4" xfId="1625" xr:uid="{00000000-0005-0000-0000-0000531A0000}"/>
    <cellStyle name="Coma 2 3 2 3 2 2 3 2 4 2" xfId="16042" xr:uid="{00000000-0005-0000-0000-0000541A0000}"/>
    <cellStyle name="Coma 2 3 2 3 2 2 3 2 4 2 2" xfId="24746" xr:uid="{00000000-0005-0000-0000-0000551A0000}"/>
    <cellStyle name="Coma 2 3 2 3 2 2 3 2 4 3" xfId="18240" xr:uid="{00000000-0005-0000-0000-0000561A0000}"/>
    <cellStyle name="Coma 2 3 2 3 2 2 3 2 4 3 2" xfId="26944" xr:uid="{00000000-0005-0000-0000-0000571A0000}"/>
    <cellStyle name="Coma 2 3 2 3 2 2 3 2 4 4" xfId="13872" xr:uid="{00000000-0005-0000-0000-0000581A0000}"/>
    <cellStyle name="Coma 2 3 2 3 2 2 3 2 4 4 2" xfId="22576" xr:uid="{00000000-0005-0000-0000-0000591A0000}"/>
    <cellStyle name="Coma 2 3 2 3 2 2 3 2 4 5" xfId="20407" xr:uid="{00000000-0005-0000-0000-00005A1A0000}"/>
    <cellStyle name="Coma 2 3 2 3 2 2 3 2 5" xfId="1626" xr:uid="{00000000-0005-0000-0000-00005B1A0000}"/>
    <cellStyle name="Coma 2 3 2 3 2 2 3 2 5 2" xfId="16043" xr:uid="{00000000-0005-0000-0000-00005C1A0000}"/>
    <cellStyle name="Coma 2 3 2 3 2 2 3 2 5 2 2" xfId="24747" xr:uid="{00000000-0005-0000-0000-00005D1A0000}"/>
    <cellStyle name="Coma 2 3 2 3 2 2 3 2 5 3" xfId="18241" xr:uid="{00000000-0005-0000-0000-00005E1A0000}"/>
    <cellStyle name="Coma 2 3 2 3 2 2 3 2 5 3 2" xfId="26945" xr:uid="{00000000-0005-0000-0000-00005F1A0000}"/>
    <cellStyle name="Coma 2 3 2 3 2 2 3 2 5 4" xfId="13873" xr:uid="{00000000-0005-0000-0000-0000601A0000}"/>
    <cellStyle name="Coma 2 3 2 3 2 2 3 2 5 4 2" xfId="22577" xr:uid="{00000000-0005-0000-0000-0000611A0000}"/>
    <cellStyle name="Coma 2 3 2 3 2 2 3 2 5 5" xfId="20408" xr:uid="{00000000-0005-0000-0000-0000621A0000}"/>
    <cellStyle name="Coma 2 3 2 3 2 2 3 2 6" xfId="1627" xr:uid="{00000000-0005-0000-0000-0000631A0000}"/>
    <cellStyle name="Coma 2 3 2 3 2 2 3 2 6 2" xfId="16044" xr:uid="{00000000-0005-0000-0000-0000641A0000}"/>
    <cellStyle name="Coma 2 3 2 3 2 2 3 2 6 2 2" xfId="24748" xr:uid="{00000000-0005-0000-0000-0000651A0000}"/>
    <cellStyle name="Coma 2 3 2 3 2 2 3 2 6 3" xfId="18242" xr:uid="{00000000-0005-0000-0000-0000661A0000}"/>
    <cellStyle name="Coma 2 3 2 3 2 2 3 2 6 3 2" xfId="26946" xr:uid="{00000000-0005-0000-0000-0000671A0000}"/>
    <cellStyle name="Coma 2 3 2 3 2 2 3 2 6 4" xfId="13874" xr:uid="{00000000-0005-0000-0000-0000681A0000}"/>
    <cellStyle name="Coma 2 3 2 3 2 2 3 2 6 4 2" xfId="22578" xr:uid="{00000000-0005-0000-0000-0000691A0000}"/>
    <cellStyle name="Coma 2 3 2 3 2 2 3 2 6 5" xfId="20409" xr:uid="{00000000-0005-0000-0000-00006A1A0000}"/>
    <cellStyle name="Coma 2 3 2 3 2 2 3 2 7" xfId="16040" xr:uid="{00000000-0005-0000-0000-00006B1A0000}"/>
    <cellStyle name="Coma 2 3 2 3 2 2 3 2 7 2" xfId="24744" xr:uid="{00000000-0005-0000-0000-00006C1A0000}"/>
    <cellStyle name="Coma 2 3 2 3 2 2 3 2 8" xfId="18238" xr:uid="{00000000-0005-0000-0000-00006D1A0000}"/>
    <cellStyle name="Coma 2 3 2 3 2 2 3 2 8 2" xfId="26942" xr:uid="{00000000-0005-0000-0000-00006E1A0000}"/>
    <cellStyle name="Coma 2 3 2 3 2 2 3 2 9" xfId="13870" xr:uid="{00000000-0005-0000-0000-00006F1A0000}"/>
    <cellStyle name="Coma 2 3 2 3 2 2 3 2 9 2" xfId="22574" xr:uid="{00000000-0005-0000-0000-0000701A0000}"/>
    <cellStyle name="Coma 2 3 2 3 2 2 3 3" xfId="1628" xr:uid="{00000000-0005-0000-0000-0000711A0000}"/>
    <cellStyle name="Coma 2 3 2 3 2 2 3 4" xfId="1629" xr:uid="{00000000-0005-0000-0000-0000721A0000}"/>
    <cellStyle name="Coma 2 3 2 3 2 2 3 5" xfId="1630" xr:uid="{00000000-0005-0000-0000-0000731A0000}"/>
    <cellStyle name="Coma 2 3 2 3 2 2 3 6" xfId="1631" xr:uid="{00000000-0005-0000-0000-0000741A0000}"/>
    <cellStyle name="Coma 2 3 2 3 2 2 4" xfId="1632" xr:uid="{00000000-0005-0000-0000-0000751A0000}"/>
    <cellStyle name="Coma 2 3 2 3 2 2 4 2" xfId="1633" xr:uid="{00000000-0005-0000-0000-0000761A0000}"/>
    <cellStyle name="Coma 2 3 2 3 2 2 4 3" xfId="1634" xr:uid="{00000000-0005-0000-0000-0000771A0000}"/>
    <cellStyle name="Coma 2 3 2 3 2 2 4 4" xfId="1635" xr:uid="{00000000-0005-0000-0000-0000781A0000}"/>
    <cellStyle name="Coma 2 3 2 3 2 2 4 5" xfId="1636" xr:uid="{00000000-0005-0000-0000-0000791A0000}"/>
    <cellStyle name="Coma 2 3 2 3 2 2 5" xfId="1637" xr:uid="{00000000-0005-0000-0000-00007A1A0000}"/>
    <cellStyle name="Coma 2 3 2 3 2 2 5 2" xfId="16045" xr:uid="{00000000-0005-0000-0000-00007B1A0000}"/>
    <cellStyle name="Coma 2 3 2 3 2 2 5 2 2" xfId="24749" xr:uid="{00000000-0005-0000-0000-00007C1A0000}"/>
    <cellStyle name="Coma 2 3 2 3 2 2 5 3" xfId="18243" xr:uid="{00000000-0005-0000-0000-00007D1A0000}"/>
    <cellStyle name="Coma 2 3 2 3 2 2 5 3 2" xfId="26947" xr:uid="{00000000-0005-0000-0000-00007E1A0000}"/>
    <cellStyle name="Coma 2 3 2 3 2 2 5 4" xfId="13875" xr:uid="{00000000-0005-0000-0000-00007F1A0000}"/>
    <cellStyle name="Coma 2 3 2 3 2 2 5 4 2" xfId="22579" xr:uid="{00000000-0005-0000-0000-0000801A0000}"/>
    <cellStyle name="Coma 2 3 2 3 2 2 5 5" xfId="20410" xr:uid="{00000000-0005-0000-0000-0000811A0000}"/>
    <cellStyle name="Coma 2 3 2 3 2 2 6" xfId="1638" xr:uid="{00000000-0005-0000-0000-0000821A0000}"/>
    <cellStyle name="Coma 2 3 2 3 2 2 6 2" xfId="16046" xr:uid="{00000000-0005-0000-0000-0000831A0000}"/>
    <cellStyle name="Coma 2 3 2 3 2 2 6 2 2" xfId="24750" xr:uid="{00000000-0005-0000-0000-0000841A0000}"/>
    <cellStyle name="Coma 2 3 2 3 2 2 6 3" xfId="18244" xr:uid="{00000000-0005-0000-0000-0000851A0000}"/>
    <cellStyle name="Coma 2 3 2 3 2 2 6 3 2" xfId="26948" xr:uid="{00000000-0005-0000-0000-0000861A0000}"/>
    <cellStyle name="Coma 2 3 2 3 2 2 6 4" xfId="13876" xr:uid="{00000000-0005-0000-0000-0000871A0000}"/>
    <cellStyle name="Coma 2 3 2 3 2 2 6 4 2" xfId="22580" xr:uid="{00000000-0005-0000-0000-0000881A0000}"/>
    <cellStyle name="Coma 2 3 2 3 2 2 6 5" xfId="20411" xr:uid="{00000000-0005-0000-0000-0000891A0000}"/>
    <cellStyle name="Coma 2 3 2 3 2 2 7" xfId="1639" xr:uid="{00000000-0005-0000-0000-00008A1A0000}"/>
    <cellStyle name="Coma 2 3 2 3 2 2 7 2" xfId="16047" xr:uid="{00000000-0005-0000-0000-00008B1A0000}"/>
    <cellStyle name="Coma 2 3 2 3 2 2 7 2 2" xfId="24751" xr:uid="{00000000-0005-0000-0000-00008C1A0000}"/>
    <cellStyle name="Coma 2 3 2 3 2 2 7 3" xfId="18245" xr:uid="{00000000-0005-0000-0000-00008D1A0000}"/>
    <cellStyle name="Coma 2 3 2 3 2 2 7 3 2" xfId="26949" xr:uid="{00000000-0005-0000-0000-00008E1A0000}"/>
    <cellStyle name="Coma 2 3 2 3 2 2 7 4" xfId="13877" xr:uid="{00000000-0005-0000-0000-00008F1A0000}"/>
    <cellStyle name="Coma 2 3 2 3 2 2 7 4 2" xfId="22581" xr:uid="{00000000-0005-0000-0000-0000901A0000}"/>
    <cellStyle name="Coma 2 3 2 3 2 2 7 5" xfId="20412" xr:uid="{00000000-0005-0000-0000-0000911A0000}"/>
    <cellStyle name="Coma 2 3 2 3 2 2 8" xfId="1640" xr:uid="{00000000-0005-0000-0000-0000921A0000}"/>
    <cellStyle name="Coma 2 3 2 3 2 2 8 2" xfId="16048" xr:uid="{00000000-0005-0000-0000-0000931A0000}"/>
    <cellStyle name="Coma 2 3 2 3 2 2 8 2 2" xfId="24752" xr:uid="{00000000-0005-0000-0000-0000941A0000}"/>
    <cellStyle name="Coma 2 3 2 3 2 2 8 3" xfId="18246" xr:uid="{00000000-0005-0000-0000-0000951A0000}"/>
    <cellStyle name="Coma 2 3 2 3 2 2 8 3 2" xfId="26950" xr:uid="{00000000-0005-0000-0000-0000961A0000}"/>
    <cellStyle name="Coma 2 3 2 3 2 2 8 4" xfId="13878" xr:uid="{00000000-0005-0000-0000-0000971A0000}"/>
    <cellStyle name="Coma 2 3 2 3 2 2 8 4 2" xfId="22582" xr:uid="{00000000-0005-0000-0000-0000981A0000}"/>
    <cellStyle name="Coma 2 3 2 3 2 2 8 5" xfId="20413" xr:uid="{00000000-0005-0000-0000-0000991A0000}"/>
    <cellStyle name="Coma 2 3 2 3 2 2 9" xfId="16024" xr:uid="{00000000-0005-0000-0000-00009A1A0000}"/>
    <cellStyle name="Coma 2 3 2 3 2 2 9 2" xfId="24728" xr:uid="{00000000-0005-0000-0000-00009B1A0000}"/>
    <cellStyle name="Coma 2 3 2 3 2 3" xfId="1641" xr:uid="{00000000-0005-0000-0000-00009C1A0000}"/>
    <cellStyle name="Coma 2 3 2 3 2 3 2" xfId="1642" xr:uid="{00000000-0005-0000-0000-00009D1A0000}"/>
    <cellStyle name="Coma 2 3 2 3 2 3 3" xfId="1643" xr:uid="{00000000-0005-0000-0000-00009E1A0000}"/>
    <cellStyle name="Coma 2 3 2 3 2 3 4" xfId="1644" xr:uid="{00000000-0005-0000-0000-00009F1A0000}"/>
    <cellStyle name="Coma 2 3 2 3 2 3 5" xfId="1645" xr:uid="{00000000-0005-0000-0000-0000A01A0000}"/>
    <cellStyle name="Coma 2 3 2 3 2 4" xfId="1646" xr:uid="{00000000-0005-0000-0000-0000A11A0000}"/>
    <cellStyle name="Coma 2 3 2 3 2 4 10" xfId="13879" xr:uid="{00000000-0005-0000-0000-0000A21A0000}"/>
    <cellStyle name="Coma 2 3 2 3 2 4 10 2" xfId="22583" xr:uid="{00000000-0005-0000-0000-0000A31A0000}"/>
    <cellStyle name="Coma 2 3 2 3 2 4 11" xfId="20414" xr:uid="{00000000-0005-0000-0000-0000A41A0000}"/>
    <cellStyle name="Coma 2 3 2 3 2 4 2" xfId="1647" xr:uid="{00000000-0005-0000-0000-0000A51A0000}"/>
    <cellStyle name="Coma 2 3 2 3 2 4 2 2" xfId="1648" xr:uid="{00000000-0005-0000-0000-0000A61A0000}"/>
    <cellStyle name="Coma 2 3 2 3 2 4 2 2 10" xfId="20415" xr:uid="{00000000-0005-0000-0000-0000A71A0000}"/>
    <cellStyle name="Coma 2 3 2 3 2 4 2 2 2" xfId="1649" xr:uid="{00000000-0005-0000-0000-0000A81A0000}"/>
    <cellStyle name="Coma 2 3 2 3 2 4 2 2 2 2" xfId="1650" xr:uid="{00000000-0005-0000-0000-0000A91A0000}"/>
    <cellStyle name="Coma 2 3 2 3 2 4 2 2 2 3" xfId="1651" xr:uid="{00000000-0005-0000-0000-0000AA1A0000}"/>
    <cellStyle name="Coma 2 3 2 3 2 4 2 2 2 4" xfId="1652" xr:uid="{00000000-0005-0000-0000-0000AB1A0000}"/>
    <cellStyle name="Coma 2 3 2 3 2 4 2 2 2 5" xfId="1653" xr:uid="{00000000-0005-0000-0000-0000AC1A0000}"/>
    <cellStyle name="Coma 2 3 2 3 2 4 2 2 3" xfId="1654" xr:uid="{00000000-0005-0000-0000-0000AD1A0000}"/>
    <cellStyle name="Coma 2 3 2 3 2 4 2 2 3 2" xfId="16051" xr:uid="{00000000-0005-0000-0000-0000AE1A0000}"/>
    <cellStyle name="Coma 2 3 2 3 2 4 2 2 3 2 2" xfId="24755" xr:uid="{00000000-0005-0000-0000-0000AF1A0000}"/>
    <cellStyle name="Coma 2 3 2 3 2 4 2 2 3 3" xfId="18249" xr:uid="{00000000-0005-0000-0000-0000B01A0000}"/>
    <cellStyle name="Coma 2 3 2 3 2 4 2 2 3 3 2" xfId="26953" xr:uid="{00000000-0005-0000-0000-0000B11A0000}"/>
    <cellStyle name="Coma 2 3 2 3 2 4 2 2 3 4" xfId="13881" xr:uid="{00000000-0005-0000-0000-0000B21A0000}"/>
    <cellStyle name="Coma 2 3 2 3 2 4 2 2 3 4 2" xfId="22585" xr:uid="{00000000-0005-0000-0000-0000B31A0000}"/>
    <cellStyle name="Coma 2 3 2 3 2 4 2 2 3 5" xfId="20416" xr:uid="{00000000-0005-0000-0000-0000B41A0000}"/>
    <cellStyle name="Coma 2 3 2 3 2 4 2 2 4" xfId="1655" xr:uid="{00000000-0005-0000-0000-0000B51A0000}"/>
    <cellStyle name="Coma 2 3 2 3 2 4 2 2 4 2" xfId="16052" xr:uid="{00000000-0005-0000-0000-0000B61A0000}"/>
    <cellStyle name="Coma 2 3 2 3 2 4 2 2 4 2 2" xfId="24756" xr:uid="{00000000-0005-0000-0000-0000B71A0000}"/>
    <cellStyle name="Coma 2 3 2 3 2 4 2 2 4 3" xfId="18250" xr:uid="{00000000-0005-0000-0000-0000B81A0000}"/>
    <cellStyle name="Coma 2 3 2 3 2 4 2 2 4 3 2" xfId="26954" xr:uid="{00000000-0005-0000-0000-0000B91A0000}"/>
    <cellStyle name="Coma 2 3 2 3 2 4 2 2 4 4" xfId="13882" xr:uid="{00000000-0005-0000-0000-0000BA1A0000}"/>
    <cellStyle name="Coma 2 3 2 3 2 4 2 2 4 4 2" xfId="22586" xr:uid="{00000000-0005-0000-0000-0000BB1A0000}"/>
    <cellStyle name="Coma 2 3 2 3 2 4 2 2 4 5" xfId="20417" xr:uid="{00000000-0005-0000-0000-0000BC1A0000}"/>
    <cellStyle name="Coma 2 3 2 3 2 4 2 2 5" xfId="1656" xr:uid="{00000000-0005-0000-0000-0000BD1A0000}"/>
    <cellStyle name="Coma 2 3 2 3 2 4 2 2 5 2" xfId="16053" xr:uid="{00000000-0005-0000-0000-0000BE1A0000}"/>
    <cellStyle name="Coma 2 3 2 3 2 4 2 2 5 2 2" xfId="24757" xr:uid="{00000000-0005-0000-0000-0000BF1A0000}"/>
    <cellStyle name="Coma 2 3 2 3 2 4 2 2 5 3" xfId="18251" xr:uid="{00000000-0005-0000-0000-0000C01A0000}"/>
    <cellStyle name="Coma 2 3 2 3 2 4 2 2 5 3 2" xfId="26955" xr:uid="{00000000-0005-0000-0000-0000C11A0000}"/>
    <cellStyle name="Coma 2 3 2 3 2 4 2 2 5 4" xfId="13883" xr:uid="{00000000-0005-0000-0000-0000C21A0000}"/>
    <cellStyle name="Coma 2 3 2 3 2 4 2 2 5 4 2" xfId="22587" xr:uid="{00000000-0005-0000-0000-0000C31A0000}"/>
    <cellStyle name="Coma 2 3 2 3 2 4 2 2 5 5" xfId="20418" xr:uid="{00000000-0005-0000-0000-0000C41A0000}"/>
    <cellStyle name="Coma 2 3 2 3 2 4 2 2 6" xfId="1657" xr:uid="{00000000-0005-0000-0000-0000C51A0000}"/>
    <cellStyle name="Coma 2 3 2 3 2 4 2 2 6 2" xfId="16054" xr:uid="{00000000-0005-0000-0000-0000C61A0000}"/>
    <cellStyle name="Coma 2 3 2 3 2 4 2 2 6 2 2" xfId="24758" xr:uid="{00000000-0005-0000-0000-0000C71A0000}"/>
    <cellStyle name="Coma 2 3 2 3 2 4 2 2 6 3" xfId="18252" xr:uid="{00000000-0005-0000-0000-0000C81A0000}"/>
    <cellStyle name="Coma 2 3 2 3 2 4 2 2 6 3 2" xfId="26956" xr:uid="{00000000-0005-0000-0000-0000C91A0000}"/>
    <cellStyle name="Coma 2 3 2 3 2 4 2 2 6 4" xfId="13884" xr:uid="{00000000-0005-0000-0000-0000CA1A0000}"/>
    <cellStyle name="Coma 2 3 2 3 2 4 2 2 6 4 2" xfId="22588" xr:uid="{00000000-0005-0000-0000-0000CB1A0000}"/>
    <cellStyle name="Coma 2 3 2 3 2 4 2 2 6 5" xfId="20419" xr:uid="{00000000-0005-0000-0000-0000CC1A0000}"/>
    <cellStyle name="Coma 2 3 2 3 2 4 2 2 7" xfId="16050" xr:uid="{00000000-0005-0000-0000-0000CD1A0000}"/>
    <cellStyle name="Coma 2 3 2 3 2 4 2 2 7 2" xfId="24754" xr:uid="{00000000-0005-0000-0000-0000CE1A0000}"/>
    <cellStyle name="Coma 2 3 2 3 2 4 2 2 8" xfId="18248" xr:uid="{00000000-0005-0000-0000-0000CF1A0000}"/>
    <cellStyle name="Coma 2 3 2 3 2 4 2 2 8 2" xfId="26952" xr:uid="{00000000-0005-0000-0000-0000D01A0000}"/>
    <cellStyle name="Coma 2 3 2 3 2 4 2 2 9" xfId="13880" xr:uid="{00000000-0005-0000-0000-0000D11A0000}"/>
    <cellStyle name="Coma 2 3 2 3 2 4 2 2 9 2" xfId="22584" xr:uid="{00000000-0005-0000-0000-0000D21A0000}"/>
    <cellStyle name="Coma 2 3 2 3 2 4 2 3" xfId="1658" xr:uid="{00000000-0005-0000-0000-0000D31A0000}"/>
    <cellStyle name="Coma 2 3 2 3 2 4 2 4" xfId="1659" xr:uid="{00000000-0005-0000-0000-0000D41A0000}"/>
    <cellStyle name="Coma 2 3 2 3 2 4 2 5" xfId="1660" xr:uid="{00000000-0005-0000-0000-0000D51A0000}"/>
    <cellStyle name="Coma 2 3 2 3 2 4 2 6" xfId="1661" xr:uid="{00000000-0005-0000-0000-0000D61A0000}"/>
    <cellStyle name="Coma 2 3 2 3 2 4 3" xfId="1662" xr:uid="{00000000-0005-0000-0000-0000D71A0000}"/>
    <cellStyle name="Coma 2 3 2 3 2 4 3 2" xfId="1663" xr:uid="{00000000-0005-0000-0000-0000D81A0000}"/>
    <cellStyle name="Coma 2 3 2 3 2 4 3 3" xfId="1664" xr:uid="{00000000-0005-0000-0000-0000D91A0000}"/>
    <cellStyle name="Coma 2 3 2 3 2 4 3 4" xfId="1665" xr:uid="{00000000-0005-0000-0000-0000DA1A0000}"/>
    <cellStyle name="Coma 2 3 2 3 2 4 3 5" xfId="1666" xr:uid="{00000000-0005-0000-0000-0000DB1A0000}"/>
    <cellStyle name="Coma 2 3 2 3 2 4 4" xfId="1667" xr:uid="{00000000-0005-0000-0000-0000DC1A0000}"/>
    <cellStyle name="Coma 2 3 2 3 2 4 4 2" xfId="16055" xr:uid="{00000000-0005-0000-0000-0000DD1A0000}"/>
    <cellStyle name="Coma 2 3 2 3 2 4 4 2 2" xfId="24759" xr:uid="{00000000-0005-0000-0000-0000DE1A0000}"/>
    <cellStyle name="Coma 2 3 2 3 2 4 4 3" xfId="18253" xr:uid="{00000000-0005-0000-0000-0000DF1A0000}"/>
    <cellStyle name="Coma 2 3 2 3 2 4 4 3 2" xfId="26957" xr:uid="{00000000-0005-0000-0000-0000E01A0000}"/>
    <cellStyle name="Coma 2 3 2 3 2 4 4 4" xfId="13885" xr:uid="{00000000-0005-0000-0000-0000E11A0000}"/>
    <cellStyle name="Coma 2 3 2 3 2 4 4 4 2" xfId="22589" xr:uid="{00000000-0005-0000-0000-0000E21A0000}"/>
    <cellStyle name="Coma 2 3 2 3 2 4 4 5" xfId="20420" xr:uid="{00000000-0005-0000-0000-0000E31A0000}"/>
    <cellStyle name="Coma 2 3 2 3 2 4 5" xfId="1668" xr:uid="{00000000-0005-0000-0000-0000E41A0000}"/>
    <cellStyle name="Coma 2 3 2 3 2 4 5 2" xfId="16056" xr:uid="{00000000-0005-0000-0000-0000E51A0000}"/>
    <cellStyle name="Coma 2 3 2 3 2 4 5 2 2" xfId="24760" xr:uid="{00000000-0005-0000-0000-0000E61A0000}"/>
    <cellStyle name="Coma 2 3 2 3 2 4 5 3" xfId="18254" xr:uid="{00000000-0005-0000-0000-0000E71A0000}"/>
    <cellStyle name="Coma 2 3 2 3 2 4 5 3 2" xfId="26958" xr:uid="{00000000-0005-0000-0000-0000E81A0000}"/>
    <cellStyle name="Coma 2 3 2 3 2 4 5 4" xfId="13886" xr:uid="{00000000-0005-0000-0000-0000E91A0000}"/>
    <cellStyle name="Coma 2 3 2 3 2 4 5 4 2" xfId="22590" xr:uid="{00000000-0005-0000-0000-0000EA1A0000}"/>
    <cellStyle name="Coma 2 3 2 3 2 4 5 5" xfId="20421" xr:uid="{00000000-0005-0000-0000-0000EB1A0000}"/>
    <cellStyle name="Coma 2 3 2 3 2 4 6" xfId="1669" xr:uid="{00000000-0005-0000-0000-0000EC1A0000}"/>
    <cellStyle name="Coma 2 3 2 3 2 4 6 2" xfId="16057" xr:uid="{00000000-0005-0000-0000-0000ED1A0000}"/>
    <cellStyle name="Coma 2 3 2 3 2 4 6 2 2" xfId="24761" xr:uid="{00000000-0005-0000-0000-0000EE1A0000}"/>
    <cellStyle name="Coma 2 3 2 3 2 4 6 3" xfId="18255" xr:uid="{00000000-0005-0000-0000-0000EF1A0000}"/>
    <cellStyle name="Coma 2 3 2 3 2 4 6 3 2" xfId="26959" xr:uid="{00000000-0005-0000-0000-0000F01A0000}"/>
    <cellStyle name="Coma 2 3 2 3 2 4 6 4" xfId="13887" xr:uid="{00000000-0005-0000-0000-0000F11A0000}"/>
    <cellStyle name="Coma 2 3 2 3 2 4 6 4 2" xfId="22591" xr:uid="{00000000-0005-0000-0000-0000F21A0000}"/>
    <cellStyle name="Coma 2 3 2 3 2 4 6 5" xfId="20422" xr:uid="{00000000-0005-0000-0000-0000F31A0000}"/>
    <cellStyle name="Coma 2 3 2 3 2 4 7" xfId="1670" xr:uid="{00000000-0005-0000-0000-0000F41A0000}"/>
    <cellStyle name="Coma 2 3 2 3 2 4 7 2" xfId="16058" xr:uid="{00000000-0005-0000-0000-0000F51A0000}"/>
    <cellStyle name="Coma 2 3 2 3 2 4 7 2 2" xfId="24762" xr:uid="{00000000-0005-0000-0000-0000F61A0000}"/>
    <cellStyle name="Coma 2 3 2 3 2 4 7 3" xfId="18256" xr:uid="{00000000-0005-0000-0000-0000F71A0000}"/>
    <cellStyle name="Coma 2 3 2 3 2 4 7 3 2" xfId="26960" xr:uid="{00000000-0005-0000-0000-0000F81A0000}"/>
    <cellStyle name="Coma 2 3 2 3 2 4 7 4" xfId="13888" xr:uid="{00000000-0005-0000-0000-0000F91A0000}"/>
    <cellStyle name="Coma 2 3 2 3 2 4 7 4 2" xfId="22592" xr:uid="{00000000-0005-0000-0000-0000FA1A0000}"/>
    <cellStyle name="Coma 2 3 2 3 2 4 7 5" xfId="20423" xr:uid="{00000000-0005-0000-0000-0000FB1A0000}"/>
    <cellStyle name="Coma 2 3 2 3 2 4 8" xfId="16049" xr:uid="{00000000-0005-0000-0000-0000FC1A0000}"/>
    <cellStyle name="Coma 2 3 2 3 2 4 8 2" xfId="24753" xr:uid="{00000000-0005-0000-0000-0000FD1A0000}"/>
    <cellStyle name="Coma 2 3 2 3 2 4 9" xfId="18247" xr:uid="{00000000-0005-0000-0000-0000FE1A0000}"/>
    <cellStyle name="Coma 2 3 2 3 2 4 9 2" xfId="26951" xr:uid="{00000000-0005-0000-0000-0000FF1A0000}"/>
    <cellStyle name="Coma 2 3 2 3 2 5" xfId="1671" xr:uid="{00000000-0005-0000-0000-0000001B0000}"/>
    <cellStyle name="Coma 2 3 2 3 2 5 10" xfId="20424" xr:uid="{00000000-0005-0000-0000-0000011B0000}"/>
    <cellStyle name="Coma 2 3 2 3 2 5 2" xfId="1672" xr:uid="{00000000-0005-0000-0000-0000021B0000}"/>
    <cellStyle name="Coma 2 3 2 3 2 5 2 2" xfId="1673" xr:uid="{00000000-0005-0000-0000-0000031B0000}"/>
    <cellStyle name="Coma 2 3 2 3 2 5 2 3" xfId="1674" xr:uid="{00000000-0005-0000-0000-0000041B0000}"/>
    <cellStyle name="Coma 2 3 2 3 2 5 2 4" xfId="1675" xr:uid="{00000000-0005-0000-0000-0000051B0000}"/>
    <cellStyle name="Coma 2 3 2 3 2 5 2 5" xfId="1676" xr:uid="{00000000-0005-0000-0000-0000061B0000}"/>
    <cellStyle name="Coma 2 3 2 3 2 5 3" xfId="1677" xr:uid="{00000000-0005-0000-0000-0000071B0000}"/>
    <cellStyle name="Coma 2 3 2 3 2 5 3 2" xfId="16060" xr:uid="{00000000-0005-0000-0000-0000081B0000}"/>
    <cellStyle name="Coma 2 3 2 3 2 5 3 2 2" xfId="24764" xr:uid="{00000000-0005-0000-0000-0000091B0000}"/>
    <cellStyle name="Coma 2 3 2 3 2 5 3 3" xfId="18258" xr:uid="{00000000-0005-0000-0000-00000A1B0000}"/>
    <cellStyle name="Coma 2 3 2 3 2 5 3 3 2" xfId="26962" xr:uid="{00000000-0005-0000-0000-00000B1B0000}"/>
    <cellStyle name="Coma 2 3 2 3 2 5 3 4" xfId="13890" xr:uid="{00000000-0005-0000-0000-00000C1B0000}"/>
    <cellStyle name="Coma 2 3 2 3 2 5 3 4 2" xfId="22594" xr:uid="{00000000-0005-0000-0000-00000D1B0000}"/>
    <cellStyle name="Coma 2 3 2 3 2 5 3 5" xfId="20425" xr:uid="{00000000-0005-0000-0000-00000E1B0000}"/>
    <cellStyle name="Coma 2 3 2 3 2 5 4" xfId="1678" xr:uid="{00000000-0005-0000-0000-00000F1B0000}"/>
    <cellStyle name="Coma 2 3 2 3 2 5 4 2" xfId="16061" xr:uid="{00000000-0005-0000-0000-0000101B0000}"/>
    <cellStyle name="Coma 2 3 2 3 2 5 4 2 2" xfId="24765" xr:uid="{00000000-0005-0000-0000-0000111B0000}"/>
    <cellStyle name="Coma 2 3 2 3 2 5 4 3" xfId="18259" xr:uid="{00000000-0005-0000-0000-0000121B0000}"/>
    <cellStyle name="Coma 2 3 2 3 2 5 4 3 2" xfId="26963" xr:uid="{00000000-0005-0000-0000-0000131B0000}"/>
    <cellStyle name="Coma 2 3 2 3 2 5 4 4" xfId="13891" xr:uid="{00000000-0005-0000-0000-0000141B0000}"/>
    <cellStyle name="Coma 2 3 2 3 2 5 4 4 2" xfId="22595" xr:uid="{00000000-0005-0000-0000-0000151B0000}"/>
    <cellStyle name="Coma 2 3 2 3 2 5 4 5" xfId="20426" xr:uid="{00000000-0005-0000-0000-0000161B0000}"/>
    <cellStyle name="Coma 2 3 2 3 2 5 5" xfId="1679" xr:uid="{00000000-0005-0000-0000-0000171B0000}"/>
    <cellStyle name="Coma 2 3 2 3 2 5 5 2" xfId="16062" xr:uid="{00000000-0005-0000-0000-0000181B0000}"/>
    <cellStyle name="Coma 2 3 2 3 2 5 5 2 2" xfId="24766" xr:uid="{00000000-0005-0000-0000-0000191B0000}"/>
    <cellStyle name="Coma 2 3 2 3 2 5 5 3" xfId="18260" xr:uid="{00000000-0005-0000-0000-00001A1B0000}"/>
    <cellStyle name="Coma 2 3 2 3 2 5 5 3 2" xfId="26964" xr:uid="{00000000-0005-0000-0000-00001B1B0000}"/>
    <cellStyle name="Coma 2 3 2 3 2 5 5 4" xfId="13892" xr:uid="{00000000-0005-0000-0000-00001C1B0000}"/>
    <cellStyle name="Coma 2 3 2 3 2 5 5 4 2" xfId="22596" xr:uid="{00000000-0005-0000-0000-00001D1B0000}"/>
    <cellStyle name="Coma 2 3 2 3 2 5 5 5" xfId="20427" xr:uid="{00000000-0005-0000-0000-00001E1B0000}"/>
    <cellStyle name="Coma 2 3 2 3 2 5 6" xfId="1680" xr:uid="{00000000-0005-0000-0000-00001F1B0000}"/>
    <cellStyle name="Coma 2 3 2 3 2 5 6 2" xfId="16063" xr:uid="{00000000-0005-0000-0000-0000201B0000}"/>
    <cellStyle name="Coma 2 3 2 3 2 5 6 2 2" xfId="24767" xr:uid="{00000000-0005-0000-0000-0000211B0000}"/>
    <cellStyle name="Coma 2 3 2 3 2 5 6 3" xfId="18261" xr:uid="{00000000-0005-0000-0000-0000221B0000}"/>
    <cellStyle name="Coma 2 3 2 3 2 5 6 3 2" xfId="26965" xr:uid="{00000000-0005-0000-0000-0000231B0000}"/>
    <cellStyle name="Coma 2 3 2 3 2 5 6 4" xfId="13893" xr:uid="{00000000-0005-0000-0000-0000241B0000}"/>
    <cellStyle name="Coma 2 3 2 3 2 5 6 4 2" xfId="22597" xr:uid="{00000000-0005-0000-0000-0000251B0000}"/>
    <cellStyle name="Coma 2 3 2 3 2 5 6 5" xfId="20428" xr:uid="{00000000-0005-0000-0000-0000261B0000}"/>
    <cellStyle name="Coma 2 3 2 3 2 5 7" xfId="16059" xr:uid="{00000000-0005-0000-0000-0000271B0000}"/>
    <cellStyle name="Coma 2 3 2 3 2 5 7 2" xfId="24763" xr:uid="{00000000-0005-0000-0000-0000281B0000}"/>
    <cellStyle name="Coma 2 3 2 3 2 5 8" xfId="18257" xr:uid="{00000000-0005-0000-0000-0000291B0000}"/>
    <cellStyle name="Coma 2 3 2 3 2 5 8 2" xfId="26961" xr:uid="{00000000-0005-0000-0000-00002A1B0000}"/>
    <cellStyle name="Coma 2 3 2 3 2 5 9" xfId="13889" xr:uid="{00000000-0005-0000-0000-00002B1B0000}"/>
    <cellStyle name="Coma 2 3 2 3 2 5 9 2" xfId="22593" xr:uid="{00000000-0005-0000-0000-00002C1B0000}"/>
    <cellStyle name="Coma 2 3 2 3 2 6" xfId="1681" xr:uid="{00000000-0005-0000-0000-00002D1B0000}"/>
    <cellStyle name="Coma 2 3 2 3 2 7" xfId="1682" xr:uid="{00000000-0005-0000-0000-00002E1B0000}"/>
    <cellStyle name="Coma 2 3 2 3 2 8" xfId="1683" xr:uid="{00000000-0005-0000-0000-00002F1B0000}"/>
    <cellStyle name="Coma 2 3 2 3 2 9" xfId="1684" xr:uid="{00000000-0005-0000-0000-0000301B0000}"/>
    <cellStyle name="Coma 2 3 2 3 3" xfId="1685" xr:uid="{00000000-0005-0000-0000-0000311B0000}"/>
    <cellStyle name="Coma 2 3 2 3 3 2" xfId="1686" xr:uid="{00000000-0005-0000-0000-0000321B0000}"/>
    <cellStyle name="Coma 2 3 2 3 3 2 10" xfId="13894" xr:uid="{00000000-0005-0000-0000-0000331B0000}"/>
    <cellStyle name="Coma 2 3 2 3 3 2 10 2" xfId="22598" xr:uid="{00000000-0005-0000-0000-0000341B0000}"/>
    <cellStyle name="Coma 2 3 2 3 3 2 11" xfId="20429" xr:uid="{00000000-0005-0000-0000-0000351B0000}"/>
    <cellStyle name="Coma 2 3 2 3 3 2 2" xfId="1687" xr:uid="{00000000-0005-0000-0000-0000361B0000}"/>
    <cellStyle name="Coma 2 3 2 3 3 2 2 2" xfId="1688" xr:uid="{00000000-0005-0000-0000-0000371B0000}"/>
    <cellStyle name="Coma 2 3 2 3 3 2 2 2 10" xfId="20430" xr:uid="{00000000-0005-0000-0000-0000381B0000}"/>
    <cellStyle name="Coma 2 3 2 3 3 2 2 2 2" xfId="1689" xr:uid="{00000000-0005-0000-0000-0000391B0000}"/>
    <cellStyle name="Coma 2 3 2 3 3 2 2 2 2 2" xfId="1690" xr:uid="{00000000-0005-0000-0000-00003A1B0000}"/>
    <cellStyle name="Coma 2 3 2 3 3 2 2 2 2 2 2" xfId="1691" xr:uid="{00000000-0005-0000-0000-00003B1B0000}"/>
    <cellStyle name="Coma 2 3 2 3 3 2 2 2 2 2 2 2" xfId="16067" xr:uid="{00000000-0005-0000-0000-00003C1B0000}"/>
    <cellStyle name="Coma 2 3 2 3 3 2 2 2 2 2 2 2 2" xfId="24771" xr:uid="{00000000-0005-0000-0000-00003D1B0000}"/>
    <cellStyle name="Coma 2 3 2 3 3 2 2 2 2 2 2 3" xfId="18265" xr:uid="{00000000-0005-0000-0000-00003E1B0000}"/>
    <cellStyle name="Coma 2 3 2 3 3 2 2 2 2 2 2 3 2" xfId="26969" xr:uid="{00000000-0005-0000-0000-00003F1B0000}"/>
    <cellStyle name="Coma 2 3 2 3 3 2 2 2 2 2 2 4" xfId="13897" xr:uid="{00000000-0005-0000-0000-0000401B0000}"/>
    <cellStyle name="Coma 2 3 2 3 3 2 2 2 2 2 2 4 2" xfId="22601" xr:uid="{00000000-0005-0000-0000-0000411B0000}"/>
    <cellStyle name="Coma 2 3 2 3 3 2 2 2 2 2 2 5" xfId="20432" xr:uid="{00000000-0005-0000-0000-0000421B0000}"/>
    <cellStyle name="Coma 2 3 2 3 3 2 2 2 2 2 3" xfId="1692" xr:uid="{00000000-0005-0000-0000-0000431B0000}"/>
    <cellStyle name="Coma 2 3 2 3 3 2 2 2 2 2 3 2" xfId="16068" xr:uid="{00000000-0005-0000-0000-0000441B0000}"/>
    <cellStyle name="Coma 2 3 2 3 3 2 2 2 2 2 3 2 2" xfId="24772" xr:uid="{00000000-0005-0000-0000-0000451B0000}"/>
    <cellStyle name="Coma 2 3 2 3 3 2 2 2 2 2 3 3" xfId="18266" xr:uid="{00000000-0005-0000-0000-0000461B0000}"/>
    <cellStyle name="Coma 2 3 2 3 3 2 2 2 2 2 3 3 2" xfId="26970" xr:uid="{00000000-0005-0000-0000-0000471B0000}"/>
    <cellStyle name="Coma 2 3 2 3 3 2 2 2 2 2 3 4" xfId="13898" xr:uid="{00000000-0005-0000-0000-0000481B0000}"/>
    <cellStyle name="Coma 2 3 2 3 3 2 2 2 2 2 3 4 2" xfId="22602" xr:uid="{00000000-0005-0000-0000-0000491B0000}"/>
    <cellStyle name="Coma 2 3 2 3 3 2 2 2 2 2 3 5" xfId="20433" xr:uid="{00000000-0005-0000-0000-00004A1B0000}"/>
    <cellStyle name="Coma 2 3 2 3 3 2 2 2 2 2 4" xfId="1693" xr:uid="{00000000-0005-0000-0000-00004B1B0000}"/>
    <cellStyle name="Coma 2 3 2 3 3 2 2 2 2 2 4 2" xfId="16069" xr:uid="{00000000-0005-0000-0000-00004C1B0000}"/>
    <cellStyle name="Coma 2 3 2 3 3 2 2 2 2 2 4 2 2" xfId="24773" xr:uid="{00000000-0005-0000-0000-00004D1B0000}"/>
    <cellStyle name="Coma 2 3 2 3 3 2 2 2 2 2 4 3" xfId="18267" xr:uid="{00000000-0005-0000-0000-00004E1B0000}"/>
    <cellStyle name="Coma 2 3 2 3 3 2 2 2 2 2 4 3 2" xfId="26971" xr:uid="{00000000-0005-0000-0000-00004F1B0000}"/>
    <cellStyle name="Coma 2 3 2 3 3 2 2 2 2 2 4 4" xfId="13899" xr:uid="{00000000-0005-0000-0000-0000501B0000}"/>
    <cellStyle name="Coma 2 3 2 3 3 2 2 2 2 2 4 4 2" xfId="22603" xr:uid="{00000000-0005-0000-0000-0000511B0000}"/>
    <cellStyle name="Coma 2 3 2 3 3 2 2 2 2 2 4 5" xfId="20434" xr:uid="{00000000-0005-0000-0000-0000521B0000}"/>
    <cellStyle name="Coma 2 3 2 3 3 2 2 2 2 2 5" xfId="1694" xr:uid="{00000000-0005-0000-0000-0000531B0000}"/>
    <cellStyle name="Coma 2 3 2 3 3 2 2 2 2 2 5 2" xfId="16070" xr:uid="{00000000-0005-0000-0000-0000541B0000}"/>
    <cellStyle name="Coma 2 3 2 3 3 2 2 2 2 2 5 2 2" xfId="24774" xr:uid="{00000000-0005-0000-0000-0000551B0000}"/>
    <cellStyle name="Coma 2 3 2 3 3 2 2 2 2 2 5 3" xfId="18268" xr:uid="{00000000-0005-0000-0000-0000561B0000}"/>
    <cellStyle name="Coma 2 3 2 3 3 2 2 2 2 2 5 3 2" xfId="26972" xr:uid="{00000000-0005-0000-0000-0000571B0000}"/>
    <cellStyle name="Coma 2 3 2 3 3 2 2 2 2 2 5 4" xfId="13900" xr:uid="{00000000-0005-0000-0000-0000581B0000}"/>
    <cellStyle name="Coma 2 3 2 3 3 2 2 2 2 2 5 4 2" xfId="22604" xr:uid="{00000000-0005-0000-0000-0000591B0000}"/>
    <cellStyle name="Coma 2 3 2 3 3 2 2 2 2 2 5 5" xfId="20435" xr:uid="{00000000-0005-0000-0000-00005A1B0000}"/>
    <cellStyle name="Coma 2 3 2 3 3 2 2 2 2 2 6" xfId="16066" xr:uid="{00000000-0005-0000-0000-00005B1B0000}"/>
    <cellStyle name="Coma 2 3 2 3 3 2 2 2 2 2 6 2" xfId="24770" xr:uid="{00000000-0005-0000-0000-00005C1B0000}"/>
    <cellStyle name="Coma 2 3 2 3 3 2 2 2 2 2 7" xfId="18264" xr:uid="{00000000-0005-0000-0000-00005D1B0000}"/>
    <cellStyle name="Coma 2 3 2 3 3 2 2 2 2 2 7 2" xfId="26968" xr:uid="{00000000-0005-0000-0000-00005E1B0000}"/>
    <cellStyle name="Coma 2 3 2 3 3 2 2 2 2 2 8" xfId="13896" xr:uid="{00000000-0005-0000-0000-00005F1B0000}"/>
    <cellStyle name="Coma 2 3 2 3 3 2 2 2 2 2 8 2" xfId="22600" xr:uid="{00000000-0005-0000-0000-0000601B0000}"/>
    <cellStyle name="Coma 2 3 2 3 3 2 2 2 2 2 9" xfId="20431" xr:uid="{00000000-0005-0000-0000-0000611B0000}"/>
    <cellStyle name="Coma 2 3 2 3 3 2 2 2 2 3" xfId="1695" xr:uid="{00000000-0005-0000-0000-0000621B0000}"/>
    <cellStyle name="Coma 2 3 2 3 3 2 2 2 2 4" xfId="1696" xr:uid="{00000000-0005-0000-0000-0000631B0000}"/>
    <cellStyle name="Coma 2 3 2 3 3 2 2 2 2 5" xfId="1697" xr:uid="{00000000-0005-0000-0000-0000641B0000}"/>
    <cellStyle name="Coma 2 3 2 3 3 2 2 2 2 6" xfId="1698" xr:uid="{00000000-0005-0000-0000-0000651B0000}"/>
    <cellStyle name="Coma 2 3 2 3 3 2 2 2 3" xfId="1699" xr:uid="{00000000-0005-0000-0000-0000661B0000}"/>
    <cellStyle name="Coma 2 3 2 3 3 2 2 2 3 2" xfId="16071" xr:uid="{00000000-0005-0000-0000-0000671B0000}"/>
    <cellStyle name="Coma 2 3 2 3 3 2 2 2 3 2 2" xfId="24775" xr:uid="{00000000-0005-0000-0000-0000681B0000}"/>
    <cellStyle name="Coma 2 3 2 3 3 2 2 2 3 3" xfId="18269" xr:uid="{00000000-0005-0000-0000-0000691B0000}"/>
    <cellStyle name="Coma 2 3 2 3 3 2 2 2 3 3 2" xfId="26973" xr:uid="{00000000-0005-0000-0000-00006A1B0000}"/>
    <cellStyle name="Coma 2 3 2 3 3 2 2 2 3 4" xfId="13901" xr:uid="{00000000-0005-0000-0000-00006B1B0000}"/>
    <cellStyle name="Coma 2 3 2 3 3 2 2 2 3 4 2" xfId="22605" xr:uid="{00000000-0005-0000-0000-00006C1B0000}"/>
    <cellStyle name="Coma 2 3 2 3 3 2 2 2 3 5" xfId="20436" xr:uid="{00000000-0005-0000-0000-00006D1B0000}"/>
    <cellStyle name="Coma 2 3 2 3 3 2 2 2 4" xfId="1700" xr:uid="{00000000-0005-0000-0000-00006E1B0000}"/>
    <cellStyle name="Coma 2 3 2 3 3 2 2 2 4 2" xfId="16072" xr:uid="{00000000-0005-0000-0000-00006F1B0000}"/>
    <cellStyle name="Coma 2 3 2 3 3 2 2 2 4 2 2" xfId="24776" xr:uid="{00000000-0005-0000-0000-0000701B0000}"/>
    <cellStyle name="Coma 2 3 2 3 3 2 2 2 4 3" xfId="18270" xr:uid="{00000000-0005-0000-0000-0000711B0000}"/>
    <cellStyle name="Coma 2 3 2 3 3 2 2 2 4 3 2" xfId="26974" xr:uid="{00000000-0005-0000-0000-0000721B0000}"/>
    <cellStyle name="Coma 2 3 2 3 3 2 2 2 4 4" xfId="13902" xr:uid="{00000000-0005-0000-0000-0000731B0000}"/>
    <cellStyle name="Coma 2 3 2 3 3 2 2 2 4 4 2" xfId="22606" xr:uid="{00000000-0005-0000-0000-0000741B0000}"/>
    <cellStyle name="Coma 2 3 2 3 3 2 2 2 4 5" xfId="20437" xr:uid="{00000000-0005-0000-0000-0000751B0000}"/>
    <cellStyle name="Coma 2 3 2 3 3 2 2 2 5" xfId="1701" xr:uid="{00000000-0005-0000-0000-0000761B0000}"/>
    <cellStyle name="Coma 2 3 2 3 3 2 2 2 5 2" xfId="16073" xr:uid="{00000000-0005-0000-0000-0000771B0000}"/>
    <cellStyle name="Coma 2 3 2 3 3 2 2 2 5 2 2" xfId="24777" xr:uid="{00000000-0005-0000-0000-0000781B0000}"/>
    <cellStyle name="Coma 2 3 2 3 3 2 2 2 5 3" xfId="18271" xr:uid="{00000000-0005-0000-0000-0000791B0000}"/>
    <cellStyle name="Coma 2 3 2 3 3 2 2 2 5 3 2" xfId="26975" xr:uid="{00000000-0005-0000-0000-00007A1B0000}"/>
    <cellStyle name="Coma 2 3 2 3 3 2 2 2 5 4" xfId="13903" xr:uid="{00000000-0005-0000-0000-00007B1B0000}"/>
    <cellStyle name="Coma 2 3 2 3 3 2 2 2 5 4 2" xfId="22607" xr:uid="{00000000-0005-0000-0000-00007C1B0000}"/>
    <cellStyle name="Coma 2 3 2 3 3 2 2 2 5 5" xfId="20438" xr:uid="{00000000-0005-0000-0000-00007D1B0000}"/>
    <cellStyle name="Coma 2 3 2 3 3 2 2 2 6" xfId="1702" xr:uid="{00000000-0005-0000-0000-00007E1B0000}"/>
    <cellStyle name="Coma 2 3 2 3 3 2 2 2 6 2" xfId="16074" xr:uid="{00000000-0005-0000-0000-00007F1B0000}"/>
    <cellStyle name="Coma 2 3 2 3 3 2 2 2 6 2 2" xfId="24778" xr:uid="{00000000-0005-0000-0000-0000801B0000}"/>
    <cellStyle name="Coma 2 3 2 3 3 2 2 2 6 3" xfId="18272" xr:uid="{00000000-0005-0000-0000-0000811B0000}"/>
    <cellStyle name="Coma 2 3 2 3 3 2 2 2 6 3 2" xfId="26976" xr:uid="{00000000-0005-0000-0000-0000821B0000}"/>
    <cellStyle name="Coma 2 3 2 3 3 2 2 2 6 4" xfId="13904" xr:uid="{00000000-0005-0000-0000-0000831B0000}"/>
    <cellStyle name="Coma 2 3 2 3 3 2 2 2 6 4 2" xfId="22608" xr:uid="{00000000-0005-0000-0000-0000841B0000}"/>
    <cellStyle name="Coma 2 3 2 3 3 2 2 2 6 5" xfId="20439" xr:uid="{00000000-0005-0000-0000-0000851B0000}"/>
    <cellStyle name="Coma 2 3 2 3 3 2 2 2 7" xfId="16065" xr:uid="{00000000-0005-0000-0000-0000861B0000}"/>
    <cellStyle name="Coma 2 3 2 3 3 2 2 2 7 2" xfId="24769" xr:uid="{00000000-0005-0000-0000-0000871B0000}"/>
    <cellStyle name="Coma 2 3 2 3 3 2 2 2 8" xfId="18263" xr:uid="{00000000-0005-0000-0000-0000881B0000}"/>
    <cellStyle name="Coma 2 3 2 3 3 2 2 2 8 2" xfId="26967" xr:uid="{00000000-0005-0000-0000-0000891B0000}"/>
    <cellStyle name="Coma 2 3 2 3 3 2 2 2 9" xfId="13895" xr:uid="{00000000-0005-0000-0000-00008A1B0000}"/>
    <cellStyle name="Coma 2 3 2 3 3 2 2 2 9 2" xfId="22599" xr:uid="{00000000-0005-0000-0000-00008B1B0000}"/>
    <cellStyle name="Coma 2 3 2 3 3 2 2 3" xfId="1703" xr:uid="{00000000-0005-0000-0000-00008C1B0000}"/>
    <cellStyle name="Coma 2 3 2 3 3 2 2 3 2" xfId="1704" xr:uid="{00000000-0005-0000-0000-00008D1B0000}"/>
    <cellStyle name="Coma 2 3 2 3 3 2 2 3 2 2" xfId="16076" xr:uid="{00000000-0005-0000-0000-00008E1B0000}"/>
    <cellStyle name="Coma 2 3 2 3 3 2 2 3 2 2 2" xfId="24780" xr:uid="{00000000-0005-0000-0000-00008F1B0000}"/>
    <cellStyle name="Coma 2 3 2 3 3 2 2 3 2 3" xfId="18274" xr:uid="{00000000-0005-0000-0000-0000901B0000}"/>
    <cellStyle name="Coma 2 3 2 3 3 2 2 3 2 3 2" xfId="26978" xr:uid="{00000000-0005-0000-0000-0000911B0000}"/>
    <cellStyle name="Coma 2 3 2 3 3 2 2 3 2 4" xfId="13906" xr:uid="{00000000-0005-0000-0000-0000921B0000}"/>
    <cellStyle name="Coma 2 3 2 3 3 2 2 3 2 4 2" xfId="22610" xr:uid="{00000000-0005-0000-0000-0000931B0000}"/>
    <cellStyle name="Coma 2 3 2 3 3 2 2 3 2 5" xfId="20441" xr:uid="{00000000-0005-0000-0000-0000941B0000}"/>
    <cellStyle name="Coma 2 3 2 3 3 2 2 3 3" xfId="1705" xr:uid="{00000000-0005-0000-0000-0000951B0000}"/>
    <cellStyle name="Coma 2 3 2 3 3 2 2 3 3 2" xfId="16077" xr:uid="{00000000-0005-0000-0000-0000961B0000}"/>
    <cellStyle name="Coma 2 3 2 3 3 2 2 3 3 2 2" xfId="24781" xr:uid="{00000000-0005-0000-0000-0000971B0000}"/>
    <cellStyle name="Coma 2 3 2 3 3 2 2 3 3 3" xfId="18275" xr:uid="{00000000-0005-0000-0000-0000981B0000}"/>
    <cellStyle name="Coma 2 3 2 3 3 2 2 3 3 3 2" xfId="26979" xr:uid="{00000000-0005-0000-0000-0000991B0000}"/>
    <cellStyle name="Coma 2 3 2 3 3 2 2 3 3 4" xfId="13907" xr:uid="{00000000-0005-0000-0000-00009A1B0000}"/>
    <cellStyle name="Coma 2 3 2 3 3 2 2 3 3 4 2" xfId="22611" xr:uid="{00000000-0005-0000-0000-00009B1B0000}"/>
    <cellStyle name="Coma 2 3 2 3 3 2 2 3 3 5" xfId="20442" xr:uid="{00000000-0005-0000-0000-00009C1B0000}"/>
    <cellStyle name="Coma 2 3 2 3 3 2 2 3 4" xfId="1706" xr:uid="{00000000-0005-0000-0000-00009D1B0000}"/>
    <cellStyle name="Coma 2 3 2 3 3 2 2 3 4 2" xfId="16078" xr:uid="{00000000-0005-0000-0000-00009E1B0000}"/>
    <cellStyle name="Coma 2 3 2 3 3 2 2 3 4 2 2" xfId="24782" xr:uid="{00000000-0005-0000-0000-00009F1B0000}"/>
    <cellStyle name="Coma 2 3 2 3 3 2 2 3 4 3" xfId="18276" xr:uid="{00000000-0005-0000-0000-0000A01B0000}"/>
    <cellStyle name="Coma 2 3 2 3 3 2 2 3 4 3 2" xfId="26980" xr:uid="{00000000-0005-0000-0000-0000A11B0000}"/>
    <cellStyle name="Coma 2 3 2 3 3 2 2 3 4 4" xfId="13908" xr:uid="{00000000-0005-0000-0000-0000A21B0000}"/>
    <cellStyle name="Coma 2 3 2 3 3 2 2 3 4 4 2" xfId="22612" xr:uid="{00000000-0005-0000-0000-0000A31B0000}"/>
    <cellStyle name="Coma 2 3 2 3 3 2 2 3 4 5" xfId="20443" xr:uid="{00000000-0005-0000-0000-0000A41B0000}"/>
    <cellStyle name="Coma 2 3 2 3 3 2 2 3 5" xfId="1707" xr:uid="{00000000-0005-0000-0000-0000A51B0000}"/>
    <cellStyle name="Coma 2 3 2 3 3 2 2 3 5 2" xfId="16079" xr:uid="{00000000-0005-0000-0000-0000A61B0000}"/>
    <cellStyle name="Coma 2 3 2 3 3 2 2 3 5 2 2" xfId="24783" xr:uid="{00000000-0005-0000-0000-0000A71B0000}"/>
    <cellStyle name="Coma 2 3 2 3 3 2 2 3 5 3" xfId="18277" xr:uid="{00000000-0005-0000-0000-0000A81B0000}"/>
    <cellStyle name="Coma 2 3 2 3 3 2 2 3 5 3 2" xfId="26981" xr:uid="{00000000-0005-0000-0000-0000A91B0000}"/>
    <cellStyle name="Coma 2 3 2 3 3 2 2 3 5 4" xfId="13909" xr:uid="{00000000-0005-0000-0000-0000AA1B0000}"/>
    <cellStyle name="Coma 2 3 2 3 3 2 2 3 5 4 2" xfId="22613" xr:uid="{00000000-0005-0000-0000-0000AB1B0000}"/>
    <cellStyle name="Coma 2 3 2 3 3 2 2 3 5 5" xfId="20444" xr:uid="{00000000-0005-0000-0000-0000AC1B0000}"/>
    <cellStyle name="Coma 2 3 2 3 3 2 2 3 6" xfId="16075" xr:uid="{00000000-0005-0000-0000-0000AD1B0000}"/>
    <cellStyle name="Coma 2 3 2 3 3 2 2 3 6 2" xfId="24779" xr:uid="{00000000-0005-0000-0000-0000AE1B0000}"/>
    <cellStyle name="Coma 2 3 2 3 3 2 2 3 7" xfId="18273" xr:uid="{00000000-0005-0000-0000-0000AF1B0000}"/>
    <cellStyle name="Coma 2 3 2 3 3 2 2 3 7 2" xfId="26977" xr:uid="{00000000-0005-0000-0000-0000B01B0000}"/>
    <cellStyle name="Coma 2 3 2 3 3 2 2 3 8" xfId="13905" xr:uid="{00000000-0005-0000-0000-0000B11B0000}"/>
    <cellStyle name="Coma 2 3 2 3 3 2 2 3 8 2" xfId="22609" xr:uid="{00000000-0005-0000-0000-0000B21B0000}"/>
    <cellStyle name="Coma 2 3 2 3 3 2 2 3 9" xfId="20440" xr:uid="{00000000-0005-0000-0000-0000B31B0000}"/>
    <cellStyle name="Coma 2 3 2 3 3 2 2 4" xfId="1708" xr:uid="{00000000-0005-0000-0000-0000B41B0000}"/>
    <cellStyle name="Coma 2 3 2 3 3 2 2 5" xfId="1709" xr:uid="{00000000-0005-0000-0000-0000B51B0000}"/>
    <cellStyle name="Coma 2 3 2 3 3 2 2 6" xfId="1710" xr:uid="{00000000-0005-0000-0000-0000B61B0000}"/>
    <cellStyle name="Coma 2 3 2 3 3 2 2 7" xfId="1711" xr:uid="{00000000-0005-0000-0000-0000B71B0000}"/>
    <cellStyle name="Coma 2 3 2 3 3 2 3" xfId="1712" xr:uid="{00000000-0005-0000-0000-0000B81B0000}"/>
    <cellStyle name="Coma 2 3 2 3 3 2 3 2" xfId="1713" xr:uid="{00000000-0005-0000-0000-0000B91B0000}"/>
    <cellStyle name="Coma 2 3 2 3 3 2 3 2 2" xfId="1714" xr:uid="{00000000-0005-0000-0000-0000BA1B0000}"/>
    <cellStyle name="Coma 2 3 2 3 3 2 3 2 2 2" xfId="16081" xr:uid="{00000000-0005-0000-0000-0000BB1B0000}"/>
    <cellStyle name="Coma 2 3 2 3 3 2 3 2 2 2 2" xfId="24785" xr:uid="{00000000-0005-0000-0000-0000BC1B0000}"/>
    <cellStyle name="Coma 2 3 2 3 3 2 3 2 2 3" xfId="18279" xr:uid="{00000000-0005-0000-0000-0000BD1B0000}"/>
    <cellStyle name="Coma 2 3 2 3 3 2 3 2 2 3 2" xfId="26983" xr:uid="{00000000-0005-0000-0000-0000BE1B0000}"/>
    <cellStyle name="Coma 2 3 2 3 3 2 3 2 2 4" xfId="13911" xr:uid="{00000000-0005-0000-0000-0000BF1B0000}"/>
    <cellStyle name="Coma 2 3 2 3 3 2 3 2 2 4 2" xfId="22615" xr:uid="{00000000-0005-0000-0000-0000C01B0000}"/>
    <cellStyle name="Coma 2 3 2 3 3 2 3 2 2 5" xfId="20446" xr:uid="{00000000-0005-0000-0000-0000C11B0000}"/>
    <cellStyle name="Coma 2 3 2 3 3 2 3 2 3" xfId="1715" xr:uid="{00000000-0005-0000-0000-0000C21B0000}"/>
    <cellStyle name="Coma 2 3 2 3 3 2 3 2 3 2" xfId="16082" xr:uid="{00000000-0005-0000-0000-0000C31B0000}"/>
    <cellStyle name="Coma 2 3 2 3 3 2 3 2 3 2 2" xfId="24786" xr:uid="{00000000-0005-0000-0000-0000C41B0000}"/>
    <cellStyle name="Coma 2 3 2 3 3 2 3 2 3 3" xfId="18280" xr:uid="{00000000-0005-0000-0000-0000C51B0000}"/>
    <cellStyle name="Coma 2 3 2 3 3 2 3 2 3 3 2" xfId="26984" xr:uid="{00000000-0005-0000-0000-0000C61B0000}"/>
    <cellStyle name="Coma 2 3 2 3 3 2 3 2 3 4" xfId="13912" xr:uid="{00000000-0005-0000-0000-0000C71B0000}"/>
    <cellStyle name="Coma 2 3 2 3 3 2 3 2 3 4 2" xfId="22616" xr:uid="{00000000-0005-0000-0000-0000C81B0000}"/>
    <cellStyle name="Coma 2 3 2 3 3 2 3 2 3 5" xfId="20447" xr:uid="{00000000-0005-0000-0000-0000C91B0000}"/>
    <cellStyle name="Coma 2 3 2 3 3 2 3 2 4" xfId="1716" xr:uid="{00000000-0005-0000-0000-0000CA1B0000}"/>
    <cellStyle name="Coma 2 3 2 3 3 2 3 2 4 2" xfId="16083" xr:uid="{00000000-0005-0000-0000-0000CB1B0000}"/>
    <cellStyle name="Coma 2 3 2 3 3 2 3 2 4 2 2" xfId="24787" xr:uid="{00000000-0005-0000-0000-0000CC1B0000}"/>
    <cellStyle name="Coma 2 3 2 3 3 2 3 2 4 3" xfId="18281" xr:uid="{00000000-0005-0000-0000-0000CD1B0000}"/>
    <cellStyle name="Coma 2 3 2 3 3 2 3 2 4 3 2" xfId="26985" xr:uid="{00000000-0005-0000-0000-0000CE1B0000}"/>
    <cellStyle name="Coma 2 3 2 3 3 2 3 2 4 4" xfId="13913" xr:uid="{00000000-0005-0000-0000-0000CF1B0000}"/>
    <cellStyle name="Coma 2 3 2 3 3 2 3 2 4 4 2" xfId="22617" xr:uid="{00000000-0005-0000-0000-0000D01B0000}"/>
    <cellStyle name="Coma 2 3 2 3 3 2 3 2 4 5" xfId="20448" xr:uid="{00000000-0005-0000-0000-0000D11B0000}"/>
    <cellStyle name="Coma 2 3 2 3 3 2 3 2 5" xfId="1717" xr:uid="{00000000-0005-0000-0000-0000D21B0000}"/>
    <cellStyle name="Coma 2 3 2 3 3 2 3 2 5 2" xfId="16084" xr:uid="{00000000-0005-0000-0000-0000D31B0000}"/>
    <cellStyle name="Coma 2 3 2 3 3 2 3 2 5 2 2" xfId="24788" xr:uid="{00000000-0005-0000-0000-0000D41B0000}"/>
    <cellStyle name="Coma 2 3 2 3 3 2 3 2 5 3" xfId="18282" xr:uid="{00000000-0005-0000-0000-0000D51B0000}"/>
    <cellStyle name="Coma 2 3 2 3 3 2 3 2 5 3 2" xfId="26986" xr:uid="{00000000-0005-0000-0000-0000D61B0000}"/>
    <cellStyle name="Coma 2 3 2 3 3 2 3 2 5 4" xfId="13914" xr:uid="{00000000-0005-0000-0000-0000D71B0000}"/>
    <cellStyle name="Coma 2 3 2 3 3 2 3 2 5 4 2" xfId="22618" xr:uid="{00000000-0005-0000-0000-0000D81B0000}"/>
    <cellStyle name="Coma 2 3 2 3 3 2 3 2 5 5" xfId="20449" xr:uid="{00000000-0005-0000-0000-0000D91B0000}"/>
    <cellStyle name="Coma 2 3 2 3 3 2 3 2 6" xfId="16080" xr:uid="{00000000-0005-0000-0000-0000DA1B0000}"/>
    <cellStyle name="Coma 2 3 2 3 3 2 3 2 6 2" xfId="24784" xr:uid="{00000000-0005-0000-0000-0000DB1B0000}"/>
    <cellStyle name="Coma 2 3 2 3 3 2 3 2 7" xfId="18278" xr:uid="{00000000-0005-0000-0000-0000DC1B0000}"/>
    <cellStyle name="Coma 2 3 2 3 3 2 3 2 7 2" xfId="26982" xr:uid="{00000000-0005-0000-0000-0000DD1B0000}"/>
    <cellStyle name="Coma 2 3 2 3 3 2 3 2 8" xfId="13910" xr:uid="{00000000-0005-0000-0000-0000DE1B0000}"/>
    <cellStyle name="Coma 2 3 2 3 3 2 3 2 8 2" xfId="22614" xr:uid="{00000000-0005-0000-0000-0000DF1B0000}"/>
    <cellStyle name="Coma 2 3 2 3 3 2 3 2 9" xfId="20445" xr:uid="{00000000-0005-0000-0000-0000E01B0000}"/>
    <cellStyle name="Coma 2 3 2 3 3 2 3 3" xfId="1718" xr:uid="{00000000-0005-0000-0000-0000E11B0000}"/>
    <cellStyle name="Coma 2 3 2 3 3 2 3 4" xfId="1719" xr:uid="{00000000-0005-0000-0000-0000E21B0000}"/>
    <cellStyle name="Coma 2 3 2 3 3 2 3 5" xfId="1720" xr:uid="{00000000-0005-0000-0000-0000E31B0000}"/>
    <cellStyle name="Coma 2 3 2 3 3 2 3 6" xfId="1721" xr:uid="{00000000-0005-0000-0000-0000E41B0000}"/>
    <cellStyle name="Coma 2 3 2 3 3 2 4" xfId="1722" xr:uid="{00000000-0005-0000-0000-0000E51B0000}"/>
    <cellStyle name="Coma 2 3 2 3 3 2 4 2" xfId="16085" xr:uid="{00000000-0005-0000-0000-0000E61B0000}"/>
    <cellStyle name="Coma 2 3 2 3 3 2 4 2 2" xfId="24789" xr:uid="{00000000-0005-0000-0000-0000E71B0000}"/>
    <cellStyle name="Coma 2 3 2 3 3 2 4 3" xfId="18283" xr:uid="{00000000-0005-0000-0000-0000E81B0000}"/>
    <cellStyle name="Coma 2 3 2 3 3 2 4 3 2" xfId="26987" xr:uid="{00000000-0005-0000-0000-0000E91B0000}"/>
    <cellStyle name="Coma 2 3 2 3 3 2 4 4" xfId="13915" xr:uid="{00000000-0005-0000-0000-0000EA1B0000}"/>
    <cellStyle name="Coma 2 3 2 3 3 2 4 4 2" xfId="22619" xr:uid="{00000000-0005-0000-0000-0000EB1B0000}"/>
    <cellStyle name="Coma 2 3 2 3 3 2 4 5" xfId="20450" xr:uid="{00000000-0005-0000-0000-0000EC1B0000}"/>
    <cellStyle name="Coma 2 3 2 3 3 2 5" xfId="1723" xr:uid="{00000000-0005-0000-0000-0000ED1B0000}"/>
    <cellStyle name="Coma 2 3 2 3 3 2 5 2" xfId="16086" xr:uid="{00000000-0005-0000-0000-0000EE1B0000}"/>
    <cellStyle name="Coma 2 3 2 3 3 2 5 2 2" xfId="24790" xr:uid="{00000000-0005-0000-0000-0000EF1B0000}"/>
    <cellStyle name="Coma 2 3 2 3 3 2 5 3" xfId="18284" xr:uid="{00000000-0005-0000-0000-0000F01B0000}"/>
    <cellStyle name="Coma 2 3 2 3 3 2 5 3 2" xfId="26988" xr:uid="{00000000-0005-0000-0000-0000F11B0000}"/>
    <cellStyle name="Coma 2 3 2 3 3 2 5 4" xfId="13916" xr:uid="{00000000-0005-0000-0000-0000F21B0000}"/>
    <cellStyle name="Coma 2 3 2 3 3 2 5 4 2" xfId="22620" xr:uid="{00000000-0005-0000-0000-0000F31B0000}"/>
    <cellStyle name="Coma 2 3 2 3 3 2 5 5" xfId="20451" xr:uid="{00000000-0005-0000-0000-0000F41B0000}"/>
    <cellStyle name="Coma 2 3 2 3 3 2 6" xfId="1724" xr:uid="{00000000-0005-0000-0000-0000F51B0000}"/>
    <cellStyle name="Coma 2 3 2 3 3 2 6 2" xfId="16087" xr:uid="{00000000-0005-0000-0000-0000F61B0000}"/>
    <cellStyle name="Coma 2 3 2 3 3 2 6 2 2" xfId="24791" xr:uid="{00000000-0005-0000-0000-0000F71B0000}"/>
    <cellStyle name="Coma 2 3 2 3 3 2 6 3" xfId="18285" xr:uid="{00000000-0005-0000-0000-0000F81B0000}"/>
    <cellStyle name="Coma 2 3 2 3 3 2 6 3 2" xfId="26989" xr:uid="{00000000-0005-0000-0000-0000F91B0000}"/>
    <cellStyle name="Coma 2 3 2 3 3 2 6 4" xfId="13917" xr:uid="{00000000-0005-0000-0000-0000FA1B0000}"/>
    <cellStyle name="Coma 2 3 2 3 3 2 6 4 2" xfId="22621" xr:uid="{00000000-0005-0000-0000-0000FB1B0000}"/>
    <cellStyle name="Coma 2 3 2 3 3 2 6 5" xfId="20452" xr:uid="{00000000-0005-0000-0000-0000FC1B0000}"/>
    <cellStyle name="Coma 2 3 2 3 3 2 7" xfId="1725" xr:uid="{00000000-0005-0000-0000-0000FD1B0000}"/>
    <cellStyle name="Coma 2 3 2 3 3 2 7 2" xfId="16088" xr:uid="{00000000-0005-0000-0000-0000FE1B0000}"/>
    <cellStyle name="Coma 2 3 2 3 3 2 7 2 2" xfId="24792" xr:uid="{00000000-0005-0000-0000-0000FF1B0000}"/>
    <cellStyle name="Coma 2 3 2 3 3 2 7 3" xfId="18286" xr:uid="{00000000-0005-0000-0000-0000001C0000}"/>
    <cellStyle name="Coma 2 3 2 3 3 2 7 3 2" xfId="26990" xr:uid="{00000000-0005-0000-0000-0000011C0000}"/>
    <cellStyle name="Coma 2 3 2 3 3 2 7 4" xfId="13918" xr:uid="{00000000-0005-0000-0000-0000021C0000}"/>
    <cellStyle name="Coma 2 3 2 3 3 2 7 4 2" xfId="22622" xr:uid="{00000000-0005-0000-0000-0000031C0000}"/>
    <cellStyle name="Coma 2 3 2 3 3 2 7 5" xfId="20453" xr:uid="{00000000-0005-0000-0000-0000041C0000}"/>
    <cellStyle name="Coma 2 3 2 3 3 2 8" xfId="16064" xr:uid="{00000000-0005-0000-0000-0000051C0000}"/>
    <cellStyle name="Coma 2 3 2 3 3 2 8 2" xfId="24768" xr:uid="{00000000-0005-0000-0000-0000061C0000}"/>
    <cellStyle name="Coma 2 3 2 3 3 2 9" xfId="18262" xr:uid="{00000000-0005-0000-0000-0000071C0000}"/>
    <cellStyle name="Coma 2 3 2 3 3 2 9 2" xfId="26966" xr:uid="{00000000-0005-0000-0000-0000081C0000}"/>
    <cellStyle name="Coma 2 3 2 3 3 3" xfId="1726" xr:uid="{00000000-0005-0000-0000-0000091C0000}"/>
    <cellStyle name="Coma 2 3 2 3 3 3 10" xfId="20454" xr:uid="{00000000-0005-0000-0000-00000A1C0000}"/>
    <cellStyle name="Coma 2 3 2 3 3 3 2" xfId="1727" xr:uid="{00000000-0005-0000-0000-00000B1C0000}"/>
    <cellStyle name="Coma 2 3 2 3 3 3 2 2" xfId="1728" xr:uid="{00000000-0005-0000-0000-00000C1C0000}"/>
    <cellStyle name="Coma 2 3 2 3 3 3 2 2 2" xfId="1729" xr:uid="{00000000-0005-0000-0000-00000D1C0000}"/>
    <cellStyle name="Coma 2 3 2 3 3 3 2 2 2 2" xfId="16091" xr:uid="{00000000-0005-0000-0000-00000E1C0000}"/>
    <cellStyle name="Coma 2 3 2 3 3 3 2 2 2 2 2" xfId="24795" xr:uid="{00000000-0005-0000-0000-00000F1C0000}"/>
    <cellStyle name="Coma 2 3 2 3 3 3 2 2 2 3" xfId="18289" xr:uid="{00000000-0005-0000-0000-0000101C0000}"/>
    <cellStyle name="Coma 2 3 2 3 3 3 2 2 2 3 2" xfId="26993" xr:uid="{00000000-0005-0000-0000-0000111C0000}"/>
    <cellStyle name="Coma 2 3 2 3 3 3 2 2 2 4" xfId="13921" xr:uid="{00000000-0005-0000-0000-0000121C0000}"/>
    <cellStyle name="Coma 2 3 2 3 3 3 2 2 2 4 2" xfId="22625" xr:uid="{00000000-0005-0000-0000-0000131C0000}"/>
    <cellStyle name="Coma 2 3 2 3 3 3 2 2 2 5" xfId="20456" xr:uid="{00000000-0005-0000-0000-0000141C0000}"/>
    <cellStyle name="Coma 2 3 2 3 3 3 2 2 3" xfId="1730" xr:uid="{00000000-0005-0000-0000-0000151C0000}"/>
    <cellStyle name="Coma 2 3 2 3 3 3 2 2 3 2" xfId="16092" xr:uid="{00000000-0005-0000-0000-0000161C0000}"/>
    <cellStyle name="Coma 2 3 2 3 3 3 2 2 3 2 2" xfId="24796" xr:uid="{00000000-0005-0000-0000-0000171C0000}"/>
    <cellStyle name="Coma 2 3 2 3 3 3 2 2 3 3" xfId="18290" xr:uid="{00000000-0005-0000-0000-0000181C0000}"/>
    <cellStyle name="Coma 2 3 2 3 3 3 2 2 3 3 2" xfId="26994" xr:uid="{00000000-0005-0000-0000-0000191C0000}"/>
    <cellStyle name="Coma 2 3 2 3 3 3 2 2 3 4" xfId="13922" xr:uid="{00000000-0005-0000-0000-00001A1C0000}"/>
    <cellStyle name="Coma 2 3 2 3 3 3 2 2 3 4 2" xfId="22626" xr:uid="{00000000-0005-0000-0000-00001B1C0000}"/>
    <cellStyle name="Coma 2 3 2 3 3 3 2 2 3 5" xfId="20457" xr:uid="{00000000-0005-0000-0000-00001C1C0000}"/>
    <cellStyle name="Coma 2 3 2 3 3 3 2 2 4" xfId="1731" xr:uid="{00000000-0005-0000-0000-00001D1C0000}"/>
    <cellStyle name="Coma 2 3 2 3 3 3 2 2 4 2" xfId="16093" xr:uid="{00000000-0005-0000-0000-00001E1C0000}"/>
    <cellStyle name="Coma 2 3 2 3 3 3 2 2 4 2 2" xfId="24797" xr:uid="{00000000-0005-0000-0000-00001F1C0000}"/>
    <cellStyle name="Coma 2 3 2 3 3 3 2 2 4 3" xfId="18291" xr:uid="{00000000-0005-0000-0000-0000201C0000}"/>
    <cellStyle name="Coma 2 3 2 3 3 3 2 2 4 3 2" xfId="26995" xr:uid="{00000000-0005-0000-0000-0000211C0000}"/>
    <cellStyle name="Coma 2 3 2 3 3 3 2 2 4 4" xfId="13923" xr:uid="{00000000-0005-0000-0000-0000221C0000}"/>
    <cellStyle name="Coma 2 3 2 3 3 3 2 2 4 4 2" xfId="22627" xr:uid="{00000000-0005-0000-0000-0000231C0000}"/>
    <cellStyle name="Coma 2 3 2 3 3 3 2 2 4 5" xfId="20458" xr:uid="{00000000-0005-0000-0000-0000241C0000}"/>
    <cellStyle name="Coma 2 3 2 3 3 3 2 2 5" xfId="1732" xr:uid="{00000000-0005-0000-0000-0000251C0000}"/>
    <cellStyle name="Coma 2 3 2 3 3 3 2 2 5 2" xfId="16094" xr:uid="{00000000-0005-0000-0000-0000261C0000}"/>
    <cellStyle name="Coma 2 3 2 3 3 3 2 2 5 2 2" xfId="24798" xr:uid="{00000000-0005-0000-0000-0000271C0000}"/>
    <cellStyle name="Coma 2 3 2 3 3 3 2 2 5 3" xfId="18292" xr:uid="{00000000-0005-0000-0000-0000281C0000}"/>
    <cellStyle name="Coma 2 3 2 3 3 3 2 2 5 3 2" xfId="26996" xr:uid="{00000000-0005-0000-0000-0000291C0000}"/>
    <cellStyle name="Coma 2 3 2 3 3 3 2 2 5 4" xfId="13924" xr:uid="{00000000-0005-0000-0000-00002A1C0000}"/>
    <cellStyle name="Coma 2 3 2 3 3 3 2 2 5 4 2" xfId="22628" xr:uid="{00000000-0005-0000-0000-00002B1C0000}"/>
    <cellStyle name="Coma 2 3 2 3 3 3 2 2 5 5" xfId="20459" xr:uid="{00000000-0005-0000-0000-00002C1C0000}"/>
    <cellStyle name="Coma 2 3 2 3 3 3 2 2 6" xfId="16090" xr:uid="{00000000-0005-0000-0000-00002D1C0000}"/>
    <cellStyle name="Coma 2 3 2 3 3 3 2 2 6 2" xfId="24794" xr:uid="{00000000-0005-0000-0000-00002E1C0000}"/>
    <cellStyle name="Coma 2 3 2 3 3 3 2 2 7" xfId="18288" xr:uid="{00000000-0005-0000-0000-00002F1C0000}"/>
    <cellStyle name="Coma 2 3 2 3 3 3 2 2 7 2" xfId="26992" xr:uid="{00000000-0005-0000-0000-0000301C0000}"/>
    <cellStyle name="Coma 2 3 2 3 3 3 2 2 8" xfId="13920" xr:uid="{00000000-0005-0000-0000-0000311C0000}"/>
    <cellStyle name="Coma 2 3 2 3 3 3 2 2 8 2" xfId="22624" xr:uid="{00000000-0005-0000-0000-0000321C0000}"/>
    <cellStyle name="Coma 2 3 2 3 3 3 2 2 9" xfId="20455" xr:uid="{00000000-0005-0000-0000-0000331C0000}"/>
    <cellStyle name="Coma 2 3 2 3 3 3 2 3" xfId="1733" xr:uid="{00000000-0005-0000-0000-0000341C0000}"/>
    <cellStyle name="Coma 2 3 2 3 3 3 2 4" xfId="1734" xr:uid="{00000000-0005-0000-0000-0000351C0000}"/>
    <cellStyle name="Coma 2 3 2 3 3 3 2 5" xfId="1735" xr:uid="{00000000-0005-0000-0000-0000361C0000}"/>
    <cellStyle name="Coma 2 3 2 3 3 3 2 6" xfId="1736" xr:uid="{00000000-0005-0000-0000-0000371C0000}"/>
    <cellStyle name="Coma 2 3 2 3 3 3 3" xfId="1737" xr:uid="{00000000-0005-0000-0000-0000381C0000}"/>
    <cellStyle name="Coma 2 3 2 3 3 3 3 2" xfId="16095" xr:uid="{00000000-0005-0000-0000-0000391C0000}"/>
    <cellStyle name="Coma 2 3 2 3 3 3 3 2 2" xfId="24799" xr:uid="{00000000-0005-0000-0000-00003A1C0000}"/>
    <cellStyle name="Coma 2 3 2 3 3 3 3 3" xfId="18293" xr:uid="{00000000-0005-0000-0000-00003B1C0000}"/>
    <cellStyle name="Coma 2 3 2 3 3 3 3 3 2" xfId="26997" xr:uid="{00000000-0005-0000-0000-00003C1C0000}"/>
    <cellStyle name="Coma 2 3 2 3 3 3 3 4" xfId="13925" xr:uid="{00000000-0005-0000-0000-00003D1C0000}"/>
    <cellStyle name="Coma 2 3 2 3 3 3 3 4 2" xfId="22629" xr:uid="{00000000-0005-0000-0000-00003E1C0000}"/>
    <cellStyle name="Coma 2 3 2 3 3 3 3 5" xfId="20460" xr:uid="{00000000-0005-0000-0000-00003F1C0000}"/>
    <cellStyle name="Coma 2 3 2 3 3 3 4" xfId="1738" xr:uid="{00000000-0005-0000-0000-0000401C0000}"/>
    <cellStyle name="Coma 2 3 2 3 3 3 4 2" xfId="16096" xr:uid="{00000000-0005-0000-0000-0000411C0000}"/>
    <cellStyle name="Coma 2 3 2 3 3 3 4 2 2" xfId="24800" xr:uid="{00000000-0005-0000-0000-0000421C0000}"/>
    <cellStyle name="Coma 2 3 2 3 3 3 4 3" xfId="18294" xr:uid="{00000000-0005-0000-0000-0000431C0000}"/>
    <cellStyle name="Coma 2 3 2 3 3 3 4 3 2" xfId="26998" xr:uid="{00000000-0005-0000-0000-0000441C0000}"/>
    <cellStyle name="Coma 2 3 2 3 3 3 4 4" xfId="13926" xr:uid="{00000000-0005-0000-0000-0000451C0000}"/>
    <cellStyle name="Coma 2 3 2 3 3 3 4 4 2" xfId="22630" xr:uid="{00000000-0005-0000-0000-0000461C0000}"/>
    <cellStyle name="Coma 2 3 2 3 3 3 4 5" xfId="20461" xr:uid="{00000000-0005-0000-0000-0000471C0000}"/>
    <cellStyle name="Coma 2 3 2 3 3 3 5" xfId="1739" xr:uid="{00000000-0005-0000-0000-0000481C0000}"/>
    <cellStyle name="Coma 2 3 2 3 3 3 5 2" xfId="16097" xr:uid="{00000000-0005-0000-0000-0000491C0000}"/>
    <cellStyle name="Coma 2 3 2 3 3 3 5 2 2" xfId="24801" xr:uid="{00000000-0005-0000-0000-00004A1C0000}"/>
    <cellStyle name="Coma 2 3 2 3 3 3 5 3" xfId="18295" xr:uid="{00000000-0005-0000-0000-00004B1C0000}"/>
    <cellStyle name="Coma 2 3 2 3 3 3 5 3 2" xfId="26999" xr:uid="{00000000-0005-0000-0000-00004C1C0000}"/>
    <cellStyle name="Coma 2 3 2 3 3 3 5 4" xfId="13927" xr:uid="{00000000-0005-0000-0000-00004D1C0000}"/>
    <cellStyle name="Coma 2 3 2 3 3 3 5 4 2" xfId="22631" xr:uid="{00000000-0005-0000-0000-00004E1C0000}"/>
    <cellStyle name="Coma 2 3 2 3 3 3 5 5" xfId="20462" xr:uid="{00000000-0005-0000-0000-00004F1C0000}"/>
    <cellStyle name="Coma 2 3 2 3 3 3 6" xfId="1740" xr:uid="{00000000-0005-0000-0000-0000501C0000}"/>
    <cellStyle name="Coma 2 3 2 3 3 3 6 2" xfId="16098" xr:uid="{00000000-0005-0000-0000-0000511C0000}"/>
    <cellStyle name="Coma 2 3 2 3 3 3 6 2 2" xfId="24802" xr:uid="{00000000-0005-0000-0000-0000521C0000}"/>
    <cellStyle name="Coma 2 3 2 3 3 3 6 3" xfId="18296" xr:uid="{00000000-0005-0000-0000-0000531C0000}"/>
    <cellStyle name="Coma 2 3 2 3 3 3 6 3 2" xfId="27000" xr:uid="{00000000-0005-0000-0000-0000541C0000}"/>
    <cellStyle name="Coma 2 3 2 3 3 3 6 4" xfId="13928" xr:uid="{00000000-0005-0000-0000-0000551C0000}"/>
    <cellStyle name="Coma 2 3 2 3 3 3 6 4 2" xfId="22632" xr:uid="{00000000-0005-0000-0000-0000561C0000}"/>
    <cellStyle name="Coma 2 3 2 3 3 3 6 5" xfId="20463" xr:uid="{00000000-0005-0000-0000-0000571C0000}"/>
    <cellStyle name="Coma 2 3 2 3 3 3 7" xfId="16089" xr:uid="{00000000-0005-0000-0000-0000581C0000}"/>
    <cellStyle name="Coma 2 3 2 3 3 3 7 2" xfId="24793" xr:uid="{00000000-0005-0000-0000-0000591C0000}"/>
    <cellStyle name="Coma 2 3 2 3 3 3 8" xfId="18287" xr:uid="{00000000-0005-0000-0000-00005A1C0000}"/>
    <cellStyle name="Coma 2 3 2 3 3 3 8 2" xfId="26991" xr:uid="{00000000-0005-0000-0000-00005B1C0000}"/>
    <cellStyle name="Coma 2 3 2 3 3 3 9" xfId="13919" xr:uid="{00000000-0005-0000-0000-00005C1C0000}"/>
    <cellStyle name="Coma 2 3 2 3 3 3 9 2" xfId="22623" xr:uid="{00000000-0005-0000-0000-00005D1C0000}"/>
    <cellStyle name="Coma 2 3 2 3 3 4" xfId="1741" xr:uid="{00000000-0005-0000-0000-00005E1C0000}"/>
    <cellStyle name="Coma 2 3 2 3 3 4 2" xfId="1742" xr:uid="{00000000-0005-0000-0000-00005F1C0000}"/>
    <cellStyle name="Coma 2 3 2 3 3 4 2 2" xfId="16100" xr:uid="{00000000-0005-0000-0000-0000601C0000}"/>
    <cellStyle name="Coma 2 3 2 3 3 4 2 2 2" xfId="24804" xr:uid="{00000000-0005-0000-0000-0000611C0000}"/>
    <cellStyle name="Coma 2 3 2 3 3 4 2 3" xfId="18298" xr:uid="{00000000-0005-0000-0000-0000621C0000}"/>
    <cellStyle name="Coma 2 3 2 3 3 4 2 3 2" xfId="27002" xr:uid="{00000000-0005-0000-0000-0000631C0000}"/>
    <cellStyle name="Coma 2 3 2 3 3 4 2 4" xfId="13930" xr:uid="{00000000-0005-0000-0000-0000641C0000}"/>
    <cellStyle name="Coma 2 3 2 3 3 4 2 4 2" xfId="22634" xr:uid="{00000000-0005-0000-0000-0000651C0000}"/>
    <cellStyle name="Coma 2 3 2 3 3 4 2 5" xfId="20465" xr:uid="{00000000-0005-0000-0000-0000661C0000}"/>
    <cellStyle name="Coma 2 3 2 3 3 4 3" xfId="1743" xr:uid="{00000000-0005-0000-0000-0000671C0000}"/>
    <cellStyle name="Coma 2 3 2 3 3 4 3 2" xfId="16101" xr:uid="{00000000-0005-0000-0000-0000681C0000}"/>
    <cellStyle name="Coma 2 3 2 3 3 4 3 2 2" xfId="24805" xr:uid="{00000000-0005-0000-0000-0000691C0000}"/>
    <cellStyle name="Coma 2 3 2 3 3 4 3 3" xfId="18299" xr:uid="{00000000-0005-0000-0000-00006A1C0000}"/>
    <cellStyle name="Coma 2 3 2 3 3 4 3 3 2" xfId="27003" xr:uid="{00000000-0005-0000-0000-00006B1C0000}"/>
    <cellStyle name="Coma 2 3 2 3 3 4 3 4" xfId="13931" xr:uid="{00000000-0005-0000-0000-00006C1C0000}"/>
    <cellStyle name="Coma 2 3 2 3 3 4 3 4 2" xfId="22635" xr:uid="{00000000-0005-0000-0000-00006D1C0000}"/>
    <cellStyle name="Coma 2 3 2 3 3 4 3 5" xfId="20466" xr:uid="{00000000-0005-0000-0000-00006E1C0000}"/>
    <cellStyle name="Coma 2 3 2 3 3 4 4" xfId="1744" xr:uid="{00000000-0005-0000-0000-00006F1C0000}"/>
    <cellStyle name="Coma 2 3 2 3 3 4 4 2" xfId="16102" xr:uid="{00000000-0005-0000-0000-0000701C0000}"/>
    <cellStyle name="Coma 2 3 2 3 3 4 4 2 2" xfId="24806" xr:uid="{00000000-0005-0000-0000-0000711C0000}"/>
    <cellStyle name="Coma 2 3 2 3 3 4 4 3" xfId="18300" xr:uid="{00000000-0005-0000-0000-0000721C0000}"/>
    <cellStyle name="Coma 2 3 2 3 3 4 4 3 2" xfId="27004" xr:uid="{00000000-0005-0000-0000-0000731C0000}"/>
    <cellStyle name="Coma 2 3 2 3 3 4 4 4" xfId="13932" xr:uid="{00000000-0005-0000-0000-0000741C0000}"/>
    <cellStyle name="Coma 2 3 2 3 3 4 4 4 2" xfId="22636" xr:uid="{00000000-0005-0000-0000-0000751C0000}"/>
    <cellStyle name="Coma 2 3 2 3 3 4 4 5" xfId="20467" xr:uid="{00000000-0005-0000-0000-0000761C0000}"/>
    <cellStyle name="Coma 2 3 2 3 3 4 5" xfId="1745" xr:uid="{00000000-0005-0000-0000-0000771C0000}"/>
    <cellStyle name="Coma 2 3 2 3 3 4 5 2" xfId="16103" xr:uid="{00000000-0005-0000-0000-0000781C0000}"/>
    <cellStyle name="Coma 2 3 2 3 3 4 5 2 2" xfId="24807" xr:uid="{00000000-0005-0000-0000-0000791C0000}"/>
    <cellStyle name="Coma 2 3 2 3 3 4 5 3" xfId="18301" xr:uid="{00000000-0005-0000-0000-00007A1C0000}"/>
    <cellStyle name="Coma 2 3 2 3 3 4 5 3 2" xfId="27005" xr:uid="{00000000-0005-0000-0000-00007B1C0000}"/>
    <cellStyle name="Coma 2 3 2 3 3 4 5 4" xfId="13933" xr:uid="{00000000-0005-0000-0000-00007C1C0000}"/>
    <cellStyle name="Coma 2 3 2 3 3 4 5 4 2" xfId="22637" xr:uid="{00000000-0005-0000-0000-00007D1C0000}"/>
    <cellStyle name="Coma 2 3 2 3 3 4 5 5" xfId="20468" xr:uid="{00000000-0005-0000-0000-00007E1C0000}"/>
    <cellStyle name="Coma 2 3 2 3 3 4 6" xfId="16099" xr:uid="{00000000-0005-0000-0000-00007F1C0000}"/>
    <cellStyle name="Coma 2 3 2 3 3 4 6 2" xfId="24803" xr:uid="{00000000-0005-0000-0000-0000801C0000}"/>
    <cellStyle name="Coma 2 3 2 3 3 4 7" xfId="18297" xr:uid="{00000000-0005-0000-0000-0000811C0000}"/>
    <cellStyle name="Coma 2 3 2 3 3 4 7 2" xfId="27001" xr:uid="{00000000-0005-0000-0000-0000821C0000}"/>
    <cellStyle name="Coma 2 3 2 3 3 4 8" xfId="13929" xr:uid="{00000000-0005-0000-0000-0000831C0000}"/>
    <cellStyle name="Coma 2 3 2 3 3 4 8 2" xfId="22633" xr:uid="{00000000-0005-0000-0000-0000841C0000}"/>
    <cellStyle name="Coma 2 3 2 3 3 4 9" xfId="20464" xr:uid="{00000000-0005-0000-0000-0000851C0000}"/>
    <cellStyle name="Coma 2 3 2 3 3 5" xfId="1746" xr:uid="{00000000-0005-0000-0000-0000861C0000}"/>
    <cellStyle name="Coma 2 3 2 3 3 6" xfId="1747" xr:uid="{00000000-0005-0000-0000-0000871C0000}"/>
    <cellStyle name="Coma 2 3 2 3 3 7" xfId="1748" xr:uid="{00000000-0005-0000-0000-0000881C0000}"/>
    <cellStyle name="Coma 2 3 2 3 3 8" xfId="1749" xr:uid="{00000000-0005-0000-0000-0000891C0000}"/>
    <cellStyle name="Coma 2 3 2 3 4" xfId="1750" xr:uid="{00000000-0005-0000-0000-00008A1C0000}"/>
    <cellStyle name="Coma 2 3 2 3 4 2" xfId="1751" xr:uid="{00000000-0005-0000-0000-00008B1C0000}"/>
    <cellStyle name="Coma 2 3 2 3 4 2 10" xfId="20469" xr:uid="{00000000-0005-0000-0000-00008C1C0000}"/>
    <cellStyle name="Coma 2 3 2 3 4 2 2" xfId="1752" xr:uid="{00000000-0005-0000-0000-00008D1C0000}"/>
    <cellStyle name="Coma 2 3 2 3 4 2 2 2" xfId="1753" xr:uid="{00000000-0005-0000-0000-00008E1C0000}"/>
    <cellStyle name="Coma 2 3 2 3 4 2 2 2 2" xfId="1754" xr:uid="{00000000-0005-0000-0000-00008F1C0000}"/>
    <cellStyle name="Coma 2 3 2 3 4 2 2 2 2 2" xfId="16106" xr:uid="{00000000-0005-0000-0000-0000901C0000}"/>
    <cellStyle name="Coma 2 3 2 3 4 2 2 2 2 2 2" xfId="24810" xr:uid="{00000000-0005-0000-0000-0000911C0000}"/>
    <cellStyle name="Coma 2 3 2 3 4 2 2 2 2 3" xfId="18304" xr:uid="{00000000-0005-0000-0000-0000921C0000}"/>
    <cellStyle name="Coma 2 3 2 3 4 2 2 2 2 3 2" xfId="27008" xr:uid="{00000000-0005-0000-0000-0000931C0000}"/>
    <cellStyle name="Coma 2 3 2 3 4 2 2 2 2 4" xfId="13936" xr:uid="{00000000-0005-0000-0000-0000941C0000}"/>
    <cellStyle name="Coma 2 3 2 3 4 2 2 2 2 4 2" xfId="22640" xr:uid="{00000000-0005-0000-0000-0000951C0000}"/>
    <cellStyle name="Coma 2 3 2 3 4 2 2 2 2 5" xfId="20471" xr:uid="{00000000-0005-0000-0000-0000961C0000}"/>
    <cellStyle name="Coma 2 3 2 3 4 2 2 2 3" xfId="1755" xr:uid="{00000000-0005-0000-0000-0000971C0000}"/>
    <cellStyle name="Coma 2 3 2 3 4 2 2 2 3 2" xfId="16107" xr:uid="{00000000-0005-0000-0000-0000981C0000}"/>
    <cellStyle name="Coma 2 3 2 3 4 2 2 2 3 2 2" xfId="24811" xr:uid="{00000000-0005-0000-0000-0000991C0000}"/>
    <cellStyle name="Coma 2 3 2 3 4 2 2 2 3 3" xfId="18305" xr:uid="{00000000-0005-0000-0000-00009A1C0000}"/>
    <cellStyle name="Coma 2 3 2 3 4 2 2 2 3 3 2" xfId="27009" xr:uid="{00000000-0005-0000-0000-00009B1C0000}"/>
    <cellStyle name="Coma 2 3 2 3 4 2 2 2 3 4" xfId="13937" xr:uid="{00000000-0005-0000-0000-00009C1C0000}"/>
    <cellStyle name="Coma 2 3 2 3 4 2 2 2 3 4 2" xfId="22641" xr:uid="{00000000-0005-0000-0000-00009D1C0000}"/>
    <cellStyle name="Coma 2 3 2 3 4 2 2 2 3 5" xfId="20472" xr:uid="{00000000-0005-0000-0000-00009E1C0000}"/>
    <cellStyle name="Coma 2 3 2 3 4 2 2 2 4" xfId="1756" xr:uid="{00000000-0005-0000-0000-00009F1C0000}"/>
    <cellStyle name="Coma 2 3 2 3 4 2 2 2 4 2" xfId="16108" xr:uid="{00000000-0005-0000-0000-0000A01C0000}"/>
    <cellStyle name="Coma 2 3 2 3 4 2 2 2 4 2 2" xfId="24812" xr:uid="{00000000-0005-0000-0000-0000A11C0000}"/>
    <cellStyle name="Coma 2 3 2 3 4 2 2 2 4 3" xfId="18306" xr:uid="{00000000-0005-0000-0000-0000A21C0000}"/>
    <cellStyle name="Coma 2 3 2 3 4 2 2 2 4 3 2" xfId="27010" xr:uid="{00000000-0005-0000-0000-0000A31C0000}"/>
    <cellStyle name="Coma 2 3 2 3 4 2 2 2 4 4" xfId="13938" xr:uid="{00000000-0005-0000-0000-0000A41C0000}"/>
    <cellStyle name="Coma 2 3 2 3 4 2 2 2 4 4 2" xfId="22642" xr:uid="{00000000-0005-0000-0000-0000A51C0000}"/>
    <cellStyle name="Coma 2 3 2 3 4 2 2 2 4 5" xfId="20473" xr:uid="{00000000-0005-0000-0000-0000A61C0000}"/>
    <cellStyle name="Coma 2 3 2 3 4 2 2 2 5" xfId="1757" xr:uid="{00000000-0005-0000-0000-0000A71C0000}"/>
    <cellStyle name="Coma 2 3 2 3 4 2 2 2 5 2" xfId="16109" xr:uid="{00000000-0005-0000-0000-0000A81C0000}"/>
    <cellStyle name="Coma 2 3 2 3 4 2 2 2 5 2 2" xfId="24813" xr:uid="{00000000-0005-0000-0000-0000A91C0000}"/>
    <cellStyle name="Coma 2 3 2 3 4 2 2 2 5 3" xfId="18307" xr:uid="{00000000-0005-0000-0000-0000AA1C0000}"/>
    <cellStyle name="Coma 2 3 2 3 4 2 2 2 5 3 2" xfId="27011" xr:uid="{00000000-0005-0000-0000-0000AB1C0000}"/>
    <cellStyle name="Coma 2 3 2 3 4 2 2 2 5 4" xfId="13939" xr:uid="{00000000-0005-0000-0000-0000AC1C0000}"/>
    <cellStyle name="Coma 2 3 2 3 4 2 2 2 5 4 2" xfId="22643" xr:uid="{00000000-0005-0000-0000-0000AD1C0000}"/>
    <cellStyle name="Coma 2 3 2 3 4 2 2 2 5 5" xfId="20474" xr:uid="{00000000-0005-0000-0000-0000AE1C0000}"/>
    <cellStyle name="Coma 2 3 2 3 4 2 2 2 6" xfId="16105" xr:uid="{00000000-0005-0000-0000-0000AF1C0000}"/>
    <cellStyle name="Coma 2 3 2 3 4 2 2 2 6 2" xfId="24809" xr:uid="{00000000-0005-0000-0000-0000B01C0000}"/>
    <cellStyle name="Coma 2 3 2 3 4 2 2 2 7" xfId="18303" xr:uid="{00000000-0005-0000-0000-0000B11C0000}"/>
    <cellStyle name="Coma 2 3 2 3 4 2 2 2 7 2" xfId="27007" xr:uid="{00000000-0005-0000-0000-0000B21C0000}"/>
    <cellStyle name="Coma 2 3 2 3 4 2 2 2 8" xfId="13935" xr:uid="{00000000-0005-0000-0000-0000B31C0000}"/>
    <cellStyle name="Coma 2 3 2 3 4 2 2 2 8 2" xfId="22639" xr:uid="{00000000-0005-0000-0000-0000B41C0000}"/>
    <cellStyle name="Coma 2 3 2 3 4 2 2 2 9" xfId="20470" xr:uid="{00000000-0005-0000-0000-0000B51C0000}"/>
    <cellStyle name="Coma 2 3 2 3 4 2 2 3" xfId="1758" xr:uid="{00000000-0005-0000-0000-0000B61C0000}"/>
    <cellStyle name="Coma 2 3 2 3 4 2 2 4" xfId="1759" xr:uid="{00000000-0005-0000-0000-0000B71C0000}"/>
    <cellStyle name="Coma 2 3 2 3 4 2 2 5" xfId="1760" xr:uid="{00000000-0005-0000-0000-0000B81C0000}"/>
    <cellStyle name="Coma 2 3 2 3 4 2 2 6" xfId="1761" xr:uid="{00000000-0005-0000-0000-0000B91C0000}"/>
    <cellStyle name="Coma 2 3 2 3 4 2 3" xfId="1762" xr:uid="{00000000-0005-0000-0000-0000BA1C0000}"/>
    <cellStyle name="Coma 2 3 2 3 4 2 3 2" xfId="16110" xr:uid="{00000000-0005-0000-0000-0000BB1C0000}"/>
    <cellStyle name="Coma 2 3 2 3 4 2 3 2 2" xfId="24814" xr:uid="{00000000-0005-0000-0000-0000BC1C0000}"/>
    <cellStyle name="Coma 2 3 2 3 4 2 3 3" xfId="18308" xr:uid="{00000000-0005-0000-0000-0000BD1C0000}"/>
    <cellStyle name="Coma 2 3 2 3 4 2 3 3 2" xfId="27012" xr:uid="{00000000-0005-0000-0000-0000BE1C0000}"/>
    <cellStyle name="Coma 2 3 2 3 4 2 3 4" xfId="13940" xr:uid="{00000000-0005-0000-0000-0000BF1C0000}"/>
    <cellStyle name="Coma 2 3 2 3 4 2 3 4 2" xfId="22644" xr:uid="{00000000-0005-0000-0000-0000C01C0000}"/>
    <cellStyle name="Coma 2 3 2 3 4 2 3 5" xfId="20475" xr:uid="{00000000-0005-0000-0000-0000C11C0000}"/>
    <cellStyle name="Coma 2 3 2 3 4 2 4" xfId="1763" xr:uid="{00000000-0005-0000-0000-0000C21C0000}"/>
    <cellStyle name="Coma 2 3 2 3 4 2 4 2" xfId="16111" xr:uid="{00000000-0005-0000-0000-0000C31C0000}"/>
    <cellStyle name="Coma 2 3 2 3 4 2 4 2 2" xfId="24815" xr:uid="{00000000-0005-0000-0000-0000C41C0000}"/>
    <cellStyle name="Coma 2 3 2 3 4 2 4 3" xfId="18309" xr:uid="{00000000-0005-0000-0000-0000C51C0000}"/>
    <cellStyle name="Coma 2 3 2 3 4 2 4 3 2" xfId="27013" xr:uid="{00000000-0005-0000-0000-0000C61C0000}"/>
    <cellStyle name="Coma 2 3 2 3 4 2 4 4" xfId="13941" xr:uid="{00000000-0005-0000-0000-0000C71C0000}"/>
    <cellStyle name="Coma 2 3 2 3 4 2 4 4 2" xfId="22645" xr:uid="{00000000-0005-0000-0000-0000C81C0000}"/>
    <cellStyle name="Coma 2 3 2 3 4 2 4 5" xfId="20476" xr:uid="{00000000-0005-0000-0000-0000C91C0000}"/>
    <cellStyle name="Coma 2 3 2 3 4 2 5" xfId="1764" xr:uid="{00000000-0005-0000-0000-0000CA1C0000}"/>
    <cellStyle name="Coma 2 3 2 3 4 2 5 2" xfId="16112" xr:uid="{00000000-0005-0000-0000-0000CB1C0000}"/>
    <cellStyle name="Coma 2 3 2 3 4 2 5 2 2" xfId="24816" xr:uid="{00000000-0005-0000-0000-0000CC1C0000}"/>
    <cellStyle name="Coma 2 3 2 3 4 2 5 3" xfId="18310" xr:uid="{00000000-0005-0000-0000-0000CD1C0000}"/>
    <cellStyle name="Coma 2 3 2 3 4 2 5 3 2" xfId="27014" xr:uid="{00000000-0005-0000-0000-0000CE1C0000}"/>
    <cellStyle name="Coma 2 3 2 3 4 2 5 4" xfId="13942" xr:uid="{00000000-0005-0000-0000-0000CF1C0000}"/>
    <cellStyle name="Coma 2 3 2 3 4 2 5 4 2" xfId="22646" xr:uid="{00000000-0005-0000-0000-0000D01C0000}"/>
    <cellStyle name="Coma 2 3 2 3 4 2 5 5" xfId="20477" xr:uid="{00000000-0005-0000-0000-0000D11C0000}"/>
    <cellStyle name="Coma 2 3 2 3 4 2 6" xfId="1765" xr:uid="{00000000-0005-0000-0000-0000D21C0000}"/>
    <cellStyle name="Coma 2 3 2 3 4 2 6 2" xfId="16113" xr:uid="{00000000-0005-0000-0000-0000D31C0000}"/>
    <cellStyle name="Coma 2 3 2 3 4 2 6 2 2" xfId="24817" xr:uid="{00000000-0005-0000-0000-0000D41C0000}"/>
    <cellStyle name="Coma 2 3 2 3 4 2 6 3" xfId="18311" xr:uid="{00000000-0005-0000-0000-0000D51C0000}"/>
    <cellStyle name="Coma 2 3 2 3 4 2 6 3 2" xfId="27015" xr:uid="{00000000-0005-0000-0000-0000D61C0000}"/>
    <cellStyle name="Coma 2 3 2 3 4 2 6 4" xfId="13943" xr:uid="{00000000-0005-0000-0000-0000D71C0000}"/>
    <cellStyle name="Coma 2 3 2 3 4 2 6 4 2" xfId="22647" xr:uid="{00000000-0005-0000-0000-0000D81C0000}"/>
    <cellStyle name="Coma 2 3 2 3 4 2 6 5" xfId="20478" xr:uid="{00000000-0005-0000-0000-0000D91C0000}"/>
    <cellStyle name="Coma 2 3 2 3 4 2 7" xfId="16104" xr:uid="{00000000-0005-0000-0000-0000DA1C0000}"/>
    <cellStyle name="Coma 2 3 2 3 4 2 7 2" xfId="24808" xr:uid="{00000000-0005-0000-0000-0000DB1C0000}"/>
    <cellStyle name="Coma 2 3 2 3 4 2 8" xfId="18302" xr:uid="{00000000-0005-0000-0000-0000DC1C0000}"/>
    <cellStyle name="Coma 2 3 2 3 4 2 8 2" xfId="27006" xr:uid="{00000000-0005-0000-0000-0000DD1C0000}"/>
    <cellStyle name="Coma 2 3 2 3 4 2 9" xfId="13934" xr:uid="{00000000-0005-0000-0000-0000DE1C0000}"/>
    <cellStyle name="Coma 2 3 2 3 4 2 9 2" xfId="22638" xr:uid="{00000000-0005-0000-0000-0000DF1C0000}"/>
    <cellStyle name="Coma 2 3 2 3 4 3" xfId="1766" xr:uid="{00000000-0005-0000-0000-0000E01C0000}"/>
    <cellStyle name="Coma 2 3 2 3 4 3 2" xfId="1767" xr:uid="{00000000-0005-0000-0000-0000E11C0000}"/>
    <cellStyle name="Coma 2 3 2 3 4 3 2 2" xfId="16115" xr:uid="{00000000-0005-0000-0000-0000E21C0000}"/>
    <cellStyle name="Coma 2 3 2 3 4 3 2 2 2" xfId="24819" xr:uid="{00000000-0005-0000-0000-0000E31C0000}"/>
    <cellStyle name="Coma 2 3 2 3 4 3 2 3" xfId="18313" xr:uid="{00000000-0005-0000-0000-0000E41C0000}"/>
    <cellStyle name="Coma 2 3 2 3 4 3 2 3 2" xfId="27017" xr:uid="{00000000-0005-0000-0000-0000E51C0000}"/>
    <cellStyle name="Coma 2 3 2 3 4 3 2 4" xfId="13945" xr:uid="{00000000-0005-0000-0000-0000E61C0000}"/>
    <cellStyle name="Coma 2 3 2 3 4 3 2 4 2" xfId="22649" xr:uid="{00000000-0005-0000-0000-0000E71C0000}"/>
    <cellStyle name="Coma 2 3 2 3 4 3 2 5" xfId="20480" xr:uid="{00000000-0005-0000-0000-0000E81C0000}"/>
    <cellStyle name="Coma 2 3 2 3 4 3 3" xfId="1768" xr:uid="{00000000-0005-0000-0000-0000E91C0000}"/>
    <cellStyle name="Coma 2 3 2 3 4 3 3 2" xfId="16116" xr:uid="{00000000-0005-0000-0000-0000EA1C0000}"/>
    <cellStyle name="Coma 2 3 2 3 4 3 3 2 2" xfId="24820" xr:uid="{00000000-0005-0000-0000-0000EB1C0000}"/>
    <cellStyle name="Coma 2 3 2 3 4 3 3 3" xfId="18314" xr:uid="{00000000-0005-0000-0000-0000EC1C0000}"/>
    <cellStyle name="Coma 2 3 2 3 4 3 3 3 2" xfId="27018" xr:uid="{00000000-0005-0000-0000-0000ED1C0000}"/>
    <cellStyle name="Coma 2 3 2 3 4 3 3 4" xfId="13946" xr:uid="{00000000-0005-0000-0000-0000EE1C0000}"/>
    <cellStyle name="Coma 2 3 2 3 4 3 3 4 2" xfId="22650" xr:uid="{00000000-0005-0000-0000-0000EF1C0000}"/>
    <cellStyle name="Coma 2 3 2 3 4 3 3 5" xfId="20481" xr:uid="{00000000-0005-0000-0000-0000F01C0000}"/>
    <cellStyle name="Coma 2 3 2 3 4 3 4" xfId="1769" xr:uid="{00000000-0005-0000-0000-0000F11C0000}"/>
    <cellStyle name="Coma 2 3 2 3 4 3 4 2" xfId="16117" xr:uid="{00000000-0005-0000-0000-0000F21C0000}"/>
    <cellStyle name="Coma 2 3 2 3 4 3 4 2 2" xfId="24821" xr:uid="{00000000-0005-0000-0000-0000F31C0000}"/>
    <cellStyle name="Coma 2 3 2 3 4 3 4 3" xfId="18315" xr:uid="{00000000-0005-0000-0000-0000F41C0000}"/>
    <cellStyle name="Coma 2 3 2 3 4 3 4 3 2" xfId="27019" xr:uid="{00000000-0005-0000-0000-0000F51C0000}"/>
    <cellStyle name="Coma 2 3 2 3 4 3 4 4" xfId="13947" xr:uid="{00000000-0005-0000-0000-0000F61C0000}"/>
    <cellStyle name="Coma 2 3 2 3 4 3 4 4 2" xfId="22651" xr:uid="{00000000-0005-0000-0000-0000F71C0000}"/>
    <cellStyle name="Coma 2 3 2 3 4 3 4 5" xfId="20482" xr:uid="{00000000-0005-0000-0000-0000F81C0000}"/>
    <cellStyle name="Coma 2 3 2 3 4 3 5" xfId="1770" xr:uid="{00000000-0005-0000-0000-0000F91C0000}"/>
    <cellStyle name="Coma 2 3 2 3 4 3 5 2" xfId="16118" xr:uid="{00000000-0005-0000-0000-0000FA1C0000}"/>
    <cellStyle name="Coma 2 3 2 3 4 3 5 2 2" xfId="24822" xr:uid="{00000000-0005-0000-0000-0000FB1C0000}"/>
    <cellStyle name="Coma 2 3 2 3 4 3 5 3" xfId="18316" xr:uid="{00000000-0005-0000-0000-0000FC1C0000}"/>
    <cellStyle name="Coma 2 3 2 3 4 3 5 3 2" xfId="27020" xr:uid="{00000000-0005-0000-0000-0000FD1C0000}"/>
    <cellStyle name="Coma 2 3 2 3 4 3 5 4" xfId="13948" xr:uid="{00000000-0005-0000-0000-0000FE1C0000}"/>
    <cellStyle name="Coma 2 3 2 3 4 3 5 4 2" xfId="22652" xr:uid="{00000000-0005-0000-0000-0000FF1C0000}"/>
    <cellStyle name="Coma 2 3 2 3 4 3 5 5" xfId="20483" xr:uid="{00000000-0005-0000-0000-0000001D0000}"/>
    <cellStyle name="Coma 2 3 2 3 4 3 6" xfId="16114" xr:uid="{00000000-0005-0000-0000-0000011D0000}"/>
    <cellStyle name="Coma 2 3 2 3 4 3 6 2" xfId="24818" xr:uid="{00000000-0005-0000-0000-0000021D0000}"/>
    <cellStyle name="Coma 2 3 2 3 4 3 7" xfId="18312" xr:uid="{00000000-0005-0000-0000-0000031D0000}"/>
    <cellStyle name="Coma 2 3 2 3 4 3 7 2" xfId="27016" xr:uid="{00000000-0005-0000-0000-0000041D0000}"/>
    <cellStyle name="Coma 2 3 2 3 4 3 8" xfId="13944" xr:uid="{00000000-0005-0000-0000-0000051D0000}"/>
    <cellStyle name="Coma 2 3 2 3 4 3 8 2" xfId="22648" xr:uid="{00000000-0005-0000-0000-0000061D0000}"/>
    <cellStyle name="Coma 2 3 2 3 4 3 9" xfId="20479" xr:uid="{00000000-0005-0000-0000-0000071D0000}"/>
    <cellStyle name="Coma 2 3 2 3 4 4" xfId="1771" xr:uid="{00000000-0005-0000-0000-0000081D0000}"/>
    <cellStyle name="Coma 2 3 2 3 4 5" xfId="1772" xr:uid="{00000000-0005-0000-0000-0000091D0000}"/>
    <cellStyle name="Coma 2 3 2 3 4 6" xfId="1773" xr:uid="{00000000-0005-0000-0000-00000A1D0000}"/>
    <cellStyle name="Coma 2 3 2 3 4 7" xfId="1774" xr:uid="{00000000-0005-0000-0000-00000B1D0000}"/>
    <cellStyle name="Coma 2 3 2 3 5" xfId="1775" xr:uid="{00000000-0005-0000-0000-00000C1D0000}"/>
    <cellStyle name="Coma 2 3 2 3 5 2" xfId="1776" xr:uid="{00000000-0005-0000-0000-00000D1D0000}"/>
    <cellStyle name="Coma 2 3 2 3 5 2 2" xfId="1777" xr:uid="{00000000-0005-0000-0000-00000E1D0000}"/>
    <cellStyle name="Coma 2 3 2 3 5 2 2 2" xfId="16120" xr:uid="{00000000-0005-0000-0000-00000F1D0000}"/>
    <cellStyle name="Coma 2 3 2 3 5 2 2 2 2" xfId="24824" xr:uid="{00000000-0005-0000-0000-0000101D0000}"/>
    <cellStyle name="Coma 2 3 2 3 5 2 2 3" xfId="18318" xr:uid="{00000000-0005-0000-0000-0000111D0000}"/>
    <cellStyle name="Coma 2 3 2 3 5 2 2 3 2" xfId="27022" xr:uid="{00000000-0005-0000-0000-0000121D0000}"/>
    <cellStyle name="Coma 2 3 2 3 5 2 2 4" xfId="13950" xr:uid="{00000000-0005-0000-0000-0000131D0000}"/>
    <cellStyle name="Coma 2 3 2 3 5 2 2 4 2" xfId="22654" xr:uid="{00000000-0005-0000-0000-0000141D0000}"/>
    <cellStyle name="Coma 2 3 2 3 5 2 2 5" xfId="20485" xr:uid="{00000000-0005-0000-0000-0000151D0000}"/>
    <cellStyle name="Coma 2 3 2 3 5 2 3" xfId="1778" xr:uid="{00000000-0005-0000-0000-0000161D0000}"/>
    <cellStyle name="Coma 2 3 2 3 5 2 3 2" xfId="16121" xr:uid="{00000000-0005-0000-0000-0000171D0000}"/>
    <cellStyle name="Coma 2 3 2 3 5 2 3 2 2" xfId="24825" xr:uid="{00000000-0005-0000-0000-0000181D0000}"/>
    <cellStyle name="Coma 2 3 2 3 5 2 3 3" xfId="18319" xr:uid="{00000000-0005-0000-0000-0000191D0000}"/>
    <cellStyle name="Coma 2 3 2 3 5 2 3 3 2" xfId="27023" xr:uid="{00000000-0005-0000-0000-00001A1D0000}"/>
    <cellStyle name="Coma 2 3 2 3 5 2 3 4" xfId="13951" xr:uid="{00000000-0005-0000-0000-00001B1D0000}"/>
    <cellStyle name="Coma 2 3 2 3 5 2 3 4 2" xfId="22655" xr:uid="{00000000-0005-0000-0000-00001C1D0000}"/>
    <cellStyle name="Coma 2 3 2 3 5 2 3 5" xfId="20486" xr:uid="{00000000-0005-0000-0000-00001D1D0000}"/>
    <cellStyle name="Coma 2 3 2 3 5 2 4" xfId="1779" xr:uid="{00000000-0005-0000-0000-00001E1D0000}"/>
    <cellStyle name="Coma 2 3 2 3 5 2 4 2" xfId="16122" xr:uid="{00000000-0005-0000-0000-00001F1D0000}"/>
    <cellStyle name="Coma 2 3 2 3 5 2 4 2 2" xfId="24826" xr:uid="{00000000-0005-0000-0000-0000201D0000}"/>
    <cellStyle name="Coma 2 3 2 3 5 2 4 3" xfId="18320" xr:uid="{00000000-0005-0000-0000-0000211D0000}"/>
    <cellStyle name="Coma 2 3 2 3 5 2 4 3 2" xfId="27024" xr:uid="{00000000-0005-0000-0000-0000221D0000}"/>
    <cellStyle name="Coma 2 3 2 3 5 2 4 4" xfId="13952" xr:uid="{00000000-0005-0000-0000-0000231D0000}"/>
    <cellStyle name="Coma 2 3 2 3 5 2 4 4 2" xfId="22656" xr:uid="{00000000-0005-0000-0000-0000241D0000}"/>
    <cellStyle name="Coma 2 3 2 3 5 2 4 5" xfId="20487" xr:uid="{00000000-0005-0000-0000-0000251D0000}"/>
    <cellStyle name="Coma 2 3 2 3 5 2 5" xfId="1780" xr:uid="{00000000-0005-0000-0000-0000261D0000}"/>
    <cellStyle name="Coma 2 3 2 3 5 2 5 2" xfId="16123" xr:uid="{00000000-0005-0000-0000-0000271D0000}"/>
    <cellStyle name="Coma 2 3 2 3 5 2 5 2 2" xfId="24827" xr:uid="{00000000-0005-0000-0000-0000281D0000}"/>
    <cellStyle name="Coma 2 3 2 3 5 2 5 3" xfId="18321" xr:uid="{00000000-0005-0000-0000-0000291D0000}"/>
    <cellStyle name="Coma 2 3 2 3 5 2 5 3 2" xfId="27025" xr:uid="{00000000-0005-0000-0000-00002A1D0000}"/>
    <cellStyle name="Coma 2 3 2 3 5 2 5 4" xfId="13953" xr:uid="{00000000-0005-0000-0000-00002B1D0000}"/>
    <cellStyle name="Coma 2 3 2 3 5 2 5 4 2" xfId="22657" xr:uid="{00000000-0005-0000-0000-00002C1D0000}"/>
    <cellStyle name="Coma 2 3 2 3 5 2 5 5" xfId="20488" xr:uid="{00000000-0005-0000-0000-00002D1D0000}"/>
    <cellStyle name="Coma 2 3 2 3 5 2 6" xfId="16119" xr:uid="{00000000-0005-0000-0000-00002E1D0000}"/>
    <cellStyle name="Coma 2 3 2 3 5 2 6 2" xfId="24823" xr:uid="{00000000-0005-0000-0000-00002F1D0000}"/>
    <cellStyle name="Coma 2 3 2 3 5 2 7" xfId="18317" xr:uid="{00000000-0005-0000-0000-0000301D0000}"/>
    <cellStyle name="Coma 2 3 2 3 5 2 7 2" xfId="27021" xr:uid="{00000000-0005-0000-0000-0000311D0000}"/>
    <cellStyle name="Coma 2 3 2 3 5 2 8" xfId="13949" xr:uid="{00000000-0005-0000-0000-0000321D0000}"/>
    <cellStyle name="Coma 2 3 2 3 5 2 8 2" xfId="22653" xr:uid="{00000000-0005-0000-0000-0000331D0000}"/>
    <cellStyle name="Coma 2 3 2 3 5 2 9" xfId="20484" xr:uid="{00000000-0005-0000-0000-0000341D0000}"/>
    <cellStyle name="Coma 2 3 2 3 5 3" xfId="1781" xr:uid="{00000000-0005-0000-0000-0000351D0000}"/>
    <cellStyle name="Coma 2 3 2 3 5 4" xfId="1782" xr:uid="{00000000-0005-0000-0000-0000361D0000}"/>
    <cellStyle name="Coma 2 3 2 3 5 5" xfId="1783" xr:uid="{00000000-0005-0000-0000-0000371D0000}"/>
    <cellStyle name="Coma 2 3 2 3 5 6" xfId="1784" xr:uid="{00000000-0005-0000-0000-0000381D0000}"/>
    <cellStyle name="Coma 2 3 2 3 6" xfId="1785" xr:uid="{00000000-0005-0000-0000-0000391D0000}"/>
    <cellStyle name="Coma 2 3 2 3 6 2" xfId="16124" xr:uid="{00000000-0005-0000-0000-00003A1D0000}"/>
    <cellStyle name="Coma 2 3 2 3 6 2 2" xfId="24828" xr:uid="{00000000-0005-0000-0000-00003B1D0000}"/>
    <cellStyle name="Coma 2 3 2 3 6 3" xfId="18322" xr:uid="{00000000-0005-0000-0000-00003C1D0000}"/>
    <cellStyle name="Coma 2 3 2 3 6 3 2" xfId="27026" xr:uid="{00000000-0005-0000-0000-00003D1D0000}"/>
    <cellStyle name="Coma 2 3 2 3 6 4" xfId="13954" xr:uid="{00000000-0005-0000-0000-00003E1D0000}"/>
    <cellStyle name="Coma 2 3 2 3 6 4 2" xfId="22658" xr:uid="{00000000-0005-0000-0000-00003F1D0000}"/>
    <cellStyle name="Coma 2 3 2 3 6 5" xfId="20489" xr:uid="{00000000-0005-0000-0000-0000401D0000}"/>
    <cellStyle name="Coma 2 3 2 3 7" xfId="1786" xr:uid="{00000000-0005-0000-0000-0000411D0000}"/>
    <cellStyle name="Coma 2 3 2 3 7 2" xfId="16125" xr:uid="{00000000-0005-0000-0000-0000421D0000}"/>
    <cellStyle name="Coma 2 3 2 3 7 2 2" xfId="24829" xr:uid="{00000000-0005-0000-0000-0000431D0000}"/>
    <cellStyle name="Coma 2 3 2 3 7 3" xfId="18323" xr:uid="{00000000-0005-0000-0000-0000441D0000}"/>
    <cellStyle name="Coma 2 3 2 3 7 3 2" xfId="27027" xr:uid="{00000000-0005-0000-0000-0000451D0000}"/>
    <cellStyle name="Coma 2 3 2 3 7 4" xfId="13955" xr:uid="{00000000-0005-0000-0000-0000461D0000}"/>
    <cellStyle name="Coma 2 3 2 3 7 4 2" xfId="22659" xr:uid="{00000000-0005-0000-0000-0000471D0000}"/>
    <cellStyle name="Coma 2 3 2 3 7 5" xfId="20490" xr:uid="{00000000-0005-0000-0000-0000481D0000}"/>
    <cellStyle name="Coma 2 3 2 3 8" xfId="1787" xr:uid="{00000000-0005-0000-0000-0000491D0000}"/>
    <cellStyle name="Coma 2 3 2 3 8 2" xfId="16126" xr:uid="{00000000-0005-0000-0000-00004A1D0000}"/>
    <cellStyle name="Coma 2 3 2 3 8 2 2" xfId="24830" xr:uid="{00000000-0005-0000-0000-00004B1D0000}"/>
    <cellStyle name="Coma 2 3 2 3 8 3" xfId="18324" xr:uid="{00000000-0005-0000-0000-00004C1D0000}"/>
    <cellStyle name="Coma 2 3 2 3 8 3 2" xfId="27028" xr:uid="{00000000-0005-0000-0000-00004D1D0000}"/>
    <cellStyle name="Coma 2 3 2 3 8 4" xfId="13956" xr:uid="{00000000-0005-0000-0000-00004E1D0000}"/>
    <cellStyle name="Coma 2 3 2 3 8 4 2" xfId="22660" xr:uid="{00000000-0005-0000-0000-00004F1D0000}"/>
    <cellStyle name="Coma 2 3 2 3 8 5" xfId="20491" xr:uid="{00000000-0005-0000-0000-0000501D0000}"/>
    <cellStyle name="Coma 2 3 2 3 9" xfId="1788" xr:uid="{00000000-0005-0000-0000-0000511D0000}"/>
    <cellStyle name="Coma 2 3 2 3 9 2" xfId="16127" xr:uid="{00000000-0005-0000-0000-0000521D0000}"/>
    <cellStyle name="Coma 2 3 2 3 9 2 2" xfId="24831" xr:uid="{00000000-0005-0000-0000-0000531D0000}"/>
    <cellStyle name="Coma 2 3 2 3 9 3" xfId="18325" xr:uid="{00000000-0005-0000-0000-0000541D0000}"/>
    <cellStyle name="Coma 2 3 2 3 9 3 2" xfId="27029" xr:uid="{00000000-0005-0000-0000-0000551D0000}"/>
    <cellStyle name="Coma 2 3 2 3 9 4" xfId="13957" xr:uid="{00000000-0005-0000-0000-0000561D0000}"/>
    <cellStyle name="Coma 2 3 2 3 9 4 2" xfId="22661" xr:uid="{00000000-0005-0000-0000-0000571D0000}"/>
    <cellStyle name="Coma 2 3 2 3 9 5" xfId="20492" xr:uid="{00000000-0005-0000-0000-0000581D0000}"/>
    <cellStyle name="Coma 2 3 2 4" xfId="1789" xr:uid="{00000000-0005-0000-0000-0000591D0000}"/>
    <cellStyle name="Coma 2 3 2 4 10" xfId="18326" xr:uid="{00000000-0005-0000-0000-00005A1D0000}"/>
    <cellStyle name="Coma 2 3 2 4 10 2" xfId="27030" xr:uid="{00000000-0005-0000-0000-00005B1D0000}"/>
    <cellStyle name="Coma 2 3 2 4 11" xfId="13958" xr:uid="{00000000-0005-0000-0000-00005C1D0000}"/>
    <cellStyle name="Coma 2 3 2 4 11 2" xfId="22662" xr:uid="{00000000-0005-0000-0000-00005D1D0000}"/>
    <cellStyle name="Coma 2 3 2 4 12" xfId="20493" xr:uid="{00000000-0005-0000-0000-00005E1D0000}"/>
    <cellStyle name="Coma 2 3 2 4 2" xfId="1790" xr:uid="{00000000-0005-0000-0000-00005F1D0000}"/>
    <cellStyle name="Coma 2 3 2 4 2 2" xfId="1791" xr:uid="{00000000-0005-0000-0000-0000601D0000}"/>
    <cellStyle name="Coma 2 3 2 4 2 2 10" xfId="13959" xr:uid="{00000000-0005-0000-0000-0000611D0000}"/>
    <cellStyle name="Coma 2 3 2 4 2 2 10 2" xfId="22663" xr:uid="{00000000-0005-0000-0000-0000621D0000}"/>
    <cellStyle name="Coma 2 3 2 4 2 2 11" xfId="20494" xr:uid="{00000000-0005-0000-0000-0000631D0000}"/>
    <cellStyle name="Coma 2 3 2 4 2 2 2" xfId="1792" xr:uid="{00000000-0005-0000-0000-0000641D0000}"/>
    <cellStyle name="Coma 2 3 2 4 2 2 2 2" xfId="1793" xr:uid="{00000000-0005-0000-0000-0000651D0000}"/>
    <cellStyle name="Coma 2 3 2 4 2 2 2 2 10" xfId="20495" xr:uid="{00000000-0005-0000-0000-0000661D0000}"/>
    <cellStyle name="Coma 2 3 2 4 2 2 2 2 2" xfId="1794" xr:uid="{00000000-0005-0000-0000-0000671D0000}"/>
    <cellStyle name="Coma 2 3 2 4 2 2 2 2 2 2" xfId="1795" xr:uid="{00000000-0005-0000-0000-0000681D0000}"/>
    <cellStyle name="Coma 2 3 2 4 2 2 2 2 2 3" xfId="1796" xr:uid="{00000000-0005-0000-0000-0000691D0000}"/>
    <cellStyle name="Coma 2 3 2 4 2 2 2 2 2 4" xfId="1797" xr:uid="{00000000-0005-0000-0000-00006A1D0000}"/>
    <cellStyle name="Coma 2 3 2 4 2 2 2 2 2 5" xfId="1798" xr:uid="{00000000-0005-0000-0000-00006B1D0000}"/>
    <cellStyle name="Coma 2 3 2 4 2 2 2 2 3" xfId="1799" xr:uid="{00000000-0005-0000-0000-00006C1D0000}"/>
    <cellStyle name="Coma 2 3 2 4 2 2 2 2 3 2" xfId="16131" xr:uid="{00000000-0005-0000-0000-00006D1D0000}"/>
    <cellStyle name="Coma 2 3 2 4 2 2 2 2 3 2 2" xfId="24835" xr:uid="{00000000-0005-0000-0000-00006E1D0000}"/>
    <cellStyle name="Coma 2 3 2 4 2 2 2 2 3 3" xfId="18329" xr:uid="{00000000-0005-0000-0000-00006F1D0000}"/>
    <cellStyle name="Coma 2 3 2 4 2 2 2 2 3 3 2" xfId="27033" xr:uid="{00000000-0005-0000-0000-0000701D0000}"/>
    <cellStyle name="Coma 2 3 2 4 2 2 2 2 3 4" xfId="13961" xr:uid="{00000000-0005-0000-0000-0000711D0000}"/>
    <cellStyle name="Coma 2 3 2 4 2 2 2 2 3 4 2" xfId="22665" xr:uid="{00000000-0005-0000-0000-0000721D0000}"/>
    <cellStyle name="Coma 2 3 2 4 2 2 2 2 3 5" xfId="20496" xr:uid="{00000000-0005-0000-0000-0000731D0000}"/>
    <cellStyle name="Coma 2 3 2 4 2 2 2 2 4" xfId="1800" xr:uid="{00000000-0005-0000-0000-0000741D0000}"/>
    <cellStyle name="Coma 2 3 2 4 2 2 2 2 4 2" xfId="16132" xr:uid="{00000000-0005-0000-0000-0000751D0000}"/>
    <cellStyle name="Coma 2 3 2 4 2 2 2 2 4 2 2" xfId="24836" xr:uid="{00000000-0005-0000-0000-0000761D0000}"/>
    <cellStyle name="Coma 2 3 2 4 2 2 2 2 4 3" xfId="18330" xr:uid="{00000000-0005-0000-0000-0000771D0000}"/>
    <cellStyle name="Coma 2 3 2 4 2 2 2 2 4 3 2" xfId="27034" xr:uid="{00000000-0005-0000-0000-0000781D0000}"/>
    <cellStyle name="Coma 2 3 2 4 2 2 2 2 4 4" xfId="13962" xr:uid="{00000000-0005-0000-0000-0000791D0000}"/>
    <cellStyle name="Coma 2 3 2 4 2 2 2 2 4 4 2" xfId="22666" xr:uid="{00000000-0005-0000-0000-00007A1D0000}"/>
    <cellStyle name="Coma 2 3 2 4 2 2 2 2 4 5" xfId="20497" xr:uid="{00000000-0005-0000-0000-00007B1D0000}"/>
    <cellStyle name="Coma 2 3 2 4 2 2 2 2 5" xfId="1801" xr:uid="{00000000-0005-0000-0000-00007C1D0000}"/>
    <cellStyle name="Coma 2 3 2 4 2 2 2 2 5 2" xfId="16133" xr:uid="{00000000-0005-0000-0000-00007D1D0000}"/>
    <cellStyle name="Coma 2 3 2 4 2 2 2 2 5 2 2" xfId="24837" xr:uid="{00000000-0005-0000-0000-00007E1D0000}"/>
    <cellStyle name="Coma 2 3 2 4 2 2 2 2 5 3" xfId="18331" xr:uid="{00000000-0005-0000-0000-00007F1D0000}"/>
    <cellStyle name="Coma 2 3 2 4 2 2 2 2 5 3 2" xfId="27035" xr:uid="{00000000-0005-0000-0000-0000801D0000}"/>
    <cellStyle name="Coma 2 3 2 4 2 2 2 2 5 4" xfId="13963" xr:uid="{00000000-0005-0000-0000-0000811D0000}"/>
    <cellStyle name="Coma 2 3 2 4 2 2 2 2 5 4 2" xfId="22667" xr:uid="{00000000-0005-0000-0000-0000821D0000}"/>
    <cellStyle name="Coma 2 3 2 4 2 2 2 2 5 5" xfId="20498" xr:uid="{00000000-0005-0000-0000-0000831D0000}"/>
    <cellStyle name="Coma 2 3 2 4 2 2 2 2 6" xfId="1802" xr:uid="{00000000-0005-0000-0000-0000841D0000}"/>
    <cellStyle name="Coma 2 3 2 4 2 2 2 2 6 2" xfId="16134" xr:uid="{00000000-0005-0000-0000-0000851D0000}"/>
    <cellStyle name="Coma 2 3 2 4 2 2 2 2 6 2 2" xfId="24838" xr:uid="{00000000-0005-0000-0000-0000861D0000}"/>
    <cellStyle name="Coma 2 3 2 4 2 2 2 2 6 3" xfId="18332" xr:uid="{00000000-0005-0000-0000-0000871D0000}"/>
    <cellStyle name="Coma 2 3 2 4 2 2 2 2 6 3 2" xfId="27036" xr:uid="{00000000-0005-0000-0000-0000881D0000}"/>
    <cellStyle name="Coma 2 3 2 4 2 2 2 2 6 4" xfId="13964" xr:uid="{00000000-0005-0000-0000-0000891D0000}"/>
    <cellStyle name="Coma 2 3 2 4 2 2 2 2 6 4 2" xfId="22668" xr:uid="{00000000-0005-0000-0000-00008A1D0000}"/>
    <cellStyle name="Coma 2 3 2 4 2 2 2 2 6 5" xfId="20499" xr:uid="{00000000-0005-0000-0000-00008B1D0000}"/>
    <cellStyle name="Coma 2 3 2 4 2 2 2 2 7" xfId="16130" xr:uid="{00000000-0005-0000-0000-00008C1D0000}"/>
    <cellStyle name="Coma 2 3 2 4 2 2 2 2 7 2" xfId="24834" xr:uid="{00000000-0005-0000-0000-00008D1D0000}"/>
    <cellStyle name="Coma 2 3 2 4 2 2 2 2 8" xfId="18328" xr:uid="{00000000-0005-0000-0000-00008E1D0000}"/>
    <cellStyle name="Coma 2 3 2 4 2 2 2 2 8 2" xfId="27032" xr:uid="{00000000-0005-0000-0000-00008F1D0000}"/>
    <cellStyle name="Coma 2 3 2 4 2 2 2 2 9" xfId="13960" xr:uid="{00000000-0005-0000-0000-0000901D0000}"/>
    <cellStyle name="Coma 2 3 2 4 2 2 2 2 9 2" xfId="22664" xr:uid="{00000000-0005-0000-0000-0000911D0000}"/>
    <cellStyle name="Coma 2 3 2 4 2 2 2 3" xfId="1803" xr:uid="{00000000-0005-0000-0000-0000921D0000}"/>
    <cellStyle name="Coma 2 3 2 4 2 2 2 4" xfId="1804" xr:uid="{00000000-0005-0000-0000-0000931D0000}"/>
    <cellStyle name="Coma 2 3 2 4 2 2 2 5" xfId="1805" xr:uid="{00000000-0005-0000-0000-0000941D0000}"/>
    <cellStyle name="Coma 2 3 2 4 2 2 2 6" xfId="1806" xr:uid="{00000000-0005-0000-0000-0000951D0000}"/>
    <cellStyle name="Coma 2 3 2 4 2 2 3" xfId="1807" xr:uid="{00000000-0005-0000-0000-0000961D0000}"/>
    <cellStyle name="Coma 2 3 2 4 2 2 3 2" xfId="1808" xr:uid="{00000000-0005-0000-0000-0000971D0000}"/>
    <cellStyle name="Coma 2 3 2 4 2 2 3 3" xfId="1809" xr:uid="{00000000-0005-0000-0000-0000981D0000}"/>
    <cellStyle name="Coma 2 3 2 4 2 2 3 4" xfId="1810" xr:uid="{00000000-0005-0000-0000-0000991D0000}"/>
    <cellStyle name="Coma 2 3 2 4 2 2 3 5" xfId="1811" xr:uid="{00000000-0005-0000-0000-00009A1D0000}"/>
    <cellStyle name="Coma 2 3 2 4 2 2 4" xfId="1812" xr:uid="{00000000-0005-0000-0000-00009B1D0000}"/>
    <cellStyle name="Coma 2 3 2 4 2 2 4 2" xfId="16135" xr:uid="{00000000-0005-0000-0000-00009C1D0000}"/>
    <cellStyle name="Coma 2 3 2 4 2 2 4 2 2" xfId="24839" xr:uid="{00000000-0005-0000-0000-00009D1D0000}"/>
    <cellStyle name="Coma 2 3 2 4 2 2 4 3" xfId="18333" xr:uid="{00000000-0005-0000-0000-00009E1D0000}"/>
    <cellStyle name="Coma 2 3 2 4 2 2 4 3 2" xfId="27037" xr:uid="{00000000-0005-0000-0000-00009F1D0000}"/>
    <cellStyle name="Coma 2 3 2 4 2 2 4 4" xfId="13965" xr:uid="{00000000-0005-0000-0000-0000A01D0000}"/>
    <cellStyle name="Coma 2 3 2 4 2 2 4 4 2" xfId="22669" xr:uid="{00000000-0005-0000-0000-0000A11D0000}"/>
    <cellStyle name="Coma 2 3 2 4 2 2 4 5" xfId="20500" xr:uid="{00000000-0005-0000-0000-0000A21D0000}"/>
    <cellStyle name="Coma 2 3 2 4 2 2 5" xfId="1813" xr:uid="{00000000-0005-0000-0000-0000A31D0000}"/>
    <cellStyle name="Coma 2 3 2 4 2 2 5 2" xfId="16136" xr:uid="{00000000-0005-0000-0000-0000A41D0000}"/>
    <cellStyle name="Coma 2 3 2 4 2 2 5 2 2" xfId="24840" xr:uid="{00000000-0005-0000-0000-0000A51D0000}"/>
    <cellStyle name="Coma 2 3 2 4 2 2 5 3" xfId="18334" xr:uid="{00000000-0005-0000-0000-0000A61D0000}"/>
    <cellStyle name="Coma 2 3 2 4 2 2 5 3 2" xfId="27038" xr:uid="{00000000-0005-0000-0000-0000A71D0000}"/>
    <cellStyle name="Coma 2 3 2 4 2 2 5 4" xfId="13966" xr:uid="{00000000-0005-0000-0000-0000A81D0000}"/>
    <cellStyle name="Coma 2 3 2 4 2 2 5 4 2" xfId="22670" xr:uid="{00000000-0005-0000-0000-0000A91D0000}"/>
    <cellStyle name="Coma 2 3 2 4 2 2 5 5" xfId="20501" xr:uid="{00000000-0005-0000-0000-0000AA1D0000}"/>
    <cellStyle name="Coma 2 3 2 4 2 2 6" xfId="1814" xr:uid="{00000000-0005-0000-0000-0000AB1D0000}"/>
    <cellStyle name="Coma 2 3 2 4 2 2 6 2" xfId="16137" xr:uid="{00000000-0005-0000-0000-0000AC1D0000}"/>
    <cellStyle name="Coma 2 3 2 4 2 2 6 2 2" xfId="24841" xr:uid="{00000000-0005-0000-0000-0000AD1D0000}"/>
    <cellStyle name="Coma 2 3 2 4 2 2 6 3" xfId="18335" xr:uid="{00000000-0005-0000-0000-0000AE1D0000}"/>
    <cellStyle name="Coma 2 3 2 4 2 2 6 3 2" xfId="27039" xr:uid="{00000000-0005-0000-0000-0000AF1D0000}"/>
    <cellStyle name="Coma 2 3 2 4 2 2 6 4" xfId="13967" xr:uid="{00000000-0005-0000-0000-0000B01D0000}"/>
    <cellStyle name="Coma 2 3 2 4 2 2 6 4 2" xfId="22671" xr:uid="{00000000-0005-0000-0000-0000B11D0000}"/>
    <cellStyle name="Coma 2 3 2 4 2 2 6 5" xfId="20502" xr:uid="{00000000-0005-0000-0000-0000B21D0000}"/>
    <cellStyle name="Coma 2 3 2 4 2 2 7" xfId="1815" xr:uid="{00000000-0005-0000-0000-0000B31D0000}"/>
    <cellStyle name="Coma 2 3 2 4 2 2 7 2" xfId="16138" xr:uid="{00000000-0005-0000-0000-0000B41D0000}"/>
    <cellStyle name="Coma 2 3 2 4 2 2 7 2 2" xfId="24842" xr:uid="{00000000-0005-0000-0000-0000B51D0000}"/>
    <cellStyle name="Coma 2 3 2 4 2 2 7 3" xfId="18336" xr:uid="{00000000-0005-0000-0000-0000B61D0000}"/>
    <cellStyle name="Coma 2 3 2 4 2 2 7 3 2" xfId="27040" xr:uid="{00000000-0005-0000-0000-0000B71D0000}"/>
    <cellStyle name="Coma 2 3 2 4 2 2 7 4" xfId="13968" xr:uid="{00000000-0005-0000-0000-0000B81D0000}"/>
    <cellStyle name="Coma 2 3 2 4 2 2 7 4 2" xfId="22672" xr:uid="{00000000-0005-0000-0000-0000B91D0000}"/>
    <cellStyle name="Coma 2 3 2 4 2 2 7 5" xfId="20503" xr:uid="{00000000-0005-0000-0000-0000BA1D0000}"/>
    <cellStyle name="Coma 2 3 2 4 2 2 8" xfId="16129" xr:uid="{00000000-0005-0000-0000-0000BB1D0000}"/>
    <cellStyle name="Coma 2 3 2 4 2 2 8 2" xfId="24833" xr:uid="{00000000-0005-0000-0000-0000BC1D0000}"/>
    <cellStyle name="Coma 2 3 2 4 2 2 9" xfId="18327" xr:uid="{00000000-0005-0000-0000-0000BD1D0000}"/>
    <cellStyle name="Coma 2 3 2 4 2 2 9 2" xfId="27031" xr:uid="{00000000-0005-0000-0000-0000BE1D0000}"/>
    <cellStyle name="Coma 2 3 2 4 2 3" xfId="1816" xr:uid="{00000000-0005-0000-0000-0000BF1D0000}"/>
    <cellStyle name="Coma 2 3 2 4 2 3 10" xfId="20504" xr:uid="{00000000-0005-0000-0000-0000C01D0000}"/>
    <cellStyle name="Coma 2 3 2 4 2 3 2" xfId="1817" xr:uid="{00000000-0005-0000-0000-0000C11D0000}"/>
    <cellStyle name="Coma 2 3 2 4 2 3 2 2" xfId="1818" xr:uid="{00000000-0005-0000-0000-0000C21D0000}"/>
    <cellStyle name="Coma 2 3 2 4 2 3 2 3" xfId="1819" xr:uid="{00000000-0005-0000-0000-0000C31D0000}"/>
    <cellStyle name="Coma 2 3 2 4 2 3 2 4" xfId="1820" xr:uid="{00000000-0005-0000-0000-0000C41D0000}"/>
    <cellStyle name="Coma 2 3 2 4 2 3 2 5" xfId="1821" xr:uid="{00000000-0005-0000-0000-0000C51D0000}"/>
    <cellStyle name="Coma 2 3 2 4 2 3 3" xfId="1822" xr:uid="{00000000-0005-0000-0000-0000C61D0000}"/>
    <cellStyle name="Coma 2 3 2 4 2 3 3 2" xfId="16140" xr:uid="{00000000-0005-0000-0000-0000C71D0000}"/>
    <cellStyle name="Coma 2 3 2 4 2 3 3 2 2" xfId="24844" xr:uid="{00000000-0005-0000-0000-0000C81D0000}"/>
    <cellStyle name="Coma 2 3 2 4 2 3 3 3" xfId="18338" xr:uid="{00000000-0005-0000-0000-0000C91D0000}"/>
    <cellStyle name="Coma 2 3 2 4 2 3 3 3 2" xfId="27042" xr:uid="{00000000-0005-0000-0000-0000CA1D0000}"/>
    <cellStyle name="Coma 2 3 2 4 2 3 3 4" xfId="13970" xr:uid="{00000000-0005-0000-0000-0000CB1D0000}"/>
    <cellStyle name="Coma 2 3 2 4 2 3 3 4 2" xfId="22674" xr:uid="{00000000-0005-0000-0000-0000CC1D0000}"/>
    <cellStyle name="Coma 2 3 2 4 2 3 3 5" xfId="20505" xr:uid="{00000000-0005-0000-0000-0000CD1D0000}"/>
    <cellStyle name="Coma 2 3 2 4 2 3 4" xfId="1823" xr:uid="{00000000-0005-0000-0000-0000CE1D0000}"/>
    <cellStyle name="Coma 2 3 2 4 2 3 4 2" xfId="16141" xr:uid="{00000000-0005-0000-0000-0000CF1D0000}"/>
    <cellStyle name="Coma 2 3 2 4 2 3 4 2 2" xfId="24845" xr:uid="{00000000-0005-0000-0000-0000D01D0000}"/>
    <cellStyle name="Coma 2 3 2 4 2 3 4 3" xfId="18339" xr:uid="{00000000-0005-0000-0000-0000D11D0000}"/>
    <cellStyle name="Coma 2 3 2 4 2 3 4 3 2" xfId="27043" xr:uid="{00000000-0005-0000-0000-0000D21D0000}"/>
    <cellStyle name="Coma 2 3 2 4 2 3 4 4" xfId="13971" xr:uid="{00000000-0005-0000-0000-0000D31D0000}"/>
    <cellStyle name="Coma 2 3 2 4 2 3 4 4 2" xfId="22675" xr:uid="{00000000-0005-0000-0000-0000D41D0000}"/>
    <cellStyle name="Coma 2 3 2 4 2 3 4 5" xfId="20506" xr:uid="{00000000-0005-0000-0000-0000D51D0000}"/>
    <cellStyle name="Coma 2 3 2 4 2 3 5" xfId="1824" xr:uid="{00000000-0005-0000-0000-0000D61D0000}"/>
    <cellStyle name="Coma 2 3 2 4 2 3 5 2" xfId="16142" xr:uid="{00000000-0005-0000-0000-0000D71D0000}"/>
    <cellStyle name="Coma 2 3 2 4 2 3 5 2 2" xfId="24846" xr:uid="{00000000-0005-0000-0000-0000D81D0000}"/>
    <cellStyle name="Coma 2 3 2 4 2 3 5 3" xfId="18340" xr:uid="{00000000-0005-0000-0000-0000D91D0000}"/>
    <cellStyle name="Coma 2 3 2 4 2 3 5 3 2" xfId="27044" xr:uid="{00000000-0005-0000-0000-0000DA1D0000}"/>
    <cellStyle name="Coma 2 3 2 4 2 3 5 4" xfId="13972" xr:uid="{00000000-0005-0000-0000-0000DB1D0000}"/>
    <cellStyle name="Coma 2 3 2 4 2 3 5 4 2" xfId="22676" xr:uid="{00000000-0005-0000-0000-0000DC1D0000}"/>
    <cellStyle name="Coma 2 3 2 4 2 3 5 5" xfId="20507" xr:uid="{00000000-0005-0000-0000-0000DD1D0000}"/>
    <cellStyle name="Coma 2 3 2 4 2 3 6" xfId="1825" xr:uid="{00000000-0005-0000-0000-0000DE1D0000}"/>
    <cellStyle name="Coma 2 3 2 4 2 3 6 2" xfId="16143" xr:uid="{00000000-0005-0000-0000-0000DF1D0000}"/>
    <cellStyle name="Coma 2 3 2 4 2 3 6 2 2" xfId="24847" xr:uid="{00000000-0005-0000-0000-0000E01D0000}"/>
    <cellStyle name="Coma 2 3 2 4 2 3 6 3" xfId="18341" xr:uid="{00000000-0005-0000-0000-0000E11D0000}"/>
    <cellStyle name="Coma 2 3 2 4 2 3 6 3 2" xfId="27045" xr:uid="{00000000-0005-0000-0000-0000E21D0000}"/>
    <cellStyle name="Coma 2 3 2 4 2 3 6 4" xfId="13973" xr:uid="{00000000-0005-0000-0000-0000E31D0000}"/>
    <cellStyle name="Coma 2 3 2 4 2 3 6 4 2" xfId="22677" xr:uid="{00000000-0005-0000-0000-0000E41D0000}"/>
    <cellStyle name="Coma 2 3 2 4 2 3 6 5" xfId="20508" xr:uid="{00000000-0005-0000-0000-0000E51D0000}"/>
    <cellStyle name="Coma 2 3 2 4 2 3 7" xfId="16139" xr:uid="{00000000-0005-0000-0000-0000E61D0000}"/>
    <cellStyle name="Coma 2 3 2 4 2 3 7 2" xfId="24843" xr:uid="{00000000-0005-0000-0000-0000E71D0000}"/>
    <cellStyle name="Coma 2 3 2 4 2 3 8" xfId="18337" xr:uid="{00000000-0005-0000-0000-0000E81D0000}"/>
    <cellStyle name="Coma 2 3 2 4 2 3 8 2" xfId="27041" xr:uid="{00000000-0005-0000-0000-0000E91D0000}"/>
    <cellStyle name="Coma 2 3 2 4 2 3 9" xfId="13969" xr:uid="{00000000-0005-0000-0000-0000EA1D0000}"/>
    <cellStyle name="Coma 2 3 2 4 2 3 9 2" xfId="22673" xr:uid="{00000000-0005-0000-0000-0000EB1D0000}"/>
    <cellStyle name="Coma 2 3 2 4 2 4" xfId="1826" xr:uid="{00000000-0005-0000-0000-0000EC1D0000}"/>
    <cellStyle name="Coma 2 3 2 4 2 5" xfId="1827" xr:uid="{00000000-0005-0000-0000-0000ED1D0000}"/>
    <cellStyle name="Coma 2 3 2 4 2 6" xfId="1828" xr:uid="{00000000-0005-0000-0000-0000EE1D0000}"/>
    <cellStyle name="Coma 2 3 2 4 2 7" xfId="1829" xr:uid="{00000000-0005-0000-0000-0000EF1D0000}"/>
    <cellStyle name="Coma 2 3 2 4 3" xfId="1830" xr:uid="{00000000-0005-0000-0000-0000F01D0000}"/>
    <cellStyle name="Coma 2 3 2 4 3 2" xfId="1831" xr:uid="{00000000-0005-0000-0000-0000F11D0000}"/>
    <cellStyle name="Coma 2 3 2 4 3 2 10" xfId="20509" xr:uid="{00000000-0005-0000-0000-0000F21D0000}"/>
    <cellStyle name="Coma 2 3 2 4 3 2 2" xfId="1832" xr:uid="{00000000-0005-0000-0000-0000F31D0000}"/>
    <cellStyle name="Coma 2 3 2 4 3 2 2 2" xfId="1833" xr:uid="{00000000-0005-0000-0000-0000F41D0000}"/>
    <cellStyle name="Coma 2 3 2 4 3 2 2 3" xfId="1834" xr:uid="{00000000-0005-0000-0000-0000F51D0000}"/>
    <cellStyle name="Coma 2 3 2 4 3 2 2 4" xfId="1835" xr:uid="{00000000-0005-0000-0000-0000F61D0000}"/>
    <cellStyle name="Coma 2 3 2 4 3 2 2 5" xfId="1836" xr:uid="{00000000-0005-0000-0000-0000F71D0000}"/>
    <cellStyle name="Coma 2 3 2 4 3 2 3" xfId="1837" xr:uid="{00000000-0005-0000-0000-0000F81D0000}"/>
    <cellStyle name="Coma 2 3 2 4 3 2 3 2" xfId="16145" xr:uid="{00000000-0005-0000-0000-0000F91D0000}"/>
    <cellStyle name="Coma 2 3 2 4 3 2 3 2 2" xfId="24849" xr:uid="{00000000-0005-0000-0000-0000FA1D0000}"/>
    <cellStyle name="Coma 2 3 2 4 3 2 3 3" xfId="18343" xr:uid="{00000000-0005-0000-0000-0000FB1D0000}"/>
    <cellStyle name="Coma 2 3 2 4 3 2 3 3 2" xfId="27047" xr:uid="{00000000-0005-0000-0000-0000FC1D0000}"/>
    <cellStyle name="Coma 2 3 2 4 3 2 3 4" xfId="13975" xr:uid="{00000000-0005-0000-0000-0000FD1D0000}"/>
    <cellStyle name="Coma 2 3 2 4 3 2 3 4 2" xfId="22679" xr:uid="{00000000-0005-0000-0000-0000FE1D0000}"/>
    <cellStyle name="Coma 2 3 2 4 3 2 3 5" xfId="20510" xr:uid="{00000000-0005-0000-0000-0000FF1D0000}"/>
    <cellStyle name="Coma 2 3 2 4 3 2 4" xfId="1838" xr:uid="{00000000-0005-0000-0000-0000001E0000}"/>
    <cellStyle name="Coma 2 3 2 4 3 2 4 2" xfId="16146" xr:uid="{00000000-0005-0000-0000-0000011E0000}"/>
    <cellStyle name="Coma 2 3 2 4 3 2 4 2 2" xfId="24850" xr:uid="{00000000-0005-0000-0000-0000021E0000}"/>
    <cellStyle name="Coma 2 3 2 4 3 2 4 3" xfId="18344" xr:uid="{00000000-0005-0000-0000-0000031E0000}"/>
    <cellStyle name="Coma 2 3 2 4 3 2 4 3 2" xfId="27048" xr:uid="{00000000-0005-0000-0000-0000041E0000}"/>
    <cellStyle name="Coma 2 3 2 4 3 2 4 4" xfId="13976" xr:uid="{00000000-0005-0000-0000-0000051E0000}"/>
    <cellStyle name="Coma 2 3 2 4 3 2 4 4 2" xfId="22680" xr:uid="{00000000-0005-0000-0000-0000061E0000}"/>
    <cellStyle name="Coma 2 3 2 4 3 2 4 5" xfId="20511" xr:uid="{00000000-0005-0000-0000-0000071E0000}"/>
    <cellStyle name="Coma 2 3 2 4 3 2 5" xfId="1839" xr:uid="{00000000-0005-0000-0000-0000081E0000}"/>
    <cellStyle name="Coma 2 3 2 4 3 2 5 2" xfId="16147" xr:uid="{00000000-0005-0000-0000-0000091E0000}"/>
    <cellStyle name="Coma 2 3 2 4 3 2 5 2 2" xfId="24851" xr:uid="{00000000-0005-0000-0000-00000A1E0000}"/>
    <cellStyle name="Coma 2 3 2 4 3 2 5 3" xfId="18345" xr:uid="{00000000-0005-0000-0000-00000B1E0000}"/>
    <cellStyle name="Coma 2 3 2 4 3 2 5 3 2" xfId="27049" xr:uid="{00000000-0005-0000-0000-00000C1E0000}"/>
    <cellStyle name="Coma 2 3 2 4 3 2 5 4" xfId="13977" xr:uid="{00000000-0005-0000-0000-00000D1E0000}"/>
    <cellStyle name="Coma 2 3 2 4 3 2 5 4 2" xfId="22681" xr:uid="{00000000-0005-0000-0000-00000E1E0000}"/>
    <cellStyle name="Coma 2 3 2 4 3 2 5 5" xfId="20512" xr:uid="{00000000-0005-0000-0000-00000F1E0000}"/>
    <cellStyle name="Coma 2 3 2 4 3 2 6" xfId="1840" xr:uid="{00000000-0005-0000-0000-0000101E0000}"/>
    <cellStyle name="Coma 2 3 2 4 3 2 6 2" xfId="16148" xr:uid="{00000000-0005-0000-0000-0000111E0000}"/>
    <cellStyle name="Coma 2 3 2 4 3 2 6 2 2" xfId="24852" xr:uid="{00000000-0005-0000-0000-0000121E0000}"/>
    <cellStyle name="Coma 2 3 2 4 3 2 6 3" xfId="18346" xr:uid="{00000000-0005-0000-0000-0000131E0000}"/>
    <cellStyle name="Coma 2 3 2 4 3 2 6 3 2" xfId="27050" xr:uid="{00000000-0005-0000-0000-0000141E0000}"/>
    <cellStyle name="Coma 2 3 2 4 3 2 6 4" xfId="13978" xr:uid="{00000000-0005-0000-0000-0000151E0000}"/>
    <cellStyle name="Coma 2 3 2 4 3 2 6 4 2" xfId="22682" xr:uid="{00000000-0005-0000-0000-0000161E0000}"/>
    <cellStyle name="Coma 2 3 2 4 3 2 6 5" xfId="20513" xr:uid="{00000000-0005-0000-0000-0000171E0000}"/>
    <cellStyle name="Coma 2 3 2 4 3 2 7" xfId="16144" xr:uid="{00000000-0005-0000-0000-0000181E0000}"/>
    <cellStyle name="Coma 2 3 2 4 3 2 7 2" xfId="24848" xr:uid="{00000000-0005-0000-0000-0000191E0000}"/>
    <cellStyle name="Coma 2 3 2 4 3 2 8" xfId="18342" xr:uid="{00000000-0005-0000-0000-00001A1E0000}"/>
    <cellStyle name="Coma 2 3 2 4 3 2 8 2" xfId="27046" xr:uid="{00000000-0005-0000-0000-00001B1E0000}"/>
    <cellStyle name="Coma 2 3 2 4 3 2 9" xfId="13974" xr:uid="{00000000-0005-0000-0000-00001C1E0000}"/>
    <cellStyle name="Coma 2 3 2 4 3 2 9 2" xfId="22678" xr:uid="{00000000-0005-0000-0000-00001D1E0000}"/>
    <cellStyle name="Coma 2 3 2 4 3 3" xfId="1841" xr:uid="{00000000-0005-0000-0000-00001E1E0000}"/>
    <cellStyle name="Coma 2 3 2 4 3 4" xfId="1842" xr:uid="{00000000-0005-0000-0000-00001F1E0000}"/>
    <cellStyle name="Coma 2 3 2 4 3 5" xfId="1843" xr:uid="{00000000-0005-0000-0000-0000201E0000}"/>
    <cellStyle name="Coma 2 3 2 4 3 6" xfId="1844" xr:uid="{00000000-0005-0000-0000-0000211E0000}"/>
    <cellStyle name="Coma 2 3 2 4 4" xfId="1845" xr:uid="{00000000-0005-0000-0000-0000221E0000}"/>
    <cellStyle name="Coma 2 3 2 4 4 2" xfId="1846" xr:uid="{00000000-0005-0000-0000-0000231E0000}"/>
    <cellStyle name="Coma 2 3 2 4 4 3" xfId="1847" xr:uid="{00000000-0005-0000-0000-0000241E0000}"/>
    <cellStyle name="Coma 2 3 2 4 4 4" xfId="1848" xr:uid="{00000000-0005-0000-0000-0000251E0000}"/>
    <cellStyle name="Coma 2 3 2 4 4 5" xfId="1849" xr:uid="{00000000-0005-0000-0000-0000261E0000}"/>
    <cellStyle name="Coma 2 3 2 4 5" xfId="1850" xr:uid="{00000000-0005-0000-0000-0000271E0000}"/>
    <cellStyle name="Coma 2 3 2 4 5 2" xfId="16149" xr:uid="{00000000-0005-0000-0000-0000281E0000}"/>
    <cellStyle name="Coma 2 3 2 4 5 2 2" xfId="24853" xr:uid="{00000000-0005-0000-0000-0000291E0000}"/>
    <cellStyle name="Coma 2 3 2 4 5 3" xfId="18347" xr:uid="{00000000-0005-0000-0000-00002A1E0000}"/>
    <cellStyle name="Coma 2 3 2 4 5 3 2" xfId="27051" xr:uid="{00000000-0005-0000-0000-00002B1E0000}"/>
    <cellStyle name="Coma 2 3 2 4 5 4" xfId="13979" xr:uid="{00000000-0005-0000-0000-00002C1E0000}"/>
    <cellStyle name="Coma 2 3 2 4 5 4 2" xfId="22683" xr:uid="{00000000-0005-0000-0000-00002D1E0000}"/>
    <cellStyle name="Coma 2 3 2 4 5 5" xfId="20514" xr:uid="{00000000-0005-0000-0000-00002E1E0000}"/>
    <cellStyle name="Coma 2 3 2 4 6" xfId="1851" xr:uid="{00000000-0005-0000-0000-00002F1E0000}"/>
    <cellStyle name="Coma 2 3 2 4 6 2" xfId="16150" xr:uid="{00000000-0005-0000-0000-0000301E0000}"/>
    <cellStyle name="Coma 2 3 2 4 6 2 2" xfId="24854" xr:uid="{00000000-0005-0000-0000-0000311E0000}"/>
    <cellStyle name="Coma 2 3 2 4 6 3" xfId="18348" xr:uid="{00000000-0005-0000-0000-0000321E0000}"/>
    <cellStyle name="Coma 2 3 2 4 6 3 2" xfId="27052" xr:uid="{00000000-0005-0000-0000-0000331E0000}"/>
    <cellStyle name="Coma 2 3 2 4 6 4" xfId="13980" xr:uid="{00000000-0005-0000-0000-0000341E0000}"/>
    <cellStyle name="Coma 2 3 2 4 6 4 2" xfId="22684" xr:uid="{00000000-0005-0000-0000-0000351E0000}"/>
    <cellStyle name="Coma 2 3 2 4 6 5" xfId="20515" xr:uid="{00000000-0005-0000-0000-0000361E0000}"/>
    <cellStyle name="Coma 2 3 2 4 7" xfId="1852" xr:uid="{00000000-0005-0000-0000-0000371E0000}"/>
    <cellStyle name="Coma 2 3 2 4 7 2" xfId="16151" xr:uid="{00000000-0005-0000-0000-0000381E0000}"/>
    <cellStyle name="Coma 2 3 2 4 7 2 2" xfId="24855" xr:uid="{00000000-0005-0000-0000-0000391E0000}"/>
    <cellStyle name="Coma 2 3 2 4 7 3" xfId="18349" xr:uid="{00000000-0005-0000-0000-00003A1E0000}"/>
    <cellStyle name="Coma 2 3 2 4 7 3 2" xfId="27053" xr:uid="{00000000-0005-0000-0000-00003B1E0000}"/>
    <cellStyle name="Coma 2 3 2 4 7 4" xfId="13981" xr:uid="{00000000-0005-0000-0000-00003C1E0000}"/>
    <cellStyle name="Coma 2 3 2 4 7 4 2" xfId="22685" xr:uid="{00000000-0005-0000-0000-00003D1E0000}"/>
    <cellStyle name="Coma 2 3 2 4 7 5" xfId="20516" xr:uid="{00000000-0005-0000-0000-00003E1E0000}"/>
    <cellStyle name="Coma 2 3 2 4 8" xfId="1853" xr:uid="{00000000-0005-0000-0000-00003F1E0000}"/>
    <cellStyle name="Coma 2 3 2 4 8 2" xfId="16152" xr:uid="{00000000-0005-0000-0000-0000401E0000}"/>
    <cellStyle name="Coma 2 3 2 4 8 2 2" xfId="24856" xr:uid="{00000000-0005-0000-0000-0000411E0000}"/>
    <cellStyle name="Coma 2 3 2 4 8 3" xfId="18350" xr:uid="{00000000-0005-0000-0000-0000421E0000}"/>
    <cellStyle name="Coma 2 3 2 4 8 3 2" xfId="27054" xr:uid="{00000000-0005-0000-0000-0000431E0000}"/>
    <cellStyle name="Coma 2 3 2 4 8 4" xfId="13982" xr:uid="{00000000-0005-0000-0000-0000441E0000}"/>
    <cellStyle name="Coma 2 3 2 4 8 4 2" xfId="22686" xr:uid="{00000000-0005-0000-0000-0000451E0000}"/>
    <cellStyle name="Coma 2 3 2 4 8 5" xfId="20517" xr:uid="{00000000-0005-0000-0000-0000461E0000}"/>
    <cellStyle name="Coma 2 3 2 4 9" xfId="16128" xr:uid="{00000000-0005-0000-0000-0000471E0000}"/>
    <cellStyle name="Coma 2 3 2 4 9 2" xfId="24832" xr:uid="{00000000-0005-0000-0000-0000481E0000}"/>
    <cellStyle name="Coma 2 3 2 5" xfId="1854" xr:uid="{00000000-0005-0000-0000-0000491E0000}"/>
    <cellStyle name="Coma 2 3 2 5 2" xfId="1855" xr:uid="{00000000-0005-0000-0000-00004A1E0000}"/>
    <cellStyle name="Coma 2 3 2 5 3" xfId="1856" xr:uid="{00000000-0005-0000-0000-00004B1E0000}"/>
    <cellStyle name="Coma 2 3 2 5 4" xfId="1857" xr:uid="{00000000-0005-0000-0000-00004C1E0000}"/>
    <cellStyle name="Coma 2 3 2 5 5" xfId="1858" xr:uid="{00000000-0005-0000-0000-00004D1E0000}"/>
    <cellStyle name="Coma 2 3 2 6" xfId="1859" xr:uid="{00000000-0005-0000-0000-00004E1E0000}"/>
    <cellStyle name="Coma 2 3 2 6 10" xfId="13983" xr:uid="{00000000-0005-0000-0000-00004F1E0000}"/>
    <cellStyle name="Coma 2 3 2 6 10 2" xfId="22687" xr:uid="{00000000-0005-0000-0000-0000501E0000}"/>
    <cellStyle name="Coma 2 3 2 6 11" xfId="20518" xr:uid="{00000000-0005-0000-0000-0000511E0000}"/>
    <cellStyle name="Coma 2 3 2 6 2" xfId="1860" xr:uid="{00000000-0005-0000-0000-0000521E0000}"/>
    <cellStyle name="Coma 2 3 2 6 2 2" xfId="1861" xr:uid="{00000000-0005-0000-0000-0000531E0000}"/>
    <cellStyle name="Coma 2 3 2 6 2 2 10" xfId="20519" xr:uid="{00000000-0005-0000-0000-0000541E0000}"/>
    <cellStyle name="Coma 2 3 2 6 2 2 2" xfId="1862" xr:uid="{00000000-0005-0000-0000-0000551E0000}"/>
    <cellStyle name="Coma 2 3 2 6 2 2 2 2" xfId="1863" xr:uid="{00000000-0005-0000-0000-0000561E0000}"/>
    <cellStyle name="Coma 2 3 2 6 2 2 2 3" xfId="1864" xr:uid="{00000000-0005-0000-0000-0000571E0000}"/>
    <cellStyle name="Coma 2 3 2 6 2 2 2 4" xfId="1865" xr:uid="{00000000-0005-0000-0000-0000581E0000}"/>
    <cellStyle name="Coma 2 3 2 6 2 2 2 5" xfId="1866" xr:uid="{00000000-0005-0000-0000-0000591E0000}"/>
    <cellStyle name="Coma 2 3 2 6 2 2 3" xfId="1867" xr:uid="{00000000-0005-0000-0000-00005A1E0000}"/>
    <cellStyle name="Coma 2 3 2 6 2 2 3 2" xfId="16155" xr:uid="{00000000-0005-0000-0000-00005B1E0000}"/>
    <cellStyle name="Coma 2 3 2 6 2 2 3 2 2" xfId="24859" xr:uid="{00000000-0005-0000-0000-00005C1E0000}"/>
    <cellStyle name="Coma 2 3 2 6 2 2 3 3" xfId="18353" xr:uid="{00000000-0005-0000-0000-00005D1E0000}"/>
    <cellStyle name="Coma 2 3 2 6 2 2 3 3 2" xfId="27057" xr:uid="{00000000-0005-0000-0000-00005E1E0000}"/>
    <cellStyle name="Coma 2 3 2 6 2 2 3 4" xfId="13985" xr:uid="{00000000-0005-0000-0000-00005F1E0000}"/>
    <cellStyle name="Coma 2 3 2 6 2 2 3 4 2" xfId="22689" xr:uid="{00000000-0005-0000-0000-0000601E0000}"/>
    <cellStyle name="Coma 2 3 2 6 2 2 3 5" xfId="20520" xr:uid="{00000000-0005-0000-0000-0000611E0000}"/>
    <cellStyle name="Coma 2 3 2 6 2 2 4" xfId="1868" xr:uid="{00000000-0005-0000-0000-0000621E0000}"/>
    <cellStyle name="Coma 2 3 2 6 2 2 4 2" xfId="16156" xr:uid="{00000000-0005-0000-0000-0000631E0000}"/>
    <cellStyle name="Coma 2 3 2 6 2 2 4 2 2" xfId="24860" xr:uid="{00000000-0005-0000-0000-0000641E0000}"/>
    <cellStyle name="Coma 2 3 2 6 2 2 4 3" xfId="18354" xr:uid="{00000000-0005-0000-0000-0000651E0000}"/>
    <cellStyle name="Coma 2 3 2 6 2 2 4 3 2" xfId="27058" xr:uid="{00000000-0005-0000-0000-0000661E0000}"/>
    <cellStyle name="Coma 2 3 2 6 2 2 4 4" xfId="13986" xr:uid="{00000000-0005-0000-0000-0000671E0000}"/>
    <cellStyle name="Coma 2 3 2 6 2 2 4 4 2" xfId="22690" xr:uid="{00000000-0005-0000-0000-0000681E0000}"/>
    <cellStyle name="Coma 2 3 2 6 2 2 4 5" xfId="20521" xr:uid="{00000000-0005-0000-0000-0000691E0000}"/>
    <cellStyle name="Coma 2 3 2 6 2 2 5" xfId="1869" xr:uid="{00000000-0005-0000-0000-00006A1E0000}"/>
    <cellStyle name="Coma 2 3 2 6 2 2 5 2" xfId="16157" xr:uid="{00000000-0005-0000-0000-00006B1E0000}"/>
    <cellStyle name="Coma 2 3 2 6 2 2 5 2 2" xfId="24861" xr:uid="{00000000-0005-0000-0000-00006C1E0000}"/>
    <cellStyle name="Coma 2 3 2 6 2 2 5 3" xfId="18355" xr:uid="{00000000-0005-0000-0000-00006D1E0000}"/>
    <cellStyle name="Coma 2 3 2 6 2 2 5 3 2" xfId="27059" xr:uid="{00000000-0005-0000-0000-00006E1E0000}"/>
    <cellStyle name="Coma 2 3 2 6 2 2 5 4" xfId="13987" xr:uid="{00000000-0005-0000-0000-00006F1E0000}"/>
    <cellStyle name="Coma 2 3 2 6 2 2 5 4 2" xfId="22691" xr:uid="{00000000-0005-0000-0000-0000701E0000}"/>
    <cellStyle name="Coma 2 3 2 6 2 2 5 5" xfId="20522" xr:uid="{00000000-0005-0000-0000-0000711E0000}"/>
    <cellStyle name="Coma 2 3 2 6 2 2 6" xfId="1870" xr:uid="{00000000-0005-0000-0000-0000721E0000}"/>
    <cellStyle name="Coma 2 3 2 6 2 2 6 2" xfId="16158" xr:uid="{00000000-0005-0000-0000-0000731E0000}"/>
    <cellStyle name="Coma 2 3 2 6 2 2 6 2 2" xfId="24862" xr:uid="{00000000-0005-0000-0000-0000741E0000}"/>
    <cellStyle name="Coma 2 3 2 6 2 2 6 3" xfId="18356" xr:uid="{00000000-0005-0000-0000-0000751E0000}"/>
    <cellStyle name="Coma 2 3 2 6 2 2 6 3 2" xfId="27060" xr:uid="{00000000-0005-0000-0000-0000761E0000}"/>
    <cellStyle name="Coma 2 3 2 6 2 2 6 4" xfId="13988" xr:uid="{00000000-0005-0000-0000-0000771E0000}"/>
    <cellStyle name="Coma 2 3 2 6 2 2 6 4 2" xfId="22692" xr:uid="{00000000-0005-0000-0000-0000781E0000}"/>
    <cellStyle name="Coma 2 3 2 6 2 2 6 5" xfId="20523" xr:uid="{00000000-0005-0000-0000-0000791E0000}"/>
    <cellStyle name="Coma 2 3 2 6 2 2 7" xfId="16154" xr:uid="{00000000-0005-0000-0000-00007A1E0000}"/>
    <cellStyle name="Coma 2 3 2 6 2 2 7 2" xfId="24858" xr:uid="{00000000-0005-0000-0000-00007B1E0000}"/>
    <cellStyle name="Coma 2 3 2 6 2 2 8" xfId="18352" xr:uid="{00000000-0005-0000-0000-00007C1E0000}"/>
    <cellStyle name="Coma 2 3 2 6 2 2 8 2" xfId="27056" xr:uid="{00000000-0005-0000-0000-00007D1E0000}"/>
    <cellStyle name="Coma 2 3 2 6 2 2 9" xfId="13984" xr:uid="{00000000-0005-0000-0000-00007E1E0000}"/>
    <cellStyle name="Coma 2 3 2 6 2 2 9 2" xfId="22688" xr:uid="{00000000-0005-0000-0000-00007F1E0000}"/>
    <cellStyle name="Coma 2 3 2 6 2 3" xfId="1871" xr:uid="{00000000-0005-0000-0000-0000801E0000}"/>
    <cellStyle name="Coma 2 3 2 6 2 4" xfId="1872" xr:uid="{00000000-0005-0000-0000-0000811E0000}"/>
    <cellStyle name="Coma 2 3 2 6 2 5" xfId="1873" xr:uid="{00000000-0005-0000-0000-0000821E0000}"/>
    <cellStyle name="Coma 2 3 2 6 2 6" xfId="1874" xr:uid="{00000000-0005-0000-0000-0000831E0000}"/>
    <cellStyle name="Coma 2 3 2 6 3" xfId="1875" xr:uid="{00000000-0005-0000-0000-0000841E0000}"/>
    <cellStyle name="Coma 2 3 2 6 3 2" xfId="1876" xr:uid="{00000000-0005-0000-0000-0000851E0000}"/>
    <cellStyle name="Coma 2 3 2 6 3 3" xfId="1877" xr:uid="{00000000-0005-0000-0000-0000861E0000}"/>
    <cellStyle name="Coma 2 3 2 6 3 4" xfId="1878" xr:uid="{00000000-0005-0000-0000-0000871E0000}"/>
    <cellStyle name="Coma 2 3 2 6 3 5" xfId="1879" xr:uid="{00000000-0005-0000-0000-0000881E0000}"/>
    <cellStyle name="Coma 2 3 2 6 4" xfId="1880" xr:uid="{00000000-0005-0000-0000-0000891E0000}"/>
    <cellStyle name="Coma 2 3 2 6 4 2" xfId="16159" xr:uid="{00000000-0005-0000-0000-00008A1E0000}"/>
    <cellStyle name="Coma 2 3 2 6 4 2 2" xfId="24863" xr:uid="{00000000-0005-0000-0000-00008B1E0000}"/>
    <cellStyle name="Coma 2 3 2 6 4 3" xfId="18357" xr:uid="{00000000-0005-0000-0000-00008C1E0000}"/>
    <cellStyle name="Coma 2 3 2 6 4 3 2" xfId="27061" xr:uid="{00000000-0005-0000-0000-00008D1E0000}"/>
    <cellStyle name="Coma 2 3 2 6 4 4" xfId="13989" xr:uid="{00000000-0005-0000-0000-00008E1E0000}"/>
    <cellStyle name="Coma 2 3 2 6 4 4 2" xfId="22693" xr:uid="{00000000-0005-0000-0000-00008F1E0000}"/>
    <cellStyle name="Coma 2 3 2 6 4 5" xfId="20524" xr:uid="{00000000-0005-0000-0000-0000901E0000}"/>
    <cellStyle name="Coma 2 3 2 6 5" xfId="1881" xr:uid="{00000000-0005-0000-0000-0000911E0000}"/>
    <cellStyle name="Coma 2 3 2 6 5 2" xfId="16160" xr:uid="{00000000-0005-0000-0000-0000921E0000}"/>
    <cellStyle name="Coma 2 3 2 6 5 2 2" xfId="24864" xr:uid="{00000000-0005-0000-0000-0000931E0000}"/>
    <cellStyle name="Coma 2 3 2 6 5 3" xfId="18358" xr:uid="{00000000-0005-0000-0000-0000941E0000}"/>
    <cellStyle name="Coma 2 3 2 6 5 3 2" xfId="27062" xr:uid="{00000000-0005-0000-0000-0000951E0000}"/>
    <cellStyle name="Coma 2 3 2 6 5 4" xfId="13990" xr:uid="{00000000-0005-0000-0000-0000961E0000}"/>
    <cellStyle name="Coma 2 3 2 6 5 4 2" xfId="22694" xr:uid="{00000000-0005-0000-0000-0000971E0000}"/>
    <cellStyle name="Coma 2 3 2 6 5 5" xfId="20525" xr:uid="{00000000-0005-0000-0000-0000981E0000}"/>
    <cellStyle name="Coma 2 3 2 6 6" xfId="1882" xr:uid="{00000000-0005-0000-0000-0000991E0000}"/>
    <cellStyle name="Coma 2 3 2 6 6 2" xfId="16161" xr:uid="{00000000-0005-0000-0000-00009A1E0000}"/>
    <cellStyle name="Coma 2 3 2 6 6 2 2" xfId="24865" xr:uid="{00000000-0005-0000-0000-00009B1E0000}"/>
    <cellStyle name="Coma 2 3 2 6 6 3" xfId="18359" xr:uid="{00000000-0005-0000-0000-00009C1E0000}"/>
    <cellStyle name="Coma 2 3 2 6 6 3 2" xfId="27063" xr:uid="{00000000-0005-0000-0000-00009D1E0000}"/>
    <cellStyle name="Coma 2 3 2 6 6 4" xfId="13991" xr:uid="{00000000-0005-0000-0000-00009E1E0000}"/>
    <cellStyle name="Coma 2 3 2 6 6 4 2" xfId="22695" xr:uid="{00000000-0005-0000-0000-00009F1E0000}"/>
    <cellStyle name="Coma 2 3 2 6 6 5" xfId="20526" xr:uid="{00000000-0005-0000-0000-0000A01E0000}"/>
    <cellStyle name="Coma 2 3 2 6 7" xfId="1883" xr:uid="{00000000-0005-0000-0000-0000A11E0000}"/>
    <cellStyle name="Coma 2 3 2 6 7 2" xfId="16162" xr:uid="{00000000-0005-0000-0000-0000A21E0000}"/>
    <cellStyle name="Coma 2 3 2 6 7 2 2" xfId="24866" xr:uid="{00000000-0005-0000-0000-0000A31E0000}"/>
    <cellStyle name="Coma 2 3 2 6 7 3" xfId="18360" xr:uid="{00000000-0005-0000-0000-0000A41E0000}"/>
    <cellStyle name="Coma 2 3 2 6 7 3 2" xfId="27064" xr:uid="{00000000-0005-0000-0000-0000A51E0000}"/>
    <cellStyle name="Coma 2 3 2 6 7 4" xfId="13992" xr:uid="{00000000-0005-0000-0000-0000A61E0000}"/>
    <cellStyle name="Coma 2 3 2 6 7 4 2" xfId="22696" xr:uid="{00000000-0005-0000-0000-0000A71E0000}"/>
    <cellStyle name="Coma 2 3 2 6 7 5" xfId="20527" xr:uid="{00000000-0005-0000-0000-0000A81E0000}"/>
    <cellStyle name="Coma 2 3 2 6 8" xfId="16153" xr:uid="{00000000-0005-0000-0000-0000A91E0000}"/>
    <cellStyle name="Coma 2 3 2 6 8 2" xfId="24857" xr:uid="{00000000-0005-0000-0000-0000AA1E0000}"/>
    <cellStyle name="Coma 2 3 2 6 9" xfId="18351" xr:uid="{00000000-0005-0000-0000-0000AB1E0000}"/>
    <cellStyle name="Coma 2 3 2 6 9 2" xfId="27055" xr:uid="{00000000-0005-0000-0000-0000AC1E0000}"/>
    <cellStyle name="Coma 2 3 2 7" xfId="1884" xr:uid="{00000000-0005-0000-0000-0000AD1E0000}"/>
    <cellStyle name="Coma 2 3 2 7 10" xfId="20528" xr:uid="{00000000-0005-0000-0000-0000AE1E0000}"/>
    <cellStyle name="Coma 2 3 2 7 2" xfId="1885" xr:uid="{00000000-0005-0000-0000-0000AF1E0000}"/>
    <cellStyle name="Coma 2 3 2 7 2 2" xfId="1886" xr:uid="{00000000-0005-0000-0000-0000B01E0000}"/>
    <cellStyle name="Coma 2 3 2 7 2 3" xfId="1887" xr:uid="{00000000-0005-0000-0000-0000B11E0000}"/>
    <cellStyle name="Coma 2 3 2 7 2 4" xfId="1888" xr:uid="{00000000-0005-0000-0000-0000B21E0000}"/>
    <cellStyle name="Coma 2 3 2 7 2 5" xfId="1889" xr:uid="{00000000-0005-0000-0000-0000B31E0000}"/>
    <cellStyle name="Coma 2 3 2 7 3" xfId="1890" xr:uid="{00000000-0005-0000-0000-0000B41E0000}"/>
    <cellStyle name="Coma 2 3 2 7 3 2" xfId="16164" xr:uid="{00000000-0005-0000-0000-0000B51E0000}"/>
    <cellStyle name="Coma 2 3 2 7 3 2 2" xfId="24868" xr:uid="{00000000-0005-0000-0000-0000B61E0000}"/>
    <cellStyle name="Coma 2 3 2 7 3 3" xfId="18362" xr:uid="{00000000-0005-0000-0000-0000B71E0000}"/>
    <cellStyle name="Coma 2 3 2 7 3 3 2" xfId="27066" xr:uid="{00000000-0005-0000-0000-0000B81E0000}"/>
    <cellStyle name="Coma 2 3 2 7 3 4" xfId="13994" xr:uid="{00000000-0005-0000-0000-0000B91E0000}"/>
    <cellStyle name="Coma 2 3 2 7 3 4 2" xfId="22698" xr:uid="{00000000-0005-0000-0000-0000BA1E0000}"/>
    <cellStyle name="Coma 2 3 2 7 3 5" xfId="20529" xr:uid="{00000000-0005-0000-0000-0000BB1E0000}"/>
    <cellStyle name="Coma 2 3 2 7 4" xfId="1891" xr:uid="{00000000-0005-0000-0000-0000BC1E0000}"/>
    <cellStyle name="Coma 2 3 2 7 4 2" xfId="16165" xr:uid="{00000000-0005-0000-0000-0000BD1E0000}"/>
    <cellStyle name="Coma 2 3 2 7 4 2 2" xfId="24869" xr:uid="{00000000-0005-0000-0000-0000BE1E0000}"/>
    <cellStyle name="Coma 2 3 2 7 4 3" xfId="18363" xr:uid="{00000000-0005-0000-0000-0000BF1E0000}"/>
    <cellStyle name="Coma 2 3 2 7 4 3 2" xfId="27067" xr:uid="{00000000-0005-0000-0000-0000C01E0000}"/>
    <cellStyle name="Coma 2 3 2 7 4 4" xfId="13995" xr:uid="{00000000-0005-0000-0000-0000C11E0000}"/>
    <cellStyle name="Coma 2 3 2 7 4 4 2" xfId="22699" xr:uid="{00000000-0005-0000-0000-0000C21E0000}"/>
    <cellStyle name="Coma 2 3 2 7 4 5" xfId="20530" xr:uid="{00000000-0005-0000-0000-0000C31E0000}"/>
    <cellStyle name="Coma 2 3 2 7 5" xfId="1892" xr:uid="{00000000-0005-0000-0000-0000C41E0000}"/>
    <cellStyle name="Coma 2 3 2 7 5 2" xfId="16166" xr:uid="{00000000-0005-0000-0000-0000C51E0000}"/>
    <cellStyle name="Coma 2 3 2 7 5 2 2" xfId="24870" xr:uid="{00000000-0005-0000-0000-0000C61E0000}"/>
    <cellStyle name="Coma 2 3 2 7 5 3" xfId="18364" xr:uid="{00000000-0005-0000-0000-0000C71E0000}"/>
    <cellStyle name="Coma 2 3 2 7 5 3 2" xfId="27068" xr:uid="{00000000-0005-0000-0000-0000C81E0000}"/>
    <cellStyle name="Coma 2 3 2 7 5 4" xfId="13996" xr:uid="{00000000-0005-0000-0000-0000C91E0000}"/>
    <cellStyle name="Coma 2 3 2 7 5 4 2" xfId="22700" xr:uid="{00000000-0005-0000-0000-0000CA1E0000}"/>
    <cellStyle name="Coma 2 3 2 7 5 5" xfId="20531" xr:uid="{00000000-0005-0000-0000-0000CB1E0000}"/>
    <cellStyle name="Coma 2 3 2 7 6" xfId="1893" xr:uid="{00000000-0005-0000-0000-0000CC1E0000}"/>
    <cellStyle name="Coma 2 3 2 7 6 2" xfId="16167" xr:uid="{00000000-0005-0000-0000-0000CD1E0000}"/>
    <cellStyle name="Coma 2 3 2 7 6 2 2" xfId="24871" xr:uid="{00000000-0005-0000-0000-0000CE1E0000}"/>
    <cellStyle name="Coma 2 3 2 7 6 3" xfId="18365" xr:uid="{00000000-0005-0000-0000-0000CF1E0000}"/>
    <cellStyle name="Coma 2 3 2 7 6 3 2" xfId="27069" xr:uid="{00000000-0005-0000-0000-0000D01E0000}"/>
    <cellStyle name="Coma 2 3 2 7 6 4" xfId="13997" xr:uid="{00000000-0005-0000-0000-0000D11E0000}"/>
    <cellStyle name="Coma 2 3 2 7 6 4 2" xfId="22701" xr:uid="{00000000-0005-0000-0000-0000D21E0000}"/>
    <cellStyle name="Coma 2 3 2 7 6 5" xfId="20532" xr:uid="{00000000-0005-0000-0000-0000D31E0000}"/>
    <cellStyle name="Coma 2 3 2 7 7" xfId="16163" xr:uid="{00000000-0005-0000-0000-0000D41E0000}"/>
    <cellStyle name="Coma 2 3 2 7 7 2" xfId="24867" xr:uid="{00000000-0005-0000-0000-0000D51E0000}"/>
    <cellStyle name="Coma 2 3 2 7 8" xfId="18361" xr:uid="{00000000-0005-0000-0000-0000D61E0000}"/>
    <cellStyle name="Coma 2 3 2 7 8 2" xfId="27065" xr:uid="{00000000-0005-0000-0000-0000D71E0000}"/>
    <cellStyle name="Coma 2 3 2 7 9" xfId="13993" xr:uid="{00000000-0005-0000-0000-0000D81E0000}"/>
    <cellStyle name="Coma 2 3 2 7 9 2" xfId="22697" xr:uid="{00000000-0005-0000-0000-0000D91E0000}"/>
    <cellStyle name="Coma 2 3 2 8" xfId="1894" xr:uid="{00000000-0005-0000-0000-0000DA1E0000}"/>
    <cellStyle name="Coma 2 3 2 9" xfId="1895" xr:uid="{00000000-0005-0000-0000-0000DB1E0000}"/>
    <cellStyle name="Coma 2 3 3" xfId="1896" xr:uid="{00000000-0005-0000-0000-0000DC1E0000}"/>
    <cellStyle name="Coma 2 3 3 10" xfId="1897" xr:uid="{00000000-0005-0000-0000-0000DD1E0000}"/>
    <cellStyle name="Coma 2 3 3 2" xfId="1898" xr:uid="{00000000-0005-0000-0000-0000DE1E0000}"/>
    <cellStyle name="Coma 2 3 3 2 10" xfId="16168" xr:uid="{00000000-0005-0000-0000-0000DF1E0000}"/>
    <cellStyle name="Coma 2 3 3 2 10 2" xfId="24872" xr:uid="{00000000-0005-0000-0000-0000E01E0000}"/>
    <cellStyle name="Coma 2 3 3 2 11" xfId="18366" xr:uid="{00000000-0005-0000-0000-0000E11E0000}"/>
    <cellStyle name="Coma 2 3 3 2 11 2" xfId="27070" xr:uid="{00000000-0005-0000-0000-0000E21E0000}"/>
    <cellStyle name="Coma 2 3 3 2 12" xfId="13998" xr:uid="{00000000-0005-0000-0000-0000E31E0000}"/>
    <cellStyle name="Coma 2 3 3 2 12 2" xfId="22702" xr:uid="{00000000-0005-0000-0000-0000E41E0000}"/>
    <cellStyle name="Coma 2 3 3 2 13" xfId="20533" xr:uid="{00000000-0005-0000-0000-0000E51E0000}"/>
    <cellStyle name="Coma 2 3 3 2 2" xfId="1899" xr:uid="{00000000-0005-0000-0000-0000E61E0000}"/>
    <cellStyle name="Coma 2 3 3 2 2 2" xfId="1900" xr:uid="{00000000-0005-0000-0000-0000E71E0000}"/>
    <cellStyle name="Coma 2 3 3 2 2 2 10" xfId="18367" xr:uid="{00000000-0005-0000-0000-0000E81E0000}"/>
    <cellStyle name="Coma 2 3 3 2 2 2 10 2" xfId="27071" xr:uid="{00000000-0005-0000-0000-0000E91E0000}"/>
    <cellStyle name="Coma 2 3 3 2 2 2 11" xfId="13999" xr:uid="{00000000-0005-0000-0000-0000EA1E0000}"/>
    <cellStyle name="Coma 2 3 3 2 2 2 11 2" xfId="22703" xr:uid="{00000000-0005-0000-0000-0000EB1E0000}"/>
    <cellStyle name="Coma 2 3 3 2 2 2 12" xfId="20534" xr:uid="{00000000-0005-0000-0000-0000EC1E0000}"/>
    <cellStyle name="Coma 2 3 3 2 2 2 2" xfId="1901" xr:uid="{00000000-0005-0000-0000-0000ED1E0000}"/>
    <cellStyle name="Coma 2 3 3 2 2 2 2 2" xfId="1902" xr:uid="{00000000-0005-0000-0000-0000EE1E0000}"/>
    <cellStyle name="Coma 2 3 3 2 2 2 2 2 10" xfId="14000" xr:uid="{00000000-0005-0000-0000-0000EF1E0000}"/>
    <cellStyle name="Coma 2 3 3 2 2 2 2 2 10 2" xfId="22704" xr:uid="{00000000-0005-0000-0000-0000F01E0000}"/>
    <cellStyle name="Coma 2 3 3 2 2 2 2 2 11" xfId="20535" xr:uid="{00000000-0005-0000-0000-0000F11E0000}"/>
    <cellStyle name="Coma 2 3 3 2 2 2 2 2 2" xfId="1903" xr:uid="{00000000-0005-0000-0000-0000F21E0000}"/>
    <cellStyle name="Coma 2 3 3 2 2 2 2 2 2 2" xfId="1904" xr:uid="{00000000-0005-0000-0000-0000F31E0000}"/>
    <cellStyle name="Coma 2 3 3 2 2 2 2 2 2 2 10" xfId="20536" xr:uid="{00000000-0005-0000-0000-0000F41E0000}"/>
    <cellStyle name="Coma 2 3 3 2 2 2 2 2 2 2 2" xfId="1905" xr:uid="{00000000-0005-0000-0000-0000F51E0000}"/>
    <cellStyle name="Coma 2 3 3 2 2 2 2 2 2 2 2 2" xfId="1906" xr:uid="{00000000-0005-0000-0000-0000F61E0000}"/>
    <cellStyle name="Coma 2 3 3 2 2 2 2 2 2 2 2 3" xfId="1907" xr:uid="{00000000-0005-0000-0000-0000F71E0000}"/>
    <cellStyle name="Coma 2 3 3 2 2 2 2 2 2 2 2 4" xfId="1908" xr:uid="{00000000-0005-0000-0000-0000F81E0000}"/>
    <cellStyle name="Coma 2 3 3 2 2 2 2 2 2 2 2 5" xfId="1909" xr:uid="{00000000-0005-0000-0000-0000F91E0000}"/>
    <cellStyle name="Coma 2 3 3 2 2 2 2 2 2 2 3" xfId="1910" xr:uid="{00000000-0005-0000-0000-0000FA1E0000}"/>
    <cellStyle name="Coma 2 3 3 2 2 2 2 2 2 2 3 2" xfId="16172" xr:uid="{00000000-0005-0000-0000-0000FB1E0000}"/>
    <cellStyle name="Coma 2 3 3 2 2 2 2 2 2 2 3 2 2" xfId="24876" xr:uid="{00000000-0005-0000-0000-0000FC1E0000}"/>
    <cellStyle name="Coma 2 3 3 2 2 2 2 2 2 2 3 3" xfId="18370" xr:uid="{00000000-0005-0000-0000-0000FD1E0000}"/>
    <cellStyle name="Coma 2 3 3 2 2 2 2 2 2 2 3 3 2" xfId="27074" xr:uid="{00000000-0005-0000-0000-0000FE1E0000}"/>
    <cellStyle name="Coma 2 3 3 2 2 2 2 2 2 2 3 4" xfId="14002" xr:uid="{00000000-0005-0000-0000-0000FF1E0000}"/>
    <cellStyle name="Coma 2 3 3 2 2 2 2 2 2 2 3 4 2" xfId="22706" xr:uid="{00000000-0005-0000-0000-0000001F0000}"/>
    <cellStyle name="Coma 2 3 3 2 2 2 2 2 2 2 3 5" xfId="20537" xr:uid="{00000000-0005-0000-0000-0000011F0000}"/>
    <cellStyle name="Coma 2 3 3 2 2 2 2 2 2 2 4" xfId="1911" xr:uid="{00000000-0005-0000-0000-0000021F0000}"/>
    <cellStyle name="Coma 2 3 3 2 2 2 2 2 2 2 4 2" xfId="16173" xr:uid="{00000000-0005-0000-0000-0000031F0000}"/>
    <cellStyle name="Coma 2 3 3 2 2 2 2 2 2 2 4 2 2" xfId="24877" xr:uid="{00000000-0005-0000-0000-0000041F0000}"/>
    <cellStyle name="Coma 2 3 3 2 2 2 2 2 2 2 4 3" xfId="18371" xr:uid="{00000000-0005-0000-0000-0000051F0000}"/>
    <cellStyle name="Coma 2 3 3 2 2 2 2 2 2 2 4 3 2" xfId="27075" xr:uid="{00000000-0005-0000-0000-0000061F0000}"/>
    <cellStyle name="Coma 2 3 3 2 2 2 2 2 2 2 4 4" xfId="14003" xr:uid="{00000000-0005-0000-0000-0000071F0000}"/>
    <cellStyle name="Coma 2 3 3 2 2 2 2 2 2 2 4 4 2" xfId="22707" xr:uid="{00000000-0005-0000-0000-0000081F0000}"/>
    <cellStyle name="Coma 2 3 3 2 2 2 2 2 2 2 4 5" xfId="20538" xr:uid="{00000000-0005-0000-0000-0000091F0000}"/>
    <cellStyle name="Coma 2 3 3 2 2 2 2 2 2 2 5" xfId="1912" xr:uid="{00000000-0005-0000-0000-00000A1F0000}"/>
    <cellStyle name="Coma 2 3 3 2 2 2 2 2 2 2 5 2" xfId="16174" xr:uid="{00000000-0005-0000-0000-00000B1F0000}"/>
    <cellStyle name="Coma 2 3 3 2 2 2 2 2 2 2 5 2 2" xfId="24878" xr:uid="{00000000-0005-0000-0000-00000C1F0000}"/>
    <cellStyle name="Coma 2 3 3 2 2 2 2 2 2 2 5 3" xfId="18372" xr:uid="{00000000-0005-0000-0000-00000D1F0000}"/>
    <cellStyle name="Coma 2 3 3 2 2 2 2 2 2 2 5 3 2" xfId="27076" xr:uid="{00000000-0005-0000-0000-00000E1F0000}"/>
    <cellStyle name="Coma 2 3 3 2 2 2 2 2 2 2 5 4" xfId="14004" xr:uid="{00000000-0005-0000-0000-00000F1F0000}"/>
    <cellStyle name="Coma 2 3 3 2 2 2 2 2 2 2 5 4 2" xfId="22708" xr:uid="{00000000-0005-0000-0000-0000101F0000}"/>
    <cellStyle name="Coma 2 3 3 2 2 2 2 2 2 2 5 5" xfId="20539" xr:uid="{00000000-0005-0000-0000-0000111F0000}"/>
    <cellStyle name="Coma 2 3 3 2 2 2 2 2 2 2 6" xfId="1913" xr:uid="{00000000-0005-0000-0000-0000121F0000}"/>
    <cellStyle name="Coma 2 3 3 2 2 2 2 2 2 2 6 2" xfId="16175" xr:uid="{00000000-0005-0000-0000-0000131F0000}"/>
    <cellStyle name="Coma 2 3 3 2 2 2 2 2 2 2 6 2 2" xfId="24879" xr:uid="{00000000-0005-0000-0000-0000141F0000}"/>
    <cellStyle name="Coma 2 3 3 2 2 2 2 2 2 2 6 3" xfId="18373" xr:uid="{00000000-0005-0000-0000-0000151F0000}"/>
    <cellStyle name="Coma 2 3 3 2 2 2 2 2 2 2 6 3 2" xfId="27077" xr:uid="{00000000-0005-0000-0000-0000161F0000}"/>
    <cellStyle name="Coma 2 3 3 2 2 2 2 2 2 2 6 4" xfId="14005" xr:uid="{00000000-0005-0000-0000-0000171F0000}"/>
    <cellStyle name="Coma 2 3 3 2 2 2 2 2 2 2 6 4 2" xfId="22709" xr:uid="{00000000-0005-0000-0000-0000181F0000}"/>
    <cellStyle name="Coma 2 3 3 2 2 2 2 2 2 2 6 5" xfId="20540" xr:uid="{00000000-0005-0000-0000-0000191F0000}"/>
    <cellStyle name="Coma 2 3 3 2 2 2 2 2 2 2 7" xfId="16171" xr:uid="{00000000-0005-0000-0000-00001A1F0000}"/>
    <cellStyle name="Coma 2 3 3 2 2 2 2 2 2 2 7 2" xfId="24875" xr:uid="{00000000-0005-0000-0000-00001B1F0000}"/>
    <cellStyle name="Coma 2 3 3 2 2 2 2 2 2 2 8" xfId="18369" xr:uid="{00000000-0005-0000-0000-00001C1F0000}"/>
    <cellStyle name="Coma 2 3 3 2 2 2 2 2 2 2 8 2" xfId="27073" xr:uid="{00000000-0005-0000-0000-00001D1F0000}"/>
    <cellStyle name="Coma 2 3 3 2 2 2 2 2 2 2 9" xfId="14001" xr:uid="{00000000-0005-0000-0000-00001E1F0000}"/>
    <cellStyle name="Coma 2 3 3 2 2 2 2 2 2 2 9 2" xfId="22705" xr:uid="{00000000-0005-0000-0000-00001F1F0000}"/>
    <cellStyle name="Coma 2 3 3 2 2 2 2 2 2 3" xfId="1914" xr:uid="{00000000-0005-0000-0000-0000201F0000}"/>
    <cellStyle name="Coma 2 3 3 2 2 2 2 2 2 4" xfId="1915" xr:uid="{00000000-0005-0000-0000-0000211F0000}"/>
    <cellStyle name="Coma 2 3 3 2 2 2 2 2 2 5" xfId="1916" xr:uid="{00000000-0005-0000-0000-0000221F0000}"/>
    <cellStyle name="Coma 2 3 3 2 2 2 2 2 2 6" xfId="1917" xr:uid="{00000000-0005-0000-0000-0000231F0000}"/>
    <cellStyle name="Coma 2 3 3 2 2 2 2 2 3" xfId="1918" xr:uid="{00000000-0005-0000-0000-0000241F0000}"/>
    <cellStyle name="Coma 2 3 3 2 2 2 2 2 3 2" xfId="1919" xr:uid="{00000000-0005-0000-0000-0000251F0000}"/>
    <cellStyle name="Coma 2 3 3 2 2 2 2 2 3 3" xfId="1920" xr:uid="{00000000-0005-0000-0000-0000261F0000}"/>
    <cellStyle name="Coma 2 3 3 2 2 2 2 2 3 4" xfId="1921" xr:uid="{00000000-0005-0000-0000-0000271F0000}"/>
    <cellStyle name="Coma 2 3 3 2 2 2 2 2 3 5" xfId="1922" xr:uid="{00000000-0005-0000-0000-0000281F0000}"/>
    <cellStyle name="Coma 2 3 3 2 2 2 2 2 4" xfId="1923" xr:uid="{00000000-0005-0000-0000-0000291F0000}"/>
    <cellStyle name="Coma 2 3 3 2 2 2 2 2 4 2" xfId="16176" xr:uid="{00000000-0005-0000-0000-00002A1F0000}"/>
    <cellStyle name="Coma 2 3 3 2 2 2 2 2 4 2 2" xfId="24880" xr:uid="{00000000-0005-0000-0000-00002B1F0000}"/>
    <cellStyle name="Coma 2 3 3 2 2 2 2 2 4 3" xfId="18374" xr:uid="{00000000-0005-0000-0000-00002C1F0000}"/>
    <cellStyle name="Coma 2 3 3 2 2 2 2 2 4 3 2" xfId="27078" xr:uid="{00000000-0005-0000-0000-00002D1F0000}"/>
    <cellStyle name="Coma 2 3 3 2 2 2 2 2 4 4" xfId="14006" xr:uid="{00000000-0005-0000-0000-00002E1F0000}"/>
    <cellStyle name="Coma 2 3 3 2 2 2 2 2 4 4 2" xfId="22710" xr:uid="{00000000-0005-0000-0000-00002F1F0000}"/>
    <cellStyle name="Coma 2 3 3 2 2 2 2 2 4 5" xfId="20541" xr:uid="{00000000-0005-0000-0000-0000301F0000}"/>
    <cellStyle name="Coma 2 3 3 2 2 2 2 2 5" xfId="1924" xr:uid="{00000000-0005-0000-0000-0000311F0000}"/>
    <cellStyle name="Coma 2 3 3 2 2 2 2 2 5 2" xfId="16177" xr:uid="{00000000-0005-0000-0000-0000321F0000}"/>
    <cellStyle name="Coma 2 3 3 2 2 2 2 2 5 2 2" xfId="24881" xr:uid="{00000000-0005-0000-0000-0000331F0000}"/>
    <cellStyle name="Coma 2 3 3 2 2 2 2 2 5 3" xfId="18375" xr:uid="{00000000-0005-0000-0000-0000341F0000}"/>
    <cellStyle name="Coma 2 3 3 2 2 2 2 2 5 3 2" xfId="27079" xr:uid="{00000000-0005-0000-0000-0000351F0000}"/>
    <cellStyle name="Coma 2 3 3 2 2 2 2 2 5 4" xfId="14007" xr:uid="{00000000-0005-0000-0000-0000361F0000}"/>
    <cellStyle name="Coma 2 3 3 2 2 2 2 2 5 4 2" xfId="22711" xr:uid="{00000000-0005-0000-0000-0000371F0000}"/>
    <cellStyle name="Coma 2 3 3 2 2 2 2 2 5 5" xfId="20542" xr:uid="{00000000-0005-0000-0000-0000381F0000}"/>
    <cellStyle name="Coma 2 3 3 2 2 2 2 2 6" xfId="1925" xr:uid="{00000000-0005-0000-0000-0000391F0000}"/>
    <cellStyle name="Coma 2 3 3 2 2 2 2 2 6 2" xfId="16178" xr:uid="{00000000-0005-0000-0000-00003A1F0000}"/>
    <cellStyle name="Coma 2 3 3 2 2 2 2 2 6 2 2" xfId="24882" xr:uid="{00000000-0005-0000-0000-00003B1F0000}"/>
    <cellStyle name="Coma 2 3 3 2 2 2 2 2 6 3" xfId="18376" xr:uid="{00000000-0005-0000-0000-00003C1F0000}"/>
    <cellStyle name="Coma 2 3 3 2 2 2 2 2 6 3 2" xfId="27080" xr:uid="{00000000-0005-0000-0000-00003D1F0000}"/>
    <cellStyle name="Coma 2 3 3 2 2 2 2 2 6 4" xfId="14008" xr:uid="{00000000-0005-0000-0000-00003E1F0000}"/>
    <cellStyle name="Coma 2 3 3 2 2 2 2 2 6 4 2" xfId="22712" xr:uid="{00000000-0005-0000-0000-00003F1F0000}"/>
    <cellStyle name="Coma 2 3 3 2 2 2 2 2 6 5" xfId="20543" xr:uid="{00000000-0005-0000-0000-0000401F0000}"/>
    <cellStyle name="Coma 2 3 3 2 2 2 2 2 7" xfId="1926" xr:uid="{00000000-0005-0000-0000-0000411F0000}"/>
    <cellStyle name="Coma 2 3 3 2 2 2 2 2 7 2" xfId="16179" xr:uid="{00000000-0005-0000-0000-0000421F0000}"/>
    <cellStyle name="Coma 2 3 3 2 2 2 2 2 7 2 2" xfId="24883" xr:uid="{00000000-0005-0000-0000-0000431F0000}"/>
    <cellStyle name="Coma 2 3 3 2 2 2 2 2 7 3" xfId="18377" xr:uid="{00000000-0005-0000-0000-0000441F0000}"/>
    <cellStyle name="Coma 2 3 3 2 2 2 2 2 7 3 2" xfId="27081" xr:uid="{00000000-0005-0000-0000-0000451F0000}"/>
    <cellStyle name="Coma 2 3 3 2 2 2 2 2 7 4" xfId="14009" xr:uid="{00000000-0005-0000-0000-0000461F0000}"/>
    <cellStyle name="Coma 2 3 3 2 2 2 2 2 7 4 2" xfId="22713" xr:uid="{00000000-0005-0000-0000-0000471F0000}"/>
    <cellStyle name="Coma 2 3 3 2 2 2 2 2 7 5" xfId="20544" xr:uid="{00000000-0005-0000-0000-0000481F0000}"/>
    <cellStyle name="Coma 2 3 3 2 2 2 2 2 8" xfId="16170" xr:uid="{00000000-0005-0000-0000-0000491F0000}"/>
    <cellStyle name="Coma 2 3 3 2 2 2 2 2 8 2" xfId="24874" xr:uid="{00000000-0005-0000-0000-00004A1F0000}"/>
    <cellStyle name="Coma 2 3 3 2 2 2 2 2 9" xfId="18368" xr:uid="{00000000-0005-0000-0000-00004B1F0000}"/>
    <cellStyle name="Coma 2 3 3 2 2 2 2 2 9 2" xfId="27072" xr:uid="{00000000-0005-0000-0000-00004C1F0000}"/>
    <cellStyle name="Coma 2 3 3 2 2 2 2 3" xfId="1927" xr:uid="{00000000-0005-0000-0000-00004D1F0000}"/>
    <cellStyle name="Coma 2 3 3 2 2 2 2 3 10" xfId="20545" xr:uid="{00000000-0005-0000-0000-00004E1F0000}"/>
    <cellStyle name="Coma 2 3 3 2 2 2 2 3 2" xfId="1928" xr:uid="{00000000-0005-0000-0000-00004F1F0000}"/>
    <cellStyle name="Coma 2 3 3 2 2 2 2 3 2 2" xfId="1929" xr:uid="{00000000-0005-0000-0000-0000501F0000}"/>
    <cellStyle name="Coma 2 3 3 2 2 2 2 3 2 3" xfId="1930" xr:uid="{00000000-0005-0000-0000-0000511F0000}"/>
    <cellStyle name="Coma 2 3 3 2 2 2 2 3 2 4" xfId="1931" xr:uid="{00000000-0005-0000-0000-0000521F0000}"/>
    <cellStyle name="Coma 2 3 3 2 2 2 2 3 2 5" xfId="1932" xr:uid="{00000000-0005-0000-0000-0000531F0000}"/>
    <cellStyle name="Coma 2 3 3 2 2 2 2 3 3" xfId="1933" xr:uid="{00000000-0005-0000-0000-0000541F0000}"/>
    <cellStyle name="Coma 2 3 3 2 2 2 2 3 3 2" xfId="16181" xr:uid="{00000000-0005-0000-0000-0000551F0000}"/>
    <cellStyle name="Coma 2 3 3 2 2 2 2 3 3 2 2" xfId="24885" xr:uid="{00000000-0005-0000-0000-0000561F0000}"/>
    <cellStyle name="Coma 2 3 3 2 2 2 2 3 3 3" xfId="18379" xr:uid="{00000000-0005-0000-0000-0000571F0000}"/>
    <cellStyle name="Coma 2 3 3 2 2 2 2 3 3 3 2" xfId="27083" xr:uid="{00000000-0005-0000-0000-0000581F0000}"/>
    <cellStyle name="Coma 2 3 3 2 2 2 2 3 3 4" xfId="14011" xr:uid="{00000000-0005-0000-0000-0000591F0000}"/>
    <cellStyle name="Coma 2 3 3 2 2 2 2 3 3 4 2" xfId="22715" xr:uid="{00000000-0005-0000-0000-00005A1F0000}"/>
    <cellStyle name="Coma 2 3 3 2 2 2 2 3 3 5" xfId="20546" xr:uid="{00000000-0005-0000-0000-00005B1F0000}"/>
    <cellStyle name="Coma 2 3 3 2 2 2 2 3 4" xfId="1934" xr:uid="{00000000-0005-0000-0000-00005C1F0000}"/>
    <cellStyle name="Coma 2 3 3 2 2 2 2 3 4 2" xfId="16182" xr:uid="{00000000-0005-0000-0000-00005D1F0000}"/>
    <cellStyle name="Coma 2 3 3 2 2 2 2 3 4 2 2" xfId="24886" xr:uid="{00000000-0005-0000-0000-00005E1F0000}"/>
    <cellStyle name="Coma 2 3 3 2 2 2 2 3 4 3" xfId="18380" xr:uid="{00000000-0005-0000-0000-00005F1F0000}"/>
    <cellStyle name="Coma 2 3 3 2 2 2 2 3 4 3 2" xfId="27084" xr:uid="{00000000-0005-0000-0000-0000601F0000}"/>
    <cellStyle name="Coma 2 3 3 2 2 2 2 3 4 4" xfId="14012" xr:uid="{00000000-0005-0000-0000-0000611F0000}"/>
    <cellStyle name="Coma 2 3 3 2 2 2 2 3 4 4 2" xfId="22716" xr:uid="{00000000-0005-0000-0000-0000621F0000}"/>
    <cellStyle name="Coma 2 3 3 2 2 2 2 3 4 5" xfId="20547" xr:uid="{00000000-0005-0000-0000-0000631F0000}"/>
    <cellStyle name="Coma 2 3 3 2 2 2 2 3 5" xfId="1935" xr:uid="{00000000-0005-0000-0000-0000641F0000}"/>
    <cellStyle name="Coma 2 3 3 2 2 2 2 3 5 2" xfId="16183" xr:uid="{00000000-0005-0000-0000-0000651F0000}"/>
    <cellStyle name="Coma 2 3 3 2 2 2 2 3 5 2 2" xfId="24887" xr:uid="{00000000-0005-0000-0000-0000661F0000}"/>
    <cellStyle name="Coma 2 3 3 2 2 2 2 3 5 3" xfId="18381" xr:uid="{00000000-0005-0000-0000-0000671F0000}"/>
    <cellStyle name="Coma 2 3 3 2 2 2 2 3 5 3 2" xfId="27085" xr:uid="{00000000-0005-0000-0000-0000681F0000}"/>
    <cellStyle name="Coma 2 3 3 2 2 2 2 3 5 4" xfId="14013" xr:uid="{00000000-0005-0000-0000-0000691F0000}"/>
    <cellStyle name="Coma 2 3 3 2 2 2 2 3 5 4 2" xfId="22717" xr:uid="{00000000-0005-0000-0000-00006A1F0000}"/>
    <cellStyle name="Coma 2 3 3 2 2 2 2 3 5 5" xfId="20548" xr:uid="{00000000-0005-0000-0000-00006B1F0000}"/>
    <cellStyle name="Coma 2 3 3 2 2 2 2 3 6" xfId="1936" xr:uid="{00000000-0005-0000-0000-00006C1F0000}"/>
    <cellStyle name="Coma 2 3 3 2 2 2 2 3 6 2" xfId="16184" xr:uid="{00000000-0005-0000-0000-00006D1F0000}"/>
    <cellStyle name="Coma 2 3 3 2 2 2 2 3 6 2 2" xfId="24888" xr:uid="{00000000-0005-0000-0000-00006E1F0000}"/>
    <cellStyle name="Coma 2 3 3 2 2 2 2 3 6 3" xfId="18382" xr:uid="{00000000-0005-0000-0000-00006F1F0000}"/>
    <cellStyle name="Coma 2 3 3 2 2 2 2 3 6 3 2" xfId="27086" xr:uid="{00000000-0005-0000-0000-0000701F0000}"/>
    <cellStyle name="Coma 2 3 3 2 2 2 2 3 6 4" xfId="14014" xr:uid="{00000000-0005-0000-0000-0000711F0000}"/>
    <cellStyle name="Coma 2 3 3 2 2 2 2 3 6 4 2" xfId="22718" xr:uid="{00000000-0005-0000-0000-0000721F0000}"/>
    <cellStyle name="Coma 2 3 3 2 2 2 2 3 6 5" xfId="20549" xr:uid="{00000000-0005-0000-0000-0000731F0000}"/>
    <cellStyle name="Coma 2 3 3 2 2 2 2 3 7" xfId="16180" xr:uid="{00000000-0005-0000-0000-0000741F0000}"/>
    <cellStyle name="Coma 2 3 3 2 2 2 2 3 7 2" xfId="24884" xr:uid="{00000000-0005-0000-0000-0000751F0000}"/>
    <cellStyle name="Coma 2 3 3 2 2 2 2 3 8" xfId="18378" xr:uid="{00000000-0005-0000-0000-0000761F0000}"/>
    <cellStyle name="Coma 2 3 3 2 2 2 2 3 8 2" xfId="27082" xr:uid="{00000000-0005-0000-0000-0000771F0000}"/>
    <cellStyle name="Coma 2 3 3 2 2 2 2 3 9" xfId="14010" xr:uid="{00000000-0005-0000-0000-0000781F0000}"/>
    <cellStyle name="Coma 2 3 3 2 2 2 2 3 9 2" xfId="22714" xr:uid="{00000000-0005-0000-0000-0000791F0000}"/>
    <cellStyle name="Coma 2 3 3 2 2 2 2 4" xfId="1937" xr:uid="{00000000-0005-0000-0000-00007A1F0000}"/>
    <cellStyle name="Coma 2 3 3 2 2 2 2 5" xfId="1938" xr:uid="{00000000-0005-0000-0000-00007B1F0000}"/>
    <cellStyle name="Coma 2 3 3 2 2 2 2 6" xfId="1939" xr:uid="{00000000-0005-0000-0000-00007C1F0000}"/>
    <cellStyle name="Coma 2 3 3 2 2 2 2 7" xfId="1940" xr:uid="{00000000-0005-0000-0000-00007D1F0000}"/>
    <cellStyle name="Coma 2 3 3 2 2 2 3" xfId="1941" xr:uid="{00000000-0005-0000-0000-00007E1F0000}"/>
    <cellStyle name="Coma 2 3 3 2 2 2 3 2" xfId="1942" xr:uid="{00000000-0005-0000-0000-00007F1F0000}"/>
    <cellStyle name="Coma 2 3 3 2 2 2 3 2 10" xfId="20550" xr:uid="{00000000-0005-0000-0000-0000801F0000}"/>
    <cellStyle name="Coma 2 3 3 2 2 2 3 2 2" xfId="1943" xr:uid="{00000000-0005-0000-0000-0000811F0000}"/>
    <cellStyle name="Coma 2 3 3 2 2 2 3 2 2 2" xfId="1944" xr:uid="{00000000-0005-0000-0000-0000821F0000}"/>
    <cellStyle name="Coma 2 3 3 2 2 2 3 2 2 3" xfId="1945" xr:uid="{00000000-0005-0000-0000-0000831F0000}"/>
    <cellStyle name="Coma 2 3 3 2 2 2 3 2 2 4" xfId="1946" xr:uid="{00000000-0005-0000-0000-0000841F0000}"/>
    <cellStyle name="Coma 2 3 3 2 2 2 3 2 2 5" xfId="1947" xr:uid="{00000000-0005-0000-0000-0000851F0000}"/>
    <cellStyle name="Coma 2 3 3 2 2 2 3 2 3" xfId="1948" xr:uid="{00000000-0005-0000-0000-0000861F0000}"/>
    <cellStyle name="Coma 2 3 3 2 2 2 3 2 3 2" xfId="16186" xr:uid="{00000000-0005-0000-0000-0000871F0000}"/>
    <cellStyle name="Coma 2 3 3 2 2 2 3 2 3 2 2" xfId="24890" xr:uid="{00000000-0005-0000-0000-0000881F0000}"/>
    <cellStyle name="Coma 2 3 3 2 2 2 3 2 3 3" xfId="18384" xr:uid="{00000000-0005-0000-0000-0000891F0000}"/>
    <cellStyle name="Coma 2 3 3 2 2 2 3 2 3 3 2" xfId="27088" xr:uid="{00000000-0005-0000-0000-00008A1F0000}"/>
    <cellStyle name="Coma 2 3 3 2 2 2 3 2 3 4" xfId="14016" xr:uid="{00000000-0005-0000-0000-00008B1F0000}"/>
    <cellStyle name="Coma 2 3 3 2 2 2 3 2 3 4 2" xfId="22720" xr:uid="{00000000-0005-0000-0000-00008C1F0000}"/>
    <cellStyle name="Coma 2 3 3 2 2 2 3 2 3 5" xfId="20551" xr:uid="{00000000-0005-0000-0000-00008D1F0000}"/>
    <cellStyle name="Coma 2 3 3 2 2 2 3 2 4" xfId="1949" xr:uid="{00000000-0005-0000-0000-00008E1F0000}"/>
    <cellStyle name="Coma 2 3 3 2 2 2 3 2 4 2" xfId="16187" xr:uid="{00000000-0005-0000-0000-00008F1F0000}"/>
    <cellStyle name="Coma 2 3 3 2 2 2 3 2 4 2 2" xfId="24891" xr:uid="{00000000-0005-0000-0000-0000901F0000}"/>
    <cellStyle name="Coma 2 3 3 2 2 2 3 2 4 3" xfId="18385" xr:uid="{00000000-0005-0000-0000-0000911F0000}"/>
    <cellStyle name="Coma 2 3 3 2 2 2 3 2 4 3 2" xfId="27089" xr:uid="{00000000-0005-0000-0000-0000921F0000}"/>
    <cellStyle name="Coma 2 3 3 2 2 2 3 2 4 4" xfId="14017" xr:uid="{00000000-0005-0000-0000-0000931F0000}"/>
    <cellStyle name="Coma 2 3 3 2 2 2 3 2 4 4 2" xfId="22721" xr:uid="{00000000-0005-0000-0000-0000941F0000}"/>
    <cellStyle name="Coma 2 3 3 2 2 2 3 2 4 5" xfId="20552" xr:uid="{00000000-0005-0000-0000-0000951F0000}"/>
    <cellStyle name="Coma 2 3 3 2 2 2 3 2 5" xfId="1950" xr:uid="{00000000-0005-0000-0000-0000961F0000}"/>
    <cellStyle name="Coma 2 3 3 2 2 2 3 2 5 2" xfId="16188" xr:uid="{00000000-0005-0000-0000-0000971F0000}"/>
    <cellStyle name="Coma 2 3 3 2 2 2 3 2 5 2 2" xfId="24892" xr:uid="{00000000-0005-0000-0000-0000981F0000}"/>
    <cellStyle name="Coma 2 3 3 2 2 2 3 2 5 3" xfId="18386" xr:uid="{00000000-0005-0000-0000-0000991F0000}"/>
    <cellStyle name="Coma 2 3 3 2 2 2 3 2 5 3 2" xfId="27090" xr:uid="{00000000-0005-0000-0000-00009A1F0000}"/>
    <cellStyle name="Coma 2 3 3 2 2 2 3 2 5 4" xfId="14018" xr:uid="{00000000-0005-0000-0000-00009B1F0000}"/>
    <cellStyle name="Coma 2 3 3 2 2 2 3 2 5 4 2" xfId="22722" xr:uid="{00000000-0005-0000-0000-00009C1F0000}"/>
    <cellStyle name="Coma 2 3 3 2 2 2 3 2 5 5" xfId="20553" xr:uid="{00000000-0005-0000-0000-00009D1F0000}"/>
    <cellStyle name="Coma 2 3 3 2 2 2 3 2 6" xfId="1951" xr:uid="{00000000-0005-0000-0000-00009E1F0000}"/>
    <cellStyle name="Coma 2 3 3 2 2 2 3 2 6 2" xfId="16189" xr:uid="{00000000-0005-0000-0000-00009F1F0000}"/>
    <cellStyle name="Coma 2 3 3 2 2 2 3 2 6 2 2" xfId="24893" xr:uid="{00000000-0005-0000-0000-0000A01F0000}"/>
    <cellStyle name="Coma 2 3 3 2 2 2 3 2 6 3" xfId="18387" xr:uid="{00000000-0005-0000-0000-0000A11F0000}"/>
    <cellStyle name="Coma 2 3 3 2 2 2 3 2 6 3 2" xfId="27091" xr:uid="{00000000-0005-0000-0000-0000A21F0000}"/>
    <cellStyle name="Coma 2 3 3 2 2 2 3 2 6 4" xfId="14019" xr:uid="{00000000-0005-0000-0000-0000A31F0000}"/>
    <cellStyle name="Coma 2 3 3 2 2 2 3 2 6 4 2" xfId="22723" xr:uid="{00000000-0005-0000-0000-0000A41F0000}"/>
    <cellStyle name="Coma 2 3 3 2 2 2 3 2 6 5" xfId="20554" xr:uid="{00000000-0005-0000-0000-0000A51F0000}"/>
    <cellStyle name="Coma 2 3 3 2 2 2 3 2 7" xfId="16185" xr:uid="{00000000-0005-0000-0000-0000A61F0000}"/>
    <cellStyle name="Coma 2 3 3 2 2 2 3 2 7 2" xfId="24889" xr:uid="{00000000-0005-0000-0000-0000A71F0000}"/>
    <cellStyle name="Coma 2 3 3 2 2 2 3 2 8" xfId="18383" xr:uid="{00000000-0005-0000-0000-0000A81F0000}"/>
    <cellStyle name="Coma 2 3 3 2 2 2 3 2 8 2" xfId="27087" xr:uid="{00000000-0005-0000-0000-0000A91F0000}"/>
    <cellStyle name="Coma 2 3 3 2 2 2 3 2 9" xfId="14015" xr:uid="{00000000-0005-0000-0000-0000AA1F0000}"/>
    <cellStyle name="Coma 2 3 3 2 2 2 3 2 9 2" xfId="22719" xr:uid="{00000000-0005-0000-0000-0000AB1F0000}"/>
    <cellStyle name="Coma 2 3 3 2 2 2 3 3" xfId="1952" xr:uid="{00000000-0005-0000-0000-0000AC1F0000}"/>
    <cellStyle name="Coma 2 3 3 2 2 2 3 4" xfId="1953" xr:uid="{00000000-0005-0000-0000-0000AD1F0000}"/>
    <cellStyle name="Coma 2 3 3 2 2 2 3 5" xfId="1954" xr:uid="{00000000-0005-0000-0000-0000AE1F0000}"/>
    <cellStyle name="Coma 2 3 3 2 2 2 3 6" xfId="1955" xr:uid="{00000000-0005-0000-0000-0000AF1F0000}"/>
    <cellStyle name="Coma 2 3 3 2 2 2 4" xfId="1956" xr:uid="{00000000-0005-0000-0000-0000B01F0000}"/>
    <cellStyle name="Coma 2 3 3 2 2 2 4 2" xfId="1957" xr:uid="{00000000-0005-0000-0000-0000B11F0000}"/>
    <cellStyle name="Coma 2 3 3 2 2 2 4 3" xfId="1958" xr:uid="{00000000-0005-0000-0000-0000B21F0000}"/>
    <cellStyle name="Coma 2 3 3 2 2 2 4 4" xfId="1959" xr:uid="{00000000-0005-0000-0000-0000B31F0000}"/>
    <cellStyle name="Coma 2 3 3 2 2 2 4 5" xfId="1960" xr:uid="{00000000-0005-0000-0000-0000B41F0000}"/>
    <cellStyle name="Coma 2 3 3 2 2 2 5" xfId="1961" xr:uid="{00000000-0005-0000-0000-0000B51F0000}"/>
    <cellStyle name="Coma 2 3 3 2 2 2 5 2" xfId="16190" xr:uid="{00000000-0005-0000-0000-0000B61F0000}"/>
    <cellStyle name="Coma 2 3 3 2 2 2 5 2 2" xfId="24894" xr:uid="{00000000-0005-0000-0000-0000B71F0000}"/>
    <cellStyle name="Coma 2 3 3 2 2 2 5 3" xfId="18388" xr:uid="{00000000-0005-0000-0000-0000B81F0000}"/>
    <cellStyle name="Coma 2 3 3 2 2 2 5 3 2" xfId="27092" xr:uid="{00000000-0005-0000-0000-0000B91F0000}"/>
    <cellStyle name="Coma 2 3 3 2 2 2 5 4" xfId="14020" xr:uid="{00000000-0005-0000-0000-0000BA1F0000}"/>
    <cellStyle name="Coma 2 3 3 2 2 2 5 4 2" xfId="22724" xr:uid="{00000000-0005-0000-0000-0000BB1F0000}"/>
    <cellStyle name="Coma 2 3 3 2 2 2 5 5" xfId="20555" xr:uid="{00000000-0005-0000-0000-0000BC1F0000}"/>
    <cellStyle name="Coma 2 3 3 2 2 2 6" xfId="1962" xr:uid="{00000000-0005-0000-0000-0000BD1F0000}"/>
    <cellStyle name="Coma 2 3 3 2 2 2 6 2" xfId="16191" xr:uid="{00000000-0005-0000-0000-0000BE1F0000}"/>
    <cellStyle name="Coma 2 3 3 2 2 2 6 2 2" xfId="24895" xr:uid="{00000000-0005-0000-0000-0000BF1F0000}"/>
    <cellStyle name="Coma 2 3 3 2 2 2 6 3" xfId="18389" xr:uid="{00000000-0005-0000-0000-0000C01F0000}"/>
    <cellStyle name="Coma 2 3 3 2 2 2 6 3 2" xfId="27093" xr:uid="{00000000-0005-0000-0000-0000C11F0000}"/>
    <cellStyle name="Coma 2 3 3 2 2 2 6 4" xfId="14021" xr:uid="{00000000-0005-0000-0000-0000C21F0000}"/>
    <cellStyle name="Coma 2 3 3 2 2 2 6 4 2" xfId="22725" xr:uid="{00000000-0005-0000-0000-0000C31F0000}"/>
    <cellStyle name="Coma 2 3 3 2 2 2 6 5" xfId="20556" xr:uid="{00000000-0005-0000-0000-0000C41F0000}"/>
    <cellStyle name="Coma 2 3 3 2 2 2 7" xfId="1963" xr:uid="{00000000-0005-0000-0000-0000C51F0000}"/>
    <cellStyle name="Coma 2 3 3 2 2 2 7 2" xfId="16192" xr:uid="{00000000-0005-0000-0000-0000C61F0000}"/>
    <cellStyle name="Coma 2 3 3 2 2 2 7 2 2" xfId="24896" xr:uid="{00000000-0005-0000-0000-0000C71F0000}"/>
    <cellStyle name="Coma 2 3 3 2 2 2 7 3" xfId="18390" xr:uid="{00000000-0005-0000-0000-0000C81F0000}"/>
    <cellStyle name="Coma 2 3 3 2 2 2 7 3 2" xfId="27094" xr:uid="{00000000-0005-0000-0000-0000C91F0000}"/>
    <cellStyle name="Coma 2 3 3 2 2 2 7 4" xfId="14022" xr:uid="{00000000-0005-0000-0000-0000CA1F0000}"/>
    <cellStyle name="Coma 2 3 3 2 2 2 7 4 2" xfId="22726" xr:uid="{00000000-0005-0000-0000-0000CB1F0000}"/>
    <cellStyle name="Coma 2 3 3 2 2 2 7 5" xfId="20557" xr:uid="{00000000-0005-0000-0000-0000CC1F0000}"/>
    <cellStyle name="Coma 2 3 3 2 2 2 8" xfId="1964" xr:uid="{00000000-0005-0000-0000-0000CD1F0000}"/>
    <cellStyle name="Coma 2 3 3 2 2 2 8 2" xfId="16193" xr:uid="{00000000-0005-0000-0000-0000CE1F0000}"/>
    <cellStyle name="Coma 2 3 3 2 2 2 8 2 2" xfId="24897" xr:uid="{00000000-0005-0000-0000-0000CF1F0000}"/>
    <cellStyle name="Coma 2 3 3 2 2 2 8 3" xfId="18391" xr:uid="{00000000-0005-0000-0000-0000D01F0000}"/>
    <cellStyle name="Coma 2 3 3 2 2 2 8 3 2" xfId="27095" xr:uid="{00000000-0005-0000-0000-0000D11F0000}"/>
    <cellStyle name="Coma 2 3 3 2 2 2 8 4" xfId="14023" xr:uid="{00000000-0005-0000-0000-0000D21F0000}"/>
    <cellStyle name="Coma 2 3 3 2 2 2 8 4 2" xfId="22727" xr:uid="{00000000-0005-0000-0000-0000D31F0000}"/>
    <cellStyle name="Coma 2 3 3 2 2 2 8 5" xfId="20558" xr:uid="{00000000-0005-0000-0000-0000D41F0000}"/>
    <cellStyle name="Coma 2 3 3 2 2 2 9" xfId="16169" xr:uid="{00000000-0005-0000-0000-0000D51F0000}"/>
    <cellStyle name="Coma 2 3 3 2 2 2 9 2" xfId="24873" xr:uid="{00000000-0005-0000-0000-0000D61F0000}"/>
    <cellStyle name="Coma 2 3 3 2 2 3" xfId="1965" xr:uid="{00000000-0005-0000-0000-0000D71F0000}"/>
    <cellStyle name="Coma 2 3 3 2 2 3 2" xfId="1966" xr:uid="{00000000-0005-0000-0000-0000D81F0000}"/>
    <cellStyle name="Coma 2 3 3 2 2 3 3" xfId="1967" xr:uid="{00000000-0005-0000-0000-0000D91F0000}"/>
    <cellStyle name="Coma 2 3 3 2 2 3 4" xfId="1968" xr:uid="{00000000-0005-0000-0000-0000DA1F0000}"/>
    <cellStyle name="Coma 2 3 3 2 2 3 5" xfId="1969" xr:uid="{00000000-0005-0000-0000-0000DB1F0000}"/>
    <cellStyle name="Coma 2 3 3 2 2 4" xfId="1970" xr:uid="{00000000-0005-0000-0000-0000DC1F0000}"/>
    <cellStyle name="Coma 2 3 3 2 2 4 10" xfId="14024" xr:uid="{00000000-0005-0000-0000-0000DD1F0000}"/>
    <cellStyle name="Coma 2 3 3 2 2 4 10 2" xfId="22728" xr:uid="{00000000-0005-0000-0000-0000DE1F0000}"/>
    <cellStyle name="Coma 2 3 3 2 2 4 11" xfId="20559" xr:uid="{00000000-0005-0000-0000-0000DF1F0000}"/>
    <cellStyle name="Coma 2 3 3 2 2 4 2" xfId="1971" xr:uid="{00000000-0005-0000-0000-0000E01F0000}"/>
    <cellStyle name="Coma 2 3 3 2 2 4 2 2" xfId="1972" xr:uid="{00000000-0005-0000-0000-0000E11F0000}"/>
    <cellStyle name="Coma 2 3 3 2 2 4 2 2 10" xfId="20560" xr:uid="{00000000-0005-0000-0000-0000E21F0000}"/>
    <cellStyle name="Coma 2 3 3 2 2 4 2 2 2" xfId="1973" xr:uid="{00000000-0005-0000-0000-0000E31F0000}"/>
    <cellStyle name="Coma 2 3 3 2 2 4 2 2 2 2" xfId="1974" xr:uid="{00000000-0005-0000-0000-0000E41F0000}"/>
    <cellStyle name="Coma 2 3 3 2 2 4 2 2 2 3" xfId="1975" xr:uid="{00000000-0005-0000-0000-0000E51F0000}"/>
    <cellStyle name="Coma 2 3 3 2 2 4 2 2 2 4" xfId="1976" xr:uid="{00000000-0005-0000-0000-0000E61F0000}"/>
    <cellStyle name="Coma 2 3 3 2 2 4 2 2 2 5" xfId="1977" xr:uid="{00000000-0005-0000-0000-0000E71F0000}"/>
    <cellStyle name="Coma 2 3 3 2 2 4 2 2 3" xfId="1978" xr:uid="{00000000-0005-0000-0000-0000E81F0000}"/>
    <cellStyle name="Coma 2 3 3 2 2 4 2 2 3 2" xfId="16196" xr:uid="{00000000-0005-0000-0000-0000E91F0000}"/>
    <cellStyle name="Coma 2 3 3 2 2 4 2 2 3 2 2" xfId="24900" xr:uid="{00000000-0005-0000-0000-0000EA1F0000}"/>
    <cellStyle name="Coma 2 3 3 2 2 4 2 2 3 3" xfId="18394" xr:uid="{00000000-0005-0000-0000-0000EB1F0000}"/>
    <cellStyle name="Coma 2 3 3 2 2 4 2 2 3 3 2" xfId="27098" xr:uid="{00000000-0005-0000-0000-0000EC1F0000}"/>
    <cellStyle name="Coma 2 3 3 2 2 4 2 2 3 4" xfId="14026" xr:uid="{00000000-0005-0000-0000-0000ED1F0000}"/>
    <cellStyle name="Coma 2 3 3 2 2 4 2 2 3 4 2" xfId="22730" xr:uid="{00000000-0005-0000-0000-0000EE1F0000}"/>
    <cellStyle name="Coma 2 3 3 2 2 4 2 2 3 5" xfId="20561" xr:uid="{00000000-0005-0000-0000-0000EF1F0000}"/>
    <cellStyle name="Coma 2 3 3 2 2 4 2 2 4" xfId="1979" xr:uid="{00000000-0005-0000-0000-0000F01F0000}"/>
    <cellStyle name="Coma 2 3 3 2 2 4 2 2 4 2" xfId="16197" xr:uid="{00000000-0005-0000-0000-0000F11F0000}"/>
    <cellStyle name="Coma 2 3 3 2 2 4 2 2 4 2 2" xfId="24901" xr:uid="{00000000-0005-0000-0000-0000F21F0000}"/>
    <cellStyle name="Coma 2 3 3 2 2 4 2 2 4 3" xfId="18395" xr:uid="{00000000-0005-0000-0000-0000F31F0000}"/>
    <cellStyle name="Coma 2 3 3 2 2 4 2 2 4 3 2" xfId="27099" xr:uid="{00000000-0005-0000-0000-0000F41F0000}"/>
    <cellStyle name="Coma 2 3 3 2 2 4 2 2 4 4" xfId="14027" xr:uid="{00000000-0005-0000-0000-0000F51F0000}"/>
    <cellStyle name="Coma 2 3 3 2 2 4 2 2 4 4 2" xfId="22731" xr:uid="{00000000-0005-0000-0000-0000F61F0000}"/>
    <cellStyle name="Coma 2 3 3 2 2 4 2 2 4 5" xfId="20562" xr:uid="{00000000-0005-0000-0000-0000F71F0000}"/>
    <cellStyle name="Coma 2 3 3 2 2 4 2 2 5" xfId="1980" xr:uid="{00000000-0005-0000-0000-0000F81F0000}"/>
    <cellStyle name="Coma 2 3 3 2 2 4 2 2 5 2" xfId="16198" xr:uid="{00000000-0005-0000-0000-0000F91F0000}"/>
    <cellStyle name="Coma 2 3 3 2 2 4 2 2 5 2 2" xfId="24902" xr:uid="{00000000-0005-0000-0000-0000FA1F0000}"/>
    <cellStyle name="Coma 2 3 3 2 2 4 2 2 5 3" xfId="18396" xr:uid="{00000000-0005-0000-0000-0000FB1F0000}"/>
    <cellStyle name="Coma 2 3 3 2 2 4 2 2 5 3 2" xfId="27100" xr:uid="{00000000-0005-0000-0000-0000FC1F0000}"/>
    <cellStyle name="Coma 2 3 3 2 2 4 2 2 5 4" xfId="14028" xr:uid="{00000000-0005-0000-0000-0000FD1F0000}"/>
    <cellStyle name="Coma 2 3 3 2 2 4 2 2 5 4 2" xfId="22732" xr:uid="{00000000-0005-0000-0000-0000FE1F0000}"/>
    <cellStyle name="Coma 2 3 3 2 2 4 2 2 5 5" xfId="20563" xr:uid="{00000000-0005-0000-0000-0000FF1F0000}"/>
    <cellStyle name="Coma 2 3 3 2 2 4 2 2 6" xfId="1981" xr:uid="{00000000-0005-0000-0000-000000200000}"/>
    <cellStyle name="Coma 2 3 3 2 2 4 2 2 6 2" xfId="16199" xr:uid="{00000000-0005-0000-0000-000001200000}"/>
    <cellStyle name="Coma 2 3 3 2 2 4 2 2 6 2 2" xfId="24903" xr:uid="{00000000-0005-0000-0000-000002200000}"/>
    <cellStyle name="Coma 2 3 3 2 2 4 2 2 6 3" xfId="18397" xr:uid="{00000000-0005-0000-0000-000003200000}"/>
    <cellStyle name="Coma 2 3 3 2 2 4 2 2 6 3 2" xfId="27101" xr:uid="{00000000-0005-0000-0000-000004200000}"/>
    <cellStyle name="Coma 2 3 3 2 2 4 2 2 6 4" xfId="14029" xr:uid="{00000000-0005-0000-0000-000005200000}"/>
    <cellStyle name="Coma 2 3 3 2 2 4 2 2 6 4 2" xfId="22733" xr:uid="{00000000-0005-0000-0000-000006200000}"/>
    <cellStyle name="Coma 2 3 3 2 2 4 2 2 6 5" xfId="20564" xr:uid="{00000000-0005-0000-0000-000007200000}"/>
    <cellStyle name="Coma 2 3 3 2 2 4 2 2 7" xfId="16195" xr:uid="{00000000-0005-0000-0000-000008200000}"/>
    <cellStyle name="Coma 2 3 3 2 2 4 2 2 7 2" xfId="24899" xr:uid="{00000000-0005-0000-0000-000009200000}"/>
    <cellStyle name="Coma 2 3 3 2 2 4 2 2 8" xfId="18393" xr:uid="{00000000-0005-0000-0000-00000A200000}"/>
    <cellStyle name="Coma 2 3 3 2 2 4 2 2 8 2" xfId="27097" xr:uid="{00000000-0005-0000-0000-00000B200000}"/>
    <cellStyle name="Coma 2 3 3 2 2 4 2 2 9" xfId="14025" xr:uid="{00000000-0005-0000-0000-00000C200000}"/>
    <cellStyle name="Coma 2 3 3 2 2 4 2 2 9 2" xfId="22729" xr:uid="{00000000-0005-0000-0000-00000D200000}"/>
    <cellStyle name="Coma 2 3 3 2 2 4 2 3" xfId="1982" xr:uid="{00000000-0005-0000-0000-00000E200000}"/>
    <cellStyle name="Coma 2 3 3 2 2 4 2 4" xfId="1983" xr:uid="{00000000-0005-0000-0000-00000F200000}"/>
    <cellStyle name="Coma 2 3 3 2 2 4 2 5" xfId="1984" xr:uid="{00000000-0005-0000-0000-000010200000}"/>
    <cellStyle name="Coma 2 3 3 2 2 4 2 6" xfId="1985" xr:uid="{00000000-0005-0000-0000-000011200000}"/>
    <cellStyle name="Coma 2 3 3 2 2 4 3" xfId="1986" xr:uid="{00000000-0005-0000-0000-000012200000}"/>
    <cellStyle name="Coma 2 3 3 2 2 4 3 2" xfId="1987" xr:uid="{00000000-0005-0000-0000-000013200000}"/>
    <cellStyle name="Coma 2 3 3 2 2 4 3 3" xfId="1988" xr:uid="{00000000-0005-0000-0000-000014200000}"/>
    <cellStyle name="Coma 2 3 3 2 2 4 3 4" xfId="1989" xr:uid="{00000000-0005-0000-0000-000015200000}"/>
    <cellStyle name="Coma 2 3 3 2 2 4 3 5" xfId="1990" xr:uid="{00000000-0005-0000-0000-000016200000}"/>
    <cellStyle name="Coma 2 3 3 2 2 4 4" xfId="1991" xr:uid="{00000000-0005-0000-0000-000017200000}"/>
    <cellStyle name="Coma 2 3 3 2 2 4 4 2" xfId="16200" xr:uid="{00000000-0005-0000-0000-000018200000}"/>
    <cellStyle name="Coma 2 3 3 2 2 4 4 2 2" xfId="24904" xr:uid="{00000000-0005-0000-0000-000019200000}"/>
    <cellStyle name="Coma 2 3 3 2 2 4 4 3" xfId="18398" xr:uid="{00000000-0005-0000-0000-00001A200000}"/>
    <cellStyle name="Coma 2 3 3 2 2 4 4 3 2" xfId="27102" xr:uid="{00000000-0005-0000-0000-00001B200000}"/>
    <cellStyle name="Coma 2 3 3 2 2 4 4 4" xfId="14030" xr:uid="{00000000-0005-0000-0000-00001C200000}"/>
    <cellStyle name="Coma 2 3 3 2 2 4 4 4 2" xfId="22734" xr:uid="{00000000-0005-0000-0000-00001D200000}"/>
    <cellStyle name="Coma 2 3 3 2 2 4 4 5" xfId="20565" xr:uid="{00000000-0005-0000-0000-00001E200000}"/>
    <cellStyle name="Coma 2 3 3 2 2 4 5" xfId="1992" xr:uid="{00000000-0005-0000-0000-00001F200000}"/>
    <cellStyle name="Coma 2 3 3 2 2 4 5 2" xfId="16201" xr:uid="{00000000-0005-0000-0000-000020200000}"/>
    <cellStyle name="Coma 2 3 3 2 2 4 5 2 2" xfId="24905" xr:uid="{00000000-0005-0000-0000-000021200000}"/>
    <cellStyle name="Coma 2 3 3 2 2 4 5 3" xfId="18399" xr:uid="{00000000-0005-0000-0000-000022200000}"/>
    <cellStyle name="Coma 2 3 3 2 2 4 5 3 2" xfId="27103" xr:uid="{00000000-0005-0000-0000-000023200000}"/>
    <cellStyle name="Coma 2 3 3 2 2 4 5 4" xfId="14031" xr:uid="{00000000-0005-0000-0000-000024200000}"/>
    <cellStyle name="Coma 2 3 3 2 2 4 5 4 2" xfId="22735" xr:uid="{00000000-0005-0000-0000-000025200000}"/>
    <cellStyle name="Coma 2 3 3 2 2 4 5 5" xfId="20566" xr:uid="{00000000-0005-0000-0000-000026200000}"/>
    <cellStyle name="Coma 2 3 3 2 2 4 6" xfId="1993" xr:uid="{00000000-0005-0000-0000-000027200000}"/>
    <cellStyle name="Coma 2 3 3 2 2 4 6 2" xfId="16202" xr:uid="{00000000-0005-0000-0000-000028200000}"/>
    <cellStyle name="Coma 2 3 3 2 2 4 6 2 2" xfId="24906" xr:uid="{00000000-0005-0000-0000-000029200000}"/>
    <cellStyle name="Coma 2 3 3 2 2 4 6 3" xfId="18400" xr:uid="{00000000-0005-0000-0000-00002A200000}"/>
    <cellStyle name="Coma 2 3 3 2 2 4 6 3 2" xfId="27104" xr:uid="{00000000-0005-0000-0000-00002B200000}"/>
    <cellStyle name="Coma 2 3 3 2 2 4 6 4" xfId="14032" xr:uid="{00000000-0005-0000-0000-00002C200000}"/>
    <cellStyle name="Coma 2 3 3 2 2 4 6 4 2" xfId="22736" xr:uid="{00000000-0005-0000-0000-00002D200000}"/>
    <cellStyle name="Coma 2 3 3 2 2 4 6 5" xfId="20567" xr:uid="{00000000-0005-0000-0000-00002E200000}"/>
    <cellStyle name="Coma 2 3 3 2 2 4 7" xfId="1994" xr:uid="{00000000-0005-0000-0000-00002F200000}"/>
    <cellStyle name="Coma 2 3 3 2 2 4 7 2" xfId="16203" xr:uid="{00000000-0005-0000-0000-000030200000}"/>
    <cellStyle name="Coma 2 3 3 2 2 4 7 2 2" xfId="24907" xr:uid="{00000000-0005-0000-0000-000031200000}"/>
    <cellStyle name="Coma 2 3 3 2 2 4 7 3" xfId="18401" xr:uid="{00000000-0005-0000-0000-000032200000}"/>
    <cellStyle name="Coma 2 3 3 2 2 4 7 3 2" xfId="27105" xr:uid="{00000000-0005-0000-0000-000033200000}"/>
    <cellStyle name="Coma 2 3 3 2 2 4 7 4" xfId="14033" xr:uid="{00000000-0005-0000-0000-000034200000}"/>
    <cellStyle name="Coma 2 3 3 2 2 4 7 4 2" xfId="22737" xr:uid="{00000000-0005-0000-0000-000035200000}"/>
    <cellStyle name="Coma 2 3 3 2 2 4 7 5" xfId="20568" xr:uid="{00000000-0005-0000-0000-000036200000}"/>
    <cellStyle name="Coma 2 3 3 2 2 4 8" xfId="16194" xr:uid="{00000000-0005-0000-0000-000037200000}"/>
    <cellStyle name="Coma 2 3 3 2 2 4 8 2" xfId="24898" xr:uid="{00000000-0005-0000-0000-000038200000}"/>
    <cellStyle name="Coma 2 3 3 2 2 4 9" xfId="18392" xr:uid="{00000000-0005-0000-0000-000039200000}"/>
    <cellStyle name="Coma 2 3 3 2 2 4 9 2" xfId="27096" xr:uid="{00000000-0005-0000-0000-00003A200000}"/>
    <cellStyle name="Coma 2 3 3 2 2 5" xfId="1995" xr:uid="{00000000-0005-0000-0000-00003B200000}"/>
    <cellStyle name="Coma 2 3 3 2 2 5 10" xfId="20569" xr:uid="{00000000-0005-0000-0000-00003C200000}"/>
    <cellStyle name="Coma 2 3 3 2 2 5 2" xfId="1996" xr:uid="{00000000-0005-0000-0000-00003D200000}"/>
    <cellStyle name="Coma 2 3 3 2 2 5 2 2" xfId="1997" xr:uid="{00000000-0005-0000-0000-00003E200000}"/>
    <cellStyle name="Coma 2 3 3 2 2 5 2 3" xfId="1998" xr:uid="{00000000-0005-0000-0000-00003F200000}"/>
    <cellStyle name="Coma 2 3 3 2 2 5 2 4" xfId="1999" xr:uid="{00000000-0005-0000-0000-000040200000}"/>
    <cellStyle name="Coma 2 3 3 2 2 5 2 5" xfId="2000" xr:uid="{00000000-0005-0000-0000-000041200000}"/>
    <cellStyle name="Coma 2 3 3 2 2 5 3" xfId="2001" xr:uid="{00000000-0005-0000-0000-000042200000}"/>
    <cellStyle name="Coma 2 3 3 2 2 5 3 2" xfId="16205" xr:uid="{00000000-0005-0000-0000-000043200000}"/>
    <cellStyle name="Coma 2 3 3 2 2 5 3 2 2" xfId="24909" xr:uid="{00000000-0005-0000-0000-000044200000}"/>
    <cellStyle name="Coma 2 3 3 2 2 5 3 3" xfId="18403" xr:uid="{00000000-0005-0000-0000-000045200000}"/>
    <cellStyle name="Coma 2 3 3 2 2 5 3 3 2" xfId="27107" xr:uid="{00000000-0005-0000-0000-000046200000}"/>
    <cellStyle name="Coma 2 3 3 2 2 5 3 4" xfId="14035" xr:uid="{00000000-0005-0000-0000-000047200000}"/>
    <cellStyle name="Coma 2 3 3 2 2 5 3 4 2" xfId="22739" xr:uid="{00000000-0005-0000-0000-000048200000}"/>
    <cellStyle name="Coma 2 3 3 2 2 5 3 5" xfId="20570" xr:uid="{00000000-0005-0000-0000-000049200000}"/>
    <cellStyle name="Coma 2 3 3 2 2 5 4" xfId="2002" xr:uid="{00000000-0005-0000-0000-00004A200000}"/>
    <cellStyle name="Coma 2 3 3 2 2 5 4 2" xfId="16206" xr:uid="{00000000-0005-0000-0000-00004B200000}"/>
    <cellStyle name="Coma 2 3 3 2 2 5 4 2 2" xfId="24910" xr:uid="{00000000-0005-0000-0000-00004C200000}"/>
    <cellStyle name="Coma 2 3 3 2 2 5 4 3" xfId="18404" xr:uid="{00000000-0005-0000-0000-00004D200000}"/>
    <cellStyle name="Coma 2 3 3 2 2 5 4 3 2" xfId="27108" xr:uid="{00000000-0005-0000-0000-00004E200000}"/>
    <cellStyle name="Coma 2 3 3 2 2 5 4 4" xfId="14036" xr:uid="{00000000-0005-0000-0000-00004F200000}"/>
    <cellStyle name="Coma 2 3 3 2 2 5 4 4 2" xfId="22740" xr:uid="{00000000-0005-0000-0000-000050200000}"/>
    <cellStyle name="Coma 2 3 3 2 2 5 4 5" xfId="20571" xr:uid="{00000000-0005-0000-0000-000051200000}"/>
    <cellStyle name="Coma 2 3 3 2 2 5 5" xfId="2003" xr:uid="{00000000-0005-0000-0000-000052200000}"/>
    <cellStyle name="Coma 2 3 3 2 2 5 5 2" xfId="16207" xr:uid="{00000000-0005-0000-0000-000053200000}"/>
    <cellStyle name="Coma 2 3 3 2 2 5 5 2 2" xfId="24911" xr:uid="{00000000-0005-0000-0000-000054200000}"/>
    <cellStyle name="Coma 2 3 3 2 2 5 5 3" xfId="18405" xr:uid="{00000000-0005-0000-0000-000055200000}"/>
    <cellStyle name="Coma 2 3 3 2 2 5 5 3 2" xfId="27109" xr:uid="{00000000-0005-0000-0000-000056200000}"/>
    <cellStyle name="Coma 2 3 3 2 2 5 5 4" xfId="14037" xr:uid="{00000000-0005-0000-0000-000057200000}"/>
    <cellStyle name="Coma 2 3 3 2 2 5 5 4 2" xfId="22741" xr:uid="{00000000-0005-0000-0000-000058200000}"/>
    <cellStyle name="Coma 2 3 3 2 2 5 5 5" xfId="20572" xr:uid="{00000000-0005-0000-0000-000059200000}"/>
    <cellStyle name="Coma 2 3 3 2 2 5 6" xfId="2004" xr:uid="{00000000-0005-0000-0000-00005A200000}"/>
    <cellStyle name="Coma 2 3 3 2 2 5 6 2" xfId="16208" xr:uid="{00000000-0005-0000-0000-00005B200000}"/>
    <cellStyle name="Coma 2 3 3 2 2 5 6 2 2" xfId="24912" xr:uid="{00000000-0005-0000-0000-00005C200000}"/>
    <cellStyle name="Coma 2 3 3 2 2 5 6 3" xfId="18406" xr:uid="{00000000-0005-0000-0000-00005D200000}"/>
    <cellStyle name="Coma 2 3 3 2 2 5 6 3 2" xfId="27110" xr:uid="{00000000-0005-0000-0000-00005E200000}"/>
    <cellStyle name="Coma 2 3 3 2 2 5 6 4" xfId="14038" xr:uid="{00000000-0005-0000-0000-00005F200000}"/>
    <cellStyle name="Coma 2 3 3 2 2 5 6 4 2" xfId="22742" xr:uid="{00000000-0005-0000-0000-000060200000}"/>
    <cellStyle name="Coma 2 3 3 2 2 5 6 5" xfId="20573" xr:uid="{00000000-0005-0000-0000-000061200000}"/>
    <cellStyle name="Coma 2 3 3 2 2 5 7" xfId="16204" xr:uid="{00000000-0005-0000-0000-000062200000}"/>
    <cellStyle name="Coma 2 3 3 2 2 5 7 2" xfId="24908" xr:uid="{00000000-0005-0000-0000-000063200000}"/>
    <cellStyle name="Coma 2 3 3 2 2 5 8" xfId="18402" xr:uid="{00000000-0005-0000-0000-000064200000}"/>
    <cellStyle name="Coma 2 3 3 2 2 5 8 2" xfId="27106" xr:uid="{00000000-0005-0000-0000-000065200000}"/>
    <cellStyle name="Coma 2 3 3 2 2 5 9" xfId="14034" xr:uid="{00000000-0005-0000-0000-000066200000}"/>
    <cellStyle name="Coma 2 3 3 2 2 5 9 2" xfId="22738" xr:uid="{00000000-0005-0000-0000-000067200000}"/>
    <cellStyle name="Coma 2 3 3 2 2 6" xfId="2005" xr:uid="{00000000-0005-0000-0000-000068200000}"/>
    <cellStyle name="Coma 2 3 3 2 2 7" xfId="2006" xr:uid="{00000000-0005-0000-0000-000069200000}"/>
    <cellStyle name="Coma 2 3 3 2 2 8" xfId="2007" xr:uid="{00000000-0005-0000-0000-00006A200000}"/>
    <cellStyle name="Coma 2 3 3 2 2 9" xfId="2008" xr:uid="{00000000-0005-0000-0000-00006B200000}"/>
    <cellStyle name="Coma 2 3 3 2 3" xfId="2009" xr:uid="{00000000-0005-0000-0000-00006C200000}"/>
    <cellStyle name="Coma 2 3 3 2 3 2" xfId="2010" xr:uid="{00000000-0005-0000-0000-00006D200000}"/>
    <cellStyle name="Coma 2 3 3 2 3 2 10" xfId="14039" xr:uid="{00000000-0005-0000-0000-00006E200000}"/>
    <cellStyle name="Coma 2 3 3 2 3 2 10 2" xfId="22743" xr:uid="{00000000-0005-0000-0000-00006F200000}"/>
    <cellStyle name="Coma 2 3 3 2 3 2 11" xfId="20574" xr:uid="{00000000-0005-0000-0000-000070200000}"/>
    <cellStyle name="Coma 2 3 3 2 3 2 2" xfId="2011" xr:uid="{00000000-0005-0000-0000-000071200000}"/>
    <cellStyle name="Coma 2 3 3 2 3 2 2 2" xfId="2012" xr:uid="{00000000-0005-0000-0000-000072200000}"/>
    <cellStyle name="Coma 2 3 3 2 3 2 2 2 10" xfId="20575" xr:uid="{00000000-0005-0000-0000-000073200000}"/>
    <cellStyle name="Coma 2 3 3 2 3 2 2 2 2" xfId="2013" xr:uid="{00000000-0005-0000-0000-000074200000}"/>
    <cellStyle name="Coma 2 3 3 2 3 2 2 2 2 2" xfId="2014" xr:uid="{00000000-0005-0000-0000-000075200000}"/>
    <cellStyle name="Coma 2 3 3 2 3 2 2 2 2 2 2" xfId="2015" xr:uid="{00000000-0005-0000-0000-000076200000}"/>
    <cellStyle name="Coma 2 3 3 2 3 2 2 2 2 2 2 2" xfId="16212" xr:uid="{00000000-0005-0000-0000-000077200000}"/>
    <cellStyle name="Coma 2 3 3 2 3 2 2 2 2 2 2 2 2" xfId="24916" xr:uid="{00000000-0005-0000-0000-000078200000}"/>
    <cellStyle name="Coma 2 3 3 2 3 2 2 2 2 2 2 3" xfId="18410" xr:uid="{00000000-0005-0000-0000-000079200000}"/>
    <cellStyle name="Coma 2 3 3 2 3 2 2 2 2 2 2 3 2" xfId="27114" xr:uid="{00000000-0005-0000-0000-00007A200000}"/>
    <cellStyle name="Coma 2 3 3 2 3 2 2 2 2 2 2 4" xfId="14042" xr:uid="{00000000-0005-0000-0000-00007B200000}"/>
    <cellStyle name="Coma 2 3 3 2 3 2 2 2 2 2 2 4 2" xfId="22746" xr:uid="{00000000-0005-0000-0000-00007C200000}"/>
    <cellStyle name="Coma 2 3 3 2 3 2 2 2 2 2 2 5" xfId="20577" xr:uid="{00000000-0005-0000-0000-00007D200000}"/>
    <cellStyle name="Coma 2 3 3 2 3 2 2 2 2 2 3" xfId="2016" xr:uid="{00000000-0005-0000-0000-00007E200000}"/>
    <cellStyle name="Coma 2 3 3 2 3 2 2 2 2 2 3 2" xfId="16213" xr:uid="{00000000-0005-0000-0000-00007F200000}"/>
    <cellStyle name="Coma 2 3 3 2 3 2 2 2 2 2 3 2 2" xfId="24917" xr:uid="{00000000-0005-0000-0000-000080200000}"/>
    <cellStyle name="Coma 2 3 3 2 3 2 2 2 2 2 3 3" xfId="18411" xr:uid="{00000000-0005-0000-0000-000081200000}"/>
    <cellStyle name="Coma 2 3 3 2 3 2 2 2 2 2 3 3 2" xfId="27115" xr:uid="{00000000-0005-0000-0000-000082200000}"/>
    <cellStyle name="Coma 2 3 3 2 3 2 2 2 2 2 3 4" xfId="14043" xr:uid="{00000000-0005-0000-0000-000083200000}"/>
    <cellStyle name="Coma 2 3 3 2 3 2 2 2 2 2 3 4 2" xfId="22747" xr:uid="{00000000-0005-0000-0000-000084200000}"/>
    <cellStyle name="Coma 2 3 3 2 3 2 2 2 2 2 3 5" xfId="20578" xr:uid="{00000000-0005-0000-0000-000085200000}"/>
    <cellStyle name="Coma 2 3 3 2 3 2 2 2 2 2 4" xfId="2017" xr:uid="{00000000-0005-0000-0000-000086200000}"/>
    <cellStyle name="Coma 2 3 3 2 3 2 2 2 2 2 4 2" xfId="16214" xr:uid="{00000000-0005-0000-0000-000087200000}"/>
    <cellStyle name="Coma 2 3 3 2 3 2 2 2 2 2 4 2 2" xfId="24918" xr:uid="{00000000-0005-0000-0000-000088200000}"/>
    <cellStyle name="Coma 2 3 3 2 3 2 2 2 2 2 4 3" xfId="18412" xr:uid="{00000000-0005-0000-0000-000089200000}"/>
    <cellStyle name="Coma 2 3 3 2 3 2 2 2 2 2 4 3 2" xfId="27116" xr:uid="{00000000-0005-0000-0000-00008A200000}"/>
    <cellStyle name="Coma 2 3 3 2 3 2 2 2 2 2 4 4" xfId="14044" xr:uid="{00000000-0005-0000-0000-00008B200000}"/>
    <cellStyle name="Coma 2 3 3 2 3 2 2 2 2 2 4 4 2" xfId="22748" xr:uid="{00000000-0005-0000-0000-00008C200000}"/>
    <cellStyle name="Coma 2 3 3 2 3 2 2 2 2 2 4 5" xfId="20579" xr:uid="{00000000-0005-0000-0000-00008D200000}"/>
    <cellStyle name="Coma 2 3 3 2 3 2 2 2 2 2 5" xfId="2018" xr:uid="{00000000-0005-0000-0000-00008E200000}"/>
    <cellStyle name="Coma 2 3 3 2 3 2 2 2 2 2 5 2" xfId="16215" xr:uid="{00000000-0005-0000-0000-00008F200000}"/>
    <cellStyle name="Coma 2 3 3 2 3 2 2 2 2 2 5 2 2" xfId="24919" xr:uid="{00000000-0005-0000-0000-000090200000}"/>
    <cellStyle name="Coma 2 3 3 2 3 2 2 2 2 2 5 3" xfId="18413" xr:uid="{00000000-0005-0000-0000-000091200000}"/>
    <cellStyle name="Coma 2 3 3 2 3 2 2 2 2 2 5 3 2" xfId="27117" xr:uid="{00000000-0005-0000-0000-000092200000}"/>
    <cellStyle name="Coma 2 3 3 2 3 2 2 2 2 2 5 4" xfId="14045" xr:uid="{00000000-0005-0000-0000-000093200000}"/>
    <cellStyle name="Coma 2 3 3 2 3 2 2 2 2 2 5 4 2" xfId="22749" xr:uid="{00000000-0005-0000-0000-000094200000}"/>
    <cellStyle name="Coma 2 3 3 2 3 2 2 2 2 2 5 5" xfId="20580" xr:uid="{00000000-0005-0000-0000-000095200000}"/>
    <cellStyle name="Coma 2 3 3 2 3 2 2 2 2 2 6" xfId="16211" xr:uid="{00000000-0005-0000-0000-000096200000}"/>
    <cellStyle name="Coma 2 3 3 2 3 2 2 2 2 2 6 2" xfId="24915" xr:uid="{00000000-0005-0000-0000-000097200000}"/>
    <cellStyle name="Coma 2 3 3 2 3 2 2 2 2 2 7" xfId="18409" xr:uid="{00000000-0005-0000-0000-000098200000}"/>
    <cellStyle name="Coma 2 3 3 2 3 2 2 2 2 2 7 2" xfId="27113" xr:uid="{00000000-0005-0000-0000-000099200000}"/>
    <cellStyle name="Coma 2 3 3 2 3 2 2 2 2 2 8" xfId="14041" xr:uid="{00000000-0005-0000-0000-00009A200000}"/>
    <cellStyle name="Coma 2 3 3 2 3 2 2 2 2 2 8 2" xfId="22745" xr:uid="{00000000-0005-0000-0000-00009B200000}"/>
    <cellStyle name="Coma 2 3 3 2 3 2 2 2 2 2 9" xfId="20576" xr:uid="{00000000-0005-0000-0000-00009C200000}"/>
    <cellStyle name="Coma 2 3 3 2 3 2 2 2 2 3" xfId="2019" xr:uid="{00000000-0005-0000-0000-00009D200000}"/>
    <cellStyle name="Coma 2 3 3 2 3 2 2 2 2 4" xfId="2020" xr:uid="{00000000-0005-0000-0000-00009E200000}"/>
    <cellStyle name="Coma 2 3 3 2 3 2 2 2 2 5" xfId="2021" xr:uid="{00000000-0005-0000-0000-00009F200000}"/>
    <cellStyle name="Coma 2 3 3 2 3 2 2 2 2 6" xfId="2022" xr:uid="{00000000-0005-0000-0000-0000A0200000}"/>
    <cellStyle name="Coma 2 3 3 2 3 2 2 2 3" xfId="2023" xr:uid="{00000000-0005-0000-0000-0000A1200000}"/>
    <cellStyle name="Coma 2 3 3 2 3 2 2 2 3 2" xfId="16216" xr:uid="{00000000-0005-0000-0000-0000A2200000}"/>
    <cellStyle name="Coma 2 3 3 2 3 2 2 2 3 2 2" xfId="24920" xr:uid="{00000000-0005-0000-0000-0000A3200000}"/>
    <cellStyle name="Coma 2 3 3 2 3 2 2 2 3 3" xfId="18414" xr:uid="{00000000-0005-0000-0000-0000A4200000}"/>
    <cellStyle name="Coma 2 3 3 2 3 2 2 2 3 3 2" xfId="27118" xr:uid="{00000000-0005-0000-0000-0000A5200000}"/>
    <cellStyle name="Coma 2 3 3 2 3 2 2 2 3 4" xfId="14046" xr:uid="{00000000-0005-0000-0000-0000A6200000}"/>
    <cellStyle name="Coma 2 3 3 2 3 2 2 2 3 4 2" xfId="22750" xr:uid="{00000000-0005-0000-0000-0000A7200000}"/>
    <cellStyle name="Coma 2 3 3 2 3 2 2 2 3 5" xfId="20581" xr:uid="{00000000-0005-0000-0000-0000A8200000}"/>
    <cellStyle name="Coma 2 3 3 2 3 2 2 2 4" xfId="2024" xr:uid="{00000000-0005-0000-0000-0000A9200000}"/>
    <cellStyle name="Coma 2 3 3 2 3 2 2 2 4 2" xfId="16217" xr:uid="{00000000-0005-0000-0000-0000AA200000}"/>
    <cellStyle name="Coma 2 3 3 2 3 2 2 2 4 2 2" xfId="24921" xr:uid="{00000000-0005-0000-0000-0000AB200000}"/>
    <cellStyle name="Coma 2 3 3 2 3 2 2 2 4 3" xfId="18415" xr:uid="{00000000-0005-0000-0000-0000AC200000}"/>
    <cellStyle name="Coma 2 3 3 2 3 2 2 2 4 3 2" xfId="27119" xr:uid="{00000000-0005-0000-0000-0000AD200000}"/>
    <cellStyle name="Coma 2 3 3 2 3 2 2 2 4 4" xfId="14047" xr:uid="{00000000-0005-0000-0000-0000AE200000}"/>
    <cellStyle name="Coma 2 3 3 2 3 2 2 2 4 4 2" xfId="22751" xr:uid="{00000000-0005-0000-0000-0000AF200000}"/>
    <cellStyle name="Coma 2 3 3 2 3 2 2 2 4 5" xfId="20582" xr:uid="{00000000-0005-0000-0000-0000B0200000}"/>
    <cellStyle name="Coma 2 3 3 2 3 2 2 2 5" xfId="2025" xr:uid="{00000000-0005-0000-0000-0000B1200000}"/>
    <cellStyle name="Coma 2 3 3 2 3 2 2 2 5 2" xfId="16218" xr:uid="{00000000-0005-0000-0000-0000B2200000}"/>
    <cellStyle name="Coma 2 3 3 2 3 2 2 2 5 2 2" xfId="24922" xr:uid="{00000000-0005-0000-0000-0000B3200000}"/>
    <cellStyle name="Coma 2 3 3 2 3 2 2 2 5 3" xfId="18416" xr:uid="{00000000-0005-0000-0000-0000B4200000}"/>
    <cellStyle name="Coma 2 3 3 2 3 2 2 2 5 3 2" xfId="27120" xr:uid="{00000000-0005-0000-0000-0000B5200000}"/>
    <cellStyle name="Coma 2 3 3 2 3 2 2 2 5 4" xfId="14048" xr:uid="{00000000-0005-0000-0000-0000B6200000}"/>
    <cellStyle name="Coma 2 3 3 2 3 2 2 2 5 4 2" xfId="22752" xr:uid="{00000000-0005-0000-0000-0000B7200000}"/>
    <cellStyle name="Coma 2 3 3 2 3 2 2 2 5 5" xfId="20583" xr:uid="{00000000-0005-0000-0000-0000B8200000}"/>
    <cellStyle name="Coma 2 3 3 2 3 2 2 2 6" xfId="2026" xr:uid="{00000000-0005-0000-0000-0000B9200000}"/>
    <cellStyle name="Coma 2 3 3 2 3 2 2 2 6 2" xfId="16219" xr:uid="{00000000-0005-0000-0000-0000BA200000}"/>
    <cellStyle name="Coma 2 3 3 2 3 2 2 2 6 2 2" xfId="24923" xr:uid="{00000000-0005-0000-0000-0000BB200000}"/>
    <cellStyle name="Coma 2 3 3 2 3 2 2 2 6 3" xfId="18417" xr:uid="{00000000-0005-0000-0000-0000BC200000}"/>
    <cellStyle name="Coma 2 3 3 2 3 2 2 2 6 3 2" xfId="27121" xr:uid="{00000000-0005-0000-0000-0000BD200000}"/>
    <cellStyle name="Coma 2 3 3 2 3 2 2 2 6 4" xfId="14049" xr:uid="{00000000-0005-0000-0000-0000BE200000}"/>
    <cellStyle name="Coma 2 3 3 2 3 2 2 2 6 4 2" xfId="22753" xr:uid="{00000000-0005-0000-0000-0000BF200000}"/>
    <cellStyle name="Coma 2 3 3 2 3 2 2 2 6 5" xfId="20584" xr:uid="{00000000-0005-0000-0000-0000C0200000}"/>
    <cellStyle name="Coma 2 3 3 2 3 2 2 2 7" xfId="16210" xr:uid="{00000000-0005-0000-0000-0000C1200000}"/>
    <cellStyle name="Coma 2 3 3 2 3 2 2 2 7 2" xfId="24914" xr:uid="{00000000-0005-0000-0000-0000C2200000}"/>
    <cellStyle name="Coma 2 3 3 2 3 2 2 2 8" xfId="18408" xr:uid="{00000000-0005-0000-0000-0000C3200000}"/>
    <cellStyle name="Coma 2 3 3 2 3 2 2 2 8 2" xfId="27112" xr:uid="{00000000-0005-0000-0000-0000C4200000}"/>
    <cellStyle name="Coma 2 3 3 2 3 2 2 2 9" xfId="14040" xr:uid="{00000000-0005-0000-0000-0000C5200000}"/>
    <cellStyle name="Coma 2 3 3 2 3 2 2 2 9 2" xfId="22744" xr:uid="{00000000-0005-0000-0000-0000C6200000}"/>
    <cellStyle name="Coma 2 3 3 2 3 2 2 3" xfId="2027" xr:uid="{00000000-0005-0000-0000-0000C7200000}"/>
    <cellStyle name="Coma 2 3 3 2 3 2 2 3 2" xfId="2028" xr:uid="{00000000-0005-0000-0000-0000C8200000}"/>
    <cellStyle name="Coma 2 3 3 2 3 2 2 3 2 2" xfId="16221" xr:uid="{00000000-0005-0000-0000-0000C9200000}"/>
    <cellStyle name="Coma 2 3 3 2 3 2 2 3 2 2 2" xfId="24925" xr:uid="{00000000-0005-0000-0000-0000CA200000}"/>
    <cellStyle name="Coma 2 3 3 2 3 2 2 3 2 3" xfId="18419" xr:uid="{00000000-0005-0000-0000-0000CB200000}"/>
    <cellStyle name="Coma 2 3 3 2 3 2 2 3 2 3 2" xfId="27123" xr:uid="{00000000-0005-0000-0000-0000CC200000}"/>
    <cellStyle name="Coma 2 3 3 2 3 2 2 3 2 4" xfId="14051" xr:uid="{00000000-0005-0000-0000-0000CD200000}"/>
    <cellStyle name="Coma 2 3 3 2 3 2 2 3 2 4 2" xfId="22755" xr:uid="{00000000-0005-0000-0000-0000CE200000}"/>
    <cellStyle name="Coma 2 3 3 2 3 2 2 3 2 5" xfId="20586" xr:uid="{00000000-0005-0000-0000-0000CF200000}"/>
    <cellStyle name="Coma 2 3 3 2 3 2 2 3 3" xfId="2029" xr:uid="{00000000-0005-0000-0000-0000D0200000}"/>
    <cellStyle name="Coma 2 3 3 2 3 2 2 3 3 2" xfId="16222" xr:uid="{00000000-0005-0000-0000-0000D1200000}"/>
    <cellStyle name="Coma 2 3 3 2 3 2 2 3 3 2 2" xfId="24926" xr:uid="{00000000-0005-0000-0000-0000D2200000}"/>
    <cellStyle name="Coma 2 3 3 2 3 2 2 3 3 3" xfId="18420" xr:uid="{00000000-0005-0000-0000-0000D3200000}"/>
    <cellStyle name="Coma 2 3 3 2 3 2 2 3 3 3 2" xfId="27124" xr:uid="{00000000-0005-0000-0000-0000D4200000}"/>
    <cellStyle name="Coma 2 3 3 2 3 2 2 3 3 4" xfId="14052" xr:uid="{00000000-0005-0000-0000-0000D5200000}"/>
    <cellStyle name="Coma 2 3 3 2 3 2 2 3 3 4 2" xfId="22756" xr:uid="{00000000-0005-0000-0000-0000D6200000}"/>
    <cellStyle name="Coma 2 3 3 2 3 2 2 3 3 5" xfId="20587" xr:uid="{00000000-0005-0000-0000-0000D7200000}"/>
    <cellStyle name="Coma 2 3 3 2 3 2 2 3 4" xfId="2030" xr:uid="{00000000-0005-0000-0000-0000D8200000}"/>
    <cellStyle name="Coma 2 3 3 2 3 2 2 3 4 2" xfId="16223" xr:uid="{00000000-0005-0000-0000-0000D9200000}"/>
    <cellStyle name="Coma 2 3 3 2 3 2 2 3 4 2 2" xfId="24927" xr:uid="{00000000-0005-0000-0000-0000DA200000}"/>
    <cellStyle name="Coma 2 3 3 2 3 2 2 3 4 3" xfId="18421" xr:uid="{00000000-0005-0000-0000-0000DB200000}"/>
    <cellStyle name="Coma 2 3 3 2 3 2 2 3 4 3 2" xfId="27125" xr:uid="{00000000-0005-0000-0000-0000DC200000}"/>
    <cellStyle name="Coma 2 3 3 2 3 2 2 3 4 4" xfId="14053" xr:uid="{00000000-0005-0000-0000-0000DD200000}"/>
    <cellStyle name="Coma 2 3 3 2 3 2 2 3 4 4 2" xfId="22757" xr:uid="{00000000-0005-0000-0000-0000DE200000}"/>
    <cellStyle name="Coma 2 3 3 2 3 2 2 3 4 5" xfId="20588" xr:uid="{00000000-0005-0000-0000-0000DF200000}"/>
    <cellStyle name="Coma 2 3 3 2 3 2 2 3 5" xfId="2031" xr:uid="{00000000-0005-0000-0000-0000E0200000}"/>
    <cellStyle name="Coma 2 3 3 2 3 2 2 3 5 2" xfId="16224" xr:uid="{00000000-0005-0000-0000-0000E1200000}"/>
    <cellStyle name="Coma 2 3 3 2 3 2 2 3 5 2 2" xfId="24928" xr:uid="{00000000-0005-0000-0000-0000E2200000}"/>
    <cellStyle name="Coma 2 3 3 2 3 2 2 3 5 3" xfId="18422" xr:uid="{00000000-0005-0000-0000-0000E3200000}"/>
    <cellStyle name="Coma 2 3 3 2 3 2 2 3 5 3 2" xfId="27126" xr:uid="{00000000-0005-0000-0000-0000E4200000}"/>
    <cellStyle name="Coma 2 3 3 2 3 2 2 3 5 4" xfId="14054" xr:uid="{00000000-0005-0000-0000-0000E5200000}"/>
    <cellStyle name="Coma 2 3 3 2 3 2 2 3 5 4 2" xfId="22758" xr:uid="{00000000-0005-0000-0000-0000E6200000}"/>
    <cellStyle name="Coma 2 3 3 2 3 2 2 3 5 5" xfId="20589" xr:uid="{00000000-0005-0000-0000-0000E7200000}"/>
    <cellStyle name="Coma 2 3 3 2 3 2 2 3 6" xfId="16220" xr:uid="{00000000-0005-0000-0000-0000E8200000}"/>
    <cellStyle name="Coma 2 3 3 2 3 2 2 3 6 2" xfId="24924" xr:uid="{00000000-0005-0000-0000-0000E9200000}"/>
    <cellStyle name="Coma 2 3 3 2 3 2 2 3 7" xfId="18418" xr:uid="{00000000-0005-0000-0000-0000EA200000}"/>
    <cellStyle name="Coma 2 3 3 2 3 2 2 3 7 2" xfId="27122" xr:uid="{00000000-0005-0000-0000-0000EB200000}"/>
    <cellStyle name="Coma 2 3 3 2 3 2 2 3 8" xfId="14050" xr:uid="{00000000-0005-0000-0000-0000EC200000}"/>
    <cellStyle name="Coma 2 3 3 2 3 2 2 3 8 2" xfId="22754" xr:uid="{00000000-0005-0000-0000-0000ED200000}"/>
    <cellStyle name="Coma 2 3 3 2 3 2 2 3 9" xfId="20585" xr:uid="{00000000-0005-0000-0000-0000EE200000}"/>
    <cellStyle name="Coma 2 3 3 2 3 2 2 4" xfId="2032" xr:uid="{00000000-0005-0000-0000-0000EF200000}"/>
    <cellStyle name="Coma 2 3 3 2 3 2 2 5" xfId="2033" xr:uid="{00000000-0005-0000-0000-0000F0200000}"/>
    <cellStyle name="Coma 2 3 3 2 3 2 2 6" xfId="2034" xr:uid="{00000000-0005-0000-0000-0000F1200000}"/>
    <cellStyle name="Coma 2 3 3 2 3 2 2 7" xfId="2035" xr:uid="{00000000-0005-0000-0000-0000F2200000}"/>
    <cellStyle name="Coma 2 3 3 2 3 2 3" xfId="2036" xr:uid="{00000000-0005-0000-0000-0000F3200000}"/>
    <cellStyle name="Coma 2 3 3 2 3 2 3 2" xfId="2037" xr:uid="{00000000-0005-0000-0000-0000F4200000}"/>
    <cellStyle name="Coma 2 3 3 2 3 2 3 2 2" xfId="2038" xr:uid="{00000000-0005-0000-0000-0000F5200000}"/>
    <cellStyle name="Coma 2 3 3 2 3 2 3 2 2 2" xfId="16226" xr:uid="{00000000-0005-0000-0000-0000F6200000}"/>
    <cellStyle name="Coma 2 3 3 2 3 2 3 2 2 2 2" xfId="24930" xr:uid="{00000000-0005-0000-0000-0000F7200000}"/>
    <cellStyle name="Coma 2 3 3 2 3 2 3 2 2 3" xfId="18424" xr:uid="{00000000-0005-0000-0000-0000F8200000}"/>
    <cellStyle name="Coma 2 3 3 2 3 2 3 2 2 3 2" xfId="27128" xr:uid="{00000000-0005-0000-0000-0000F9200000}"/>
    <cellStyle name="Coma 2 3 3 2 3 2 3 2 2 4" xfId="14056" xr:uid="{00000000-0005-0000-0000-0000FA200000}"/>
    <cellStyle name="Coma 2 3 3 2 3 2 3 2 2 4 2" xfId="22760" xr:uid="{00000000-0005-0000-0000-0000FB200000}"/>
    <cellStyle name="Coma 2 3 3 2 3 2 3 2 2 5" xfId="20591" xr:uid="{00000000-0005-0000-0000-0000FC200000}"/>
    <cellStyle name="Coma 2 3 3 2 3 2 3 2 3" xfId="2039" xr:uid="{00000000-0005-0000-0000-0000FD200000}"/>
    <cellStyle name="Coma 2 3 3 2 3 2 3 2 3 2" xfId="16227" xr:uid="{00000000-0005-0000-0000-0000FE200000}"/>
    <cellStyle name="Coma 2 3 3 2 3 2 3 2 3 2 2" xfId="24931" xr:uid="{00000000-0005-0000-0000-0000FF200000}"/>
    <cellStyle name="Coma 2 3 3 2 3 2 3 2 3 3" xfId="18425" xr:uid="{00000000-0005-0000-0000-000000210000}"/>
    <cellStyle name="Coma 2 3 3 2 3 2 3 2 3 3 2" xfId="27129" xr:uid="{00000000-0005-0000-0000-000001210000}"/>
    <cellStyle name="Coma 2 3 3 2 3 2 3 2 3 4" xfId="14057" xr:uid="{00000000-0005-0000-0000-000002210000}"/>
    <cellStyle name="Coma 2 3 3 2 3 2 3 2 3 4 2" xfId="22761" xr:uid="{00000000-0005-0000-0000-000003210000}"/>
    <cellStyle name="Coma 2 3 3 2 3 2 3 2 3 5" xfId="20592" xr:uid="{00000000-0005-0000-0000-000004210000}"/>
    <cellStyle name="Coma 2 3 3 2 3 2 3 2 4" xfId="2040" xr:uid="{00000000-0005-0000-0000-000005210000}"/>
    <cellStyle name="Coma 2 3 3 2 3 2 3 2 4 2" xfId="16228" xr:uid="{00000000-0005-0000-0000-000006210000}"/>
    <cellStyle name="Coma 2 3 3 2 3 2 3 2 4 2 2" xfId="24932" xr:uid="{00000000-0005-0000-0000-000007210000}"/>
    <cellStyle name="Coma 2 3 3 2 3 2 3 2 4 3" xfId="18426" xr:uid="{00000000-0005-0000-0000-000008210000}"/>
    <cellStyle name="Coma 2 3 3 2 3 2 3 2 4 3 2" xfId="27130" xr:uid="{00000000-0005-0000-0000-000009210000}"/>
    <cellStyle name="Coma 2 3 3 2 3 2 3 2 4 4" xfId="14058" xr:uid="{00000000-0005-0000-0000-00000A210000}"/>
    <cellStyle name="Coma 2 3 3 2 3 2 3 2 4 4 2" xfId="22762" xr:uid="{00000000-0005-0000-0000-00000B210000}"/>
    <cellStyle name="Coma 2 3 3 2 3 2 3 2 4 5" xfId="20593" xr:uid="{00000000-0005-0000-0000-00000C210000}"/>
    <cellStyle name="Coma 2 3 3 2 3 2 3 2 5" xfId="2041" xr:uid="{00000000-0005-0000-0000-00000D210000}"/>
    <cellStyle name="Coma 2 3 3 2 3 2 3 2 5 2" xfId="16229" xr:uid="{00000000-0005-0000-0000-00000E210000}"/>
    <cellStyle name="Coma 2 3 3 2 3 2 3 2 5 2 2" xfId="24933" xr:uid="{00000000-0005-0000-0000-00000F210000}"/>
    <cellStyle name="Coma 2 3 3 2 3 2 3 2 5 3" xfId="18427" xr:uid="{00000000-0005-0000-0000-000010210000}"/>
    <cellStyle name="Coma 2 3 3 2 3 2 3 2 5 3 2" xfId="27131" xr:uid="{00000000-0005-0000-0000-000011210000}"/>
    <cellStyle name="Coma 2 3 3 2 3 2 3 2 5 4" xfId="14059" xr:uid="{00000000-0005-0000-0000-000012210000}"/>
    <cellStyle name="Coma 2 3 3 2 3 2 3 2 5 4 2" xfId="22763" xr:uid="{00000000-0005-0000-0000-000013210000}"/>
    <cellStyle name="Coma 2 3 3 2 3 2 3 2 5 5" xfId="20594" xr:uid="{00000000-0005-0000-0000-000014210000}"/>
    <cellStyle name="Coma 2 3 3 2 3 2 3 2 6" xfId="16225" xr:uid="{00000000-0005-0000-0000-000015210000}"/>
    <cellStyle name="Coma 2 3 3 2 3 2 3 2 6 2" xfId="24929" xr:uid="{00000000-0005-0000-0000-000016210000}"/>
    <cellStyle name="Coma 2 3 3 2 3 2 3 2 7" xfId="18423" xr:uid="{00000000-0005-0000-0000-000017210000}"/>
    <cellStyle name="Coma 2 3 3 2 3 2 3 2 7 2" xfId="27127" xr:uid="{00000000-0005-0000-0000-000018210000}"/>
    <cellStyle name="Coma 2 3 3 2 3 2 3 2 8" xfId="14055" xr:uid="{00000000-0005-0000-0000-000019210000}"/>
    <cellStyle name="Coma 2 3 3 2 3 2 3 2 8 2" xfId="22759" xr:uid="{00000000-0005-0000-0000-00001A210000}"/>
    <cellStyle name="Coma 2 3 3 2 3 2 3 2 9" xfId="20590" xr:uid="{00000000-0005-0000-0000-00001B210000}"/>
    <cellStyle name="Coma 2 3 3 2 3 2 3 3" xfId="2042" xr:uid="{00000000-0005-0000-0000-00001C210000}"/>
    <cellStyle name="Coma 2 3 3 2 3 2 3 4" xfId="2043" xr:uid="{00000000-0005-0000-0000-00001D210000}"/>
    <cellStyle name="Coma 2 3 3 2 3 2 3 5" xfId="2044" xr:uid="{00000000-0005-0000-0000-00001E210000}"/>
    <cellStyle name="Coma 2 3 3 2 3 2 3 6" xfId="2045" xr:uid="{00000000-0005-0000-0000-00001F210000}"/>
    <cellStyle name="Coma 2 3 3 2 3 2 4" xfId="2046" xr:uid="{00000000-0005-0000-0000-000020210000}"/>
    <cellStyle name="Coma 2 3 3 2 3 2 4 2" xfId="16230" xr:uid="{00000000-0005-0000-0000-000021210000}"/>
    <cellStyle name="Coma 2 3 3 2 3 2 4 2 2" xfId="24934" xr:uid="{00000000-0005-0000-0000-000022210000}"/>
    <cellStyle name="Coma 2 3 3 2 3 2 4 3" xfId="18428" xr:uid="{00000000-0005-0000-0000-000023210000}"/>
    <cellStyle name="Coma 2 3 3 2 3 2 4 3 2" xfId="27132" xr:uid="{00000000-0005-0000-0000-000024210000}"/>
    <cellStyle name="Coma 2 3 3 2 3 2 4 4" xfId="14060" xr:uid="{00000000-0005-0000-0000-000025210000}"/>
    <cellStyle name="Coma 2 3 3 2 3 2 4 4 2" xfId="22764" xr:uid="{00000000-0005-0000-0000-000026210000}"/>
    <cellStyle name="Coma 2 3 3 2 3 2 4 5" xfId="20595" xr:uid="{00000000-0005-0000-0000-000027210000}"/>
    <cellStyle name="Coma 2 3 3 2 3 2 5" xfId="2047" xr:uid="{00000000-0005-0000-0000-000028210000}"/>
    <cellStyle name="Coma 2 3 3 2 3 2 5 2" xfId="16231" xr:uid="{00000000-0005-0000-0000-000029210000}"/>
    <cellStyle name="Coma 2 3 3 2 3 2 5 2 2" xfId="24935" xr:uid="{00000000-0005-0000-0000-00002A210000}"/>
    <cellStyle name="Coma 2 3 3 2 3 2 5 3" xfId="18429" xr:uid="{00000000-0005-0000-0000-00002B210000}"/>
    <cellStyle name="Coma 2 3 3 2 3 2 5 3 2" xfId="27133" xr:uid="{00000000-0005-0000-0000-00002C210000}"/>
    <cellStyle name="Coma 2 3 3 2 3 2 5 4" xfId="14061" xr:uid="{00000000-0005-0000-0000-00002D210000}"/>
    <cellStyle name="Coma 2 3 3 2 3 2 5 4 2" xfId="22765" xr:uid="{00000000-0005-0000-0000-00002E210000}"/>
    <cellStyle name="Coma 2 3 3 2 3 2 5 5" xfId="20596" xr:uid="{00000000-0005-0000-0000-00002F210000}"/>
    <cellStyle name="Coma 2 3 3 2 3 2 6" xfId="2048" xr:uid="{00000000-0005-0000-0000-000030210000}"/>
    <cellStyle name="Coma 2 3 3 2 3 2 6 2" xfId="16232" xr:uid="{00000000-0005-0000-0000-000031210000}"/>
    <cellStyle name="Coma 2 3 3 2 3 2 6 2 2" xfId="24936" xr:uid="{00000000-0005-0000-0000-000032210000}"/>
    <cellStyle name="Coma 2 3 3 2 3 2 6 3" xfId="18430" xr:uid="{00000000-0005-0000-0000-000033210000}"/>
    <cellStyle name="Coma 2 3 3 2 3 2 6 3 2" xfId="27134" xr:uid="{00000000-0005-0000-0000-000034210000}"/>
    <cellStyle name="Coma 2 3 3 2 3 2 6 4" xfId="14062" xr:uid="{00000000-0005-0000-0000-000035210000}"/>
    <cellStyle name="Coma 2 3 3 2 3 2 6 4 2" xfId="22766" xr:uid="{00000000-0005-0000-0000-000036210000}"/>
    <cellStyle name="Coma 2 3 3 2 3 2 6 5" xfId="20597" xr:uid="{00000000-0005-0000-0000-000037210000}"/>
    <cellStyle name="Coma 2 3 3 2 3 2 7" xfId="2049" xr:uid="{00000000-0005-0000-0000-000038210000}"/>
    <cellStyle name="Coma 2 3 3 2 3 2 7 2" xfId="16233" xr:uid="{00000000-0005-0000-0000-000039210000}"/>
    <cellStyle name="Coma 2 3 3 2 3 2 7 2 2" xfId="24937" xr:uid="{00000000-0005-0000-0000-00003A210000}"/>
    <cellStyle name="Coma 2 3 3 2 3 2 7 3" xfId="18431" xr:uid="{00000000-0005-0000-0000-00003B210000}"/>
    <cellStyle name="Coma 2 3 3 2 3 2 7 3 2" xfId="27135" xr:uid="{00000000-0005-0000-0000-00003C210000}"/>
    <cellStyle name="Coma 2 3 3 2 3 2 7 4" xfId="14063" xr:uid="{00000000-0005-0000-0000-00003D210000}"/>
    <cellStyle name="Coma 2 3 3 2 3 2 7 4 2" xfId="22767" xr:uid="{00000000-0005-0000-0000-00003E210000}"/>
    <cellStyle name="Coma 2 3 3 2 3 2 7 5" xfId="20598" xr:uid="{00000000-0005-0000-0000-00003F210000}"/>
    <cellStyle name="Coma 2 3 3 2 3 2 8" xfId="16209" xr:uid="{00000000-0005-0000-0000-000040210000}"/>
    <cellStyle name="Coma 2 3 3 2 3 2 8 2" xfId="24913" xr:uid="{00000000-0005-0000-0000-000041210000}"/>
    <cellStyle name="Coma 2 3 3 2 3 2 9" xfId="18407" xr:uid="{00000000-0005-0000-0000-000042210000}"/>
    <cellStyle name="Coma 2 3 3 2 3 2 9 2" xfId="27111" xr:uid="{00000000-0005-0000-0000-000043210000}"/>
    <cellStyle name="Coma 2 3 3 2 3 3" xfId="2050" xr:uid="{00000000-0005-0000-0000-000044210000}"/>
    <cellStyle name="Coma 2 3 3 2 3 3 10" xfId="20599" xr:uid="{00000000-0005-0000-0000-000045210000}"/>
    <cellStyle name="Coma 2 3 3 2 3 3 2" xfId="2051" xr:uid="{00000000-0005-0000-0000-000046210000}"/>
    <cellStyle name="Coma 2 3 3 2 3 3 2 2" xfId="2052" xr:uid="{00000000-0005-0000-0000-000047210000}"/>
    <cellStyle name="Coma 2 3 3 2 3 3 2 2 2" xfId="2053" xr:uid="{00000000-0005-0000-0000-000048210000}"/>
    <cellStyle name="Coma 2 3 3 2 3 3 2 2 2 2" xfId="16236" xr:uid="{00000000-0005-0000-0000-000049210000}"/>
    <cellStyle name="Coma 2 3 3 2 3 3 2 2 2 2 2" xfId="24940" xr:uid="{00000000-0005-0000-0000-00004A210000}"/>
    <cellStyle name="Coma 2 3 3 2 3 3 2 2 2 3" xfId="18434" xr:uid="{00000000-0005-0000-0000-00004B210000}"/>
    <cellStyle name="Coma 2 3 3 2 3 3 2 2 2 3 2" xfId="27138" xr:uid="{00000000-0005-0000-0000-00004C210000}"/>
    <cellStyle name="Coma 2 3 3 2 3 3 2 2 2 4" xfId="14066" xr:uid="{00000000-0005-0000-0000-00004D210000}"/>
    <cellStyle name="Coma 2 3 3 2 3 3 2 2 2 4 2" xfId="22770" xr:uid="{00000000-0005-0000-0000-00004E210000}"/>
    <cellStyle name="Coma 2 3 3 2 3 3 2 2 2 5" xfId="20601" xr:uid="{00000000-0005-0000-0000-00004F210000}"/>
    <cellStyle name="Coma 2 3 3 2 3 3 2 2 3" xfId="2054" xr:uid="{00000000-0005-0000-0000-000050210000}"/>
    <cellStyle name="Coma 2 3 3 2 3 3 2 2 3 2" xfId="16237" xr:uid="{00000000-0005-0000-0000-000051210000}"/>
    <cellStyle name="Coma 2 3 3 2 3 3 2 2 3 2 2" xfId="24941" xr:uid="{00000000-0005-0000-0000-000052210000}"/>
    <cellStyle name="Coma 2 3 3 2 3 3 2 2 3 3" xfId="18435" xr:uid="{00000000-0005-0000-0000-000053210000}"/>
    <cellStyle name="Coma 2 3 3 2 3 3 2 2 3 3 2" xfId="27139" xr:uid="{00000000-0005-0000-0000-000054210000}"/>
    <cellStyle name="Coma 2 3 3 2 3 3 2 2 3 4" xfId="14067" xr:uid="{00000000-0005-0000-0000-000055210000}"/>
    <cellStyle name="Coma 2 3 3 2 3 3 2 2 3 4 2" xfId="22771" xr:uid="{00000000-0005-0000-0000-000056210000}"/>
    <cellStyle name="Coma 2 3 3 2 3 3 2 2 3 5" xfId="20602" xr:uid="{00000000-0005-0000-0000-000057210000}"/>
    <cellStyle name="Coma 2 3 3 2 3 3 2 2 4" xfId="2055" xr:uid="{00000000-0005-0000-0000-000058210000}"/>
    <cellStyle name="Coma 2 3 3 2 3 3 2 2 4 2" xfId="16238" xr:uid="{00000000-0005-0000-0000-000059210000}"/>
    <cellStyle name="Coma 2 3 3 2 3 3 2 2 4 2 2" xfId="24942" xr:uid="{00000000-0005-0000-0000-00005A210000}"/>
    <cellStyle name="Coma 2 3 3 2 3 3 2 2 4 3" xfId="18436" xr:uid="{00000000-0005-0000-0000-00005B210000}"/>
    <cellStyle name="Coma 2 3 3 2 3 3 2 2 4 3 2" xfId="27140" xr:uid="{00000000-0005-0000-0000-00005C210000}"/>
    <cellStyle name="Coma 2 3 3 2 3 3 2 2 4 4" xfId="14068" xr:uid="{00000000-0005-0000-0000-00005D210000}"/>
    <cellStyle name="Coma 2 3 3 2 3 3 2 2 4 4 2" xfId="22772" xr:uid="{00000000-0005-0000-0000-00005E210000}"/>
    <cellStyle name="Coma 2 3 3 2 3 3 2 2 4 5" xfId="20603" xr:uid="{00000000-0005-0000-0000-00005F210000}"/>
    <cellStyle name="Coma 2 3 3 2 3 3 2 2 5" xfId="2056" xr:uid="{00000000-0005-0000-0000-000060210000}"/>
    <cellStyle name="Coma 2 3 3 2 3 3 2 2 5 2" xfId="16239" xr:uid="{00000000-0005-0000-0000-000061210000}"/>
    <cellStyle name="Coma 2 3 3 2 3 3 2 2 5 2 2" xfId="24943" xr:uid="{00000000-0005-0000-0000-000062210000}"/>
    <cellStyle name="Coma 2 3 3 2 3 3 2 2 5 3" xfId="18437" xr:uid="{00000000-0005-0000-0000-000063210000}"/>
    <cellStyle name="Coma 2 3 3 2 3 3 2 2 5 3 2" xfId="27141" xr:uid="{00000000-0005-0000-0000-000064210000}"/>
    <cellStyle name="Coma 2 3 3 2 3 3 2 2 5 4" xfId="14069" xr:uid="{00000000-0005-0000-0000-000065210000}"/>
    <cellStyle name="Coma 2 3 3 2 3 3 2 2 5 4 2" xfId="22773" xr:uid="{00000000-0005-0000-0000-000066210000}"/>
    <cellStyle name="Coma 2 3 3 2 3 3 2 2 5 5" xfId="20604" xr:uid="{00000000-0005-0000-0000-000067210000}"/>
    <cellStyle name="Coma 2 3 3 2 3 3 2 2 6" xfId="16235" xr:uid="{00000000-0005-0000-0000-000068210000}"/>
    <cellStyle name="Coma 2 3 3 2 3 3 2 2 6 2" xfId="24939" xr:uid="{00000000-0005-0000-0000-000069210000}"/>
    <cellStyle name="Coma 2 3 3 2 3 3 2 2 7" xfId="18433" xr:uid="{00000000-0005-0000-0000-00006A210000}"/>
    <cellStyle name="Coma 2 3 3 2 3 3 2 2 7 2" xfId="27137" xr:uid="{00000000-0005-0000-0000-00006B210000}"/>
    <cellStyle name="Coma 2 3 3 2 3 3 2 2 8" xfId="14065" xr:uid="{00000000-0005-0000-0000-00006C210000}"/>
    <cellStyle name="Coma 2 3 3 2 3 3 2 2 8 2" xfId="22769" xr:uid="{00000000-0005-0000-0000-00006D210000}"/>
    <cellStyle name="Coma 2 3 3 2 3 3 2 2 9" xfId="20600" xr:uid="{00000000-0005-0000-0000-00006E210000}"/>
    <cellStyle name="Coma 2 3 3 2 3 3 2 3" xfId="2057" xr:uid="{00000000-0005-0000-0000-00006F210000}"/>
    <cellStyle name="Coma 2 3 3 2 3 3 2 4" xfId="2058" xr:uid="{00000000-0005-0000-0000-000070210000}"/>
    <cellStyle name="Coma 2 3 3 2 3 3 2 5" xfId="2059" xr:uid="{00000000-0005-0000-0000-000071210000}"/>
    <cellStyle name="Coma 2 3 3 2 3 3 2 6" xfId="2060" xr:uid="{00000000-0005-0000-0000-000072210000}"/>
    <cellStyle name="Coma 2 3 3 2 3 3 3" xfId="2061" xr:uid="{00000000-0005-0000-0000-000073210000}"/>
    <cellStyle name="Coma 2 3 3 2 3 3 3 2" xfId="16240" xr:uid="{00000000-0005-0000-0000-000074210000}"/>
    <cellStyle name="Coma 2 3 3 2 3 3 3 2 2" xfId="24944" xr:uid="{00000000-0005-0000-0000-000075210000}"/>
    <cellStyle name="Coma 2 3 3 2 3 3 3 3" xfId="18438" xr:uid="{00000000-0005-0000-0000-000076210000}"/>
    <cellStyle name="Coma 2 3 3 2 3 3 3 3 2" xfId="27142" xr:uid="{00000000-0005-0000-0000-000077210000}"/>
    <cellStyle name="Coma 2 3 3 2 3 3 3 4" xfId="14070" xr:uid="{00000000-0005-0000-0000-000078210000}"/>
    <cellStyle name="Coma 2 3 3 2 3 3 3 4 2" xfId="22774" xr:uid="{00000000-0005-0000-0000-000079210000}"/>
    <cellStyle name="Coma 2 3 3 2 3 3 3 5" xfId="20605" xr:uid="{00000000-0005-0000-0000-00007A210000}"/>
    <cellStyle name="Coma 2 3 3 2 3 3 4" xfId="2062" xr:uid="{00000000-0005-0000-0000-00007B210000}"/>
    <cellStyle name="Coma 2 3 3 2 3 3 4 2" xfId="16241" xr:uid="{00000000-0005-0000-0000-00007C210000}"/>
    <cellStyle name="Coma 2 3 3 2 3 3 4 2 2" xfId="24945" xr:uid="{00000000-0005-0000-0000-00007D210000}"/>
    <cellStyle name="Coma 2 3 3 2 3 3 4 3" xfId="18439" xr:uid="{00000000-0005-0000-0000-00007E210000}"/>
    <cellStyle name="Coma 2 3 3 2 3 3 4 3 2" xfId="27143" xr:uid="{00000000-0005-0000-0000-00007F210000}"/>
    <cellStyle name="Coma 2 3 3 2 3 3 4 4" xfId="14071" xr:uid="{00000000-0005-0000-0000-000080210000}"/>
    <cellStyle name="Coma 2 3 3 2 3 3 4 4 2" xfId="22775" xr:uid="{00000000-0005-0000-0000-000081210000}"/>
    <cellStyle name="Coma 2 3 3 2 3 3 4 5" xfId="20606" xr:uid="{00000000-0005-0000-0000-000082210000}"/>
    <cellStyle name="Coma 2 3 3 2 3 3 5" xfId="2063" xr:uid="{00000000-0005-0000-0000-000083210000}"/>
    <cellStyle name="Coma 2 3 3 2 3 3 5 2" xfId="16242" xr:uid="{00000000-0005-0000-0000-000084210000}"/>
    <cellStyle name="Coma 2 3 3 2 3 3 5 2 2" xfId="24946" xr:uid="{00000000-0005-0000-0000-000085210000}"/>
    <cellStyle name="Coma 2 3 3 2 3 3 5 3" xfId="18440" xr:uid="{00000000-0005-0000-0000-000086210000}"/>
    <cellStyle name="Coma 2 3 3 2 3 3 5 3 2" xfId="27144" xr:uid="{00000000-0005-0000-0000-000087210000}"/>
    <cellStyle name="Coma 2 3 3 2 3 3 5 4" xfId="14072" xr:uid="{00000000-0005-0000-0000-000088210000}"/>
    <cellStyle name="Coma 2 3 3 2 3 3 5 4 2" xfId="22776" xr:uid="{00000000-0005-0000-0000-000089210000}"/>
    <cellStyle name="Coma 2 3 3 2 3 3 5 5" xfId="20607" xr:uid="{00000000-0005-0000-0000-00008A210000}"/>
    <cellStyle name="Coma 2 3 3 2 3 3 6" xfId="2064" xr:uid="{00000000-0005-0000-0000-00008B210000}"/>
    <cellStyle name="Coma 2 3 3 2 3 3 6 2" xfId="16243" xr:uid="{00000000-0005-0000-0000-00008C210000}"/>
    <cellStyle name="Coma 2 3 3 2 3 3 6 2 2" xfId="24947" xr:uid="{00000000-0005-0000-0000-00008D210000}"/>
    <cellStyle name="Coma 2 3 3 2 3 3 6 3" xfId="18441" xr:uid="{00000000-0005-0000-0000-00008E210000}"/>
    <cellStyle name="Coma 2 3 3 2 3 3 6 3 2" xfId="27145" xr:uid="{00000000-0005-0000-0000-00008F210000}"/>
    <cellStyle name="Coma 2 3 3 2 3 3 6 4" xfId="14073" xr:uid="{00000000-0005-0000-0000-000090210000}"/>
    <cellStyle name="Coma 2 3 3 2 3 3 6 4 2" xfId="22777" xr:uid="{00000000-0005-0000-0000-000091210000}"/>
    <cellStyle name="Coma 2 3 3 2 3 3 6 5" xfId="20608" xr:uid="{00000000-0005-0000-0000-000092210000}"/>
    <cellStyle name="Coma 2 3 3 2 3 3 7" xfId="16234" xr:uid="{00000000-0005-0000-0000-000093210000}"/>
    <cellStyle name="Coma 2 3 3 2 3 3 7 2" xfId="24938" xr:uid="{00000000-0005-0000-0000-000094210000}"/>
    <cellStyle name="Coma 2 3 3 2 3 3 8" xfId="18432" xr:uid="{00000000-0005-0000-0000-000095210000}"/>
    <cellStyle name="Coma 2 3 3 2 3 3 8 2" xfId="27136" xr:uid="{00000000-0005-0000-0000-000096210000}"/>
    <cellStyle name="Coma 2 3 3 2 3 3 9" xfId="14064" xr:uid="{00000000-0005-0000-0000-000097210000}"/>
    <cellStyle name="Coma 2 3 3 2 3 3 9 2" xfId="22768" xr:uid="{00000000-0005-0000-0000-000098210000}"/>
    <cellStyle name="Coma 2 3 3 2 3 4" xfId="2065" xr:uid="{00000000-0005-0000-0000-000099210000}"/>
    <cellStyle name="Coma 2 3 3 2 3 4 2" xfId="2066" xr:uid="{00000000-0005-0000-0000-00009A210000}"/>
    <cellStyle name="Coma 2 3 3 2 3 4 2 2" xfId="16245" xr:uid="{00000000-0005-0000-0000-00009B210000}"/>
    <cellStyle name="Coma 2 3 3 2 3 4 2 2 2" xfId="24949" xr:uid="{00000000-0005-0000-0000-00009C210000}"/>
    <cellStyle name="Coma 2 3 3 2 3 4 2 3" xfId="18443" xr:uid="{00000000-0005-0000-0000-00009D210000}"/>
    <cellStyle name="Coma 2 3 3 2 3 4 2 3 2" xfId="27147" xr:uid="{00000000-0005-0000-0000-00009E210000}"/>
    <cellStyle name="Coma 2 3 3 2 3 4 2 4" xfId="14075" xr:uid="{00000000-0005-0000-0000-00009F210000}"/>
    <cellStyle name="Coma 2 3 3 2 3 4 2 4 2" xfId="22779" xr:uid="{00000000-0005-0000-0000-0000A0210000}"/>
    <cellStyle name="Coma 2 3 3 2 3 4 2 5" xfId="20610" xr:uid="{00000000-0005-0000-0000-0000A1210000}"/>
    <cellStyle name="Coma 2 3 3 2 3 4 3" xfId="2067" xr:uid="{00000000-0005-0000-0000-0000A2210000}"/>
    <cellStyle name="Coma 2 3 3 2 3 4 3 2" xfId="16246" xr:uid="{00000000-0005-0000-0000-0000A3210000}"/>
    <cellStyle name="Coma 2 3 3 2 3 4 3 2 2" xfId="24950" xr:uid="{00000000-0005-0000-0000-0000A4210000}"/>
    <cellStyle name="Coma 2 3 3 2 3 4 3 3" xfId="18444" xr:uid="{00000000-0005-0000-0000-0000A5210000}"/>
    <cellStyle name="Coma 2 3 3 2 3 4 3 3 2" xfId="27148" xr:uid="{00000000-0005-0000-0000-0000A6210000}"/>
    <cellStyle name="Coma 2 3 3 2 3 4 3 4" xfId="14076" xr:uid="{00000000-0005-0000-0000-0000A7210000}"/>
    <cellStyle name="Coma 2 3 3 2 3 4 3 4 2" xfId="22780" xr:uid="{00000000-0005-0000-0000-0000A8210000}"/>
    <cellStyle name="Coma 2 3 3 2 3 4 3 5" xfId="20611" xr:uid="{00000000-0005-0000-0000-0000A9210000}"/>
    <cellStyle name="Coma 2 3 3 2 3 4 4" xfId="2068" xr:uid="{00000000-0005-0000-0000-0000AA210000}"/>
    <cellStyle name="Coma 2 3 3 2 3 4 4 2" xfId="16247" xr:uid="{00000000-0005-0000-0000-0000AB210000}"/>
    <cellStyle name="Coma 2 3 3 2 3 4 4 2 2" xfId="24951" xr:uid="{00000000-0005-0000-0000-0000AC210000}"/>
    <cellStyle name="Coma 2 3 3 2 3 4 4 3" xfId="18445" xr:uid="{00000000-0005-0000-0000-0000AD210000}"/>
    <cellStyle name="Coma 2 3 3 2 3 4 4 3 2" xfId="27149" xr:uid="{00000000-0005-0000-0000-0000AE210000}"/>
    <cellStyle name="Coma 2 3 3 2 3 4 4 4" xfId="14077" xr:uid="{00000000-0005-0000-0000-0000AF210000}"/>
    <cellStyle name="Coma 2 3 3 2 3 4 4 4 2" xfId="22781" xr:uid="{00000000-0005-0000-0000-0000B0210000}"/>
    <cellStyle name="Coma 2 3 3 2 3 4 4 5" xfId="20612" xr:uid="{00000000-0005-0000-0000-0000B1210000}"/>
    <cellStyle name="Coma 2 3 3 2 3 4 5" xfId="2069" xr:uid="{00000000-0005-0000-0000-0000B2210000}"/>
    <cellStyle name="Coma 2 3 3 2 3 4 5 2" xfId="16248" xr:uid="{00000000-0005-0000-0000-0000B3210000}"/>
    <cellStyle name="Coma 2 3 3 2 3 4 5 2 2" xfId="24952" xr:uid="{00000000-0005-0000-0000-0000B4210000}"/>
    <cellStyle name="Coma 2 3 3 2 3 4 5 3" xfId="18446" xr:uid="{00000000-0005-0000-0000-0000B5210000}"/>
    <cellStyle name="Coma 2 3 3 2 3 4 5 3 2" xfId="27150" xr:uid="{00000000-0005-0000-0000-0000B6210000}"/>
    <cellStyle name="Coma 2 3 3 2 3 4 5 4" xfId="14078" xr:uid="{00000000-0005-0000-0000-0000B7210000}"/>
    <cellStyle name="Coma 2 3 3 2 3 4 5 4 2" xfId="22782" xr:uid="{00000000-0005-0000-0000-0000B8210000}"/>
    <cellStyle name="Coma 2 3 3 2 3 4 5 5" xfId="20613" xr:uid="{00000000-0005-0000-0000-0000B9210000}"/>
    <cellStyle name="Coma 2 3 3 2 3 4 6" xfId="16244" xr:uid="{00000000-0005-0000-0000-0000BA210000}"/>
    <cellStyle name="Coma 2 3 3 2 3 4 6 2" xfId="24948" xr:uid="{00000000-0005-0000-0000-0000BB210000}"/>
    <cellStyle name="Coma 2 3 3 2 3 4 7" xfId="18442" xr:uid="{00000000-0005-0000-0000-0000BC210000}"/>
    <cellStyle name="Coma 2 3 3 2 3 4 7 2" xfId="27146" xr:uid="{00000000-0005-0000-0000-0000BD210000}"/>
    <cellStyle name="Coma 2 3 3 2 3 4 8" xfId="14074" xr:uid="{00000000-0005-0000-0000-0000BE210000}"/>
    <cellStyle name="Coma 2 3 3 2 3 4 8 2" xfId="22778" xr:uid="{00000000-0005-0000-0000-0000BF210000}"/>
    <cellStyle name="Coma 2 3 3 2 3 4 9" xfId="20609" xr:uid="{00000000-0005-0000-0000-0000C0210000}"/>
    <cellStyle name="Coma 2 3 3 2 3 5" xfId="2070" xr:uid="{00000000-0005-0000-0000-0000C1210000}"/>
    <cellStyle name="Coma 2 3 3 2 3 6" xfId="2071" xr:uid="{00000000-0005-0000-0000-0000C2210000}"/>
    <cellStyle name="Coma 2 3 3 2 3 7" xfId="2072" xr:uid="{00000000-0005-0000-0000-0000C3210000}"/>
    <cellStyle name="Coma 2 3 3 2 3 8" xfId="2073" xr:uid="{00000000-0005-0000-0000-0000C4210000}"/>
    <cellStyle name="Coma 2 3 3 2 4" xfId="2074" xr:uid="{00000000-0005-0000-0000-0000C5210000}"/>
    <cellStyle name="Coma 2 3 3 2 4 2" xfId="2075" xr:uid="{00000000-0005-0000-0000-0000C6210000}"/>
    <cellStyle name="Coma 2 3 3 2 4 2 10" xfId="20614" xr:uid="{00000000-0005-0000-0000-0000C7210000}"/>
    <cellStyle name="Coma 2 3 3 2 4 2 2" xfId="2076" xr:uid="{00000000-0005-0000-0000-0000C8210000}"/>
    <cellStyle name="Coma 2 3 3 2 4 2 2 2" xfId="2077" xr:uid="{00000000-0005-0000-0000-0000C9210000}"/>
    <cellStyle name="Coma 2 3 3 2 4 2 2 2 2" xfId="2078" xr:uid="{00000000-0005-0000-0000-0000CA210000}"/>
    <cellStyle name="Coma 2 3 3 2 4 2 2 2 2 2" xfId="16251" xr:uid="{00000000-0005-0000-0000-0000CB210000}"/>
    <cellStyle name="Coma 2 3 3 2 4 2 2 2 2 2 2" xfId="24955" xr:uid="{00000000-0005-0000-0000-0000CC210000}"/>
    <cellStyle name="Coma 2 3 3 2 4 2 2 2 2 3" xfId="18449" xr:uid="{00000000-0005-0000-0000-0000CD210000}"/>
    <cellStyle name="Coma 2 3 3 2 4 2 2 2 2 3 2" xfId="27153" xr:uid="{00000000-0005-0000-0000-0000CE210000}"/>
    <cellStyle name="Coma 2 3 3 2 4 2 2 2 2 4" xfId="14081" xr:uid="{00000000-0005-0000-0000-0000CF210000}"/>
    <cellStyle name="Coma 2 3 3 2 4 2 2 2 2 4 2" xfId="22785" xr:uid="{00000000-0005-0000-0000-0000D0210000}"/>
    <cellStyle name="Coma 2 3 3 2 4 2 2 2 2 5" xfId="20616" xr:uid="{00000000-0005-0000-0000-0000D1210000}"/>
    <cellStyle name="Coma 2 3 3 2 4 2 2 2 3" xfId="2079" xr:uid="{00000000-0005-0000-0000-0000D2210000}"/>
    <cellStyle name="Coma 2 3 3 2 4 2 2 2 3 2" xfId="16252" xr:uid="{00000000-0005-0000-0000-0000D3210000}"/>
    <cellStyle name="Coma 2 3 3 2 4 2 2 2 3 2 2" xfId="24956" xr:uid="{00000000-0005-0000-0000-0000D4210000}"/>
    <cellStyle name="Coma 2 3 3 2 4 2 2 2 3 3" xfId="18450" xr:uid="{00000000-0005-0000-0000-0000D5210000}"/>
    <cellStyle name="Coma 2 3 3 2 4 2 2 2 3 3 2" xfId="27154" xr:uid="{00000000-0005-0000-0000-0000D6210000}"/>
    <cellStyle name="Coma 2 3 3 2 4 2 2 2 3 4" xfId="14082" xr:uid="{00000000-0005-0000-0000-0000D7210000}"/>
    <cellStyle name="Coma 2 3 3 2 4 2 2 2 3 4 2" xfId="22786" xr:uid="{00000000-0005-0000-0000-0000D8210000}"/>
    <cellStyle name="Coma 2 3 3 2 4 2 2 2 3 5" xfId="20617" xr:uid="{00000000-0005-0000-0000-0000D9210000}"/>
    <cellStyle name="Coma 2 3 3 2 4 2 2 2 4" xfId="2080" xr:uid="{00000000-0005-0000-0000-0000DA210000}"/>
    <cellStyle name="Coma 2 3 3 2 4 2 2 2 4 2" xfId="16253" xr:uid="{00000000-0005-0000-0000-0000DB210000}"/>
    <cellStyle name="Coma 2 3 3 2 4 2 2 2 4 2 2" xfId="24957" xr:uid="{00000000-0005-0000-0000-0000DC210000}"/>
    <cellStyle name="Coma 2 3 3 2 4 2 2 2 4 3" xfId="18451" xr:uid="{00000000-0005-0000-0000-0000DD210000}"/>
    <cellStyle name="Coma 2 3 3 2 4 2 2 2 4 3 2" xfId="27155" xr:uid="{00000000-0005-0000-0000-0000DE210000}"/>
    <cellStyle name="Coma 2 3 3 2 4 2 2 2 4 4" xfId="14083" xr:uid="{00000000-0005-0000-0000-0000DF210000}"/>
    <cellStyle name="Coma 2 3 3 2 4 2 2 2 4 4 2" xfId="22787" xr:uid="{00000000-0005-0000-0000-0000E0210000}"/>
    <cellStyle name="Coma 2 3 3 2 4 2 2 2 4 5" xfId="20618" xr:uid="{00000000-0005-0000-0000-0000E1210000}"/>
    <cellStyle name="Coma 2 3 3 2 4 2 2 2 5" xfId="2081" xr:uid="{00000000-0005-0000-0000-0000E2210000}"/>
    <cellStyle name="Coma 2 3 3 2 4 2 2 2 5 2" xfId="16254" xr:uid="{00000000-0005-0000-0000-0000E3210000}"/>
    <cellStyle name="Coma 2 3 3 2 4 2 2 2 5 2 2" xfId="24958" xr:uid="{00000000-0005-0000-0000-0000E4210000}"/>
    <cellStyle name="Coma 2 3 3 2 4 2 2 2 5 3" xfId="18452" xr:uid="{00000000-0005-0000-0000-0000E5210000}"/>
    <cellStyle name="Coma 2 3 3 2 4 2 2 2 5 3 2" xfId="27156" xr:uid="{00000000-0005-0000-0000-0000E6210000}"/>
    <cellStyle name="Coma 2 3 3 2 4 2 2 2 5 4" xfId="14084" xr:uid="{00000000-0005-0000-0000-0000E7210000}"/>
    <cellStyle name="Coma 2 3 3 2 4 2 2 2 5 4 2" xfId="22788" xr:uid="{00000000-0005-0000-0000-0000E8210000}"/>
    <cellStyle name="Coma 2 3 3 2 4 2 2 2 5 5" xfId="20619" xr:uid="{00000000-0005-0000-0000-0000E9210000}"/>
    <cellStyle name="Coma 2 3 3 2 4 2 2 2 6" xfId="16250" xr:uid="{00000000-0005-0000-0000-0000EA210000}"/>
    <cellStyle name="Coma 2 3 3 2 4 2 2 2 6 2" xfId="24954" xr:uid="{00000000-0005-0000-0000-0000EB210000}"/>
    <cellStyle name="Coma 2 3 3 2 4 2 2 2 7" xfId="18448" xr:uid="{00000000-0005-0000-0000-0000EC210000}"/>
    <cellStyle name="Coma 2 3 3 2 4 2 2 2 7 2" xfId="27152" xr:uid="{00000000-0005-0000-0000-0000ED210000}"/>
    <cellStyle name="Coma 2 3 3 2 4 2 2 2 8" xfId="14080" xr:uid="{00000000-0005-0000-0000-0000EE210000}"/>
    <cellStyle name="Coma 2 3 3 2 4 2 2 2 8 2" xfId="22784" xr:uid="{00000000-0005-0000-0000-0000EF210000}"/>
    <cellStyle name="Coma 2 3 3 2 4 2 2 2 9" xfId="20615" xr:uid="{00000000-0005-0000-0000-0000F0210000}"/>
    <cellStyle name="Coma 2 3 3 2 4 2 2 3" xfId="2082" xr:uid="{00000000-0005-0000-0000-0000F1210000}"/>
    <cellStyle name="Coma 2 3 3 2 4 2 2 4" xfId="2083" xr:uid="{00000000-0005-0000-0000-0000F2210000}"/>
    <cellStyle name="Coma 2 3 3 2 4 2 2 5" xfId="2084" xr:uid="{00000000-0005-0000-0000-0000F3210000}"/>
    <cellStyle name="Coma 2 3 3 2 4 2 2 6" xfId="2085" xr:uid="{00000000-0005-0000-0000-0000F4210000}"/>
    <cellStyle name="Coma 2 3 3 2 4 2 3" xfId="2086" xr:uid="{00000000-0005-0000-0000-0000F5210000}"/>
    <cellStyle name="Coma 2 3 3 2 4 2 3 2" xfId="16255" xr:uid="{00000000-0005-0000-0000-0000F6210000}"/>
    <cellStyle name="Coma 2 3 3 2 4 2 3 2 2" xfId="24959" xr:uid="{00000000-0005-0000-0000-0000F7210000}"/>
    <cellStyle name="Coma 2 3 3 2 4 2 3 3" xfId="18453" xr:uid="{00000000-0005-0000-0000-0000F8210000}"/>
    <cellStyle name="Coma 2 3 3 2 4 2 3 3 2" xfId="27157" xr:uid="{00000000-0005-0000-0000-0000F9210000}"/>
    <cellStyle name="Coma 2 3 3 2 4 2 3 4" xfId="14085" xr:uid="{00000000-0005-0000-0000-0000FA210000}"/>
    <cellStyle name="Coma 2 3 3 2 4 2 3 4 2" xfId="22789" xr:uid="{00000000-0005-0000-0000-0000FB210000}"/>
    <cellStyle name="Coma 2 3 3 2 4 2 3 5" xfId="20620" xr:uid="{00000000-0005-0000-0000-0000FC210000}"/>
    <cellStyle name="Coma 2 3 3 2 4 2 4" xfId="2087" xr:uid="{00000000-0005-0000-0000-0000FD210000}"/>
    <cellStyle name="Coma 2 3 3 2 4 2 4 2" xfId="16256" xr:uid="{00000000-0005-0000-0000-0000FE210000}"/>
    <cellStyle name="Coma 2 3 3 2 4 2 4 2 2" xfId="24960" xr:uid="{00000000-0005-0000-0000-0000FF210000}"/>
    <cellStyle name="Coma 2 3 3 2 4 2 4 3" xfId="18454" xr:uid="{00000000-0005-0000-0000-000000220000}"/>
    <cellStyle name="Coma 2 3 3 2 4 2 4 3 2" xfId="27158" xr:uid="{00000000-0005-0000-0000-000001220000}"/>
    <cellStyle name="Coma 2 3 3 2 4 2 4 4" xfId="14086" xr:uid="{00000000-0005-0000-0000-000002220000}"/>
    <cellStyle name="Coma 2 3 3 2 4 2 4 4 2" xfId="22790" xr:uid="{00000000-0005-0000-0000-000003220000}"/>
    <cellStyle name="Coma 2 3 3 2 4 2 4 5" xfId="20621" xr:uid="{00000000-0005-0000-0000-000004220000}"/>
    <cellStyle name="Coma 2 3 3 2 4 2 5" xfId="2088" xr:uid="{00000000-0005-0000-0000-000005220000}"/>
    <cellStyle name="Coma 2 3 3 2 4 2 5 2" xfId="16257" xr:uid="{00000000-0005-0000-0000-000006220000}"/>
    <cellStyle name="Coma 2 3 3 2 4 2 5 2 2" xfId="24961" xr:uid="{00000000-0005-0000-0000-000007220000}"/>
    <cellStyle name="Coma 2 3 3 2 4 2 5 3" xfId="18455" xr:uid="{00000000-0005-0000-0000-000008220000}"/>
    <cellStyle name="Coma 2 3 3 2 4 2 5 3 2" xfId="27159" xr:uid="{00000000-0005-0000-0000-000009220000}"/>
    <cellStyle name="Coma 2 3 3 2 4 2 5 4" xfId="14087" xr:uid="{00000000-0005-0000-0000-00000A220000}"/>
    <cellStyle name="Coma 2 3 3 2 4 2 5 4 2" xfId="22791" xr:uid="{00000000-0005-0000-0000-00000B220000}"/>
    <cellStyle name="Coma 2 3 3 2 4 2 5 5" xfId="20622" xr:uid="{00000000-0005-0000-0000-00000C220000}"/>
    <cellStyle name="Coma 2 3 3 2 4 2 6" xfId="2089" xr:uid="{00000000-0005-0000-0000-00000D220000}"/>
    <cellStyle name="Coma 2 3 3 2 4 2 6 2" xfId="16258" xr:uid="{00000000-0005-0000-0000-00000E220000}"/>
    <cellStyle name="Coma 2 3 3 2 4 2 6 2 2" xfId="24962" xr:uid="{00000000-0005-0000-0000-00000F220000}"/>
    <cellStyle name="Coma 2 3 3 2 4 2 6 3" xfId="18456" xr:uid="{00000000-0005-0000-0000-000010220000}"/>
    <cellStyle name="Coma 2 3 3 2 4 2 6 3 2" xfId="27160" xr:uid="{00000000-0005-0000-0000-000011220000}"/>
    <cellStyle name="Coma 2 3 3 2 4 2 6 4" xfId="14088" xr:uid="{00000000-0005-0000-0000-000012220000}"/>
    <cellStyle name="Coma 2 3 3 2 4 2 6 4 2" xfId="22792" xr:uid="{00000000-0005-0000-0000-000013220000}"/>
    <cellStyle name="Coma 2 3 3 2 4 2 6 5" xfId="20623" xr:uid="{00000000-0005-0000-0000-000014220000}"/>
    <cellStyle name="Coma 2 3 3 2 4 2 7" xfId="16249" xr:uid="{00000000-0005-0000-0000-000015220000}"/>
    <cellStyle name="Coma 2 3 3 2 4 2 7 2" xfId="24953" xr:uid="{00000000-0005-0000-0000-000016220000}"/>
    <cellStyle name="Coma 2 3 3 2 4 2 8" xfId="18447" xr:uid="{00000000-0005-0000-0000-000017220000}"/>
    <cellStyle name="Coma 2 3 3 2 4 2 8 2" xfId="27151" xr:uid="{00000000-0005-0000-0000-000018220000}"/>
    <cellStyle name="Coma 2 3 3 2 4 2 9" xfId="14079" xr:uid="{00000000-0005-0000-0000-000019220000}"/>
    <cellStyle name="Coma 2 3 3 2 4 2 9 2" xfId="22783" xr:uid="{00000000-0005-0000-0000-00001A220000}"/>
    <cellStyle name="Coma 2 3 3 2 4 3" xfId="2090" xr:uid="{00000000-0005-0000-0000-00001B220000}"/>
    <cellStyle name="Coma 2 3 3 2 4 3 2" xfId="2091" xr:uid="{00000000-0005-0000-0000-00001C220000}"/>
    <cellStyle name="Coma 2 3 3 2 4 3 2 2" xfId="16260" xr:uid="{00000000-0005-0000-0000-00001D220000}"/>
    <cellStyle name="Coma 2 3 3 2 4 3 2 2 2" xfId="24964" xr:uid="{00000000-0005-0000-0000-00001E220000}"/>
    <cellStyle name="Coma 2 3 3 2 4 3 2 3" xfId="18458" xr:uid="{00000000-0005-0000-0000-00001F220000}"/>
    <cellStyle name="Coma 2 3 3 2 4 3 2 3 2" xfId="27162" xr:uid="{00000000-0005-0000-0000-000020220000}"/>
    <cellStyle name="Coma 2 3 3 2 4 3 2 4" xfId="14090" xr:uid="{00000000-0005-0000-0000-000021220000}"/>
    <cellStyle name="Coma 2 3 3 2 4 3 2 4 2" xfId="22794" xr:uid="{00000000-0005-0000-0000-000022220000}"/>
    <cellStyle name="Coma 2 3 3 2 4 3 2 5" xfId="20625" xr:uid="{00000000-0005-0000-0000-000023220000}"/>
    <cellStyle name="Coma 2 3 3 2 4 3 3" xfId="2092" xr:uid="{00000000-0005-0000-0000-000024220000}"/>
    <cellStyle name="Coma 2 3 3 2 4 3 3 2" xfId="16261" xr:uid="{00000000-0005-0000-0000-000025220000}"/>
    <cellStyle name="Coma 2 3 3 2 4 3 3 2 2" xfId="24965" xr:uid="{00000000-0005-0000-0000-000026220000}"/>
    <cellStyle name="Coma 2 3 3 2 4 3 3 3" xfId="18459" xr:uid="{00000000-0005-0000-0000-000027220000}"/>
    <cellStyle name="Coma 2 3 3 2 4 3 3 3 2" xfId="27163" xr:uid="{00000000-0005-0000-0000-000028220000}"/>
    <cellStyle name="Coma 2 3 3 2 4 3 3 4" xfId="14091" xr:uid="{00000000-0005-0000-0000-000029220000}"/>
    <cellStyle name="Coma 2 3 3 2 4 3 3 4 2" xfId="22795" xr:uid="{00000000-0005-0000-0000-00002A220000}"/>
    <cellStyle name="Coma 2 3 3 2 4 3 3 5" xfId="20626" xr:uid="{00000000-0005-0000-0000-00002B220000}"/>
    <cellStyle name="Coma 2 3 3 2 4 3 4" xfId="2093" xr:uid="{00000000-0005-0000-0000-00002C220000}"/>
    <cellStyle name="Coma 2 3 3 2 4 3 4 2" xfId="16262" xr:uid="{00000000-0005-0000-0000-00002D220000}"/>
    <cellStyle name="Coma 2 3 3 2 4 3 4 2 2" xfId="24966" xr:uid="{00000000-0005-0000-0000-00002E220000}"/>
    <cellStyle name="Coma 2 3 3 2 4 3 4 3" xfId="18460" xr:uid="{00000000-0005-0000-0000-00002F220000}"/>
    <cellStyle name="Coma 2 3 3 2 4 3 4 3 2" xfId="27164" xr:uid="{00000000-0005-0000-0000-000030220000}"/>
    <cellStyle name="Coma 2 3 3 2 4 3 4 4" xfId="14092" xr:uid="{00000000-0005-0000-0000-000031220000}"/>
    <cellStyle name="Coma 2 3 3 2 4 3 4 4 2" xfId="22796" xr:uid="{00000000-0005-0000-0000-000032220000}"/>
    <cellStyle name="Coma 2 3 3 2 4 3 4 5" xfId="20627" xr:uid="{00000000-0005-0000-0000-000033220000}"/>
    <cellStyle name="Coma 2 3 3 2 4 3 5" xfId="2094" xr:uid="{00000000-0005-0000-0000-000034220000}"/>
    <cellStyle name="Coma 2 3 3 2 4 3 5 2" xfId="16263" xr:uid="{00000000-0005-0000-0000-000035220000}"/>
    <cellStyle name="Coma 2 3 3 2 4 3 5 2 2" xfId="24967" xr:uid="{00000000-0005-0000-0000-000036220000}"/>
    <cellStyle name="Coma 2 3 3 2 4 3 5 3" xfId="18461" xr:uid="{00000000-0005-0000-0000-000037220000}"/>
    <cellStyle name="Coma 2 3 3 2 4 3 5 3 2" xfId="27165" xr:uid="{00000000-0005-0000-0000-000038220000}"/>
    <cellStyle name="Coma 2 3 3 2 4 3 5 4" xfId="14093" xr:uid="{00000000-0005-0000-0000-000039220000}"/>
    <cellStyle name="Coma 2 3 3 2 4 3 5 4 2" xfId="22797" xr:uid="{00000000-0005-0000-0000-00003A220000}"/>
    <cellStyle name="Coma 2 3 3 2 4 3 5 5" xfId="20628" xr:uid="{00000000-0005-0000-0000-00003B220000}"/>
    <cellStyle name="Coma 2 3 3 2 4 3 6" xfId="16259" xr:uid="{00000000-0005-0000-0000-00003C220000}"/>
    <cellStyle name="Coma 2 3 3 2 4 3 6 2" xfId="24963" xr:uid="{00000000-0005-0000-0000-00003D220000}"/>
    <cellStyle name="Coma 2 3 3 2 4 3 7" xfId="18457" xr:uid="{00000000-0005-0000-0000-00003E220000}"/>
    <cellStyle name="Coma 2 3 3 2 4 3 7 2" xfId="27161" xr:uid="{00000000-0005-0000-0000-00003F220000}"/>
    <cellStyle name="Coma 2 3 3 2 4 3 8" xfId="14089" xr:uid="{00000000-0005-0000-0000-000040220000}"/>
    <cellStyle name="Coma 2 3 3 2 4 3 8 2" xfId="22793" xr:uid="{00000000-0005-0000-0000-000041220000}"/>
    <cellStyle name="Coma 2 3 3 2 4 3 9" xfId="20624" xr:uid="{00000000-0005-0000-0000-000042220000}"/>
    <cellStyle name="Coma 2 3 3 2 4 4" xfId="2095" xr:uid="{00000000-0005-0000-0000-000043220000}"/>
    <cellStyle name="Coma 2 3 3 2 4 5" xfId="2096" xr:uid="{00000000-0005-0000-0000-000044220000}"/>
    <cellStyle name="Coma 2 3 3 2 4 6" xfId="2097" xr:uid="{00000000-0005-0000-0000-000045220000}"/>
    <cellStyle name="Coma 2 3 3 2 4 7" xfId="2098" xr:uid="{00000000-0005-0000-0000-000046220000}"/>
    <cellStyle name="Coma 2 3 3 2 5" xfId="2099" xr:uid="{00000000-0005-0000-0000-000047220000}"/>
    <cellStyle name="Coma 2 3 3 2 5 2" xfId="2100" xr:uid="{00000000-0005-0000-0000-000048220000}"/>
    <cellStyle name="Coma 2 3 3 2 5 2 2" xfId="2101" xr:uid="{00000000-0005-0000-0000-000049220000}"/>
    <cellStyle name="Coma 2 3 3 2 5 2 2 2" xfId="16265" xr:uid="{00000000-0005-0000-0000-00004A220000}"/>
    <cellStyle name="Coma 2 3 3 2 5 2 2 2 2" xfId="24969" xr:uid="{00000000-0005-0000-0000-00004B220000}"/>
    <cellStyle name="Coma 2 3 3 2 5 2 2 3" xfId="18463" xr:uid="{00000000-0005-0000-0000-00004C220000}"/>
    <cellStyle name="Coma 2 3 3 2 5 2 2 3 2" xfId="27167" xr:uid="{00000000-0005-0000-0000-00004D220000}"/>
    <cellStyle name="Coma 2 3 3 2 5 2 2 4" xfId="14095" xr:uid="{00000000-0005-0000-0000-00004E220000}"/>
    <cellStyle name="Coma 2 3 3 2 5 2 2 4 2" xfId="22799" xr:uid="{00000000-0005-0000-0000-00004F220000}"/>
    <cellStyle name="Coma 2 3 3 2 5 2 2 5" xfId="20630" xr:uid="{00000000-0005-0000-0000-000050220000}"/>
    <cellStyle name="Coma 2 3 3 2 5 2 3" xfId="2102" xr:uid="{00000000-0005-0000-0000-000051220000}"/>
    <cellStyle name="Coma 2 3 3 2 5 2 3 2" xfId="16266" xr:uid="{00000000-0005-0000-0000-000052220000}"/>
    <cellStyle name="Coma 2 3 3 2 5 2 3 2 2" xfId="24970" xr:uid="{00000000-0005-0000-0000-000053220000}"/>
    <cellStyle name="Coma 2 3 3 2 5 2 3 3" xfId="18464" xr:uid="{00000000-0005-0000-0000-000054220000}"/>
    <cellStyle name="Coma 2 3 3 2 5 2 3 3 2" xfId="27168" xr:uid="{00000000-0005-0000-0000-000055220000}"/>
    <cellStyle name="Coma 2 3 3 2 5 2 3 4" xfId="14096" xr:uid="{00000000-0005-0000-0000-000056220000}"/>
    <cellStyle name="Coma 2 3 3 2 5 2 3 4 2" xfId="22800" xr:uid="{00000000-0005-0000-0000-000057220000}"/>
    <cellStyle name="Coma 2 3 3 2 5 2 3 5" xfId="20631" xr:uid="{00000000-0005-0000-0000-000058220000}"/>
    <cellStyle name="Coma 2 3 3 2 5 2 4" xfId="2103" xr:uid="{00000000-0005-0000-0000-000059220000}"/>
    <cellStyle name="Coma 2 3 3 2 5 2 4 2" xfId="16267" xr:uid="{00000000-0005-0000-0000-00005A220000}"/>
    <cellStyle name="Coma 2 3 3 2 5 2 4 2 2" xfId="24971" xr:uid="{00000000-0005-0000-0000-00005B220000}"/>
    <cellStyle name="Coma 2 3 3 2 5 2 4 3" xfId="18465" xr:uid="{00000000-0005-0000-0000-00005C220000}"/>
    <cellStyle name="Coma 2 3 3 2 5 2 4 3 2" xfId="27169" xr:uid="{00000000-0005-0000-0000-00005D220000}"/>
    <cellStyle name="Coma 2 3 3 2 5 2 4 4" xfId="14097" xr:uid="{00000000-0005-0000-0000-00005E220000}"/>
    <cellStyle name="Coma 2 3 3 2 5 2 4 4 2" xfId="22801" xr:uid="{00000000-0005-0000-0000-00005F220000}"/>
    <cellStyle name="Coma 2 3 3 2 5 2 4 5" xfId="20632" xr:uid="{00000000-0005-0000-0000-000060220000}"/>
    <cellStyle name="Coma 2 3 3 2 5 2 5" xfId="2104" xr:uid="{00000000-0005-0000-0000-000061220000}"/>
    <cellStyle name="Coma 2 3 3 2 5 2 5 2" xfId="16268" xr:uid="{00000000-0005-0000-0000-000062220000}"/>
    <cellStyle name="Coma 2 3 3 2 5 2 5 2 2" xfId="24972" xr:uid="{00000000-0005-0000-0000-000063220000}"/>
    <cellStyle name="Coma 2 3 3 2 5 2 5 3" xfId="18466" xr:uid="{00000000-0005-0000-0000-000064220000}"/>
    <cellStyle name="Coma 2 3 3 2 5 2 5 3 2" xfId="27170" xr:uid="{00000000-0005-0000-0000-000065220000}"/>
    <cellStyle name="Coma 2 3 3 2 5 2 5 4" xfId="14098" xr:uid="{00000000-0005-0000-0000-000066220000}"/>
    <cellStyle name="Coma 2 3 3 2 5 2 5 4 2" xfId="22802" xr:uid="{00000000-0005-0000-0000-000067220000}"/>
    <cellStyle name="Coma 2 3 3 2 5 2 5 5" xfId="20633" xr:uid="{00000000-0005-0000-0000-000068220000}"/>
    <cellStyle name="Coma 2 3 3 2 5 2 6" xfId="16264" xr:uid="{00000000-0005-0000-0000-000069220000}"/>
    <cellStyle name="Coma 2 3 3 2 5 2 6 2" xfId="24968" xr:uid="{00000000-0005-0000-0000-00006A220000}"/>
    <cellStyle name="Coma 2 3 3 2 5 2 7" xfId="18462" xr:uid="{00000000-0005-0000-0000-00006B220000}"/>
    <cellStyle name="Coma 2 3 3 2 5 2 7 2" xfId="27166" xr:uid="{00000000-0005-0000-0000-00006C220000}"/>
    <cellStyle name="Coma 2 3 3 2 5 2 8" xfId="14094" xr:uid="{00000000-0005-0000-0000-00006D220000}"/>
    <cellStyle name="Coma 2 3 3 2 5 2 8 2" xfId="22798" xr:uid="{00000000-0005-0000-0000-00006E220000}"/>
    <cellStyle name="Coma 2 3 3 2 5 2 9" xfId="20629" xr:uid="{00000000-0005-0000-0000-00006F220000}"/>
    <cellStyle name="Coma 2 3 3 2 5 3" xfId="2105" xr:uid="{00000000-0005-0000-0000-000070220000}"/>
    <cellStyle name="Coma 2 3 3 2 5 4" xfId="2106" xr:uid="{00000000-0005-0000-0000-000071220000}"/>
    <cellStyle name="Coma 2 3 3 2 5 5" xfId="2107" xr:uid="{00000000-0005-0000-0000-000072220000}"/>
    <cellStyle name="Coma 2 3 3 2 5 6" xfId="2108" xr:uid="{00000000-0005-0000-0000-000073220000}"/>
    <cellStyle name="Coma 2 3 3 2 6" xfId="2109" xr:uid="{00000000-0005-0000-0000-000074220000}"/>
    <cellStyle name="Coma 2 3 3 2 6 2" xfId="16269" xr:uid="{00000000-0005-0000-0000-000075220000}"/>
    <cellStyle name="Coma 2 3 3 2 6 2 2" xfId="24973" xr:uid="{00000000-0005-0000-0000-000076220000}"/>
    <cellStyle name="Coma 2 3 3 2 6 3" xfId="18467" xr:uid="{00000000-0005-0000-0000-000077220000}"/>
    <cellStyle name="Coma 2 3 3 2 6 3 2" xfId="27171" xr:uid="{00000000-0005-0000-0000-000078220000}"/>
    <cellStyle name="Coma 2 3 3 2 6 4" xfId="14099" xr:uid="{00000000-0005-0000-0000-000079220000}"/>
    <cellStyle name="Coma 2 3 3 2 6 4 2" xfId="22803" xr:uid="{00000000-0005-0000-0000-00007A220000}"/>
    <cellStyle name="Coma 2 3 3 2 6 5" xfId="20634" xr:uid="{00000000-0005-0000-0000-00007B220000}"/>
    <cellStyle name="Coma 2 3 3 2 7" xfId="2110" xr:uid="{00000000-0005-0000-0000-00007C220000}"/>
    <cellStyle name="Coma 2 3 3 2 7 2" xfId="16270" xr:uid="{00000000-0005-0000-0000-00007D220000}"/>
    <cellStyle name="Coma 2 3 3 2 7 2 2" xfId="24974" xr:uid="{00000000-0005-0000-0000-00007E220000}"/>
    <cellStyle name="Coma 2 3 3 2 7 3" xfId="18468" xr:uid="{00000000-0005-0000-0000-00007F220000}"/>
    <cellStyle name="Coma 2 3 3 2 7 3 2" xfId="27172" xr:uid="{00000000-0005-0000-0000-000080220000}"/>
    <cellStyle name="Coma 2 3 3 2 7 4" xfId="14100" xr:uid="{00000000-0005-0000-0000-000081220000}"/>
    <cellStyle name="Coma 2 3 3 2 7 4 2" xfId="22804" xr:uid="{00000000-0005-0000-0000-000082220000}"/>
    <cellStyle name="Coma 2 3 3 2 7 5" xfId="20635" xr:uid="{00000000-0005-0000-0000-000083220000}"/>
    <cellStyle name="Coma 2 3 3 2 8" xfId="2111" xr:uid="{00000000-0005-0000-0000-000084220000}"/>
    <cellStyle name="Coma 2 3 3 2 8 2" xfId="16271" xr:uid="{00000000-0005-0000-0000-000085220000}"/>
    <cellStyle name="Coma 2 3 3 2 8 2 2" xfId="24975" xr:uid="{00000000-0005-0000-0000-000086220000}"/>
    <cellStyle name="Coma 2 3 3 2 8 3" xfId="18469" xr:uid="{00000000-0005-0000-0000-000087220000}"/>
    <cellStyle name="Coma 2 3 3 2 8 3 2" xfId="27173" xr:uid="{00000000-0005-0000-0000-000088220000}"/>
    <cellStyle name="Coma 2 3 3 2 8 4" xfId="14101" xr:uid="{00000000-0005-0000-0000-000089220000}"/>
    <cellStyle name="Coma 2 3 3 2 8 4 2" xfId="22805" xr:uid="{00000000-0005-0000-0000-00008A220000}"/>
    <cellStyle name="Coma 2 3 3 2 8 5" xfId="20636" xr:uid="{00000000-0005-0000-0000-00008B220000}"/>
    <cellStyle name="Coma 2 3 3 2 9" xfId="2112" xr:uid="{00000000-0005-0000-0000-00008C220000}"/>
    <cellStyle name="Coma 2 3 3 2 9 2" xfId="16272" xr:uid="{00000000-0005-0000-0000-00008D220000}"/>
    <cellStyle name="Coma 2 3 3 2 9 2 2" xfId="24976" xr:uid="{00000000-0005-0000-0000-00008E220000}"/>
    <cellStyle name="Coma 2 3 3 2 9 3" xfId="18470" xr:uid="{00000000-0005-0000-0000-00008F220000}"/>
    <cellStyle name="Coma 2 3 3 2 9 3 2" xfId="27174" xr:uid="{00000000-0005-0000-0000-000090220000}"/>
    <cellStyle name="Coma 2 3 3 2 9 4" xfId="14102" xr:uid="{00000000-0005-0000-0000-000091220000}"/>
    <cellStyle name="Coma 2 3 3 2 9 4 2" xfId="22806" xr:uid="{00000000-0005-0000-0000-000092220000}"/>
    <cellStyle name="Coma 2 3 3 2 9 5" xfId="20637" xr:uid="{00000000-0005-0000-0000-000093220000}"/>
    <cellStyle name="Coma 2 3 3 3" xfId="2113" xr:uid="{00000000-0005-0000-0000-000094220000}"/>
    <cellStyle name="Coma 2 3 3 3 10" xfId="18471" xr:uid="{00000000-0005-0000-0000-000095220000}"/>
    <cellStyle name="Coma 2 3 3 3 10 2" xfId="27175" xr:uid="{00000000-0005-0000-0000-000096220000}"/>
    <cellStyle name="Coma 2 3 3 3 11" xfId="14103" xr:uid="{00000000-0005-0000-0000-000097220000}"/>
    <cellStyle name="Coma 2 3 3 3 11 2" xfId="22807" xr:uid="{00000000-0005-0000-0000-000098220000}"/>
    <cellStyle name="Coma 2 3 3 3 12" xfId="20638" xr:uid="{00000000-0005-0000-0000-000099220000}"/>
    <cellStyle name="Coma 2 3 3 3 2" xfId="2114" xr:uid="{00000000-0005-0000-0000-00009A220000}"/>
    <cellStyle name="Coma 2 3 3 3 2 2" xfId="2115" xr:uid="{00000000-0005-0000-0000-00009B220000}"/>
    <cellStyle name="Coma 2 3 3 3 2 2 10" xfId="14104" xr:uid="{00000000-0005-0000-0000-00009C220000}"/>
    <cellStyle name="Coma 2 3 3 3 2 2 10 2" xfId="22808" xr:uid="{00000000-0005-0000-0000-00009D220000}"/>
    <cellStyle name="Coma 2 3 3 3 2 2 11" xfId="20639" xr:uid="{00000000-0005-0000-0000-00009E220000}"/>
    <cellStyle name="Coma 2 3 3 3 2 2 2" xfId="2116" xr:uid="{00000000-0005-0000-0000-00009F220000}"/>
    <cellStyle name="Coma 2 3 3 3 2 2 2 2" xfId="2117" xr:uid="{00000000-0005-0000-0000-0000A0220000}"/>
    <cellStyle name="Coma 2 3 3 3 2 2 2 2 10" xfId="20640" xr:uid="{00000000-0005-0000-0000-0000A1220000}"/>
    <cellStyle name="Coma 2 3 3 3 2 2 2 2 2" xfId="2118" xr:uid="{00000000-0005-0000-0000-0000A2220000}"/>
    <cellStyle name="Coma 2 3 3 3 2 2 2 2 2 2" xfId="2119" xr:uid="{00000000-0005-0000-0000-0000A3220000}"/>
    <cellStyle name="Coma 2 3 3 3 2 2 2 2 2 3" xfId="2120" xr:uid="{00000000-0005-0000-0000-0000A4220000}"/>
    <cellStyle name="Coma 2 3 3 3 2 2 2 2 2 4" xfId="2121" xr:uid="{00000000-0005-0000-0000-0000A5220000}"/>
    <cellStyle name="Coma 2 3 3 3 2 2 2 2 2 5" xfId="2122" xr:uid="{00000000-0005-0000-0000-0000A6220000}"/>
    <cellStyle name="Coma 2 3 3 3 2 2 2 2 3" xfId="2123" xr:uid="{00000000-0005-0000-0000-0000A7220000}"/>
    <cellStyle name="Coma 2 3 3 3 2 2 2 2 3 2" xfId="16276" xr:uid="{00000000-0005-0000-0000-0000A8220000}"/>
    <cellStyle name="Coma 2 3 3 3 2 2 2 2 3 2 2" xfId="24980" xr:uid="{00000000-0005-0000-0000-0000A9220000}"/>
    <cellStyle name="Coma 2 3 3 3 2 2 2 2 3 3" xfId="18474" xr:uid="{00000000-0005-0000-0000-0000AA220000}"/>
    <cellStyle name="Coma 2 3 3 3 2 2 2 2 3 3 2" xfId="27178" xr:uid="{00000000-0005-0000-0000-0000AB220000}"/>
    <cellStyle name="Coma 2 3 3 3 2 2 2 2 3 4" xfId="14106" xr:uid="{00000000-0005-0000-0000-0000AC220000}"/>
    <cellStyle name="Coma 2 3 3 3 2 2 2 2 3 4 2" xfId="22810" xr:uid="{00000000-0005-0000-0000-0000AD220000}"/>
    <cellStyle name="Coma 2 3 3 3 2 2 2 2 3 5" xfId="20641" xr:uid="{00000000-0005-0000-0000-0000AE220000}"/>
    <cellStyle name="Coma 2 3 3 3 2 2 2 2 4" xfId="2124" xr:uid="{00000000-0005-0000-0000-0000AF220000}"/>
    <cellStyle name="Coma 2 3 3 3 2 2 2 2 4 2" xfId="16277" xr:uid="{00000000-0005-0000-0000-0000B0220000}"/>
    <cellStyle name="Coma 2 3 3 3 2 2 2 2 4 2 2" xfId="24981" xr:uid="{00000000-0005-0000-0000-0000B1220000}"/>
    <cellStyle name="Coma 2 3 3 3 2 2 2 2 4 3" xfId="18475" xr:uid="{00000000-0005-0000-0000-0000B2220000}"/>
    <cellStyle name="Coma 2 3 3 3 2 2 2 2 4 3 2" xfId="27179" xr:uid="{00000000-0005-0000-0000-0000B3220000}"/>
    <cellStyle name="Coma 2 3 3 3 2 2 2 2 4 4" xfId="14107" xr:uid="{00000000-0005-0000-0000-0000B4220000}"/>
    <cellStyle name="Coma 2 3 3 3 2 2 2 2 4 4 2" xfId="22811" xr:uid="{00000000-0005-0000-0000-0000B5220000}"/>
    <cellStyle name="Coma 2 3 3 3 2 2 2 2 4 5" xfId="20642" xr:uid="{00000000-0005-0000-0000-0000B6220000}"/>
    <cellStyle name="Coma 2 3 3 3 2 2 2 2 5" xfId="2125" xr:uid="{00000000-0005-0000-0000-0000B7220000}"/>
    <cellStyle name="Coma 2 3 3 3 2 2 2 2 5 2" xfId="16278" xr:uid="{00000000-0005-0000-0000-0000B8220000}"/>
    <cellStyle name="Coma 2 3 3 3 2 2 2 2 5 2 2" xfId="24982" xr:uid="{00000000-0005-0000-0000-0000B9220000}"/>
    <cellStyle name="Coma 2 3 3 3 2 2 2 2 5 3" xfId="18476" xr:uid="{00000000-0005-0000-0000-0000BA220000}"/>
    <cellStyle name="Coma 2 3 3 3 2 2 2 2 5 3 2" xfId="27180" xr:uid="{00000000-0005-0000-0000-0000BB220000}"/>
    <cellStyle name="Coma 2 3 3 3 2 2 2 2 5 4" xfId="14108" xr:uid="{00000000-0005-0000-0000-0000BC220000}"/>
    <cellStyle name="Coma 2 3 3 3 2 2 2 2 5 4 2" xfId="22812" xr:uid="{00000000-0005-0000-0000-0000BD220000}"/>
    <cellStyle name="Coma 2 3 3 3 2 2 2 2 5 5" xfId="20643" xr:uid="{00000000-0005-0000-0000-0000BE220000}"/>
    <cellStyle name="Coma 2 3 3 3 2 2 2 2 6" xfId="2126" xr:uid="{00000000-0005-0000-0000-0000BF220000}"/>
    <cellStyle name="Coma 2 3 3 3 2 2 2 2 6 2" xfId="16279" xr:uid="{00000000-0005-0000-0000-0000C0220000}"/>
    <cellStyle name="Coma 2 3 3 3 2 2 2 2 6 2 2" xfId="24983" xr:uid="{00000000-0005-0000-0000-0000C1220000}"/>
    <cellStyle name="Coma 2 3 3 3 2 2 2 2 6 3" xfId="18477" xr:uid="{00000000-0005-0000-0000-0000C2220000}"/>
    <cellStyle name="Coma 2 3 3 3 2 2 2 2 6 3 2" xfId="27181" xr:uid="{00000000-0005-0000-0000-0000C3220000}"/>
    <cellStyle name="Coma 2 3 3 3 2 2 2 2 6 4" xfId="14109" xr:uid="{00000000-0005-0000-0000-0000C4220000}"/>
    <cellStyle name="Coma 2 3 3 3 2 2 2 2 6 4 2" xfId="22813" xr:uid="{00000000-0005-0000-0000-0000C5220000}"/>
    <cellStyle name="Coma 2 3 3 3 2 2 2 2 6 5" xfId="20644" xr:uid="{00000000-0005-0000-0000-0000C6220000}"/>
    <cellStyle name="Coma 2 3 3 3 2 2 2 2 7" xfId="16275" xr:uid="{00000000-0005-0000-0000-0000C7220000}"/>
    <cellStyle name="Coma 2 3 3 3 2 2 2 2 7 2" xfId="24979" xr:uid="{00000000-0005-0000-0000-0000C8220000}"/>
    <cellStyle name="Coma 2 3 3 3 2 2 2 2 8" xfId="18473" xr:uid="{00000000-0005-0000-0000-0000C9220000}"/>
    <cellStyle name="Coma 2 3 3 3 2 2 2 2 8 2" xfId="27177" xr:uid="{00000000-0005-0000-0000-0000CA220000}"/>
    <cellStyle name="Coma 2 3 3 3 2 2 2 2 9" xfId="14105" xr:uid="{00000000-0005-0000-0000-0000CB220000}"/>
    <cellStyle name="Coma 2 3 3 3 2 2 2 2 9 2" xfId="22809" xr:uid="{00000000-0005-0000-0000-0000CC220000}"/>
    <cellStyle name="Coma 2 3 3 3 2 2 2 3" xfId="2127" xr:uid="{00000000-0005-0000-0000-0000CD220000}"/>
    <cellStyle name="Coma 2 3 3 3 2 2 2 4" xfId="2128" xr:uid="{00000000-0005-0000-0000-0000CE220000}"/>
    <cellStyle name="Coma 2 3 3 3 2 2 2 5" xfId="2129" xr:uid="{00000000-0005-0000-0000-0000CF220000}"/>
    <cellStyle name="Coma 2 3 3 3 2 2 2 6" xfId="2130" xr:uid="{00000000-0005-0000-0000-0000D0220000}"/>
    <cellStyle name="Coma 2 3 3 3 2 2 3" xfId="2131" xr:uid="{00000000-0005-0000-0000-0000D1220000}"/>
    <cellStyle name="Coma 2 3 3 3 2 2 3 2" xfId="2132" xr:uid="{00000000-0005-0000-0000-0000D2220000}"/>
    <cellStyle name="Coma 2 3 3 3 2 2 3 3" xfId="2133" xr:uid="{00000000-0005-0000-0000-0000D3220000}"/>
    <cellStyle name="Coma 2 3 3 3 2 2 3 4" xfId="2134" xr:uid="{00000000-0005-0000-0000-0000D4220000}"/>
    <cellStyle name="Coma 2 3 3 3 2 2 3 5" xfId="2135" xr:uid="{00000000-0005-0000-0000-0000D5220000}"/>
    <cellStyle name="Coma 2 3 3 3 2 2 4" xfId="2136" xr:uid="{00000000-0005-0000-0000-0000D6220000}"/>
    <cellStyle name="Coma 2 3 3 3 2 2 4 2" xfId="16280" xr:uid="{00000000-0005-0000-0000-0000D7220000}"/>
    <cellStyle name="Coma 2 3 3 3 2 2 4 2 2" xfId="24984" xr:uid="{00000000-0005-0000-0000-0000D8220000}"/>
    <cellStyle name="Coma 2 3 3 3 2 2 4 3" xfId="18478" xr:uid="{00000000-0005-0000-0000-0000D9220000}"/>
    <cellStyle name="Coma 2 3 3 3 2 2 4 3 2" xfId="27182" xr:uid="{00000000-0005-0000-0000-0000DA220000}"/>
    <cellStyle name="Coma 2 3 3 3 2 2 4 4" xfId="14110" xr:uid="{00000000-0005-0000-0000-0000DB220000}"/>
    <cellStyle name="Coma 2 3 3 3 2 2 4 4 2" xfId="22814" xr:uid="{00000000-0005-0000-0000-0000DC220000}"/>
    <cellStyle name="Coma 2 3 3 3 2 2 4 5" xfId="20645" xr:uid="{00000000-0005-0000-0000-0000DD220000}"/>
    <cellStyle name="Coma 2 3 3 3 2 2 5" xfId="2137" xr:uid="{00000000-0005-0000-0000-0000DE220000}"/>
    <cellStyle name="Coma 2 3 3 3 2 2 5 2" xfId="16281" xr:uid="{00000000-0005-0000-0000-0000DF220000}"/>
    <cellStyle name="Coma 2 3 3 3 2 2 5 2 2" xfId="24985" xr:uid="{00000000-0005-0000-0000-0000E0220000}"/>
    <cellStyle name="Coma 2 3 3 3 2 2 5 3" xfId="18479" xr:uid="{00000000-0005-0000-0000-0000E1220000}"/>
    <cellStyle name="Coma 2 3 3 3 2 2 5 3 2" xfId="27183" xr:uid="{00000000-0005-0000-0000-0000E2220000}"/>
    <cellStyle name="Coma 2 3 3 3 2 2 5 4" xfId="14111" xr:uid="{00000000-0005-0000-0000-0000E3220000}"/>
    <cellStyle name="Coma 2 3 3 3 2 2 5 4 2" xfId="22815" xr:uid="{00000000-0005-0000-0000-0000E4220000}"/>
    <cellStyle name="Coma 2 3 3 3 2 2 5 5" xfId="20646" xr:uid="{00000000-0005-0000-0000-0000E5220000}"/>
    <cellStyle name="Coma 2 3 3 3 2 2 6" xfId="2138" xr:uid="{00000000-0005-0000-0000-0000E6220000}"/>
    <cellStyle name="Coma 2 3 3 3 2 2 6 2" xfId="16282" xr:uid="{00000000-0005-0000-0000-0000E7220000}"/>
    <cellStyle name="Coma 2 3 3 3 2 2 6 2 2" xfId="24986" xr:uid="{00000000-0005-0000-0000-0000E8220000}"/>
    <cellStyle name="Coma 2 3 3 3 2 2 6 3" xfId="18480" xr:uid="{00000000-0005-0000-0000-0000E9220000}"/>
    <cellStyle name="Coma 2 3 3 3 2 2 6 3 2" xfId="27184" xr:uid="{00000000-0005-0000-0000-0000EA220000}"/>
    <cellStyle name="Coma 2 3 3 3 2 2 6 4" xfId="14112" xr:uid="{00000000-0005-0000-0000-0000EB220000}"/>
    <cellStyle name="Coma 2 3 3 3 2 2 6 4 2" xfId="22816" xr:uid="{00000000-0005-0000-0000-0000EC220000}"/>
    <cellStyle name="Coma 2 3 3 3 2 2 6 5" xfId="20647" xr:uid="{00000000-0005-0000-0000-0000ED220000}"/>
    <cellStyle name="Coma 2 3 3 3 2 2 7" xfId="2139" xr:uid="{00000000-0005-0000-0000-0000EE220000}"/>
    <cellStyle name="Coma 2 3 3 3 2 2 7 2" xfId="16283" xr:uid="{00000000-0005-0000-0000-0000EF220000}"/>
    <cellStyle name="Coma 2 3 3 3 2 2 7 2 2" xfId="24987" xr:uid="{00000000-0005-0000-0000-0000F0220000}"/>
    <cellStyle name="Coma 2 3 3 3 2 2 7 3" xfId="18481" xr:uid="{00000000-0005-0000-0000-0000F1220000}"/>
    <cellStyle name="Coma 2 3 3 3 2 2 7 3 2" xfId="27185" xr:uid="{00000000-0005-0000-0000-0000F2220000}"/>
    <cellStyle name="Coma 2 3 3 3 2 2 7 4" xfId="14113" xr:uid="{00000000-0005-0000-0000-0000F3220000}"/>
    <cellStyle name="Coma 2 3 3 3 2 2 7 4 2" xfId="22817" xr:uid="{00000000-0005-0000-0000-0000F4220000}"/>
    <cellStyle name="Coma 2 3 3 3 2 2 7 5" xfId="20648" xr:uid="{00000000-0005-0000-0000-0000F5220000}"/>
    <cellStyle name="Coma 2 3 3 3 2 2 8" xfId="16274" xr:uid="{00000000-0005-0000-0000-0000F6220000}"/>
    <cellStyle name="Coma 2 3 3 3 2 2 8 2" xfId="24978" xr:uid="{00000000-0005-0000-0000-0000F7220000}"/>
    <cellStyle name="Coma 2 3 3 3 2 2 9" xfId="18472" xr:uid="{00000000-0005-0000-0000-0000F8220000}"/>
    <cellStyle name="Coma 2 3 3 3 2 2 9 2" xfId="27176" xr:uid="{00000000-0005-0000-0000-0000F9220000}"/>
    <cellStyle name="Coma 2 3 3 3 2 3" xfId="2140" xr:uid="{00000000-0005-0000-0000-0000FA220000}"/>
    <cellStyle name="Coma 2 3 3 3 2 3 10" xfId="20649" xr:uid="{00000000-0005-0000-0000-0000FB220000}"/>
    <cellStyle name="Coma 2 3 3 3 2 3 2" xfId="2141" xr:uid="{00000000-0005-0000-0000-0000FC220000}"/>
    <cellStyle name="Coma 2 3 3 3 2 3 2 2" xfId="2142" xr:uid="{00000000-0005-0000-0000-0000FD220000}"/>
    <cellStyle name="Coma 2 3 3 3 2 3 2 3" xfId="2143" xr:uid="{00000000-0005-0000-0000-0000FE220000}"/>
    <cellStyle name="Coma 2 3 3 3 2 3 2 4" xfId="2144" xr:uid="{00000000-0005-0000-0000-0000FF220000}"/>
    <cellStyle name="Coma 2 3 3 3 2 3 2 5" xfId="2145" xr:uid="{00000000-0005-0000-0000-000000230000}"/>
    <cellStyle name="Coma 2 3 3 3 2 3 3" xfId="2146" xr:uid="{00000000-0005-0000-0000-000001230000}"/>
    <cellStyle name="Coma 2 3 3 3 2 3 3 2" xfId="16285" xr:uid="{00000000-0005-0000-0000-000002230000}"/>
    <cellStyle name="Coma 2 3 3 3 2 3 3 2 2" xfId="24989" xr:uid="{00000000-0005-0000-0000-000003230000}"/>
    <cellStyle name="Coma 2 3 3 3 2 3 3 3" xfId="18483" xr:uid="{00000000-0005-0000-0000-000004230000}"/>
    <cellStyle name="Coma 2 3 3 3 2 3 3 3 2" xfId="27187" xr:uid="{00000000-0005-0000-0000-000005230000}"/>
    <cellStyle name="Coma 2 3 3 3 2 3 3 4" xfId="14115" xr:uid="{00000000-0005-0000-0000-000006230000}"/>
    <cellStyle name="Coma 2 3 3 3 2 3 3 4 2" xfId="22819" xr:uid="{00000000-0005-0000-0000-000007230000}"/>
    <cellStyle name="Coma 2 3 3 3 2 3 3 5" xfId="20650" xr:uid="{00000000-0005-0000-0000-000008230000}"/>
    <cellStyle name="Coma 2 3 3 3 2 3 4" xfId="2147" xr:uid="{00000000-0005-0000-0000-000009230000}"/>
    <cellStyle name="Coma 2 3 3 3 2 3 4 2" xfId="16286" xr:uid="{00000000-0005-0000-0000-00000A230000}"/>
    <cellStyle name="Coma 2 3 3 3 2 3 4 2 2" xfId="24990" xr:uid="{00000000-0005-0000-0000-00000B230000}"/>
    <cellStyle name="Coma 2 3 3 3 2 3 4 3" xfId="18484" xr:uid="{00000000-0005-0000-0000-00000C230000}"/>
    <cellStyle name="Coma 2 3 3 3 2 3 4 3 2" xfId="27188" xr:uid="{00000000-0005-0000-0000-00000D230000}"/>
    <cellStyle name="Coma 2 3 3 3 2 3 4 4" xfId="14116" xr:uid="{00000000-0005-0000-0000-00000E230000}"/>
    <cellStyle name="Coma 2 3 3 3 2 3 4 4 2" xfId="22820" xr:uid="{00000000-0005-0000-0000-00000F230000}"/>
    <cellStyle name="Coma 2 3 3 3 2 3 4 5" xfId="20651" xr:uid="{00000000-0005-0000-0000-000010230000}"/>
    <cellStyle name="Coma 2 3 3 3 2 3 5" xfId="2148" xr:uid="{00000000-0005-0000-0000-000011230000}"/>
    <cellStyle name="Coma 2 3 3 3 2 3 5 2" xfId="16287" xr:uid="{00000000-0005-0000-0000-000012230000}"/>
    <cellStyle name="Coma 2 3 3 3 2 3 5 2 2" xfId="24991" xr:uid="{00000000-0005-0000-0000-000013230000}"/>
    <cellStyle name="Coma 2 3 3 3 2 3 5 3" xfId="18485" xr:uid="{00000000-0005-0000-0000-000014230000}"/>
    <cellStyle name="Coma 2 3 3 3 2 3 5 3 2" xfId="27189" xr:uid="{00000000-0005-0000-0000-000015230000}"/>
    <cellStyle name="Coma 2 3 3 3 2 3 5 4" xfId="14117" xr:uid="{00000000-0005-0000-0000-000016230000}"/>
    <cellStyle name="Coma 2 3 3 3 2 3 5 4 2" xfId="22821" xr:uid="{00000000-0005-0000-0000-000017230000}"/>
    <cellStyle name="Coma 2 3 3 3 2 3 5 5" xfId="20652" xr:uid="{00000000-0005-0000-0000-000018230000}"/>
    <cellStyle name="Coma 2 3 3 3 2 3 6" xfId="2149" xr:uid="{00000000-0005-0000-0000-000019230000}"/>
    <cellStyle name="Coma 2 3 3 3 2 3 6 2" xfId="16288" xr:uid="{00000000-0005-0000-0000-00001A230000}"/>
    <cellStyle name="Coma 2 3 3 3 2 3 6 2 2" xfId="24992" xr:uid="{00000000-0005-0000-0000-00001B230000}"/>
    <cellStyle name="Coma 2 3 3 3 2 3 6 3" xfId="18486" xr:uid="{00000000-0005-0000-0000-00001C230000}"/>
    <cellStyle name="Coma 2 3 3 3 2 3 6 3 2" xfId="27190" xr:uid="{00000000-0005-0000-0000-00001D230000}"/>
    <cellStyle name="Coma 2 3 3 3 2 3 6 4" xfId="14118" xr:uid="{00000000-0005-0000-0000-00001E230000}"/>
    <cellStyle name="Coma 2 3 3 3 2 3 6 4 2" xfId="22822" xr:uid="{00000000-0005-0000-0000-00001F230000}"/>
    <cellStyle name="Coma 2 3 3 3 2 3 6 5" xfId="20653" xr:uid="{00000000-0005-0000-0000-000020230000}"/>
    <cellStyle name="Coma 2 3 3 3 2 3 7" xfId="16284" xr:uid="{00000000-0005-0000-0000-000021230000}"/>
    <cellStyle name="Coma 2 3 3 3 2 3 7 2" xfId="24988" xr:uid="{00000000-0005-0000-0000-000022230000}"/>
    <cellStyle name="Coma 2 3 3 3 2 3 8" xfId="18482" xr:uid="{00000000-0005-0000-0000-000023230000}"/>
    <cellStyle name="Coma 2 3 3 3 2 3 8 2" xfId="27186" xr:uid="{00000000-0005-0000-0000-000024230000}"/>
    <cellStyle name="Coma 2 3 3 3 2 3 9" xfId="14114" xr:uid="{00000000-0005-0000-0000-000025230000}"/>
    <cellStyle name="Coma 2 3 3 3 2 3 9 2" xfId="22818" xr:uid="{00000000-0005-0000-0000-000026230000}"/>
    <cellStyle name="Coma 2 3 3 3 2 4" xfId="2150" xr:uid="{00000000-0005-0000-0000-000027230000}"/>
    <cellStyle name="Coma 2 3 3 3 2 5" xfId="2151" xr:uid="{00000000-0005-0000-0000-000028230000}"/>
    <cellStyle name="Coma 2 3 3 3 2 6" xfId="2152" xr:uid="{00000000-0005-0000-0000-000029230000}"/>
    <cellStyle name="Coma 2 3 3 3 2 7" xfId="2153" xr:uid="{00000000-0005-0000-0000-00002A230000}"/>
    <cellStyle name="Coma 2 3 3 3 3" xfId="2154" xr:uid="{00000000-0005-0000-0000-00002B230000}"/>
    <cellStyle name="Coma 2 3 3 3 3 2" xfId="2155" xr:uid="{00000000-0005-0000-0000-00002C230000}"/>
    <cellStyle name="Coma 2 3 3 3 3 2 10" xfId="20654" xr:uid="{00000000-0005-0000-0000-00002D230000}"/>
    <cellStyle name="Coma 2 3 3 3 3 2 2" xfId="2156" xr:uid="{00000000-0005-0000-0000-00002E230000}"/>
    <cellStyle name="Coma 2 3 3 3 3 2 2 2" xfId="2157" xr:uid="{00000000-0005-0000-0000-00002F230000}"/>
    <cellStyle name="Coma 2 3 3 3 3 2 2 3" xfId="2158" xr:uid="{00000000-0005-0000-0000-000030230000}"/>
    <cellStyle name="Coma 2 3 3 3 3 2 2 4" xfId="2159" xr:uid="{00000000-0005-0000-0000-000031230000}"/>
    <cellStyle name="Coma 2 3 3 3 3 2 2 5" xfId="2160" xr:uid="{00000000-0005-0000-0000-000032230000}"/>
    <cellStyle name="Coma 2 3 3 3 3 2 3" xfId="2161" xr:uid="{00000000-0005-0000-0000-000033230000}"/>
    <cellStyle name="Coma 2 3 3 3 3 2 3 2" xfId="16290" xr:uid="{00000000-0005-0000-0000-000034230000}"/>
    <cellStyle name="Coma 2 3 3 3 3 2 3 2 2" xfId="24994" xr:uid="{00000000-0005-0000-0000-000035230000}"/>
    <cellStyle name="Coma 2 3 3 3 3 2 3 3" xfId="18488" xr:uid="{00000000-0005-0000-0000-000036230000}"/>
    <cellStyle name="Coma 2 3 3 3 3 2 3 3 2" xfId="27192" xr:uid="{00000000-0005-0000-0000-000037230000}"/>
    <cellStyle name="Coma 2 3 3 3 3 2 3 4" xfId="14120" xr:uid="{00000000-0005-0000-0000-000038230000}"/>
    <cellStyle name="Coma 2 3 3 3 3 2 3 4 2" xfId="22824" xr:uid="{00000000-0005-0000-0000-000039230000}"/>
    <cellStyle name="Coma 2 3 3 3 3 2 3 5" xfId="20655" xr:uid="{00000000-0005-0000-0000-00003A230000}"/>
    <cellStyle name="Coma 2 3 3 3 3 2 4" xfId="2162" xr:uid="{00000000-0005-0000-0000-00003B230000}"/>
    <cellStyle name="Coma 2 3 3 3 3 2 4 2" xfId="16291" xr:uid="{00000000-0005-0000-0000-00003C230000}"/>
    <cellStyle name="Coma 2 3 3 3 3 2 4 2 2" xfId="24995" xr:uid="{00000000-0005-0000-0000-00003D230000}"/>
    <cellStyle name="Coma 2 3 3 3 3 2 4 3" xfId="18489" xr:uid="{00000000-0005-0000-0000-00003E230000}"/>
    <cellStyle name="Coma 2 3 3 3 3 2 4 3 2" xfId="27193" xr:uid="{00000000-0005-0000-0000-00003F230000}"/>
    <cellStyle name="Coma 2 3 3 3 3 2 4 4" xfId="14121" xr:uid="{00000000-0005-0000-0000-000040230000}"/>
    <cellStyle name="Coma 2 3 3 3 3 2 4 4 2" xfId="22825" xr:uid="{00000000-0005-0000-0000-000041230000}"/>
    <cellStyle name="Coma 2 3 3 3 3 2 4 5" xfId="20656" xr:uid="{00000000-0005-0000-0000-000042230000}"/>
    <cellStyle name="Coma 2 3 3 3 3 2 5" xfId="2163" xr:uid="{00000000-0005-0000-0000-000043230000}"/>
    <cellStyle name="Coma 2 3 3 3 3 2 5 2" xfId="16292" xr:uid="{00000000-0005-0000-0000-000044230000}"/>
    <cellStyle name="Coma 2 3 3 3 3 2 5 2 2" xfId="24996" xr:uid="{00000000-0005-0000-0000-000045230000}"/>
    <cellStyle name="Coma 2 3 3 3 3 2 5 3" xfId="18490" xr:uid="{00000000-0005-0000-0000-000046230000}"/>
    <cellStyle name="Coma 2 3 3 3 3 2 5 3 2" xfId="27194" xr:uid="{00000000-0005-0000-0000-000047230000}"/>
    <cellStyle name="Coma 2 3 3 3 3 2 5 4" xfId="14122" xr:uid="{00000000-0005-0000-0000-000048230000}"/>
    <cellStyle name="Coma 2 3 3 3 3 2 5 4 2" xfId="22826" xr:uid="{00000000-0005-0000-0000-000049230000}"/>
    <cellStyle name="Coma 2 3 3 3 3 2 5 5" xfId="20657" xr:uid="{00000000-0005-0000-0000-00004A230000}"/>
    <cellStyle name="Coma 2 3 3 3 3 2 6" xfId="2164" xr:uid="{00000000-0005-0000-0000-00004B230000}"/>
    <cellStyle name="Coma 2 3 3 3 3 2 6 2" xfId="16293" xr:uid="{00000000-0005-0000-0000-00004C230000}"/>
    <cellStyle name="Coma 2 3 3 3 3 2 6 2 2" xfId="24997" xr:uid="{00000000-0005-0000-0000-00004D230000}"/>
    <cellStyle name="Coma 2 3 3 3 3 2 6 3" xfId="18491" xr:uid="{00000000-0005-0000-0000-00004E230000}"/>
    <cellStyle name="Coma 2 3 3 3 3 2 6 3 2" xfId="27195" xr:uid="{00000000-0005-0000-0000-00004F230000}"/>
    <cellStyle name="Coma 2 3 3 3 3 2 6 4" xfId="14123" xr:uid="{00000000-0005-0000-0000-000050230000}"/>
    <cellStyle name="Coma 2 3 3 3 3 2 6 4 2" xfId="22827" xr:uid="{00000000-0005-0000-0000-000051230000}"/>
    <cellStyle name="Coma 2 3 3 3 3 2 6 5" xfId="20658" xr:uid="{00000000-0005-0000-0000-000052230000}"/>
    <cellStyle name="Coma 2 3 3 3 3 2 7" xfId="16289" xr:uid="{00000000-0005-0000-0000-000053230000}"/>
    <cellStyle name="Coma 2 3 3 3 3 2 7 2" xfId="24993" xr:uid="{00000000-0005-0000-0000-000054230000}"/>
    <cellStyle name="Coma 2 3 3 3 3 2 8" xfId="18487" xr:uid="{00000000-0005-0000-0000-000055230000}"/>
    <cellStyle name="Coma 2 3 3 3 3 2 8 2" xfId="27191" xr:uid="{00000000-0005-0000-0000-000056230000}"/>
    <cellStyle name="Coma 2 3 3 3 3 2 9" xfId="14119" xr:uid="{00000000-0005-0000-0000-000057230000}"/>
    <cellStyle name="Coma 2 3 3 3 3 2 9 2" xfId="22823" xr:uid="{00000000-0005-0000-0000-000058230000}"/>
    <cellStyle name="Coma 2 3 3 3 3 3" xfId="2165" xr:uid="{00000000-0005-0000-0000-000059230000}"/>
    <cellStyle name="Coma 2 3 3 3 3 4" xfId="2166" xr:uid="{00000000-0005-0000-0000-00005A230000}"/>
    <cellStyle name="Coma 2 3 3 3 3 5" xfId="2167" xr:uid="{00000000-0005-0000-0000-00005B230000}"/>
    <cellStyle name="Coma 2 3 3 3 3 6" xfId="2168" xr:uid="{00000000-0005-0000-0000-00005C230000}"/>
    <cellStyle name="Coma 2 3 3 3 4" xfId="2169" xr:uid="{00000000-0005-0000-0000-00005D230000}"/>
    <cellStyle name="Coma 2 3 3 3 4 2" xfId="2170" xr:uid="{00000000-0005-0000-0000-00005E230000}"/>
    <cellStyle name="Coma 2 3 3 3 4 3" xfId="2171" xr:uid="{00000000-0005-0000-0000-00005F230000}"/>
    <cellStyle name="Coma 2 3 3 3 4 4" xfId="2172" xr:uid="{00000000-0005-0000-0000-000060230000}"/>
    <cellStyle name="Coma 2 3 3 3 4 5" xfId="2173" xr:uid="{00000000-0005-0000-0000-000061230000}"/>
    <cellStyle name="Coma 2 3 3 3 5" xfId="2174" xr:uid="{00000000-0005-0000-0000-000062230000}"/>
    <cellStyle name="Coma 2 3 3 3 5 2" xfId="16294" xr:uid="{00000000-0005-0000-0000-000063230000}"/>
    <cellStyle name="Coma 2 3 3 3 5 2 2" xfId="24998" xr:uid="{00000000-0005-0000-0000-000064230000}"/>
    <cellStyle name="Coma 2 3 3 3 5 3" xfId="18492" xr:uid="{00000000-0005-0000-0000-000065230000}"/>
    <cellStyle name="Coma 2 3 3 3 5 3 2" xfId="27196" xr:uid="{00000000-0005-0000-0000-000066230000}"/>
    <cellStyle name="Coma 2 3 3 3 5 4" xfId="14124" xr:uid="{00000000-0005-0000-0000-000067230000}"/>
    <cellStyle name="Coma 2 3 3 3 5 4 2" xfId="22828" xr:uid="{00000000-0005-0000-0000-000068230000}"/>
    <cellStyle name="Coma 2 3 3 3 5 5" xfId="20659" xr:uid="{00000000-0005-0000-0000-000069230000}"/>
    <cellStyle name="Coma 2 3 3 3 6" xfId="2175" xr:uid="{00000000-0005-0000-0000-00006A230000}"/>
    <cellStyle name="Coma 2 3 3 3 6 2" xfId="16295" xr:uid="{00000000-0005-0000-0000-00006B230000}"/>
    <cellStyle name="Coma 2 3 3 3 6 2 2" xfId="24999" xr:uid="{00000000-0005-0000-0000-00006C230000}"/>
    <cellStyle name="Coma 2 3 3 3 6 3" xfId="18493" xr:uid="{00000000-0005-0000-0000-00006D230000}"/>
    <cellStyle name="Coma 2 3 3 3 6 3 2" xfId="27197" xr:uid="{00000000-0005-0000-0000-00006E230000}"/>
    <cellStyle name="Coma 2 3 3 3 6 4" xfId="14125" xr:uid="{00000000-0005-0000-0000-00006F230000}"/>
    <cellStyle name="Coma 2 3 3 3 6 4 2" xfId="22829" xr:uid="{00000000-0005-0000-0000-000070230000}"/>
    <cellStyle name="Coma 2 3 3 3 6 5" xfId="20660" xr:uid="{00000000-0005-0000-0000-000071230000}"/>
    <cellStyle name="Coma 2 3 3 3 7" xfId="2176" xr:uid="{00000000-0005-0000-0000-000072230000}"/>
    <cellStyle name="Coma 2 3 3 3 7 2" xfId="16296" xr:uid="{00000000-0005-0000-0000-000073230000}"/>
    <cellStyle name="Coma 2 3 3 3 7 2 2" xfId="25000" xr:uid="{00000000-0005-0000-0000-000074230000}"/>
    <cellStyle name="Coma 2 3 3 3 7 3" xfId="18494" xr:uid="{00000000-0005-0000-0000-000075230000}"/>
    <cellStyle name="Coma 2 3 3 3 7 3 2" xfId="27198" xr:uid="{00000000-0005-0000-0000-000076230000}"/>
    <cellStyle name="Coma 2 3 3 3 7 4" xfId="14126" xr:uid="{00000000-0005-0000-0000-000077230000}"/>
    <cellStyle name="Coma 2 3 3 3 7 4 2" xfId="22830" xr:uid="{00000000-0005-0000-0000-000078230000}"/>
    <cellStyle name="Coma 2 3 3 3 7 5" xfId="20661" xr:uid="{00000000-0005-0000-0000-000079230000}"/>
    <cellStyle name="Coma 2 3 3 3 8" xfId="2177" xr:uid="{00000000-0005-0000-0000-00007A230000}"/>
    <cellStyle name="Coma 2 3 3 3 8 2" xfId="16297" xr:uid="{00000000-0005-0000-0000-00007B230000}"/>
    <cellStyle name="Coma 2 3 3 3 8 2 2" xfId="25001" xr:uid="{00000000-0005-0000-0000-00007C230000}"/>
    <cellStyle name="Coma 2 3 3 3 8 3" xfId="18495" xr:uid="{00000000-0005-0000-0000-00007D230000}"/>
    <cellStyle name="Coma 2 3 3 3 8 3 2" xfId="27199" xr:uid="{00000000-0005-0000-0000-00007E230000}"/>
    <cellStyle name="Coma 2 3 3 3 8 4" xfId="14127" xr:uid="{00000000-0005-0000-0000-00007F230000}"/>
    <cellStyle name="Coma 2 3 3 3 8 4 2" xfId="22831" xr:uid="{00000000-0005-0000-0000-000080230000}"/>
    <cellStyle name="Coma 2 3 3 3 8 5" xfId="20662" xr:uid="{00000000-0005-0000-0000-000081230000}"/>
    <cellStyle name="Coma 2 3 3 3 9" xfId="16273" xr:uid="{00000000-0005-0000-0000-000082230000}"/>
    <cellStyle name="Coma 2 3 3 3 9 2" xfId="24977" xr:uid="{00000000-0005-0000-0000-000083230000}"/>
    <cellStyle name="Coma 2 3 3 4" xfId="2178" xr:uid="{00000000-0005-0000-0000-000084230000}"/>
    <cellStyle name="Coma 2 3 3 4 2" xfId="2179" xr:uid="{00000000-0005-0000-0000-000085230000}"/>
    <cellStyle name="Coma 2 3 3 4 3" xfId="2180" xr:uid="{00000000-0005-0000-0000-000086230000}"/>
    <cellStyle name="Coma 2 3 3 4 4" xfId="2181" xr:uid="{00000000-0005-0000-0000-000087230000}"/>
    <cellStyle name="Coma 2 3 3 4 5" xfId="2182" xr:uid="{00000000-0005-0000-0000-000088230000}"/>
    <cellStyle name="Coma 2 3 3 5" xfId="2183" xr:uid="{00000000-0005-0000-0000-000089230000}"/>
    <cellStyle name="Coma 2 3 3 5 10" xfId="14128" xr:uid="{00000000-0005-0000-0000-00008A230000}"/>
    <cellStyle name="Coma 2 3 3 5 10 2" xfId="22832" xr:uid="{00000000-0005-0000-0000-00008B230000}"/>
    <cellStyle name="Coma 2 3 3 5 11" xfId="20663" xr:uid="{00000000-0005-0000-0000-00008C230000}"/>
    <cellStyle name="Coma 2 3 3 5 2" xfId="2184" xr:uid="{00000000-0005-0000-0000-00008D230000}"/>
    <cellStyle name="Coma 2 3 3 5 2 2" xfId="2185" xr:uid="{00000000-0005-0000-0000-00008E230000}"/>
    <cellStyle name="Coma 2 3 3 5 2 2 10" xfId="20664" xr:uid="{00000000-0005-0000-0000-00008F230000}"/>
    <cellStyle name="Coma 2 3 3 5 2 2 2" xfId="2186" xr:uid="{00000000-0005-0000-0000-000090230000}"/>
    <cellStyle name="Coma 2 3 3 5 2 2 2 2" xfId="2187" xr:uid="{00000000-0005-0000-0000-000091230000}"/>
    <cellStyle name="Coma 2 3 3 5 2 2 2 3" xfId="2188" xr:uid="{00000000-0005-0000-0000-000092230000}"/>
    <cellStyle name="Coma 2 3 3 5 2 2 2 4" xfId="2189" xr:uid="{00000000-0005-0000-0000-000093230000}"/>
    <cellStyle name="Coma 2 3 3 5 2 2 2 5" xfId="2190" xr:uid="{00000000-0005-0000-0000-000094230000}"/>
    <cellStyle name="Coma 2 3 3 5 2 2 3" xfId="2191" xr:uid="{00000000-0005-0000-0000-000095230000}"/>
    <cellStyle name="Coma 2 3 3 5 2 2 3 2" xfId="16300" xr:uid="{00000000-0005-0000-0000-000096230000}"/>
    <cellStyle name="Coma 2 3 3 5 2 2 3 2 2" xfId="25004" xr:uid="{00000000-0005-0000-0000-000097230000}"/>
    <cellStyle name="Coma 2 3 3 5 2 2 3 3" xfId="18498" xr:uid="{00000000-0005-0000-0000-000098230000}"/>
    <cellStyle name="Coma 2 3 3 5 2 2 3 3 2" xfId="27202" xr:uid="{00000000-0005-0000-0000-000099230000}"/>
    <cellStyle name="Coma 2 3 3 5 2 2 3 4" xfId="14130" xr:uid="{00000000-0005-0000-0000-00009A230000}"/>
    <cellStyle name="Coma 2 3 3 5 2 2 3 4 2" xfId="22834" xr:uid="{00000000-0005-0000-0000-00009B230000}"/>
    <cellStyle name="Coma 2 3 3 5 2 2 3 5" xfId="20665" xr:uid="{00000000-0005-0000-0000-00009C230000}"/>
    <cellStyle name="Coma 2 3 3 5 2 2 4" xfId="2192" xr:uid="{00000000-0005-0000-0000-00009D230000}"/>
    <cellStyle name="Coma 2 3 3 5 2 2 4 2" xfId="16301" xr:uid="{00000000-0005-0000-0000-00009E230000}"/>
    <cellStyle name="Coma 2 3 3 5 2 2 4 2 2" xfId="25005" xr:uid="{00000000-0005-0000-0000-00009F230000}"/>
    <cellStyle name="Coma 2 3 3 5 2 2 4 3" xfId="18499" xr:uid="{00000000-0005-0000-0000-0000A0230000}"/>
    <cellStyle name="Coma 2 3 3 5 2 2 4 3 2" xfId="27203" xr:uid="{00000000-0005-0000-0000-0000A1230000}"/>
    <cellStyle name="Coma 2 3 3 5 2 2 4 4" xfId="14131" xr:uid="{00000000-0005-0000-0000-0000A2230000}"/>
    <cellStyle name="Coma 2 3 3 5 2 2 4 4 2" xfId="22835" xr:uid="{00000000-0005-0000-0000-0000A3230000}"/>
    <cellStyle name="Coma 2 3 3 5 2 2 4 5" xfId="20666" xr:uid="{00000000-0005-0000-0000-0000A4230000}"/>
    <cellStyle name="Coma 2 3 3 5 2 2 5" xfId="2193" xr:uid="{00000000-0005-0000-0000-0000A5230000}"/>
    <cellStyle name="Coma 2 3 3 5 2 2 5 2" xfId="16302" xr:uid="{00000000-0005-0000-0000-0000A6230000}"/>
    <cellStyle name="Coma 2 3 3 5 2 2 5 2 2" xfId="25006" xr:uid="{00000000-0005-0000-0000-0000A7230000}"/>
    <cellStyle name="Coma 2 3 3 5 2 2 5 3" xfId="18500" xr:uid="{00000000-0005-0000-0000-0000A8230000}"/>
    <cellStyle name="Coma 2 3 3 5 2 2 5 3 2" xfId="27204" xr:uid="{00000000-0005-0000-0000-0000A9230000}"/>
    <cellStyle name="Coma 2 3 3 5 2 2 5 4" xfId="14132" xr:uid="{00000000-0005-0000-0000-0000AA230000}"/>
    <cellStyle name="Coma 2 3 3 5 2 2 5 4 2" xfId="22836" xr:uid="{00000000-0005-0000-0000-0000AB230000}"/>
    <cellStyle name="Coma 2 3 3 5 2 2 5 5" xfId="20667" xr:uid="{00000000-0005-0000-0000-0000AC230000}"/>
    <cellStyle name="Coma 2 3 3 5 2 2 6" xfId="2194" xr:uid="{00000000-0005-0000-0000-0000AD230000}"/>
    <cellStyle name="Coma 2 3 3 5 2 2 6 2" xfId="16303" xr:uid="{00000000-0005-0000-0000-0000AE230000}"/>
    <cellStyle name="Coma 2 3 3 5 2 2 6 2 2" xfId="25007" xr:uid="{00000000-0005-0000-0000-0000AF230000}"/>
    <cellStyle name="Coma 2 3 3 5 2 2 6 3" xfId="18501" xr:uid="{00000000-0005-0000-0000-0000B0230000}"/>
    <cellStyle name="Coma 2 3 3 5 2 2 6 3 2" xfId="27205" xr:uid="{00000000-0005-0000-0000-0000B1230000}"/>
    <cellStyle name="Coma 2 3 3 5 2 2 6 4" xfId="14133" xr:uid="{00000000-0005-0000-0000-0000B2230000}"/>
    <cellStyle name="Coma 2 3 3 5 2 2 6 4 2" xfId="22837" xr:uid="{00000000-0005-0000-0000-0000B3230000}"/>
    <cellStyle name="Coma 2 3 3 5 2 2 6 5" xfId="20668" xr:uid="{00000000-0005-0000-0000-0000B4230000}"/>
    <cellStyle name="Coma 2 3 3 5 2 2 7" xfId="16299" xr:uid="{00000000-0005-0000-0000-0000B5230000}"/>
    <cellStyle name="Coma 2 3 3 5 2 2 7 2" xfId="25003" xr:uid="{00000000-0005-0000-0000-0000B6230000}"/>
    <cellStyle name="Coma 2 3 3 5 2 2 8" xfId="18497" xr:uid="{00000000-0005-0000-0000-0000B7230000}"/>
    <cellStyle name="Coma 2 3 3 5 2 2 8 2" xfId="27201" xr:uid="{00000000-0005-0000-0000-0000B8230000}"/>
    <cellStyle name="Coma 2 3 3 5 2 2 9" xfId="14129" xr:uid="{00000000-0005-0000-0000-0000B9230000}"/>
    <cellStyle name="Coma 2 3 3 5 2 2 9 2" xfId="22833" xr:uid="{00000000-0005-0000-0000-0000BA230000}"/>
    <cellStyle name="Coma 2 3 3 5 2 3" xfId="2195" xr:uid="{00000000-0005-0000-0000-0000BB230000}"/>
    <cellStyle name="Coma 2 3 3 5 2 4" xfId="2196" xr:uid="{00000000-0005-0000-0000-0000BC230000}"/>
    <cellStyle name="Coma 2 3 3 5 2 5" xfId="2197" xr:uid="{00000000-0005-0000-0000-0000BD230000}"/>
    <cellStyle name="Coma 2 3 3 5 2 6" xfId="2198" xr:uid="{00000000-0005-0000-0000-0000BE230000}"/>
    <cellStyle name="Coma 2 3 3 5 3" xfId="2199" xr:uid="{00000000-0005-0000-0000-0000BF230000}"/>
    <cellStyle name="Coma 2 3 3 5 3 2" xfId="2200" xr:uid="{00000000-0005-0000-0000-0000C0230000}"/>
    <cellStyle name="Coma 2 3 3 5 3 3" xfId="2201" xr:uid="{00000000-0005-0000-0000-0000C1230000}"/>
    <cellStyle name="Coma 2 3 3 5 3 4" xfId="2202" xr:uid="{00000000-0005-0000-0000-0000C2230000}"/>
    <cellStyle name="Coma 2 3 3 5 3 5" xfId="2203" xr:uid="{00000000-0005-0000-0000-0000C3230000}"/>
    <cellStyle name="Coma 2 3 3 5 4" xfId="2204" xr:uid="{00000000-0005-0000-0000-0000C4230000}"/>
    <cellStyle name="Coma 2 3 3 5 4 2" xfId="16304" xr:uid="{00000000-0005-0000-0000-0000C5230000}"/>
    <cellStyle name="Coma 2 3 3 5 4 2 2" xfId="25008" xr:uid="{00000000-0005-0000-0000-0000C6230000}"/>
    <cellStyle name="Coma 2 3 3 5 4 3" xfId="18502" xr:uid="{00000000-0005-0000-0000-0000C7230000}"/>
    <cellStyle name="Coma 2 3 3 5 4 3 2" xfId="27206" xr:uid="{00000000-0005-0000-0000-0000C8230000}"/>
    <cellStyle name="Coma 2 3 3 5 4 4" xfId="14134" xr:uid="{00000000-0005-0000-0000-0000C9230000}"/>
    <cellStyle name="Coma 2 3 3 5 4 4 2" xfId="22838" xr:uid="{00000000-0005-0000-0000-0000CA230000}"/>
    <cellStyle name="Coma 2 3 3 5 4 5" xfId="20669" xr:uid="{00000000-0005-0000-0000-0000CB230000}"/>
    <cellStyle name="Coma 2 3 3 5 5" xfId="2205" xr:uid="{00000000-0005-0000-0000-0000CC230000}"/>
    <cellStyle name="Coma 2 3 3 5 5 2" xfId="16305" xr:uid="{00000000-0005-0000-0000-0000CD230000}"/>
    <cellStyle name="Coma 2 3 3 5 5 2 2" xfId="25009" xr:uid="{00000000-0005-0000-0000-0000CE230000}"/>
    <cellStyle name="Coma 2 3 3 5 5 3" xfId="18503" xr:uid="{00000000-0005-0000-0000-0000CF230000}"/>
    <cellStyle name="Coma 2 3 3 5 5 3 2" xfId="27207" xr:uid="{00000000-0005-0000-0000-0000D0230000}"/>
    <cellStyle name="Coma 2 3 3 5 5 4" xfId="14135" xr:uid="{00000000-0005-0000-0000-0000D1230000}"/>
    <cellStyle name="Coma 2 3 3 5 5 4 2" xfId="22839" xr:uid="{00000000-0005-0000-0000-0000D2230000}"/>
    <cellStyle name="Coma 2 3 3 5 5 5" xfId="20670" xr:uid="{00000000-0005-0000-0000-0000D3230000}"/>
    <cellStyle name="Coma 2 3 3 5 6" xfId="2206" xr:uid="{00000000-0005-0000-0000-0000D4230000}"/>
    <cellStyle name="Coma 2 3 3 5 6 2" xfId="16306" xr:uid="{00000000-0005-0000-0000-0000D5230000}"/>
    <cellStyle name="Coma 2 3 3 5 6 2 2" xfId="25010" xr:uid="{00000000-0005-0000-0000-0000D6230000}"/>
    <cellStyle name="Coma 2 3 3 5 6 3" xfId="18504" xr:uid="{00000000-0005-0000-0000-0000D7230000}"/>
    <cellStyle name="Coma 2 3 3 5 6 3 2" xfId="27208" xr:uid="{00000000-0005-0000-0000-0000D8230000}"/>
    <cellStyle name="Coma 2 3 3 5 6 4" xfId="14136" xr:uid="{00000000-0005-0000-0000-0000D9230000}"/>
    <cellStyle name="Coma 2 3 3 5 6 4 2" xfId="22840" xr:uid="{00000000-0005-0000-0000-0000DA230000}"/>
    <cellStyle name="Coma 2 3 3 5 6 5" xfId="20671" xr:uid="{00000000-0005-0000-0000-0000DB230000}"/>
    <cellStyle name="Coma 2 3 3 5 7" xfId="2207" xr:uid="{00000000-0005-0000-0000-0000DC230000}"/>
    <cellStyle name="Coma 2 3 3 5 7 2" xfId="16307" xr:uid="{00000000-0005-0000-0000-0000DD230000}"/>
    <cellStyle name="Coma 2 3 3 5 7 2 2" xfId="25011" xr:uid="{00000000-0005-0000-0000-0000DE230000}"/>
    <cellStyle name="Coma 2 3 3 5 7 3" xfId="18505" xr:uid="{00000000-0005-0000-0000-0000DF230000}"/>
    <cellStyle name="Coma 2 3 3 5 7 3 2" xfId="27209" xr:uid="{00000000-0005-0000-0000-0000E0230000}"/>
    <cellStyle name="Coma 2 3 3 5 7 4" xfId="14137" xr:uid="{00000000-0005-0000-0000-0000E1230000}"/>
    <cellStyle name="Coma 2 3 3 5 7 4 2" xfId="22841" xr:uid="{00000000-0005-0000-0000-0000E2230000}"/>
    <cellStyle name="Coma 2 3 3 5 7 5" xfId="20672" xr:uid="{00000000-0005-0000-0000-0000E3230000}"/>
    <cellStyle name="Coma 2 3 3 5 8" xfId="16298" xr:uid="{00000000-0005-0000-0000-0000E4230000}"/>
    <cellStyle name="Coma 2 3 3 5 8 2" xfId="25002" xr:uid="{00000000-0005-0000-0000-0000E5230000}"/>
    <cellStyle name="Coma 2 3 3 5 9" xfId="18496" xr:uid="{00000000-0005-0000-0000-0000E6230000}"/>
    <cellStyle name="Coma 2 3 3 5 9 2" xfId="27200" xr:uid="{00000000-0005-0000-0000-0000E7230000}"/>
    <cellStyle name="Coma 2 3 3 6" xfId="2208" xr:uid="{00000000-0005-0000-0000-0000E8230000}"/>
    <cellStyle name="Coma 2 3 3 6 10" xfId="20673" xr:uid="{00000000-0005-0000-0000-0000E9230000}"/>
    <cellStyle name="Coma 2 3 3 6 2" xfId="2209" xr:uid="{00000000-0005-0000-0000-0000EA230000}"/>
    <cellStyle name="Coma 2 3 3 6 2 2" xfId="2210" xr:uid="{00000000-0005-0000-0000-0000EB230000}"/>
    <cellStyle name="Coma 2 3 3 6 2 3" xfId="2211" xr:uid="{00000000-0005-0000-0000-0000EC230000}"/>
    <cellStyle name="Coma 2 3 3 6 2 4" xfId="2212" xr:uid="{00000000-0005-0000-0000-0000ED230000}"/>
    <cellStyle name="Coma 2 3 3 6 2 5" xfId="2213" xr:uid="{00000000-0005-0000-0000-0000EE230000}"/>
    <cellStyle name="Coma 2 3 3 6 3" xfId="2214" xr:uid="{00000000-0005-0000-0000-0000EF230000}"/>
    <cellStyle name="Coma 2 3 3 6 3 2" xfId="16309" xr:uid="{00000000-0005-0000-0000-0000F0230000}"/>
    <cellStyle name="Coma 2 3 3 6 3 2 2" xfId="25013" xr:uid="{00000000-0005-0000-0000-0000F1230000}"/>
    <cellStyle name="Coma 2 3 3 6 3 3" xfId="18507" xr:uid="{00000000-0005-0000-0000-0000F2230000}"/>
    <cellStyle name="Coma 2 3 3 6 3 3 2" xfId="27211" xr:uid="{00000000-0005-0000-0000-0000F3230000}"/>
    <cellStyle name="Coma 2 3 3 6 3 4" xfId="14139" xr:uid="{00000000-0005-0000-0000-0000F4230000}"/>
    <cellStyle name="Coma 2 3 3 6 3 4 2" xfId="22843" xr:uid="{00000000-0005-0000-0000-0000F5230000}"/>
    <cellStyle name="Coma 2 3 3 6 3 5" xfId="20674" xr:uid="{00000000-0005-0000-0000-0000F6230000}"/>
    <cellStyle name="Coma 2 3 3 6 4" xfId="2215" xr:uid="{00000000-0005-0000-0000-0000F7230000}"/>
    <cellStyle name="Coma 2 3 3 6 4 2" xfId="16310" xr:uid="{00000000-0005-0000-0000-0000F8230000}"/>
    <cellStyle name="Coma 2 3 3 6 4 2 2" xfId="25014" xr:uid="{00000000-0005-0000-0000-0000F9230000}"/>
    <cellStyle name="Coma 2 3 3 6 4 3" xfId="18508" xr:uid="{00000000-0005-0000-0000-0000FA230000}"/>
    <cellStyle name="Coma 2 3 3 6 4 3 2" xfId="27212" xr:uid="{00000000-0005-0000-0000-0000FB230000}"/>
    <cellStyle name="Coma 2 3 3 6 4 4" xfId="14140" xr:uid="{00000000-0005-0000-0000-0000FC230000}"/>
    <cellStyle name="Coma 2 3 3 6 4 4 2" xfId="22844" xr:uid="{00000000-0005-0000-0000-0000FD230000}"/>
    <cellStyle name="Coma 2 3 3 6 4 5" xfId="20675" xr:uid="{00000000-0005-0000-0000-0000FE230000}"/>
    <cellStyle name="Coma 2 3 3 6 5" xfId="2216" xr:uid="{00000000-0005-0000-0000-0000FF230000}"/>
    <cellStyle name="Coma 2 3 3 6 5 2" xfId="16311" xr:uid="{00000000-0005-0000-0000-000000240000}"/>
    <cellStyle name="Coma 2 3 3 6 5 2 2" xfId="25015" xr:uid="{00000000-0005-0000-0000-000001240000}"/>
    <cellStyle name="Coma 2 3 3 6 5 3" xfId="18509" xr:uid="{00000000-0005-0000-0000-000002240000}"/>
    <cellStyle name="Coma 2 3 3 6 5 3 2" xfId="27213" xr:uid="{00000000-0005-0000-0000-000003240000}"/>
    <cellStyle name="Coma 2 3 3 6 5 4" xfId="14141" xr:uid="{00000000-0005-0000-0000-000004240000}"/>
    <cellStyle name="Coma 2 3 3 6 5 4 2" xfId="22845" xr:uid="{00000000-0005-0000-0000-000005240000}"/>
    <cellStyle name="Coma 2 3 3 6 5 5" xfId="20676" xr:uid="{00000000-0005-0000-0000-000006240000}"/>
    <cellStyle name="Coma 2 3 3 6 6" xfId="2217" xr:uid="{00000000-0005-0000-0000-000007240000}"/>
    <cellStyle name="Coma 2 3 3 6 6 2" xfId="16312" xr:uid="{00000000-0005-0000-0000-000008240000}"/>
    <cellStyle name="Coma 2 3 3 6 6 2 2" xfId="25016" xr:uid="{00000000-0005-0000-0000-000009240000}"/>
    <cellStyle name="Coma 2 3 3 6 6 3" xfId="18510" xr:uid="{00000000-0005-0000-0000-00000A240000}"/>
    <cellStyle name="Coma 2 3 3 6 6 3 2" xfId="27214" xr:uid="{00000000-0005-0000-0000-00000B240000}"/>
    <cellStyle name="Coma 2 3 3 6 6 4" xfId="14142" xr:uid="{00000000-0005-0000-0000-00000C240000}"/>
    <cellStyle name="Coma 2 3 3 6 6 4 2" xfId="22846" xr:uid="{00000000-0005-0000-0000-00000D240000}"/>
    <cellStyle name="Coma 2 3 3 6 6 5" xfId="20677" xr:uid="{00000000-0005-0000-0000-00000E240000}"/>
    <cellStyle name="Coma 2 3 3 6 7" xfId="16308" xr:uid="{00000000-0005-0000-0000-00000F240000}"/>
    <cellStyle name="Coma 2 3 3 6 7 2" xfId="25012" xr:uid="{00000000-0005-0000-0000-000010240000}"/>
    <cellStyle name="Coma 2 3 3 6 8" xfId="18506" xr:uid="{00000000-0005-0000-0000-000011240000}"/>
    <cellStyle name="Coma 2 3 3 6 8 2" xfId="27210" xr:uid="{00000000-0005-0000-0000-000012240000}"/>
    <cellStyle name="Coma 2 3 3 6 9" xfId="14138" xr:uid="{00000000-0005-0000-0000-000013240000}"/>
    <cellStyle name="Coma 2 3 3 6 9 2" xfId="22842" xr:uid="{00000000-0005-0000-0000-000014240000}"/>
    <cellStyle name="Coma 2 3 3 7" xfId="2218" xr:uid="{00000000-0005-0000-0000-000015240000}"/>
    <cellStyle name="Coma 2 3 3 8" xfId="2219" xr:uid="{00000000-0005-0000-0000-000016240000}"/>
    <cellStyle name="Coma 2 3 3 9" xfId="2220" xr:uid="{00000000-0005-0000-0000-000017240000}"/>
    <cellStyle name="Coma 2 3 4" xfId="2221" xr:uid="{00000000-0005-0000-0000-000018240000}"/>
    <cellStyle name="Coma 2 3 4 2" xfId="2222" xr:uid="{00000000-0005-0000-0000-000019240000}"/>
    <cellStyle name="Coma 2 3 4 2 10" xfId="18511" xr:uid="{00000000-0005-0000-0000-00001A240000}"/>
    <cellStyle name="Coma 2 3 4 2 10 2" xfId="27215" xr:uid="{00000000-0005-0000-0000-00001B240000}"/>
    <cellStyle name="Coma 2 3 4 2 11" xfId="14143" xr:uid="{00000000-0005-0000-0000-00001C240000}"/>
    <cellStyle name="Coma 2 3 4 2 11 2" xfId="22847" xr:uid="{00000000-0005-0000-0000-00001D240000}"/>
    <cellStyle name="Coma 2 3 4 2 12" xfId="20678" xr:uid="{00000000-0005-0000-0000-00001E240000}"/>
    <cellStyle name="Coma 2 3 4 2 2" xfId="2223" xr:uid="{00000000-0005-0000-0000-00001F240000}"/>
    <cellStyle name="Coma 2 3 4 2 2 2" xfId="2224" xr:uid="{00000000-0005-0000-0000-000020240000}"/>
    <cellStyle name="Coma 2 3 4 2 2 2 10" xfId="14144" xr:uid="{00000000-0005-0000-0000-000021240000}"/>
    <cellStyle name="Coma 2 3 4 2 2 2 10 2" xfId="22848" xr:uid="{00000000-0005-0000-0000-000022240000}"/>
    <cellStyle name="Coma 2 3 4 2 2 2 11" xfId="20679" xr:uid="{00000000-0005-0000-0000-000023240000}"/>
    <cellStyle name="Coma 2 3 4 2 2 2 2" xfId="2225" xr:uid="{00000000-0005-0000-0000-000024240000}"/>
    <cellStyle name="Coma 2 3 4 2 2 2 2 2" xfId="2226" xr:uid="{00000000-0005-0000-0000-000025240000}"/>
    <cellStyle name="Coma 2 3 4 2 2 2 2 2 10" xfId="20680" xr:uid="{00000000-0005-0000-0000-000026240000}"/>
    <cellStyle name="Coma 2 3 4 2 2 2 2 2 2" xfId="2227" xr:uid="{00000000-0005-0000-0000-000027240000}"/>
    <cellStyle name="Coma 2 3 4 2 2 2 2 2 2 2" xfId="2228" xr:uid="{00000000-0005-0000-0000-000028240000}"/>
    <cellStyle name="Coma 2 3 4 2 2 2 2 2 2 3" xfId="2229" xr:uid="{00000000-0005-0000-0000-000029240000}"/>
    <cellStyle name="Coma 2 3 4 2 2 2 2 2 2 4" xfId="2230" xr:uid="{00000000-0005-0000-0000-00002A240000}"/>
    <cellStyle name="Coma 2 3 4 2 2 2 2 2 2 5" xfId="2231" xr:uid="{00000000-0005-0000-0000-00002B240000}"/>
    <cellStyle name="Coma 2 3 4 2 2 2 2 2 3" xfId="2232" xr:uid="{00000000-0005-0000-0000-00002C240000}"/>
    <cellStyle name="Coma 2 3 4 2 2 2 2 2 3 2" xfId="16316" xr:uid="{00000000-0005-0000-0000-00002D240000}"/>
    <cellStyle name="Coma 2 3 4 2 2 2 2 2 3 2 2" xfId="25020" xr:uid="{00000000-0005-0000-0000-00002E240000}"/>
    <cellStyle name="Coma 2 3 4 2 2 2 2 2 3 3" xfId="18514" xr:uid="{00000000-0005-0000-0000-00002F240000}"/>
    <cellStyle name="Coma 2 3 4 2 2 2 2 2 3 3 2" xfId="27218" xr:uid="{00000000-0005-0000-0000-000030240000}"/>
    <cellStyle name="Coma 2 3 4 2 2 2 2 2 3 4" xfId="14146" xr:uid="{00000000-0005-0000-0000-000031240000}"/>
    <cellStyle name="Coma 2 3 4 2 2 2 2 2 3 4 2" xfId="22850" xr:uid="{00000000-0005-0000-0000-000032240000}"/>
    <cellStyle name="Coma 2 3 4 2 2 2 2 2 3 5" xfId="20681" xr:uid="{00000000-0005-0000-0000-000033240000}"/>
    <cellStyle name="Coma 2 3 4 2 2 2 2 2 4" xfId="2233" xr:uid="{00000000-0005-0000-0000-000034240000}"/>
    <cellStyle name="Coma 2 3 4 2 2 2 2 2 4 2" xfId="16317" xr:uid="{00000000-0005-0000-0000-000035240000}"/>
    <cellStyle name="Coma 2 3 4 2 2 2 2 2 4 2 2" xfId="25021" xr:uid="{00000000-0005-0000-0000-000036240000}"/>
    <cellStyle name="Coma 2 3 4 2 2 2 2 2 4 3" xfId="18515" xr:uid="{00000000-0005-0000-0000-000037240000}"/>
    <cellStyle name="Coma 2 3 4 2 2 2 2 2 4 3 2" xfId="27219" xr:uid="{00000000-0005-0000-0000-000038240000}"/>
    <cellStyle name="Coma 2 3 4 2 2 2 2 2 4 4" xfId="14147" xr:uid="{00000000-0005-0000-0000-000039240000}"/>
    <cellStyle name="Coma 2 3 4 2 2 2 2 2 4 4 2" xfId="22851" xr:uid="{00000000-0005-0000-0000-00003A240000}"/>
    <cellStyle name="Coma 2 3 4 2 2 2 2 2 4 5" xfId="20682" xr:uid="{00000000-0005-0000-0000-00003B240000}"/>
    <cellStyle name="Coma 2 3 4 2 2 2 2 2 5" xfId="2234" xr:uid="{00000000-0005-0000-0000-00003C240000}"/>
    <cellStyle name="Coma 2 3 4 2 2 2 2 2 5 2" xfId="16318" xr:uid="{00000000-0005-0000-0000-00003D240000}"/>
    <cellStyle name="Coma 2 3 4 2 2 2 2 2 5 2 2" xfId="25022" xr:uid="{00000000-0005-0000-0000-00003E240000}"/>
    <cellStyle name="Coma 2 3 4 2 2 2 2 2 5 3" xfId="18516" xr:uid="{00000000-0005-0000-0000-00003F240000}"/>
    <cellStyle name="Coma 2 3 4 2 2 2 2 2 5 3 2" xfId="27220" xr:uid="{00000000-0005-0000-0000-000040240000}"/>
    <cellStyle name="Coma 2 3 4 2 2 2 2 2 5 4" xfId="14148" xr:uid="{00000000-0005-0000-0000-000041240000}"/>
    <cellStyle name="Coma 2 3 4 2 2 2 2 2 5 4 2" xfId="22852" xr:uid="{00000000-0005-0000-0000-000042240000}"/>
    <cellStyle name="Coma 2 3 4 2 2 2 2 2 5 5" xfId="20683" xr:uid="{00000000-0005-0000-0000-000043240000}"/>
    <cellStyle name="Coma 2 3 4 2 2 2 2 2 6" xfId="2235" xr:uid="{00000000-0005-0000-0000-000044240000}"/>
    <cellStyle name="Coma 2 3 4 2 2 2 2 2 6 2" xfId="16319" xr:uid="{00000000-0005-0000-0000-000045240000}"/>
    <cellStyle name="Coma 2 3 4 2 2 2 2 2 6 2 2" xfId="25023" xr:uid="{00000000-0005-0000-0000-000046240000}"/>
    <cellStyle name="Coma 2 3 4 2 2 2 2 2 6 3" xfId="18517" xr:uid="{00000000-0005-0000-0000-000047240000}"/>
    <cellStyle name="Coma 2 3 4 2 2 2 2 2 6 3 2" xfId="27221" xr:uid="{00000000-0005-0000-0000-000048240000}"/>
    <cellStyle name="Coma 2 3 4 2 2 2 2 2 6 4" xfId="14149" xr:uid="{00000000-0005-0000-0000-000049240000}"/>
    <cellStyle name="Coma 2 3 4 2 2 2 2 2 6 4 2" xfId="22853" xr:uid="{00000000-0005-0000-0000-00004A240000}"/>
    <cellStyle name="Coma 2 3 4 2 2 2 2 2 6 5" xfId="20684" xr:uid="{00000000-0005-0000-0000-00004B240000}"/>
    <cellStyle name="Coma 2 3 4 2 2 2 2 2 7" xfId="16315" xr:uid="{00000000-0005-0000-0000-00004C240000}"/>
    <cellStyle name="Coma 2 3 4 2 2 2 2 2 7 2" xfId="25019" xr:uid="{00000000-0005-0000-0000-00004D240000}"/>
    <cellStyle name="Coma 2 3 4 2 2 2 2 2 8" xfId="18513" xr:uid="{00000000-0005-0000-0000-00004E240000}"/>
    <cellStyle name="Coma 2 3 4 2 2 2 2 2 8 2" xfId="27217" xr:uid="{00000000-0005-0000-0000-00004F240000}"/>
    <cellStyle name="Coma 2 3 4 2 2 2 2 2 9" xfId="14145" xr:uid="{00000000-0005-0000-0000-000050240000}"/>
    <cellStyle name="Coma 2 3 4 2 2 2 2 2 9 2" xfId="22849" xr:uid="{00000000-0005-0000-0000-000051240000}"/>
    <cellStyle name="Coma 2 3 4 2 2 2 2 3" xfId="2236" xr:uid="{00000000-0005-0000-0000-000052240000}"/>
    <cellStyle name="Coma 2 3 4 2 2 2 2 4" xfId="2237" xr:uid="{00000000-0005-0000-0000-000053240000}"/>
    <cellStyle name="Coma 2 3 4 2 2 2 2 5" xfId="2238" xr:uid="{00000000-0005-0000-0000-000054240000}"/>
    <cellStyle name="Coma 2 3 4 2 2 2 2 6" xfId="2239" xr:uid="{00000000-0005-0000-0000-000055240000}"/>
    <cellStyle name="Coma 2 3 4 2 2 2 3" xfId="2240" xr:uid="{00000000-0005-0000-0000-000056240000}"/>
    <cellStyle name="Coma 2 3 4 2 2 2 3 2" xfId="2241" xr:uid="{00000000-0005-0000-0000-000057240000}"/>
    <cellStyle name="Coma 2 3 4 2 2 2 3 3" xfId="2242" xr:uid="{00000000-0005-0000-0000-000058240000}"/>
    <cellStyle name="Coma 2 3 4 2 2 2 3 4" xfId="2243" xr:uid="{00000000-0005-0000-0000-000059240000}"/>
    <cellStyle name="Coma 2 3 4 2 2 2 3 5" xfId="2244" xr:uid="{00000000-0005-0000-0000-00005A240000}"/>
    <cellStyle name="Coma 2 3 4 2 2 2 4" xfId="2245" xr:uid="{00000000-0005-0000-0000-00005B240000}"/>
    <cellStyle name="Coma 2 3 4 2 2 2 4 2" xfId="16320" xr:uid="{00000000-0005-0000-0000-00005C240000}"/>
    <cellStyle name="Coma 2 3 4 2 2 2 4 2 2" xfId="25024" xr:uid="{00000000-0005-0000-0000-00005D240000}"/>
    <cellStyle name="Coma 2 3 4 2 2 2 4 3" xfId="18518" xr:uid="{00000000-0005-0000-0000-00005E240000}"/>
    <cellStyle name="Coma 2 3 4 2 2 2 4 3 2" xfId="27222" xr:uid="{00000000-0005-0000-0000-00005F240000}"/>
    <cellStyle name="Coma 2 3 4 2 2 2 4 4" xfId="14150" xr:uid="{00000000-0005-0000-0000-000060240000}"/>
    <cellStyle name="Coma 2 3 4 2 2 2 4 4 2" xfId="22854" xr:uid="{00000000-0005-0000-0000-000061240000}"/>
    <cellStyle name="Coma 2 3 4 2 2 2 4 5" xfId="20685" xr:uid="{00000000-0005-0000-0000-000062240000}"/>
    <cellStyle name="Coma 2 3 4 2 2 2 5" xfId="2246" xr:uid="{00000000-0005-0000-0000-000063240000}"/>
    <cellStyle name="Coma 2 3 4 2 2 2 5 2" xfId="16321" xr:uid="{00000000-0005-0000-0000-000064240000}"/>
    <cellStyle name="Coma 2 3 4 2 2 2 5 2 2" xfId="25025" xr:uid="{00000000-0005-0000-0000-000065240000}"/>
    <cellStyle name="Coma 2 3 4 2 2 2 5 3" xfId="18519" xr:uid="{00000000-0005-0000-0000-000066240000}"/>
    <cellStyle name="Coma 2 3 4 2 2 2 5 3 2" xfId="27223" xr:uid="{00000000-0005-0000-0000-000067240000}"/>
    <cellStyle name="Coma 2 3 4 2 2 2 5 4" xfId="14151" xr:uid="{00000000-0005-0000-0000-000068240000}"/>
    <cellStyle name="Coma 2 3 4 2 2 2 5 4 2" xfId="22855" xr:uid="{00000000-0005-0000-0000-000069240000}"/>
    <cellStyle name="Coma 2 3 4 2 2 2 5 5" xfId="20686" xr:uid="{00000000-0005-0000-0000-00006A240000}"/>
    <cellStyle name="Coma 2 3 4 2 2 2 6" xfId="2247" xr:uid="{00000000-0005-0000-0000-00006B240000}"/>
    <cellStyle name="Coma 2 3 4 2 2 2 6 2" xfId="16322" xr:uid="{00000000-0005-0000-0000-00006C240000}"/>
    <cellStyle name="Coma 2 3 4 2 2 2 6 2 2" xfId="25026" xr:uid="{00000000-0005-0000-0000-00006D240000}"/>
    <cellStyle name="Coma 2 3 4 2 2 2 6 3" xfId="18520" xr:uid="{00000000-0005-0000-0000-00006E240000}"/>
    <cellStyle name="Coma 2 3 4 2 2 2 6 3 2" xfId="27224" xr:uid="{00000000-0005-0000-0000-00006F240000}"/>
    <cellStyle name="Coma 2 3 4 2 2 2 6 4" xfId="14152" xr:uid="{00000000-0005-0000-0000-000070240000}"/>
    <cellStyle name="Coma 2 3 4 2 2 2 6 4 2" xfId="22856" xr:uid="{00000000-0005-0000-0000-000071240000}"/>
    <cellStyle name="Coma 2 3 4 2 2 2 6 5" xfId="20687" xr:uid="{00000000-0005-0000-0000-000072240000}"/>
    <cellStyle name="Coma 2 3 4 2 2 2 7" xfId="2248" xr:uid="{00000000-0005-0000-0000-000073240000}"/>
    <cellStyle name="Coma 2 3 4 2 2 2 7 2" xfId="16323" xr:uid="{00000000-0005-0000-0000-000074240000}"/>
    <cellStyle name="Coma 2 3 4 2 2 2 7 2 2" xfId="25027" xr:uid="{00000000-0005-0000-0000-000075240000}"/>
    <cellStyle name="Coma 2 3 4 2 2 2 7 3" xfId="18521" xr:uid="{00000000-0005-0000-0000-000076240000}"/>
    <cellStyle name="Coma 2 3 4 2 2 2 7 3 2" xfId="27225" xr:uid="{00000000-0005-0000-0000-000077240000}"/>
    <cellStyle name="Coma 2 3 4 2 2 2 7 4" xfId="14153" xr:uid="{00000000-0005-0000-0000-000078240000}"/>
    <cellStyle name="Coma 2 3 4 2 2 2 7 4 2" xfId="22857" xr:uid="{00000000-0005-0000-0000-000079240000}"/>
    <cellStyle name="Coma 2 3 4 2 2 2 7 5" xfId="20688" xr:uid="{00000000-0005-0000-0000-00007A240000}"/>
    <cellStyle name="Coma 2 3 4 2 2 2 8" xfId="16314" xr:uid="{00000000-0005-0000-0000-00007B240000}"/>
    <cellStyle name="Coma 2 3 4 2 2 2 8 2" xfId="25018" xr:uid="{00000000-0005-0000-0000-00007C240000}"/>
    <cellStyle name="Coma 2 3 4 2 2 2 9" xfId="18512" xr:uid="{00000000-0005-0000-0000-00007D240000}"/>
    <cellStyle name="Coma 2 3 4 2 2 2 9 2" xfId="27216" xr:uid="{00000000-0005-0000-0000-00007E240000}"/>
    <cellStyle name="Coma 2 3 4 2 2 3" xfId="2249" xr:uid="{00000000-0005-0000-0000-00007F240000}"/>
    <cellStyle name="Coma 2 3 4 2 2 3 10" xfId="20689" xr:uid="{00000000-0005-0000-0000-000080240000}"/>
    <cellStyle name="Coma 2 3 4 2 2 3 2" xfId="2250" xr:uid="{00000000-0005-0000-0000-000081240000}"/>
    <cellStyle name="Coma 2 3 4 2 2 3 2 2" xfId="2251" xr:uid="{00000000-0005-0000-0000-000082240000}"/>
    <cellStyle name="Coma 2 3 4 2 2 3 2 3" xfId="2252" xr:uid="{00000000-0005-0000-0000-000083240000}"/>
    <cellStyle name="Coma 2 3 4 2 2 3 2 4" xfId="2253" xr:uid="{00000000-0005-0000-0000-000084240000}"/>
    <cellStyle name="Coma 2 3 4 2 2 3 2 5" xfId="2254" xr:uid="{00000000-0005-0000-0000-000085240000}"/>
    <cellStyle name="Coma 2 3 4 2 2 3 3" xfId="2255" xr:uid="{00000000-0005-0000-0000-000086240000}"/>
    <cellStyle name="Coma 2 3 4 2 2 3 3 2" xfId="16325" xr:uid="{00000000-0005-0000-0000-000087240000}"/>
    <cellStyle name="Coma 2 3 4 2 2 3 3 2 2" xfId="25029" xr:uid="{00000000-0005-0000-0000-000088240000}"/>
    <cellStyle name="Coma 2 3 4 2 2 3 3 3" xfId="18523" xr:uid="{00000000-0005-0000-0000-000089240000}"/>
    <cellStyle name="Coma 2 3 4 2 2 3 3 3 2" xfId="27227" xr:uid="{00000000-0005-0000-0000-00008A240000}"/>
    <cellStyle name="Coma 2 3 4 2 2 3 3 4" xfId="14155" xr:uid="{00000000-0005-0000-0000-00008B240000}"/>
    <cellStyle name="Coma 2 3 4 2 2 3 3 4 2" xfId="22859" xr:uid="{00000000-0005-0000-0000-00008C240000}"/>
    <cellStyle name="Coma 2 3 4 2 2 3 3 5" xfId="20690" xr:uid="{00000000-0005-0000-0000-00008D240000}"/>
    <cellStyle name="Coma 2 3 4 2 2 3 4" xfId="2256" xr:uid="{00000000-0005-0000-0000-00008E240000}"/>
    <cellStyle name="Coma 2 3 4 2 2 3 4 2" xfId="16326" xr:uid="{00000000-0005-0000-0000-00008F240000}"/>
    <cellStyle name="Coma 2 3 4 2 2 3 4 2 2" xfId="25030" xr:uid="{00000000-0005-0000-0000-000090240000}"/>
    <cellStyle name="Coma 2 3 4 2 2 3 4 3" xfId="18524" xr:uid="{00000000-0005-0000-0000-000091240000}"/>
    <cellStyle name="Coma 2 3 4 2 2 3 4 3 2" xfId="27228" xr:uid="{00000000-0005-0000-0000-000092240000}"/>
    <cellStyle name="Coma 2 3 4 2 2 3 4 4" xfId="14156" xr:uid="{00000000-0005-0000-0000-000093240000}"/>
    <cellStyle name="Coma 2 3 4 2 2 3 4 4 2" xfId="22860" xr:uid="{00000000-0005-0000-0000-000094240000}"/>
    <cellStyle name="Coma 2 3 4 2 2 3 4 5" xfId="20691" xr:uid="{00000000-0005-0000-0000-000095240000}"/>
    <cellStyle name="Coma 2 3 4 2 2 3 5" xfId="2257" xr:uid="{00000000-0005-0000-0000-000096240000}"/>
    <cellStyle name="Coma 2 3 4 2 2 3 5 2" xfId="16327" xr:uid="{00000000-0005-0000-0000-000097240000}"/>
    <cellStyle name="Coma 2 3 4 2 2 3 5 2 2" xfId="25031" xr:uid="{00000000-0005-0000-0000-000098240000}"/>
    <cellStyle name="Coma 2 3 4 2 2 3 5 3" xfId="18525" xr:uid="{00000000-0005-0000-0000-000099240000}"/>
    <cellStyle name="Coma 2 3 4 2 2 3 5 3 2" xfId="27229" xr:uid="{00000000-0005-0000-0000-00009A240000}"/>
    <cellStyle name="Coma 2 3 4 2 2 3 5 4" xfId="14157" xr:uid="{00000000-0005-0000-0000-00009B240000}"/>
    <cellStyle name="Coma 2 3 4 2 2 3 5 4 2" xfId="22861" xr:uid="{00000000-0005-0000-0000-00009C240000}"/>
    <cellStyle name="Coma 2 3 4 2 2 3 5 5" xfId="20692" xr:uid="{00000000-0005-0000-0000-00009D240000}"/>
    <cellStyle name="Coma 2 3 4 2 2 3 6" xfId="2258" xr:uid="{00000000-0005-0000-0000-00009E240000}"/>
    <cellStyle name="Coma 2 3 4 2 2 3 6 2" xfId="16328" xr:uid="{00000000-0005-0000-0000-00009F240000}"/>
    <cellStyle name="Coma 2 3 4 2 2 3 6 2 2" xfId="25032" xr:uid="{00000000-0005-0000-0000-0000A0240000}"/>
    <cellStyle name="Coma 2 3 4 2 2 3 6 3" xfId="18526" xr:uid="{00000000-0005-0000-0000-0000A1240000}"/>
    <cellStyle name="Coma 2 3 4 2 2 3 6 3 2" xfId="27230" xr:uid="{00000000-0005-0000-0000-0000A2240000}"/>
    <cellStyle name="Coma 2 3 4 2 2 3 6 4" xfId="14158" xr:uid="{00000000-0005-0000-0000-0000A3240000}"/>
    <cellStyle name="Coma 2 3 4 2 2 3 6 4 2" xfId="22862" xr:uid="{00000000-0005-0000-0000-0000A4240000}"/>
    <cellStyle name="Coma 2 3 4 2 2 3 6 5" xfId="20693" xr:uid="{00000000-0005-0000-0000-0000A5240000}"/>
    <cellStyle name="Coma 2 3 4 2 2 3 7" xfId="16324" xr:uid="{00000000-0005-0000-0000-0000A6240000}"/>
    <cellStyle name="Coma 2 3 4 2 2 3 7 2" xfId="25028" xr:uid="{00000000-0005-0000-0000-0000A7240000}"/>
    <cellStyle name="Coma 2 3 4 2 2 3 8" xfId="18522" xr:uid="{00000000-0005-0000-0000-0000A8240000}"/>
    <cellStyle name="Coma 2 3 4 2 2 3 8 2" xfId="27226" xr:uid="{00000000-0005-0000-0000-0000A9240000}"/>
    <cellStyle name="Coma 2 3 4 2 2 3 9" xfId="14154" xr:uid="{00000000-0005-0000-0000-0000AA240000}"/>
    <cellStyle name="Coma 2 3 4 2 2 3 9 2" xfId="22858" xr:uid="{00000000-0005-0000-0000-0000AB240000}"/>
    <cellStyle name="Coma 2 3 4 2 2 4" xfId="2259" xr:uid="{00000000-0005-0000-0000-0000AC240000}"/>
    <cellStyle name="Coma 2 3 4 2 2 5" xfId="2260" xr:uid="{00000000-0005-0000-0000-0000AD240000}"/>
    <cellStyle name="Coma 2 3 4 2 2 6" xfId="2261" xr:uid="{00000000-0005-0000-0000-0000AE240000}"/>
    <cellStyle name="Coma 2 3 4 2 2 7" xfId="2262" xr:uid="{00000000-0005-0000-0000-0000AF240000}"/>
    <cellStyle name="Coma 2 3 4 2 3" xfId="2263" xr:uid="{00000000-0005-0000-0000-0000B0240000}"/>
    <cellStyle name="Coma 2 3 4 2 3 2" xfId="2264" xr:uid="{00000000-0005-0000-0000-0000B1240000}"/>
    <cellStyle name="Coma 2 3 4 2 3 2 10" xfId="20694" xr:uid="{00000000-0005-0000-0000-0000B2240000}"/>
    <cellStyle name="Coma 2 3 4 2 3 2 2" xfId="2265" xr:uid="{00000000-0005-0000-0000-0000B3240000}"/>
    <cellStyle name="Coma 2 3 4 2 3 2 2 2" xfId="2266" xr:uid="{00000000-0005-0000-0000-0000B4240000}"/>
    <cellStyle name="Coma 2 3 4 2 3 2 2 3" xfId="2267" xr:uid="{00000000-0005-0000-0000-0000B5240000}"/>
    <cellStyle name="Coma 2 3 4 2 3 2 2 4" xfId="2268" xr:uid="{00000000-0005-0000-0000-0000B6240000}"/>
    <cellStyle name="Coma 2 3 4 2 3 2 2 5" xfId="2269" xr:uid="{00000000-0005-0000-0000-0000B7240000}"/>
    <cellStyle name="Coma 2 3 4 2 3 2 3" xfId="2270" xr:uid="{00000000-0005-0000-0000-0000B8240000}"/>
    <cellStyle name="Coma 2 3 4 2 3 2 3 2" xfId="16330" xr:uid="{00000000-0005-0000-0000-0000B9240000}"/>
    <cellStyle name="Coma 2 3 4 2 3 2 3 2 2" xfId="25034" xr:uid="{00000000-0005-0000-0000-0000BA240000}"/>
    <cellStyle name="Coma 2 3 4 2 3 2 3 3" xfId="18528" xr:uid="{00000000-0005-0000-0000-0000BB240000}"/>
    <cellStyle name="Coma 2 3 4 2 3 2 3 3 2" xfId="27232" xr:uid="{00000000-0005-0000-0000-0000BC240000}"/>
    <cellStyle name="Coma 2 3 4 2 3 2 3 4" xfId="14160" xr:uid="{00000000-0005-0000-0000-0000BD240000}"/>
    <cellStyle name="Coma 2 3 4 2 3 2 3 4 2" xfId="22864" xr:uid="{00000000-0005-0000-0000-0000BE240000}"/>
    <cellStyle name="Coma 2 3 4 2 3 2 3 5" xfId="20695" xr:uid="{00000000-0005-0000-0000-0000BF240000}"/>
    <cellStyle name="Coma 2 3 4 2 3 2 4" xfId="2271" xr:uid="{00000000-0005-0000-0000-0000C0240000}"/>
    <cellStyle name="Coma 2 3 4 2 3 2 4 2" xfId="16331" xr:uid="{00000000-0005-0000-0000-0000C1240000}"/>
    <cellStyle name="Coma 2 3 4 2 3 2 4 2 2" xfId="25035" xr:uid="{00000000-0005-0000-0000-0000C2240000}"/>
    <cellStyle name="Coma 2 3 4 2 3 2 4 3" xfId="18529" xr:uid="{00000000-0005-0000-0000-0000C3240000}"/>
    <cellStyle name="Coma 2 3 4 2 3 2 4 3 2" xfId="27233" xr:uid="{00000000-0005-0000-0000-0000C4240000}"/>
    <cellStyle name="Coma 2 3 4 2 3 2 4 4" xfId="14161" xr:uid="{00000000-0005-0000-0000-0000C5240000}"/>
    <cellStyle name="Coma 2 3 4 2 3 2 4 4 2" xfId="22865" xr:uid="{00000000-0005-0000-0000-0000C6240000}"/>
    <cellStyle name="Coma 2 3 4 2 3 2 4 5" xfId="20696" xr:uid="{00000000-0005-0000-0000-0000C7240000}"/>
    <cellStyle name="Coma 2 3 4 2 3 2 5" xfId="2272" xr:uid="{00000000-0005-0000-0000-0000C8240000}"/>
    <cellStyle name="Coma 2 3 4 2 3 2 5 2" xfId="16332" xr:uid="{00000000-0005-0000-0000-0000C9240000}"/>
    <cellStyle name="Coma 2 3 4 2 3 2 5 2 2" xfId="25036" xr:uid="{00000000-0005-0000-0000-0000CA240000}"/>
    <cellStyle name="Coma 2 3 4 2 3 2 5 3" xfId="18530" xr:uid="{00000000-0005-0000-0000-0000CB240000}"/>
    <cellStyle name="Coma 2 3 4 2 3 2 5 3 2" xfId="27234" xr:uid="{00000000-0005-0000-0000-0000CC240000}"/>
    <cellStyle name="Coma 2 3 4 2 3 2 5 4" xfId="14162" xr:uid="{00000000-0005-0000-0000-0000CD240000}"/>
    <cellStyle name="Coma 2 3 4 2 3 2 5 4 2" xfId="22866" xr:uid="{00000000-0005-0000-0000-0000CE240000}"/>
    <cellStyle name="Coma 2 3 4 2 3 2 5 5" xfId="20697" xr:uid="{00000000-0005-0000-0000-0000CF240000}"/>
    <cellStyle name="Coma 2 3 4 2 3 2 6" xfId="2273" xr:uid="{00000000-0005-0000-0000-0000D0240000}"/>
    <cellStyle name="Coma 2 3 4 2 3 2 6 2" xfId="16333" xr:uid="{00000000-0005-0000-0000-0000D1240000}"/>
    <cellStyle name="Coma 2 3 4 2 3 2 6 2 2" xfId="25037" xr:uid="{00000000-0005-0000-0000-0000D2240000}"/>
    <cellStyle name="Coma 2 3 4 2 3 2 6 3" xfId="18531" xr:uid="{00000000-0005-0000-0000-0000D3240000}"/>
    <cellStyle name="Coma 2 3 4 2 3 2 6 3 2" xfId="27235" xr:uid="{00000000-0005-0000-0000-0000D4240000}"/>
    <cellStyle name="Coma 2 3 4 2 3 2 6 4" xfId="14163" xr:uid="{00000000-0005-0000-0000-0000D5240000}"/>
    <cellStyle name="Coma 2 3 4 2 3 2 6 4 2" xfId="22867" xr:uid="{00000000-0005-0000-0000-0000D6240000}"/>
    <cellStyle name="Coma 2 3 4 2 3 2 6 5" xfId="20698" xr:uid="{00000000-0005-0000-0000-0000D7240000}"/>
    <cellStyle name="Coma 2 3 4 2 3 2 7" xfId="16329" xr:uid="{00000000-0005-0000-0000-0000D8240000}"/>
    <cellStyle name="Coma 2 3 4 2 3 2 7 2" xfId="25033" xr:uid="{00000000-0005-0000-0000-0000D9240000}"/>
    <cellStyle name="Coma 2 3 4 2 3 2 8" xfId="18527" xr:uid="{00000000-0005-0000-0000-0000DA240000}"/>
    <cellStyle name="Coma 2 3 4 2 3 2 8 2" xfId="27231" xr:uid="{00000000-0005-0000-0000-0000DB240000}"/>
    <cellStyle name="Coma 2 3 4 2 3 2 9" xfId="14159" xr:uid="{00000000-0005-0000-0000-0000DC240000}"/>
    <cellStyle name="Coma 2 3 4 2 3 2 9 2" xfId="22863" xr:uid="{00000000-0005-0000-0000-0000DD240000}"/>
    <cellStyle name="Coma 2 3 4 2 3 3" xfId="2274" xr:uid="{00000000-0005-0000-0000-0000DE240000}"/>
    <cellStyle name="Coma 2 3 4 2 3 4" xfId="2275" xr:uid="{00000000-0005-0000-0000-0000DF240000}"/>
    <cellStyle name="Coma 2 3 4 2 3 5" xfId="2276" xr:uid="{00000000-0005-0000-0000-0000E0240000}"/>
    <cellStyle name="Coma 2 3 4 2 3 6" xfId="2277" xr:uid="{00000000-0005-0000-0000-0000E1240000}"/>
    <cellStyle name="Coma 2 3 4 2 4" xfId="2278" xr:uid="{00000000-0005-0000-0000-0000E2240000}"/>
    <cellStyle name="Coma 2 3 4 2 4 2" xfId="2279" xr:uid="{00000000-0005-0000-0000-0000E3240000}"/>
    <cellStyle name="Coma 2 3 4 2 4 3" xfId="2280" xr:uid="{00000000-0005-0000-0000-0000E4240000}"/>
    <cellStyle name="Coma 2 3 4 2 4 4" xfId="2281" xr:uid="{00000000-0005-0000-0000-0000E5240000}"/>
    <cellStyle name="Coma 2 3 4 2 4 5" xfId="2282" xr:uid="{00000000-0005-0000-0000-0000E6240000}"/>
    <cellStyle name="Coma 2 3 4 2 5" xfId="2283" xr:uid="{00000000-0005-0000-0000-0000E7240000}"/>
    <cellStyle name="Coma 2 3 4 2 5 2" xfId="16334" xr:uid="{00000000-0005-0000-0000-0000E8240000}"/>
    <cellStyle name="Coma 2 3 4 2 5 2 2" xfId="25038" xr:uid="{00000000-0005-0000-0000-0000E9240000}"/>
    <cellStyle name="Coma 2 3 4 2 5 3" xfId="18532" xr:uid="{00000000-0005-0000-0000-0000EA240000}"/>
    <cellStyle name="Coma 2 3 4 2 5 3 2" xfId="27236" xr:uid="{00000000-0005-0000-0000-0000EB240000}"/>
    <cellStyle name="Coma 2 3 4 2 5 4" xfId="14164" xr:uid="{00000000-0005-0000-0000-0000EC240000}"/>
    <cellStyle name="Coma 2 3 4 2 5 4 2" xfId="22868" xr:uid="{00000000-0005-0000-0000-0000ED240000}"/>
    <cellStyle name="Coma 2 3 4 2 5 5" xfId="20699" xr:uid="{00000000-0005-0000-0000-0000EE240000}"/>
    <cellStyle name="Coma 2 3 4 2 6" xfId="2284" xr:uid="{00000000-0005-0000-0000-0000EF240000}"/>
    <cellStyle name="Coma 2 3 4 2 6 2" xfId="16335" xr:uid="{00000000-0005-0000-0000-0000F0240000}"/>
    <cellStyle name="Coma 2 3 4 2 6 2 2" xfId="25039" xr:uid="{00000000-0005-0000-0000-0000F1240000}"/>
    <cellStyle name="Coma 2 3 4 2 6 3" xfId="18533" xr:uid="{00000000-0005-0000-0000-0000F2240000}"/>
    <cellStyle name="Coma 2 3 4 2 6 3 2" xfId="27237" xr:uid="{00000000-0005-0000-0000-0000F3240000}"/>
    <cellStyle name="Coma 2 3 4 2 6 4" xfId="14165" xr:uid="{00000000-0005-0000-0000-0000F4240000}"/>
    <cellStyle name="Coma 2 3 4 2 6 4 2" xfId="22869" xr:uid="{00000000-0005-0000-0000-0000F5240000}"/>
    <cellStyle name="Coma 2 3 4 2 6 5" xfId="20700" xr:uid="{00000000-0005-0000-0000-0000F6240000}"/>
    <cellStyle name="Coma 2 3 4 2 7" xfId="2285" xr:uid="{00000000-0005-0000-0000-0000F7240000}"/>
    <cellStyle name="Coma 2 3 4 2 7 2" xfId="16336" xr:uid="{00000000-0005-0000-0000-0000F8240000}"/>
    <cellStyle name="Coma 2 3 4 2 7 2 2" xfId="25040" xr:uid="{00000000-0005-0000-0000-0000F9240000}"/>
    <cellStyle name="Coma 2 3 4 2 7 3" xfId="18534" xr:uid="{00000000-0005-0000-0000-0000FA240000}"/>
    <cellStyle name="Coma 2 3 4 2 7 3 2" xfId="27238" xr:uid="{00000000-0005-0000-0000-0000FB240000}"/>
    <cellStyle name="Coma 2 3 4 2 7 4" xfId="14166" xr:uid="{00000000-0005-0000-0000-0000FC240000}"/>
    <cellStyle name="Coma 2 3 4 2 7 4 2" xfId="22870" xr:uid="{00000000-0005-0000-0000-0000FD240000}"/>
    <cellStyle name="Coma 2 3 4 2 7 5" xfId="20701" xr:uid="{00000000-0005-0000-0000-0000FE240000}"/>
    <cellStyle name="Coma 2 3 4 2 8" xfId="2286" xr:uid="{00000000-0005-0000-0000-0000FF240000}"/>
    <cellStyle name="Coma 2 3 4 2 8 2" xfId="16337" xr:uid="{00000000-0005-0000-0000-000000250000}"/>
    <cellStyle name="Coma 2 3 4 2 8 2 2" xfId="25041" xr:uid="{00000000-0005-0000-0000-000001250000}"/>
    <cellStyle name="Coma 2 3 4 2 8 3" xfId="18535" xr:uid="{00000000-0005-0000-0000-000002250000}"/>
    <cellStyle name="Coma 2 3 4 2 8 3 2" xfId="27239" xr:uid="{00000000-0005-0000-0000-000003250000}"/>
    <cellStyle name="Coma 2 3 4 2 8 4" xfId="14167" xr:uid="{00000000-0005-0000-0000-000004250000}"/>
    <cellStyle name="Coma 2 3 4 2 8 4 2" xfId="22871" xr:uid="{00000000-0005-0000-0000-000005250000}"/>
    <cellStyle name="Coma 2 3 4 2 8 5" xfId="20702" xr:uid="{00000000-0005-0000-0000-000006250000}"/>
    <cellStyle name="Coma 2 3 4 2 9" xfId="16313" xr:uid="{00000000-0005-0000-0000-000007250000}"/>
    <cellStyle name="Coma 2 3 4 2 9 2" xfId="25017" xr:uid="{00000000-0005-0000-0000-000008250000}"/>
    <cellStyle name="Coma 2 3 4 3" xfId="2287" xr:uid="{00000000-0005-0000-0000-000009250000}"/>
    <cellStyle name="Coma 2 3 4 3 2" xfId="2288" xr:uid="{00000000-0005-0000-0000-00000A250000}"/>
    <cellStyle name="Coma 2 3 4 3 3" xfId="2289" xr:uid="{00000000-0005-0000-0000-00000B250000}"/>
    <cellStyle name="Coma 2 3 4 3 4" xfId="2290" xr:uid="{00000000-0005-0000-0000-00000C250000}"/>
    <cellStyle name="Coma 2 3 4 3 5" xfId="2291" xr:uid="{00000000-0005-0000-0000-00000D250000}"/>
    <cellStyle name="Coma 2 3 4 4" xfId="2292" xr:uid="{00000000-0005-0000-0000-00000E250000}"/>
    <cellStyle name="Coma 2 3 4 4 10" xfId="14168" xr:uid="{00000000-0005-0000-0000-00000F250000}"/>
    <cellStyle name="Coma 2 3 4 4 10 2" xfId="22872" xr:uid="{00000000-0005-0000-0000-000010250000}"/>
    <cellStyle name="Coma 2 3 4 4 11" xfId="20703" xr:uid="{00000000-0005-0000-0000-000011250000}"/>
    <cellStyle name="Coma 2 3 4 4 2" xfId="2293" xr:uid="{00000000-0005-0000-0000-000012250000}"/>
    <cellStyle name="Coma 2 3 4 4 2 2" xfId="2294" xr:uid="{00000000-0005-0000-0000-000013250000}"/>
    <cellStyle name="Coma 2 3 4 4 2 2 10" xfId="20704" xr:uid="{00000000-0005-0000-0000-000014250000}"/>
    <cellStyle name="Coma 2 3 4 4 2 2 2" xfId="2295" xr:uid="{00000000-0005-0000-0000-000015250000}"/>
    <cellStyle name="Coma 2 3 4 4 2 2 2 2" xfId="2296" xr:uid="{00000000-0005-0000-0000-000016250000}"/>
    <cellStyle name="Coma 2 3 4 4 2 2 2 3" xfId="2297" xr:uid="{00000000-0005-0000-0000-000017250000}"/>
    <cellStyle name="Coma 2 3 4 4 2 2 2 4" xfId="2298" xr:uid="{00000000-0005-0000-0000-000018250000}"/>
    <cellStyle name="Coma 2 3 4 4 2 2 2 5" xfId="2299" xr:uid="{00000000-0005-0000-0000-000019250000}"/>
    <cellStyle name="Coma 2 3 4 4 2 2 3" xfId="2300" xr:uid="{00000000-0005-0000-0000-00001A250000}"/>
    <cellStyle name="Coma 2 3 4 4 2 2 3 2" xfId="16340" xr:uid="{00000000-0005-0000-0000-00001B250000}"/>
    <cellStyle name="Coma 2 3 4 4 2 2 3 2 2" xfId="25044" xr:uid="{00000000-0005-0000-0000-00001C250000}"/>
    <cellStyle name="Coma 2 3 4 4 2 2 3 3" xfId="18538" xr:uid="{00000000-0005-0000-0000-00001D250000}"/>
    <cellStyle name="Coma 2 3 4 4 2 2 3 3 2" xfId="27242" xr:uid="{00000000-0005-0000-0000-00001E250000}"/>
    <cellStyle name="Coma 2 3 4 4 2 2 3 4" xfId="14170" xr:uid="{00000000-0005-0000-0000-00001F250000}"/>
    <cellStyle name="Coma 2 3 4 4 2 2 3 4 2" xfId="22874" xr:uid="{00000000-0005-0000-0000-000020250000}"/>
    <cellStyle name="Coma 2 3 4 4 2 2 3 5" xfId="20705" xr:uid="{00000000-0005-0000-0000-000021250000}"/>
    <cellStyle name="Coma 2 3 4 4 2 2 4" xfId="2301" xr:uid="{00000000-0005-0000-0000-000022250000}"/>
    <cellStyle name="Coma 2 3 4 4 2 2 4 2" xfId="16341" xr:uid="{00000000-0005-0000-0000-000023250000}"/>
    <cellStyle name="Coma 2 3 4 4 2 2 4 2 2" xfId="25045" xr:uid="{00000000-0005-0000-0000-000024250000}"/>
    <cellStyle name="Coma 2 3 4 4 2 2 4 3" xfId="18539" xr:uid="{00000000-0005-0000-0000-000025250000}"/>
    <cellStyle name="Coma 2 3 4 4 2 2 4 3 2" xfId="27243" xr:uid="{00000000-0005-0000-0000-000026250000}"/>
    <cellStyle name="Coma 2 3 4 4 2 2 4 4" xfId="14171" xr:uid="{00000000-0005-0000-0000-000027250000}"/>
    <cellStyle name="Coma 2 3 4 4 2 2 4 4 2" xfId="22875" xr:uid="{00000000-0005-0000-0000-000028250000}"/>
    <cellStyle name="Coma 2 3 4 4 2 2 4 5" xfId="20706" xr:uid="{00000000-0005-0000-0000-000029250000}"/>
    <cellStyle name="Coma 2 3 4 4 2 2 5" xfId="2302" xr:uid="{00000000-0005-0000-0000-00002A250000}"/>
    <cellStyle name="Coma 2 3 4 4 2 2 5 2" xfId="16342" xr:uid="{00000000-0005-0000-0000-00002B250000}"/>
    <cellStyle name="Coma 2 3 4 4 2 2 5 2 2" xfId="25046" xr:uid="{00000000-0005-0000-0000-00002C250000}"/>
    <cellStyle name="Coma 2 3 4 4 2 2 5 3" xfId="18540" xr:uid="{00000000-0005-0000-0000-00002D250000}"/>
    <cellStyle name="Coma 2 3 4 4 2 2 5 3 2" xfId="27244" xr:uid="{00000000-0005-0000-0000-00002E250000}"/>
    <cellStyle name="Coma 2 3 4 4 2 2 5 4" xfId="14172" xr:uid="{00000000-0005-0000-0000-00002F250000}"/>
    <cellStyle name="Coma 2 3 4 4 2 2 5 4 2" xfId="22876" xr:uid="{00000000-0005-0000-0000-000030250000}"/>
    <cellStyle name="Coma 2 3 4 4 2 2 5 5" xfId="20707" xr:uid="{00000000-0005-0000-0000-000031250000}"/>
    <cellStyle name="Coma 2 3 4 4 2 2 6" xfId="2303" xr:uid="{00000000-0005-0000-0000-000032250000}"/>
    <cellStyle name="Coma 2 3 4 4 2 2 6 2" xfId="16343" xr:uid="{00000000-0005-0000-0000-000033250000}"/>
    <cellStyle name="Coma 2 3 4 4 2 2 6 2 2" xfId="25047" xr:uid="{00000000-0005-0000-0000-000034250000}"/>
    <cellStyle name="Coma 2 3 4 4 2 2 6 3" xfId="18541" xr:uid="{00000000-0005-0000-0000-000035250000}"/>
    <cellStyle name="Coma 2 3 4 4 2 2 6 3 2" xfId="27245" xr:uid="{00000000-0005-0000-0000-000036250000}"/>
    <cellStyle name="Coma 2 3 4 4 2 2 6 4" xfId="14173" xr:uid="{00000000-0005-0000-0000-000037250000}"/>
    <cellStyle name="Coma 2 3 4 4 2 2 6 4 2" xfId="22877" xr:uid="{00000000-0005-0000-0000-000038250000}"/>
    <cellStyle name="Coma 2 3 4 4 2 2 6 5" xfId="20708" xr:uid="{00000000-0005-0000-0000-000039250000}"/>
    <cellStyle name="Coma 2 3 4 4 2 2 7" xfId="16339" xr:uid="{00000000-0005-0000-0000-00003A250000}"/>
    <cellStyle name="Coma 2 3 4 4 2 2 7 2" xfId="25043" xr:uid="{00000000-0005-0000-0000-00003B250000}"/>
    <cellStyle name="Coma 2 3 4 4 2 2 8" xfId="18537" xr:uid="{00000000-0005-0000-0000-00003C250000}"/>
    <cellStyle name="Coma 2 3 4 4 2 2 8 2" xfId="27241" xr:uid="{00000000-0005-0000-0000-00003D250000}"/>
    <cellStyle name="Coma 2 3 4 4 2 2 9" xfId="14169" xr:uid="{00000000-0005-0000-0000-00003E250000}"/>
    <cellStyle name="Coma 2 3 4 4 2 2 9 2" xfId="22873" xr:uid="{00000000-0005-0000-0000-00003F250000}"/>
    <cellStyle name="Coma 2 3 4 4 2 3" xfId="2304" xr:uid="{00000000-0005-0000-0000-000040250000}"/>
    <cellStyle name="Coma 2 3 4 4 2 4" xfId="2305" xr:uid="{00000000-0005-0000-0000-000041250000}"/>
    <cellStyle name="Coma 2 3 4 4 2 5" xfId="2306" xr:uid="{00000000-0005-0000-0000-000042250000}"/>
    <cellStyle name="Coma 2 3 4 4 2 6" xfId="2307" xr:uid="{00000000-0005-0000-0000-000043250000}"/>
    <cellStyle name="Coma 2 3 4 4 3" xfId="2308" xr:uid="{00000000-0005-0000-0000-000044250000}"/>
    <cellStyle name="Coma 2 3 4 4 3 2" xfId="2309" xr:uid="{00000000-0005-0000-0000-000045250000}"/>
    <cellStyle name="Coma 2 3 4 4 3 3" xfId="2310" xr:uid="{00000000-0005-0000-0000-000046250000}"/>
    <cellStyle name="Coma 2 3 4 4 3 4" xfId="2311" xr:uid="{00000000-0005-0000-0000-000047250000}"/>
    <cellStyle name="Coma 2 3 4 4 3 5" xfId="2312" xr:uid="{00000000-0005-0000-0000-000048250000}"/>
    <cellStyle name="Coma 2 3 4 4 4" xfId="2313" xr:uid="{00000000-0005-0000-0000-000049250000}"/>
    <cellStyle name="Coma 2 3 4 4 4 2" xfId="16344" xr:uid="{00000000-0005-0000-0000-00004A250000}"/>
    <cellStyle name="Coma 2 3 4 4 4 2 2" xfId="25048" xr:uid="{00000000-0005-0000-0000-00004B250000}"/>
    <cellStyle name="Coma 2 3 4 4 4 3" xfId="18542" xr:uid="{00000000-0005-0000-0000-00004C250000}"/>
    <cellStyle name="Coma 2 3 4 4 4 3 2" xfId="27246" xr:uid="{00000000-0005-0000-0000-00004D250000}"/>
    <cellStyle name="Coma 2 3 4 4 4 4" xfId="14174" xr:uid="{00000000-0005-0000-0000-00004E250000}"/>
    <cellStyle name="Coma 2 3 4 4 4 4 2" xfId="22878" xr:uid="{00000000-0005-0000-0000-00004F250000}"/>
    <cellStyle name="Coma 2 3 4 4 4 5" xfId="20709" xr:uid="{00000000-0005-0000-0000-000050250000}"/>
    <cellStyle name="Coma 2 3 4 4 5" xfId="2314" xr:uid="{00000000-0005-0000-0000-000051250000}"/>
    <cellStyle name="Coma 2 3 4 4 5 2" xfId="16345" xr:uid="{00000000-0005-0000-0000-000052250000}"/>
    <cellStyle name="Coma 2 3 4 4 5 2 2" xfId="25049" xr:uid="{00000000-0005-0000-0000-000053250000}"/>
    <cellStyle name="Coma 2 3 4 4 5 3" xfId="18543" xr:uid="{00000000-0005-0000-0000-000054250000}"/>
    <cellStyle name="Coma 2 3 4 4 5 3 2" xfId="27247" xr:uid="{00000000-0005-0000-0000-000055250000}"/>
    <cellStyle name="Coma 2 3 4 4 5 4" xfId="14175" xr:uid="{00000000-0005-0000-0000-000056250000}"/>
    <cellStyle name="Coma 2 3 4 4 5 4 2" xfId="22879" xr:uid="{00000000-0005-0000-0000-000057250000}"/>
    <cellStyle name="Coma 2 3 4 4 5 5" xfId="20710" xr:uid="{00000000-0005-0000-0000-000058250000}"/>
    <cellStyle name="Coma 2 3 4 4 6" xfId="2315" xr:uid="{00000000-0005-0000-0000-000059250000}"/>
    <cellStyle name="Coma 2 3 4 4 6 2" xfId="16346" xr:uid="{00000000-0005-0000-0000-00005A250000}"/>
    <cellStyle name="Coma 2 3 4 4 6 2 2" xfId="25050" xr:uid="{00000000-0005-0000-0000-00005B250000}"/>
    <cellStyle name="Coma 2 3 4 4 6 3" xfId="18544" xr:uid="{00000000-0005-0000-0000-00005C250000}"/>
    <cellStyle name="Coma 2 3 4 4 6 3 2" xfId="27248" xr:uid="{00000000-0005-0000-0000-00005D250000}"/>
    <cellStyle name="Coma 2 3 4 4 6 4" xfId="14176" xr:uid="{00000000-0005-0000-0000-00005E250000}"/>
    <cellStyle name="Coma 2 3 4 4 6 4 2" xfId="22880" xr:uid="{00000000-0005-0000-0000-00005F250000}"/>
    <cellStyle name="Coma 2 3 4 4 6 5" xfId="20711" xr:uid="{00000000-0005-0000-0000-000060250000}"/>
    <cellStyle name="Coma 2 3 4 4 7" xfId="2316" xr:uid="{00000000-0005-0000-0000-000061250000}"/>
    <cellStyle name="Coma 2 3 4 4 7 2" xfId="16347" xr:uid="{00000000-0005-0000-0000-000062250000}"/>
    <cellStyle name="Coma 2 3 4 4 7 2 2" xfId="25051" xr:uid="{00000000-0005-0000-0000-000063250000}"/>
    <cellStyle name="Coma 2 3 4 4 7 3" xfId="18545" xr:uid="{00000000-0005-0000-0000-000064250000}"/>
    <cellStyle name="Coma 2 3 4 4 7 3 2" xfId="27249" xr:uid="{00000000-0005-0000-0000-000065250000}"/>
    <cellStyle name="Coma 2 3 4 4 7 4" xfId="14177" xr:uid="{00000000-0005-0000-0000-000066250000}"/>
    <cellStyle name="Coma 2 3 4 4 7 4 2" xfId="22881" xr:uid="{00000000-0005-0000-0000-000067250000}"/>
    <cellStyle name="Coma 2 3 4 4 7 5" xfId="20712" xr:uid="{00000000-0005-0000-0000-000068250000}"/>
    <cellStyle name="Coma 2 3 4 4 8" xfId="16338" xr:uid="{00000000-0005-0000-0000-000069250000}"/>
    <cellStyle name="Coma 2 3 4 4 8 2" xfId="25042" xr:uid="{00000000-0005-0000-0000-00006A250000}"/>
    <cellStyle name="Coma 2 3 4 4 9" xfId="18536" xr:uid="{00000000-0005-0000-0000-00006B250000}"/>
    <cellStyle name="Coma 2 3 4 4 9 2" xfId="27240" xr:uid="{00000000-0005-0000-0000-00006C250000}"/>
    <cellStyle name="Coma 2 3 4 5" xfId="2317" xr:uid="{00000000-0005-0000-0000-00006D250000}"/>
    <cellStyle name="Coma 2 3 4 5 10" xfId="20713" xr:uid="{00000000-0005-0000-0000-00006E250000}"/>
    <cellStyle name="Coma 2 3 4 5 2" xfId="2318" xr:uid="{00000000-0005-0000-0000-00006F250000}"/>
    <cellStyle name="Coma 2 3 4 5 2 2" xfId="2319" xr:uid="{00000000-0005-0000-0000-000070250000}"/>
    <cellStyle name="Coma 2 3 4 5 2 3" xfId="2320" xr:uid="{00000000-0005-0000-0000-000071250000}"/>
    <cellStyle name="Coma 2 3 4 5 2 4" xfId="2321" xr:uid="{00000000-0005-0000-0000-000072250000}"/>
    <cellStyle name="Coma 2 3 4 5 2 5" xfId="2322" xr:uid="{00000000-0005-0000-0000-000073250000}"/>
    <cellStyle name="Coma 2 3 4 5 3" xfId="2323" xr:uid="{00000000-0005-0000-0000-000074250000}"/>
    <cellStyle name="Coma 2 3 4 5 3 2" xfId="16349" xr:uid="{00000000-0005-0000-0000-000075250000}"/>
    <cellStyle name="Coma 2 3 4 5 3 2 2" xfId="25053" xr:uid="{00000000-0005-0000-0000-000076250000}"/>
    <cellStyle name="Coma 2 3 4 5 3 3" xfId="18547" xr:uid="{00000000-0005-0000-0000-000077250000}"/>
    <cellStyle name="Coma 2 3 4 5 3 3 2" xfId="27251" xr:uid="{00000000-0005-0000-0000-000078250000}"/>
    <cellStyle name="Coma 2 3 4 5 3 4" xfId="14179" xr:uid="{00000000-0005-0000-0000-000079250000}"/>
    <cellStyle name="Coma 2 3 4 5 3 4 2" xfId="22883" xr:uid="{00000000-0005-0000-0000-00007A250000}"/>
    <cellStyle name="Coma 2 3 4 5 3 5" xfId="20714" xr:uid="{00000000-0005-0000-0000-00007B250000}"/>
    <cellStyle name="Coma 2 3 4 5 4" xfId="2324" xr:uid="{00000000-0005-0000-0000-00007C250000}"/>
    <cellStyle name="Coma 2 3 4 5 4 2" xfId="16350" xr:uid="{00000000-0005-0000-0000-00007D250000}"/>
    <cellStyle name="Coma 2 3 4 5 4 2 2" xfId="25054" xr:uid="{00000000-0005-0000-0000-00007E250000}"/>
    <cellStyle name="Coma 2 3 4 5 4 3" xfId="18548" xr:uid="{00000000-0005-0000-0000-00007F250000}"/>
    <cellStyle name="Coma 2 3 4 5 4 3 2" xfId="27252" xr:uid="{00000000-0005-0000-0000-000080250000}"/>
    <cellStyle name="Coma 2 3 4 5 4 4" xfId="14180" xr:uid="{00000000-0005-0000-0000-000081250000}"/>
    <cellStyle name="Coma 2 3 4 5 4 4 2" xfId="22884" xr:uid="{00000000-0005-0000-0000-000082250000}"/>
    <cellStyle name="Coma 2 3 4 5 4 5" xfId="20715" xr:uid="{00000000-0005-0000-0000-000083250000}"/>
    <cellStyle name="Coma 2 3 4 5 5" xfId="2325" xr:uid="{00000000-0005-0000-0000-000084250000}"/>
    <cellStyle name="Coma 2 3 4 5 5 2" xfId="16351" xr:uid="{00000000-0005-0000-0000-000085250000}"/>
    <cellStyle name="Coma 2 3 4 5 5 2 2" xfId="25055" xr:uid="{00000000-0005-0000-0000-000086250000}"/>
    <cellStyle name="Coma 2 3 4 5 5 3" xfId="18549" xr:uid="{00000000-0005-0000-0000-000087250000}"/>
    <cellStyle name="Coma 2 3 4 5 5 3 2" xfId="27253" xr:uid="{00000000-0005-0000-0000-000088250000}"/>
    <cellStyle name="Coma 2 3 4 5 5 4" xfId="14181" xr:uid="{00000000-0005-0000-0000-000089250000}"/>
    <cellStyle name="Coma 2 3 4 5 5 4 2" xfId="22885" xr:uid="{00000000-0005-0000-0000-00008A250000}"/>
    <cellStyle name="Coma 2 3 4 5 5 5" xfId="20716" xr:uid="{00000000-0005-0000-0000-00008B250000}"/>
    <cellStyle name="Coma 2 3 4 5 6" xfId="2326" xr:uid="{00000000-0005-0000-0000-00008C250000}"/>
    <cellStyle name="Coma 2 3 4 5 6 2" xfId="16352" xr:uid="{00000000-0005-0000-0000-00008D250000}"/>
    <cellStyle name="Coma 2 3 4 5 6 2 2" xfId="25056" xr:uid="{00000000-0005-0000-0000-00008E250000}"/>
    <cellStyle name="Coma 2 3 4 5 6 3" xfId="18550" xr:uid="{00000000-0005-0000-0000-00008F250000}"/>
    <cellStyle name="Coma 2 3 4 5 6 3 2" xfId="27254" xr:uid="{00000000-0005-0000-0000-000090250000}"/>
    <cellStyle name="Coma 2 3 4 5 6 4" xfId="14182" xr:uid="{00000000-0005-0000-0000-000091250000}"/>
    <cellStyle name="Coma 2 3 4 5 6 4 2" xfId="22886" xr:uid="{00000000-0005-0000-0000-000092250000}"/>
    <cellStyle name="Coma 2 3 4 5 6 5" xfId="20717" xr:uid="{00000000-0005-0000-0000-000093250000}"/>
    <cellStyle name="Coma 2 3 4 5 7" xfId="16348" xr:uid="{00000000-0005-0000-0000-000094250000}"/>
    <cellStyle name="Coma 2 3 4 5 7 2" xfId="25052" xr:uid="{00000000-0005-0000-0000-000095250000}"/>
    <cellStyle name="Coma 2 3 4 5 8" xfId="18546" xr:uid="{00000000-0005-0000-0000-000096250000}"/>
    <cellStyle name="Coma 2 3 4 5 8 2" xfId="27250" xr:uid="{00000000-0005-0000-0000-000097250000}"/>
    <cellStyle name="Coma 2 3 4 5 9" xfId="14178" xr:uid="{00000000-0005-0000-0000-000098250000}"/>
    <cellStyle name="Coma 2 3 4 5 9 2" xfId="22882" xr:uid="{00000000-0005-0000-0000-000099250000}"/>
    <cellStyle name="Coma 2 3 4 6" xfId="2327" xr:uid="{00000000-0005-0000-0000-00009A250000}"/>
    <cellStyle name="Coma 2 3 4 7" xfId="2328" xr:uid="{00000000-0005-0000-0000-00009B250000}"/>
    <cellStyle name="Coma 2 3 4 8" xfId="2329" xr:uid="{00000000-0005-0000-0000-00009C250000}"/>
    <cellStyle name="Coma 2 3 4 9" xfId="2330" xr:uid="{00000000-0005-0000-0000-00009D250000}"/>
    <cellStyle name="Coma 2 3 5" xfId="2331" xr:uid="{00000000-0005-0000-0000-00009E250000}"/>
    <cellStyle name="Coma 2 3 5 2" xfId="2332" xr:uid="{00000000-0005-0000-0000-00009F250000}"/>
    <cellStyle name="Coma 2 3 5 2 10" xfId="14183" xr:uid="{00000000-0005-0000-0000-0000A0250000}"/>
    <cellStyle name="Coma 2 3 5 2 10 2" xfId="22887" xr:uid="{00000000-0005-0000-0000-0000A1250000}"/>
    <cellStyle name="Coma 2 3 5 2 11" xfId="20718" xr:uid="{00000000-0005-0000-0000-0000A2250000}"/>
    <cellStyle name="Coma 2 3 5 2 2" xfId="2333" xr:uid="{00000000-0005-0000-0000-0000A3250000}"/>
    <cellStyle name="Coma 2 3 5 2 2 2" xfId="2334" xr:uid="{00000000-0005-0000-0000-0000A4250000}"/>
    <cellStyle name="Coma 2 3 5 2 2 2 10" xfId="20719" xr:uid="{00000000-0005-0000-0000-0000A5250000}"/>
    <cellStyle name="Coma 2 3 5 2 2 2 2" xfId="2335" xr:uid="{00000000-0005-0000-0000-0000A6250000}"/>
    <cellStyle name="Coma 2 3 5 2 2 2 2 2" xfId="2336" xr:uid="{00000000-0005-0000-0000-0000A7250000}"/>
    <cellStyle name="Coma 2 3 5 2 2 2 2 2 2" xfId="2337" xr:uid="{00000000-0005-0000-0000-0000A8250000}"/>
    <cellStyle name="Coma 2 3 5 2 2 2 2 2 2 2" xfId="16356" xr:uid="{00000000-0005-0000-0000-0000A9250000}"/>
    <cellStyle name="Coma 2 3 5 2 2 2 2 2 2 2 2" xfId="25060" xr:uid="{00000000-0005-0000-0000-0000AA250000}"/>
    <cellStyle name="Coma 2 3 5 2 2 2 2 2 2 3" xfId="18554" xr:uid="{00000000-0005-0000-0000-0000AB250000}"/>
    <cellStyle name="Coma 2 3 5 2 2 2 2 2 2 3 2" xfId="27258" xr:uid="{00000000-0005-0000-0000-0000AC250000}"/>
    <cellStyle name="Coma 2 3 5 2 2 2 2 2 2 4" xfId="14186" xr:uid="{00000000-0005-0000-0000-0000AD250000}"/>
    <cellStyle name="Coma 2 3 5 2 2 2 2 2 2 4 2" xfId="22890" xr:uid="{00000000-0005-0000-0000-0000AE250000}"/>
    <cellStyle name="Coma 2 3 5 2 2 2 2 2 2 5" xfId="20721" xr:uid="{00000000-0005-0000-0000-0000AF250000}"/>
    <cellStyle name="Coma 2 3 5 2 2 2 2 2 3" xfId="2338" xr:uid="{00000000-0005-0000-0000-0000B0250000}"/>
    <cellStyle name="Coma 2 3 5 2 2 2 2 2 3 2" xfId="16357" xr:uid="{00000000-0005-0000-0000-0000B1250000}"/>
    <cellStyle name="Coma 2 3 5 2 2 2 2 2 3 2 2" xfId="25061" xr:uid="{00000000-0005-0000-0000-0000B2250000}"/>
    <cellStyle name="Coma 2 3 5 2 2 2 2 2 3 3" xfId="18555" xr:uid="{00000000-0005-0000-0000-0000B3250000}"/>
    <cellStyle name="Coma 2 3 5 2 2 2 2 2 3 3 2" xfId="27259" xr:uid="{00000000-0005-0000-0000-0000B4250000}"/>
    <cellStyle name="Coma 2 3 5 2 2 2 2 2 3 4" xfId="14187" xr:uid="{00000000-0005-0000-0000-0000B5250000}"/>
    <cellStyle name="Coma 2 3 5 2 2 2 2 2 3 4 2" xfId="22891" xr:uid="{00000000-0005-0000-0000-0000B6250000}"/>
    <cellStyle name="Coma 2 3 5 2 2 2 2 2 3 5" xfId="20722" xr:uid="{00000000-0005-0000-0000-0000B7250000}"/>
    <cellStyle name="Coma 2 3 5 2 2 2 2 2 4" xfId="2339" xr:uid="{00000000-0005-0000-0000-0000B8250000}"/>
    <cellStyle name="Coma 2 3 5 2 2 2 2 2 4 2" xfId="16358" xr:uid="{00000000-0005-0000-0000-0000B9250000}"/>
    <cellStyle name="Coma 2 3 5 2 2 2 2 2 4 2 2" xfId="25062" xr:uid="{00000000-0005-0000-0000-0000BA250000}"/>
    <cellStyle name="Coma 2 3 5 2 2 2 2 2 4 3" xfId="18556" xr:uid="{00000000-0005-0000-0000-0000BB250000}"/>
    <cellStyle name="Coma 2 3 5 2 2 2 2 2 4 3 2" xfId="27260" xr:uid="{00000000-0005-0000-0000-0000BC250000}"/>
    <cellStyle name="Coma 2 3 5 2 2 2 2 2 4 4" xfId="14188" xr:uid="{00000000-0005-0000-0000-0000BD250000}"/>
    <cellStyle name="Coma 2 3 5 2 2 2 2 2 4 4 2" xfId="22892" xr:uid="{00000000-0005-0000-0000-0000BE250000}"/>
    <cellStyle name="Coma 2 3 5 2 2 2 2 2 4 5" xfId="20723" xr:uid="{00000000-0005-0000-0000-0000BF250000}"/>
    <cellStyle name="Coma 2 3 5 2 2 2 2 2 5" xfId="2340" xr:uid="{00000000-0005-0000-0000-0000C0250000}"/>
    <cellStyle name="Coma 2 3 5 2 2 2 2 2 5 2" xfId="16359" xr:uid="{00000000-0005-0000-0000-0000C1250000}"/>
    <cellStyle name="Coma 2 3 5 2 2 2 2 2 5 2 2" xfId="25063" xr:uid="{00000000-0005-0000-0000-0000C2250000}"/>
    <cellStyle name="Coma 2 3 5 2 2 2 2 2 5 3" xfId="18557" xr:uid="{00000000-0005-0000-0000-0000C3250000}"/>
    <cellStyle name="Coma 2 3 5 2 2 2 2 2 5 3 2" xfId="27261" xr:uid="{00000000-0005-0000-0000-0000C4250000}"/>
    <cellStyle name="Coma 2 3 5 2 2 2 2 2 5 4" xfId="14189" xr:uid="{00000000-0005-0000-0000-0000C5250000}"/>
    <cellStyle name="Coma 2 3 5 2 2 2 2 2 5 4 2" xfId="22893" xr:uid="{00000000-0005-0000-0000-0000C6250000}"/>
    <cellStyle name="Coma 2 3 5 2 2 2 2 2 5 5" xfId="20724" xr:uid="{00000000-0005-0000-0000-0000C7250000}"/>
    <cellStyle name="Coma 2 3 5 2 2 2 2 2 6" xfId="16355" xr:uid="{00000000-0005-0000-0000-0000C8250000}"/>
    <cellStyle name="Coma 2 3 5 2 2 2 2 2 6 2" xfId="25059" xr:uid="{00000000-0005-0000-0000-0000C9250000}"/>
    <cellStyle name="Coma 2 3 5 2 2 2 2 2 7" xfId="18553" xr:uid="{00000000-0005-0000-0000-0000CA250000}"/>
    <cellStyle name="Coma 2 3 5 2 2 2 2 2 7 2" xfId="27257" xr:uid="{00000000-0005-0000-0000-0000CB250000}"/>
    <cellStyle name="Coma 2 3 5 2 2 2 2 2 8" xfId="14185" xr:uid="{00000000-0005-0000-0000-0000CC250000}"/>
    <cellStyle name="Coma 2 3 5 2 2 2 2 2 8 2" xfId="22889" xr:uid="{00000000-0005-0000-0000-0000CD250000}"/>
    <cellStyle name="Coma 2 3 5 2 2 2 2 2 9" xfId="20720" xr:uid="{00000000-0005-0000-0000-0000CE250000}"/>
    <cellStyle name="Coma 2 3 5 2 2 2 2 3" xfId="2341" xr:uid="{00000000-0005-0000-0000-0000CF250000}"/>
    <cellStyle name="Coma 2 3 5 2 2 2 2 4" xfId="2342" xr:uid="{00000000-0005-0000-0000-0000D0250000}"/>
    <cellStyle name="Coma 2 3 5 2 2 2 2 5" xfId="2343" xr:uid="{00000000-0005-0000-0000-0000D1250000}"/>
    <cellStyle name="Coma 2 3 5 2 2 2 2 6" xfId="2344" xr:uid="{00000000-0005-0000-0000-0000D2250000}"/>
    <cellStyle name="Coma 2 3 5 2 2 2 3" xfId="2345" xr:uid="{00000000-0005-0000-0000-0000D3250000}"/>
    <cellStyle name="Coma 2 3 5 2 2 2 3 2" xfId="16360" xr:uid="{00000000-0005-0000-0000-0000D4250000}"/>
    <cellStyle name="Coma 2 3 5 2 2 2 3 2 2" xfId="25064" xr:uid="{00000000-0005-0000-0000-0000D5250000}"/>
    <cellStyle name="Coma 2 3 5 2 2 2 3 3" xfId="18558" xr:uid="{00000000-0005-0000-0000-0000D6250000}"/>
    <cellStyle name="Coma 2 3 5 2 2 2 3 3 2" xfId="27262" xr:uid="{00000000-0005-0000-0000-0000D7250000}"/>
    <cellStyle name="Coma 2 3 5 2 2 2 3 4" xfId="14190" xr:uid="{00000000-0005-0000-0000-0000D8250000}"/>
    <cellStyle name="Coma 2 3 5 2 2 2 3 4 2" xfId="22894" xr:uid="{00000000-0005-0000-0000-0000D9250000}"/>
    <cellStyle name="Coma 2 3 5 2 2 2 3 5" xfId="20725" xr:uid="{00000000-0005-0000-0000-0000DA250000}"/>
    <cellStyle name="Coma 2 3 5 2 2 2 4" xfId="2346" xr:uid="{00000000-0005-0000-0000-0000DB250000}"/>
    <cellStyle name="Coma 2 3 5 2 2 2 4 2" xfId="16361" xr:uid="{00000000-0005-0000-0000-0000DC250000}"/>
    <cellStyle name="Coma 2 3 5 2 2 2 4 2 2" xfId="25065" xr:uid="{00000000-0005-0000-0000-0000DD250000}"/>
    <cellStyle name="Coma 2 3 5 2 2 2 4 3" xfId="18559" xr:uid="{00000000-0005-0000-0000-0000DE250000}"/>
    <cellStyle name="Coma 2 3 5 2 2 2 4 3 2" xfId="27263" xr:uid="{00000000-0005-0000-0000-0000DF250000}"/>
    <cellStyle name="Coma 2 3 5 2 2 2 4 4" xfId="14191" xr:uid="{00000000-0005-0000-0000-0000E0250000}"/>
    <cellStyle name="Coma 2 3 5 2 2 2 4 4 2" xfId="22895" xr:uid="{00000000-0005-0000-0000-0000E1250000}"/>
    <cellStyle name="Coma 2 3 5 2 2 2 4 5" xfId="20726" xr:uid="{00000000-0005-0000-0000-0000E2250000}"/>
    <cellStyle name="Coma 2 3 5 2 2 2 5" xfId="2347" xr:uid="{00000000-0005-0000-0000-0000E3250000}"/>
    <cellStyle name="Coma 2 3 5 2 2 2 5 2" xfId="16362" xr:uid="{00000000-0005-0000-0000-0000E4250000}"/>
    <cellStyle name="Coma 2 3 5 2 2 2 5 2 2" xfId="25066" xr:uid="{00000000-0005-0000-0000-0000E5250000}"/>
    <cellStyle name="Coma 2 3 5 2 2 2 5 3" xfId="18560" xr:uid="{00000000-0005-0000-0000-0000E6250000}"/>
    <cellStyle name="Coma 2 3 5 2 2 2 5 3 2" xfId="27264" xr:uid="{00000000-0005-0000-0000-0000E7250000}"/>
    <cellStyle name="Coma 2 3 5 2 2 2 5 4" xfId="14192" xr:uid="{00000000-0005-0000-0000-0000E8250000}"/>
    <cellStyle name="Coma 2 3 5 2 2 2 5 4 2" xfId="22896" xr:uid="{00000000-0005-0000-0000-0000E9250000}"/>
    <cellStyle name="Coma 2 3 5 2 2 2 5 5" xfId="20727" xr:uid="{00000000-0005-0000-0000-0000EA250000}"/>
    <cellStyle name="Coma 2 3 5 2 2 2 6" xfId="2348" xr:uid="{00000000-0005-0000-0000-0000EB250000}"/>
    <cellStyle name="Coma 2 3 5 2 2 2 6 2" xfId="16363" xr:uid="{00000000-0005-0000-0000-0000EC250000}"/>
    <cellStyle name="Coma 2 3 5 2 2 2 6 2 2" xfId="25067" xr:uid="{00000000-0005-0000-0000-0000ED250000}"/>
    <cellStyle name="Coma 2 3 5 2 2 2 6 3" xfId="18561" xr:uid="{00000000-0005-0000-0000-0000EE250000}"/>
    <cellStyle name="Coma 2 3 5 2 2 2 6 3 2" xfId="27265" xr:uid="{00000000-0005-0000-0000-0000EF250000}"/>
    <cellStyle name="Coma 2 3 5 2 2 2 6 4" xfId="14193" xr:uid="{00000000-0005-0000-0000-0000F0250000}"/>
    <cellStyle name="Coma 2 3 5 2 2 2 6 4 2" xfId="22897" xr:uid="{00000000-0005-0000-0000-0000F1250000}"/>
    <cellStyle name="Coma 2 3 5 2 2 2 6 5" xfId="20728" xr:uid="{00000000-0005-0000-0000-0000F2250000}"/>
    <cellStyle name="Coma 2 3 5 2 2 2 7" xfId="16354" xr:uid="{00000000-0005-0000-0000-0000F3250000}"/>
    <cellStyle name="Coma 2 3 5 2 2 2 7 2" xfId="25058" xr:uid="{00000000-0005-0000-0000-0000F4250000}"/>
    <cellStyle name="Coma 2 3 5 2 2 2 8" xfId="18552" xr:uid="{00000000-0005-0000-0000-0000F5250000}"/>
    <cellStyle name="Coma 2 3 5 2 2 2 8 2" xfId="27256" xr:uid="{00000000-0005-0000-0000-0000F6250000}"/>
    <cellStyle name="Coma 2 3 5 2 2 2 9" xfId="14184" xr:uid="{00000000-0005-0000-0000-0000F7250000}"/>
    <cellStyle name="Coma 2 3 5 2 2 2 9 2" xfId="22888" xr:uid="{00000000-0005-0000-0000-0000F8250000}"/>
    <cellStyle name="Coma 2 3 5 2 2 3" xfId="2349" xr:uid="{00000000-0005-0000-0000-0000F9250000}"/>
    <cellStyle name="Coma 2 3 5 2 2 3 2" xfId="2350" xr:uid="{00000000-0005-0000-0000-0000FA250000}"/>
    <cellStyle name="Coma 2 3 5 2 2 3 2 2" xfId="16365" xr:uid="{00000000-0005-0000-0000-0000FB250000}"/>
    <cellStyle name="Coma 2 3 5 2 2 3 2 2 2" xfId="25069" xr:uid="{00000000-0005-0000-0000-0000FC250000}"/>
    <cellStyle name="Coma 2 3 5 2 2 3 2 3" xfId="18563" xr:uid="{00000000-0005-0000-0000-0000FD250000}"/>
    <cellStyle name="Coma 2 3 5 2 2 3 2 3 2" xfId="27267" xr:uid="{00000000-0005-0000-0000-0000FE250000}"/>
    <cellStyle name="Coma 2 3 5 2 2 3 2 4" xfId="14195" xr:uid="{00000000-0005-0000-0000-0000FF250000}"/>
    <cellStyle name="Coma 2 3 5 2 2 3 2 4 2" xfId="22899" xr:uid="{00000000-0005-0000-0000-000000260000}"/>
    <cellStyle name="Coma 2 3 5 2 2 3 2 5" xfId="20730" xr:uid="{00000000-0005-0000-0000-000001260000}"/>
    <cellStyle name="Coma 2 3 5 2 2 3 3" xfId="2351" xr:uid="{00000000-0005-0000-0000-000002260000}"/>
    <cellStyle name="Coma 2 3 5 2 2 3 3 2" xfId="16366" xr:uid="{00000000-0005-0000-0000-000003260000}"/>
    <cellStyle name="Coma 2 3 5 2 2 3 3 2 2" xfId="25070" xr:uid="{00000000-0005-0000-0000-000004260000}"/>
    <cellStyle name="Coma 2 3 5 2 2 3 3 3" xfId="18564" xr:uid="{00000000-0005-0000-0000-000005260000}"/>
    <cellStyle name="Coma 2 3 5 2 2 3 3 3 2" xfId="27268" xr:uid="{00000000-0005-0000-0000-000006260000}"/>
    <cellStyle name="Coma 2 3 5 2 2 3 3 4" xfId="14196" xr:uid="{00000000-0005-0000-0000-000007260000}"/>
    <cellStyle name="Coma 2 3 5 2 2 3 3 4 2" xfId="22900" xr:uid="{00000000-0005-0000-0000-000008260000}"/>
    <cellStyle name="Coma 2 3 5 2 2 3 3 5" xfId="20731" xr:uid="{00000000-0005-0000-0000-000009260000}"/>
    <cellStyle name="Coma 2 3 5 2 2 3 4" xfId="2352" xr:uid="{00000000-0005-0000-0000-00000A260000}"/>
    <cellStyle name="Coma 2 3 5 2 2 3 4 2" xfId="16367" xr:uid="{00000000-0005-0000-0000-00000B260000}"/>
    <cellStyle name="Coma 2 3 5 2 2 3 4 2 2" xfId="25071" xr:uid="{00000000-0005-0000-0000-00000C260000}"/>
    <cellStyle name="Coma 2 3 5 2 2 3 4 3" xfId="18565" xr:uid="{00000000-0005-0000-0000-00000D260000}"/>
    <cellStyle name="Coma 2 3 5 2 2 3 4 3 2" xfId="27269" xr:uid="{00000000-0005-0000-0000-00000E260000}"/>
    <cellStyle name="Coma 2 3 5 2 2 3 4 4" xfId="14197" xr:uid="{00000000-0005-0000-0000-00000F260000}"/>
    <cellStyle name="Coma 2 3 5 2 2 3 4 4 2" xfId="22901" xr:uid="{00000000-0005-0000-0000-000010260000}"/>
    <cellStyle name="Coma 2 3 5 2 2 3 4 5" xfId="20732" xr:uid="{00000000-0005-0000-0000-000011260000}"/>
    <cellStyle name="Coma 2 3 5 2 2 3 5" xfId="2353" xr:uid="{00000000-0005-0000-0000-000012260000}"/>
    <cellStyle name="Coma 2 3 5 2 2 3 5 2" xfId="16368" xr:uid="{00000000-0005-0000-0000-000013260000}"/>
    <cellStyle name="Coma 2 3 5 2 2 3 5 2 2" xfId="25072" xr:uid="{00000000-0005-0000-0000-000014260000}"/>
    <cellStyle name="Coma 2 3 5 2 2 3 5 3" xfId="18566" xr:uid="{00000000-0005-0000-0000-000015260000}"/>
    <cellStyle name="Coma 2 3 5 2 2 3 5 3 2" xfId="27270" xr:uid="{00000000-0005-0000-0000-000016260000}"/>
    <cellStyle name="Coma 2 3 5 2 2 3 5 4" xfId="14198" xr:uid="{00000000-0005-0000-0000-000017260000}"/>
    <cellStyle name="Coma 2 3 5 2 2 3 5 4 2" xfId="22902" xr:uid="{00000000-0005-0000-0000-000018260000}"/>
    <cellStyle name="Coma 2 3 5 2 2 3 5 5" xfId="20733" xr:uid="{00000000-0005-0000-0000-000019260000}"/>
    <cellStyle name="Coma 2 3 5 2 2 3 6" xfId="16364" xr:uid="{00000000-0005-0000-0000-00001A260000}"/>
    <cellStyle name="Coma 2 3 5 2 2 3 6 2" xfId="25068" xr:uid="{00000000-0005-0000-0000-00001B260000}"/>
    <cellStyle name="Coma 2 3 5 2 2 3 7" xfId="18562" xr:uid="{00000000-0005-0000-0000-00001C260000}"/>
    <cellStyle name="Coma 2 3 5 2 2 3 7 2" xfId="27266" xr:uid="{00000000-0005-0000-0000-00001D260000}"/>
    <cellStyle name="Coma 2 3 5 2 2 3 8" xfId="14194" xr:uid="{00000000-0005-0000-0000-00001E260000}"/>
    <cellStyle name="Coma 2 3 5 2 2 3 8 2" xfId="22898" xr:uid="{00000000-0005-0000-0000-00001F260000}"/>
    <cellStyle name="Coma 2 3 5 2 2 3 9" xfId="20729" xr:uid="{00000000-0005-0000-0000-000020260000}"/>
    <cellStyle name="Coma 2 3 5 2 2 4" xfId="2354" xr:uid="{00000000-0005-0000-0000-000021260000}"/>
    <cellStyle name="Coma 2 3 5 2 2 5" xfId="2355" xr:uid="{00000000-0005-0000-0000-000022260000}"/>
    <cellStyle name="Coma 2 3 5 2 2 6" xfId="2356" xr:uid="{00000000-0005-0000-0000-000023260000}"/>
    <cellStyle name="Coma 2 3 5 2 2 7" xfId="2357" xr:uid="{00000000-0005-0000-0000-000024260000}"/>
    <cellStyle name="Coma 2 3 5 2 3" xfId="2358" xr:uid="{00000000-0005-0000-0000-000025260000}"/>
    <cellStyle name="Coma 2 3 5 2 3 2" xfId="2359" xr:uid="{00000000-0005-0000-0000-000026260000}"/>
    <cellStyle name="Coma 2 3 5 2 3 2 2" xfId="2360" xr:uid="{00000000-0005-0000-0000-000027260000}"/>
    <cellStyle name="Coma 2 3 5 2 3 2 2 2" xfId="16370" xr:uid="{00000000-0005-0000-0000-000028260000}"/>
    <cellStyle name="Coma 2 3 5 2 3 2 2 2 2" xfId="25074" xr:uid="{00000000-0005-0000-0000-000029260000}"/>
    <cellStyle name="Coma 2 3 5 2 3 2 2 3" xfId="18568" xr:uid="{00000000-0005-0000-0000-00002A260000}"/>
    <cellStyle name="Coma 2 3 5 2 3 2 2 3 2" xfId="27272" xr:uid="{00000000-0005-0000-0000-00002B260000}"/>
    <cellStyle name="Coma 2 3 5 2 3 2 2 4" xfId="14200" xr:uid="{00000000-0005-0000-0000-00002C260000}"/>
    <cellStyle name="Coma 2 3 5 2 3 2 2 4 2" xfId="22904" xr:uid="{00000000-0005-0000-0000-00002D260000}"/>
    <cellStyle name="Coma 2 3 5 2 3 2 2 5" xfId="20735" xr:uid="{00000000-0005-0000-0000-00002E260000}"/>
    <cellStyle name="Coma 2 3 5 2 3 2 3" xfId="2361" xr:uid="{00000000-0005-0000-0000-00002F260000}"/>
    <cellStyle name="Coma 2 3 5 2 3 2 3 2" xfId="16371" xr:uid="{00000000-0005-0000-0000-000030260000}"/>
    <cellStyle name="Coma 2 3 5 2 3 2 3 2 2" xfId="25075" xr:uid="{00000000-0005-0000-0000-000031260000}"/>
    <cellStyle name="Coma 2 3 5 2 3 2 3 3" xfId="18569" xr:uid="{00000000-0005-0000-0000-000032260000}"/>
    <cellStyle name="Coma 2 3 5 2 3 2 3 3 2" xfId="27273" xr:uid="{00000000-0005-0000-0000-000033260000}"/>
    <cellStyle name="Coma 2 3 5 2 3 2 3 4" xfId="14201" xr:uid="{00000000-0005-0000-0000-000034260000}"/>
    <cellStyle name="Coma 2 3 5 2 3 2 3 4 2" xfId="22905" xr:uid="{00000000-0005-0000-0000-000035260000}"/>
    <cellStyle name="Coma 2 3 5 2 3 2 3 5" xfId="20736" xr:uid="{00000000-0005-0000-0000-000036260000}"/>
    <cellStyle name="Coma 2 3 5 2 3 2 4" xfId="2362" xr:uid="{00000000-0005-0000-0000-000037260000}"/>
    <cellStyle name="Coma 2 3 5 2 3 2 4 2" xfId="16372" xr:uid="{00000000-0005-0000-0000-000038260000}"/>
    <cellStyle name="Coma 2 3 5 2 3 2 4 2 2" xfId="25076" xr:uid="{00000000-0005-0000-0000-000039260000}"/>
    <cellStyle name="Coma 2 3 5 2 3 2 4 3" xfId="18570" xr:uid="{00000000-0005-0000-0000-00003A260000}"/>
    <cellStyle name="Coma 2 3 5 2 3 2 4 3 2" xfId="27274" xr:uid="{00000000-0005-0000-0000-00003B260000}"/>
    <cellStyle name="Coma 2 3 5 2 3 2 4 4" xfId="14202" xr:uid="{00000000-0005-0000-0000-00003C260000}"/>
    <cellStyle name="Coma 2 3 5 2 3 2 4 4 2" xfId="22906" xr:uid="{00000000-0005-0000-0000-00003D260000}"/>
    <cellStyle name="Coma 2 3 5 2 3 2 4 5" xfId="20737" xr:uid="{00000000-0005-0000-0000-00003E260000}"/>
    <cellStyle name="Coma 2 3 5 2 3 2 5" xfId="2363" xr:uid="{00000000-0005-0000-0000-00003F260000}"/>
    <cellStyle name="Coma 2 3 5 2 3 2 5 2" xfId="16373" xr:uid="{00000000-0005-0000-0000-000040260000}"/>
    <cellStyle name="Coma 2 3 5 2 3 2 5 2 2" xfId="25077" xr:uid="{00000000-0005-0000-0000-000041260000}"/>
    <cellStyle name="Coma 2 3 5 2 3 2 5 3" xfId="18571" xr:uid="{00000000-0005-0000-0000-000042260000}"/>
    <cellStyle name="Coma 2 3 5 2 3 2 5 3 2" xfId="27275" xr:uid="{00000000-0005-0000-0000-000043260000}"/>
    <cellStyle name="Coma 2 3 5 2 3 2 5 4" xfId="14203" xr:uid="{00000000-0005-0000-0000-000044260000}"/>
    <cellStyle name="Coma 2 3 5 2 3 2 5 4 2" xfId="22907" xr:uid="{00000000-0005-0000-0000-000045260000}"/>
    <cellStyle name="Coma 2 3 5 2 3 2 5 5" xfId="20738" xr:uid="{00000000-0005-0000-0000-000046260000}"/>
    <cellStyle name="Coma 2 3 5 2 3 2 6" xfId="16369" xr:uid="{00000000-0005-0000-0000-000047260000}"/>
    <cellStyle name="Coma 2 3 5 2 3 2 6 2" xfId="25073" xr:uid="{00000000-0005-0000-0000-000048260000}"/>
    <cellStyle name="Coma 2 3 5 2 3 2 7" xfId="18567" xr:uid="{00000000-0005-0000-0000-000049260000}"/>
    <cellStyle name="Coma 2 3 5 2 3 2 7 2" xfId="27271" xr:uid="{00000000-0005-0000-0000-00004A260000}"/>
    <cellStyle name="Coma 2 3 5 2 3 2 8" xfId="14199" xr:uid="{00000000-0005-0000-0000-00004B260000}"/>
    <cellStyle name="Coma 2 3 5 2 3 2 8 2" xfId="22903" xr:uid="{00000000-0005-0000-0000-00004C260000}"/>
    <cellStyle name="Coma 2 3 5 2 3 2 9" xfId="20734" xr:uid="{00000000-0005-0000-0000-00004D260000}"/>
    <cellStyle name="Coma 2 3 5 2 3 3" xfId="2364" xr:uid="{00000000-0005-0000-0000-00004E260000}"/>
    <cellStyle name="Coma 2 3 5 2 3 4" xfId="2365" xr:uid="{00000000-0005-0000-0000-00004F260000}"/>
    <cellStyle name="Coma 2 3 5 2 3 5" xfId="2366" xr:uid="{00000000-0005-0000-0000-000050260000}"/>
    <cellStyle name="Coma 2 3 5 2 3 6" xfId="2367" xr:uid="{00000000-0005-0000-0000-000051260000}"/>
    <cellStyle name="Coma 2 3 5 2 4" xfId="2368" xr:uid="{00000000-0005-0000-0000-000052260000}"/>
    <cellStyle name="Coma 2 3 5 2 4 2" xfId="16374" xr:uid="{00000000-0005-0000-0000-000053260000}"/>
    <cellStyle name="Coma 2 3 5 2 4 2 2" xfId="25078" xr:uid="{00000000-0005-0000-0000-000054260000}"/>
    <cellStyle name="Coma 2 3 5 2 4 3" xfId="18572" xr:uid="{00000000-0005-0000-0000-000055260000}"/>
    <cellStyle name="Coma 2 3 5 2 4 3 2" xfId="27276" xr:uid="{00000000-0005-0000-0000-000056260000}"/>
    <cellStyle name="Coma 2 3 5 2 4 4" xfId="14204" xr:uid="{00000000-0005-0000-0000-000057260000}"/>
    <cellStyle name="Coma 2 3 5 2 4 4 2" xfId="22908" xr:uid="{00000000-0005-0000-0000-000058260000}"/>
    <cellStyle name="Coma 2 3 5 2 4 5" xfId="20739" xr:uid="{00000000-0005-0000-0000-000059260000}"/>
    <cellStyle name="Coma 2 3 5 2 5" xfId="2369" xr:uid="{00000000-0005-0000-0000-00005A260000}"/>
    <cellStyle name="Coma 2 3 5 2 5 2" xfId="16375" xr:uid="{00000000-0005-0000-0000-00005B260000}"/>
    <cellStyle name="Coma 2 3 5 2 5 2 2" xfId="25079" xr:uid="{00000000-0005-0000-0000-00005C260000}"/>
    <cellStyle name="Coma 2 3 5 2 5 3" xfId="18573" xr:uid="{00000000-0005-0000-0000-00005D260000}"/>
    <cellStyle name="Coma 2 3 5 2 5 3 2" xfId="27277" xr:uid="{00000000-0005-0000-0000-00005E260000}"/>
    <cellStyle name="Coma 2 3 5 2 5 4" xfId="14205" xr:uid="{00000000-0005-0000-0000-00005F260000}"/>
    <cellStyle name="Coma 2 3 5 2 5 4 2" xfId="22909" xr:uid="{00000000-0005-0000-0000-000060260000}"/>
    <cellStyle name="Coma 2 3 5 2 5 5" xfId="20740" xr:uid="{00000000-0005-0000-0000-000061260000}"/>
    <cellStyle name="Coma 2 3 5 2 6" xfId="2370" xr:uid="{00000000-0005-0000-0000-000062260000}"/>
    <cellStyle name="Coma 2 3 5 2 6 2" xfId="16376" xr:uid="{00000000-0005-0000-0000-000063260000}"/>
    <cellStyle name="Coma 2 3 5 2 6 2 2" xfId="25080" xr:uid="{00000000-0005-0000-0000-000064260000}"/>
    <cellStyle name="Coma 2 3 5 2 6 3" xfId="18574" xr:uid="{00000000-0005-0000-0000-000065260000}"/>
    <cellStyle name="Coma 2 3 5 2 6 3 2" xfId="27278" xr:uid="{00000000-0005-0000-0000-000066260000}"/>
    <cellStyle name="Coma 2 3 5 2 6 4" xfId="14206" xr:uid="{00000000-0005-0000-0000-000067260000}"/>
    <cellStyle name="Coma 2 3 5 2 6 4 2" xfId="22910" xr:uid="{00000000-0005-0000-0000-000068260000}"/>
    <cellStyle name="Coma 2 3 5 2 6 5" xfId="20741" xr:uid="{00000000-0005-0000-0000-000069260000}"/>
    <cellStyle name="Coma 2 3 5 2 7" xfId="2371" xr:uid="{00000000-0005-0000-0000-00006A260000}"/>
    <cellStyle name="Coma 2 3 5 2 7 2" xfId="16377" xr:uid="{00000000-0005-0000-0000-00006B260000}"/>
    <cellStyle name="Coma 2 3 5 2 7 2 2" xfId="25081" xr:uid="{00000000-0005-0000-0000-00006C260000}"/>
    <cellStyle name="Coma 2 3 5 2 7 3" xfId="18575" xr:uid="{00000000-0005-0000-0000-00006D260000}"/>
    <cellStyle name="Coma 2 3 5 2 7 3 2" xfId="27279" xr:uid="{00000000-0005-0000-0000-00006E260000}"/>
    <cellStyle name="Coma 2 3 5 2 7 4" xfId="14207" xr:uid="{00000000-0005-0000-0000-00006F260000}"/>
    <cellStyle name="Coma 2 3 5 2 7 4 2" xfId="22911" xr:uid="{00000000-0005-0000-0000-000070260000}"/>
    <cellStyle name="Coma 2 3 5 2 7 5" xfId="20742" xr:uid="{00000000-0005-0000-0000-000071260000}"/>
    <cellStyle name="Coma 2 3 5 2 8" xfId="16353" xr:uid="{00000000-0005-0000-0000-000072260000}"/>
    <cellStyle name="Coma 2 3 5 2 8 2" xfId="25057" xr:uid="{00000000-0005-0000-0000-000073260000}"/>
    <cellStyle name="Coma 2 3 5 2 9" xfId="18551" xr:uid="{00000000-0005-0000-0000-000074260000}"/>
    <cellStyle name="Coma 2 3 5 2 9 2" xfId="27255" xr:uid="{00000000-0005-0000-0000-000075260000}"/>
    <cellStyle name="Coma 2 3 5 3" xfId="2372" xr:uid="{00000000-0005-0000-0000-000076260000}"/>
    <cellStyle name="Coma 2 3 5 3 10" xfId="20743" xr:uid="{00000000-0005-0000-0000-000077260000}"/>
    <cellStyle name="Coma 2 3 5 3 2" xfId="2373" xr:uid="{00000000-0005-0000-0000-000078260000}"/>
    <cellStyle name="Coma 2 3 5 3 2 2" xfId="2374" xr:uid="{00000000-0005-0000-0000-000079260000}"/>
    <cellStyle name="Coma 2 3 5 3 2 2 2" xfId="2375" xr:uid="{00000000-0005-0000-0000-00007A260000}"/>
    <cellStyle name="Coma 2 3 5 3 2 2 2 2" xfId="16380" xr:uid="{00000000-0005-0000-0000-00007B260000}"/>
    <cellStyle name="Coma 2 3 5 3 2 2 2 2 2" xfId="25084" xr:uid="{00000000-0005-0000-0000-00007C260000}"/>
    <cellStyle name="Coma 2 3 5 3 2 2 2 3" xfId="18578" xr:uid="{00000000-0005-0000-0000-00007D260000}"/>
    <cellStyle name="Coma 2 3 5 3 2 2 2 3 2" xfId="27282" xr:uid="{00000000-0005-0000-0000-00007E260000}"/>
    <cellStyle name="Coma 2 3 5 3 2 2 2 4" xfId="14210" xr:uid="{00000000-0005-0000-0000-00007F260000}"/>
    <cellStyle name="Coma 2 3 5 3 2 2 2 4 2" xfId="22914" xr:uid="{00000000-0005-0000-0000-000080260000}"/>
    <cellStyle name="Coma 2 3 5 3 2 2 2 5" xfId="20745" xr:uid="{00000000-0005-0000-0000-000081260000}"/>
    <cellStyle name="Coma 2 3 5 3 2 2 3" xfId="2376" xr:uid="{00000000-0005-0000-0000-000082260000}"/>
    <cellStyle name="Coma 2 3 5 3 2 2 3 2" xfId="16381" xr:uid="{00000000-0005-0000-0000-000083260000}"/>
    <cellStyle name="Coma 2 3 5 3 2 2 3 2 2" xfId="25085" xr:uid="{00000000-0005-0000-0000-000084260000}"/>
    <cellStyle name="Coma 2 3 5 3 2 2 3 3" xfId="18579" xr:uid="{00000000-0005-0000-0000-000085260000}"/>
    <cellStyle name="Coma 2 3 5 3 2 2 3 3 2" xfId="27283" xr:uid="{00000000-0005-0000-0000-000086260000}"/>
    <cellStyle name="Coma 2 3 5 3 2 2 3 4" xfId="14211" xr:uid="{00000000-0005-0000-0000-000087260000}"/>
    <cellStyle name="Coma 2 3 5 3 2 2 3 4 2" xfId="22915" xr:uid="{00000000-0005-0000-0000-000088260000}"/>
    <cellStyle name="Coma 2 3 5 3 2 2 3 5" xfId="20746" xr:uid="{00000000-0005-0000-0000-000089260000}"/>
    <cellStyle name="Coma 2 3 5 3 2 2 4" xfId="2377" xr:uid="{00000000-0005-0000-0000-00008A260000}"/>
    <cellStyle name="Coma 2 3 5 3 2 2 4 2" xfId="16382" xr:uid="{00000000-0005-0000-0000-00008B260000}"/>
    <cellStyle name="Coma 2 3 5 3 2 2 4 2 2" xfId="25086" xr:uid="{00000000-0005-0000-0000-00008C260000}"/>
    <cellStyle name="Coma 2 3 5 3 2 2 4 3" xfId="18580" xr:uid="{00000000-0005-0000-0000-00008D260000}"/>
    <cellStyle name="Coma 2 3 5 3 2 2 4 3 2" xfId="27284" xr:uid="{00000000-0005-0000-0000-00008E260000}"/>
    <cellStyle name="Coma 2 3 5 3 2 2 4 4" xfId="14212" xr:uid="{00000000-0005-0000-0000-00008F260000}"/>
    <cellStyle name="Coma 2 3 5 3 2 2 4 4 2" xfId="22916" xr:uid="{00000000-0005-0000-0000-000090260000}"/>
    <cellStyle name="Coma 2 3 5 3 2 2 4 5" xfId="20747" xr:uid="{00000000-0005-0000-0000-000091260000}"/>
    <cellStyle name="Coma 2 3 5 3 2 2 5" xfId="2378" xr:uid="{00000000-0005-0000-0000-000092260000}"/>
    <cellStyle name="Coma 2 3 5 3 2 2 5 2" xfId="16383" xr:uid="{00000000-0005-0000-0000-000093260000}"/>
    <cellStyle name="Coma 2 3 5 3 2 2 5 2 2" xfId="25087" xr:uid="{00000000-0005-0000-0000-000094260000}"/>
    <cellStyle name="Coma 2 3 5 3 2 2 5 3" xfId="18581" xr:uid="{00000000-0005-0000-0000-000095260000}"/>
    <cellStyle name="Coma 2 3 5 3 2 2 5 3 2" xfId="27285" xr:uid="{00000000-0005-0000-0000-000096260000}"/>
    <cellStyle name="Coma 2 3 5 3 2 2 5 4" xfId="14213" xr:uid="{00000000-0005-0000-0000-000097260000}"/>
    <cellStyle name="Coma 2 3 5 3 2 2 5 4 2" xfId="22917" xr:uid="{00000000-0005-0000-0000-000098260000}"/>
    <cellStyle name="Coma 2 3 5 3 2 2 5 5" xfId="20748" xr:uid="{00000000-0005-0000-0000-000099260000}"/>
    <cellStyle name="Coma 2 3 5 3 2 2 6" xfId="16379" xr:uid="{00000000-0005-0000-0000-00009A260000}"/>
    <cellStyle name="Coma 2 3 5 3 2 2 6 2" xfId="25083" xr:uid="{00000000-0005-0000-0000-00009B260000}"/>
    <cellStyle name="Coma 2 3 5 3 2 2 7" xfId="18577" xr:uid="{00000000-0005-0000-0000-00009C260000}"/>
    <cellStyle name="Coma 2 3 5 3 2 2 7 2" xfId="27281" xr:uid="{00000000-0005-0000-0000-00009D260000}"/>
    <cellStyle name="Coma 2 3 5 3 2 2 8" xfId="14209" xr:uid="{00000000-0005-0000-0000-00009E260000}"/>
    <cellStyle name="Coma 2 3 5 3 2 2 8 2" xfId="22913" xr:uid="{00000000-0005-0000-0000-00009F260000}"/>
    <cellStyle name="Coma 2 3 5 3 2 2 9" xfId="20744" xr:uid="{00000000-0005-0000-0000-0000A0260000}"/>
    <cellStyle name="Coma 2 3 5 3 2 3" xfId="2379" xr:uid="{00000000-0005-0000-0000-0000A1260000}"/>
    <cellStyle name="Coma 2 3 5 3 2 4" xfId="2380" xr:uid="{00000000-0005-0000-0000-0000A2260000}"/>
    <cellStyle name="Coma 2 3 5 3 2 5" xfId="2381" xr:uid="{00000000-0005-0000-0000-0000A3260000}"/>
    <cellStyle name="Coma 2 3 5 3 2 6" xfId="2382" xr:uid="{00000000-0005-0000-0000-0000A4260000}"/>
    <cellStyle name="Coma 2 3 5 3 3" xfId="2383" xr:uid="{00000000-0005-0000-0000-0000A5260000}"/>
    <cellStyle name="Coma 2 3 5 3 3 2" xfId="16384" xr:uid="{00000000-0005-0000-0000-0000A6260000}"/>
    <cellStyle name="Coma 2 3 5 3 3 2 2" xfId="25088" xr:uid="{00000000-0005-0000-0000-0000A7260000}"/>
    <cellStyle name="Coma 2 3 5 3 3 3" xfId="18582" xr:uid="{00000000-0005-0000-0000-0000A8260000}"/>
    <cellStyle name="Coma 2 3 5 3 3 3 2" xfId="27286" xr:uid="{00000000-0005-0000-0000-0000A9260000}"/>
    <cellStyle name="Coma 2 3 5 3 3 4" xfId="14214" xr:uid="{00000000-0005-0000-0000-0000AA260000}"/>
    <cellStyle name="Coma 2 3 5 3 3 4 2" xfId="22918" xr:uid="{00000000-0005-0000-0000-0000AB260000}"/>
    <cellStyle name="Coma 2 3 5 3 3 5" xfId="20749" xr:uid="{00000000-0005-0000-0000-0000AC260000}"/>
    <cellStyle name="Coma 2 3 5 3 4" xfId="2384" xr:uid="{00000000-0005-0000-0000-0000AD260000}"/>
    <cellStyle name="Coma 2 3 5 3 4 2" xfId="16385" xr:uid="{00000000-0005-0000-0000-0000AE260000}"/>
    <cellStyle name="Coma 2 3 5 3 4 2 2" xfId="25089" xr:uid="{00000000-0005-0000-0000-0000AF260000}"/>
    <cellStyle name="Coma 2 3 5 3 4 3" xfId="18583" xr:uid="{00000000-0005-0000-0000-0000B0260000}"/>
    <cellStyle name="Coma 2 3 5 3 4 3 2" xfId="27287" xr:uid="{00000000-0005-0000-0000-0000B1260000}"/>
    <cellStyle name="Coma 2 3 5 3 4 4" xfId="14215" xr:uid="{00000000-0005-0000-0000-0000B2260000}"/>
    <cellStyle name="Coma 2 3 5 3 4 4 2" xfId="22919" xr:uid="{00000000-0005-0000-0000-0000B3260000}"/>
    <cellStyle name="Coma 2 3 5 3 4 5" xfId="20750" xr:uid="{00000000-0005-0000-0000-0000B4260000}"/>
    <cellStyle name="Coma 2 3 5 3 5" xfId="2385" xr:uid="{00000000-0005-0000-0000-0000B5260000}"/>
    <cellStyle name="Coma 2 3 5 3 5 2" xfId="16386" xr:uid="{00000000-0005-0000-0000-0000B6260000}"/>
    <cellStyle name="Coma 2 3 5 3 5 2 2" xfId="25090" xr:uid="{00000000-0005-0000-0000-0000B7260000}"/>
    <cellStyle name="Coma 2 3 5 3 5 3" xfId="18584" xr:uid="{00000000-0005-0000-0000-0000B8260000}"/>
    <cellStyle name="Coma 2 3 5 3 5 3 2" xfId="27288" xr:uid="{00000000-0005-0000-0000-0000B9260000}"/>
    <cellStyle name="Coma 2 3 5 3 5 4" xfId="14216" xr:uid="{00000000-0005-0000-0000-0000BA260000}"/>
    <cellStyle name="Coma 2 3 5 3 5 4 2" xfId="22920" xr:uid="{00000000-0005-0000-0000-0000BB260000}"/>
    <cellStyle name="Coma 2 3 5 3 5 5" xfId="20751" xr:uid="{00000000-0005-0000-0000-0000BC260000}"/>
    <cellStyle name="Coma 2 3 5 3 6" xfId="2386" xr:uid="{00000000-0005-0000-0000-0000BD260000}"/>
    <cellStyle name="Coma 2 3 5 3 6 2" xfId="16387" xr:uid="{00000000-0005-0000-0000-0000BE260000}"/>
    <cellStyle name="Coma 2 3 5 3 6 2 2" xfId="25091" xr:uid="{00000000-0005-0000-0000-0000BF260000}"/>
    <cellStyle name="Coma 2 3 5 3 6 3" xfId="18585" xr:uid="{00000000-0005-0000-0000-0000C0260000}"/>
    <cellStyle name="Coma 2 3 5 3 6 3 2" xfId="27289" xr:uid="{00000000-0005-0000-0000-0000C1260000}"/>
    <cellStyle name="Coma 2 3 5 3 6 4" xfId="14217" xr:uid="{00000000-0005-0000-0000-0000C2260000}"/>
    <cellStyle name="Coma 2 3 5 3 6 4 2" xfId="22921" xr:uid="{00000000-0005-0000-0000-0000C3260000}"/>
    <cellStyle name="Coma 2 3 5 3 6 5" xfId="20752" xr:uid="{00000000-0005-0000-0000-0000C4260000}"/>
    <cellStyle name="Coma 2 3 5 3 7" xfId="16378" xr:uid="{00000000-0005-0000-0000-0000C5260000}"/>
    <cellStyle name="Coma 2 3 5 3 7 2" xfId="25082" xr:uid="{00000000-0005-0000-0000-0000C6260000}"/>
    <cellStyle name="Coma 2 3 5 3 8" xfId="18576" xr:uid="{00000000-0005-0000-0000-0000C7260000}"/>
    <cellStyle name="Coma 2 3 5 3 8 2" xfId="27280" xr:uid="{00000000-0005-0000-0000-0000C8260000}"/>
    <cellStyle name="Coma 2 3 5 3 9" xfId="14208" xr:uid="{00000000-0005-0000-0000-0000C9260000}"/>
    <cellStyle name="Coma 2 3 5 3 9 2" xfId="22912" xr:uid="{00000000-0005-0000-0000-0000CA260000}"/>
    <cellStyle name="Coma 2 3 5 4" xfId="2387" xr:uid="{00000000-0005-0000-0000-0000CB260000}"/>
    <cellStyle name="Coma 2 3 5 4 2" xfId="2388" xr:uid="{00000000-0005-0000-0000-0000CC260000}"/>
    <cellStyle name="Coma 2 3 5 4 2 2" xfId="16389" xr:uid="{00000000-0005-0000-0000-0000CD260000}"/>
    <cellStyle name="Coma 2 3 5 4 2 2 2" xfId="25093" xr:uid="{00000000-0005-0000-0000-0000CE260000}"/>
    <cellStyle name="Coma 2 3 5 4 2 3" xfId="18587" xr:uid="{00000000-0005-0000-0000-0000CF260000}"/>
    <cellStyle name="Coma 2 3 5 4 2 3 2" xfId="27291" xr:uid="{00000000-0005-0000-0000-0000D0260000}"/>
    <cellStyle name="Coma 2 3 5 4 2 4" xfId="14219" xr:uid="{00000000-0005-0000-0000-0000D1260000}"/>
    <cellStyle name="Coma 2 3 5 4 2 4 2" xfId="22923" xr:uid="{00000000-0005-0000-0000-0000D2260000}"/>
    <cellStyle name="Coma 2 3 5 4 2 5" xfId="20754" xr:uid="{00000000-0005-0000-0000-0000D3260000}"/>
    <cellStyle name="Coma 2 3 5 4 3" xfId="2389" xr:uid="{00000000-0005-0000-0000-0000D4260000}"/>
    <cellStyle name="Coma 2 3 5 4 3 2" xfId="16390" xr:uid="{00000000-0005-0000-0000-0000D5260000}"/>
    <cellStyle name="Coma 2 3 5 4 3 2 2" xfId="25094" xr:uid="{00000000-0005-0000-0000-0000D6260000}"/>
    <cellStyle name="Coma 2 3 5 4 3 3" xfId="18588" xr:uid="{00000000-0005-0000-0000-0000D7260000}"/>
    <cellStyle name="Coma 2 3 5 4 3 3 2" xfId="27292" xr:uid="{00000000-0005-0000-0000-0000D8260000}"/>
    <cellStyle name="Coma 2 3 5 4 3 4" xfId="14220" xr:uid="{00000000-0005-0000-0000-0000D9260000}"/>
    <cellStyle name="Coma 2 3 5 4 3 4 2" xfId="22924" xr:uid="{00000000-0005-0000-0000-0000DA260000}"/>
    <cellStyle name="Coma 2 3 5 4 3 5" xfId="20755" xr:uid="{00000000-0005-0000-0000-0000DB260000}"/>
    <cellStyle name="Coma 2 3 5 4 4" xfId="2390" xr:uid="{00000000-0005-0000-0000-0000DC260000}"/>
    <cellStyle name="Coma 2 3 5 4 4 2" xfId="16391" xr:uid="{00000000-0005-0000-0000-0000DD260000}"/>
    <cellStyle name="Coma 2 3 5 4 4 2 2" xfId="25095" xr:uid="{00000000-0005-0000-0000-0000DE260000}"/>
    <cellStyle name="Coma 2 3 5 4 4 3" xfId="18589" xr:uid="{00000000-0005-0000-0000-0000DF260000}"/>
    <cellStyle name="Coma 2 3 5 4 4 3 2" xfId="27293" xr:uid="{00000000-0005-0000-0000-0000E0260000}"/>
    <cellStyle name="Coma 2 3 5 4 4 4" xfId="14221" xr:uid="{00000000-0005-0000-0000-0000E1260000}"/>
    <cellStyle name="Coma 2 3 5 4 4 4 2" xfId="22925" xr:uid="{00000000-0005-0000-0000-0000E2260000}"/>
    <cellStyle name="Coma 2 3 5 4 4 5" xfId="20756" xr:uid="{00000000-0005-0000-0000-0000E3260000}"/>
    <cellStyle name="Coma 2 3 5 4 5" xfId="2391" xr:uid="{00000000-0005-0000-0000-0000E4260000}"/>
    <cellStyle name="Coma 2 3 5 4 5 2" xfId="16392" xr:uid="{00000000-0005-0000-0000-0000E5260000}"/>
    <cellStyle name="Coma 2 3 5 4 5 2 2" xfId="25096" xr:uid="{00000000-0005-0000-0000-0000E6260000}"/>
    <cellStyle name="Coma 2 3 5 4 5 3" xfId="18590" xr:uid="{00000000-0005-0000-0000-0000E7260000}"/>
    <cellStyle name="Coma 2 3 5 4 5 3 2" xfId="27294" xr:uid="{00000000-0005-0000-0000-0000E8260000}"/>
    <cellStyle name="Coma 2 3 5 4 5 4" xfId="14222" xr:uid="{00000000-0005-0000-0000-0000E9260000}"/>
    <cellStyle name="Coma 2 3 5 4 5 4 2" xfId="22926" xr:uid="{00000000-0005-0000-0000-0000EA260000}"/>
    <cellStyle name="Coma 2 3 5 4 5 5" xfId="20757" xr:uid="{00000000-0005-0000-0000-0000EB260000}"/>
    <cellStyle name="Coma 2 3 5 4 6" xfId="16388" xr:uid="{00000000-0005-0000-0000-0000EC260000}"/>
    <cellStyle name="Coma 2 3 5 4 6 2" xfId="25092" xr:uid="{00000000-0005-0000-0000-0000ED260000}"/>
    <cellStyle name="Coma 2 3 5 4 7" xfId="18586" xr:uid="{00000000-0005-0000-0000-0000EE260000}"/>
    <cellStyle name="Coma 2 3 5 4 7 2" xfId="27290" xr:uid="{00000000-0005-0000-0000-0000EF260000}"/>
    <cellStyle name="Coma 2 3 5 4 8" xfId="14218" xr:uid="{00000000-0005-0000-0000-0000F0260000}"/>
    <cellStyle name="Coma 2 3 5 4 8 2" xfId="22922" xr:uid="{00000000-0005-0000-0000-0000F1260000}"/>
    <cellStyle name="Coma 2 3 5 4 9" xfId="20753" xr:uid="{00000000-0005-0000-0000-0000F2260000}"/>
    <cellStyle name="Coma 2 3 5 5" xfId="2392" xr:uid="{00000000-0005-0000-0000-0000F3260000}"/>
    <cellStyle name="Coma 2 3 5 6" xfId="2393" xr:uid="{00000000-0005-0000-0000-0000F4260000}"/>
    <cellStyle name="Coma 2 3 5 7" xfId="2394" xr:uid="{00000000-0005-0000-0000-0000F5260000}"/>
    <cellStyle name="Coma 2 3 5 8" xfId="2395" xr:uid="{00000000-0005-0000-0000-0000F6260000}"/>
    <cellStyle name="Coma 2 3 6" xfId="2396" xr:uid="{00000000-0005-0000-0000-0000F7260000}"/>
    <cellStyle name="Coma 2 3 6 2" xfId="2397" xr:uid="{00000000-0005-0000-0000-0000F8260000}"/>
    <cellStyle name="Coma 2 3 6 2 10" xfId="20758" xr:uid="{00000000-0005-0000-0000-0000F9260000}"/>
    <cellStyle name="Coma 2 3 6 2 2" xfId="2398" xr:uid="{00000000-0005-0000-0000-0000FA260000}"/>
    <cellStyle name="Coma 2 3 6 2 2 2" xfId="2399" xr:uid="{00000000-0005-0000-0000-0000FB260000}"/>
    <cellStyle name="Coma 2 3 6 2 2 2 2" xfId="2400" xr:uid="{00000000-0005-0000-0000-0000FC260000}"/>
    <cellStyle name="Coma 2 3 6 2 2 2 2 2" xfId="16395" xr:uid="{00000000-0005-0000-0000-0000FD260000}"/>
    <cellStyle name="Coma 2 3 6 2 2 2 2 2 2" xfId="25099" xr:uid="{00000000-0005-0000-0000-0000FE260000}"/>
    <cellStyle name="Coma 2 3 6 2 2 2 2 3" xfId="18593" xr:uid="{00000000-0005-0000-0000-0000FF260000}"/>
    <cellStyle name="Coma 2 3 6 2 2 2 2 3 2" xfId="27297" xr:uid="{00000000-0005-0000-0000-000000270000}"/>
    <cellStyle name="Coma 2 3 6 2 2 2 2 4" xfId="14225" xr:uid="{00000000-0005-0000-0000-000001270000}"/>
    <cellStyle name="Coma 2 3 6 2 2 2 2 4 2" xfId="22929" xr:uid="{00000000-0005-0000-0000-000002270000}"/>
    <cellStyle name="Coma 2 3 6 2 2 2 2 5" xfId="20760" xr:uid="{00000000-0005-0000-0000-000003270000}"/>
    <cellStyle name="Coma 2 3 6 2 2 2 3" xfId="2401" xr:uid="{00000000-0005-0000-0000-000004270000}"/>
    <cellStyle name="Coma 2 3 6 2 2 2 3 2" xfId="16396" xr:uid="{00000000-0005-0000-0000-000005270000}"/>
    <cellStyle name="Coma 2 3 6 2 2 2 3 2 2" xfId="25100" xr:uid="{00000000-0005-0000-0000-000006270000}"/>
    <cellStyle name="Coma 2 3 6 2 2 2 3 3" xfId="18594" xr:uid="{00000000-0005-0000-0000-000007270000}"/>
    <cellStyle name="Coma 2 3 6 2 2 2 3 3 2" xfId="27298" xr:uid="{00000000-0005-0000-0000-000008270000}"/>
    <cellStyle name="Coma 2 3 6 2 2 2 3 4" xfId="14226" xr:uid="{00000000-0005-0000-0000-000009270000}"/>
    <cellStyle name="Coma 2 3 6 2 2 2 3 4 2" xfId="22930" xr:uid="{00000000-0005-0000-0000-00000A270000}"/>
    <cellStyle name="Coma 2 3 6 2 2 2 3 5" xfId="20761" xr:uid="{00000000-0005-0000-0000-00000B270000}"/>
    <cellStyle name="Coma 2 3 6 2 2 2 4" xfId="2402" xr:uid="{00000000-0005-0000-0000-00000C270000}"/>
    <cellStyle name="Coma 2 3 6 2 2 2 4 2" xfId="16397" xr:uid="{00000000-0005-0000-0000-00000D270000}"/>
    <cellStyle name="Coma 2 3 6 2 2 2 4 2 2" xfId="25101" xr:uid="{00000000-0005-0000-0000-00000E270000}"/>
    <cellStyle name="Coma 2 3 6 2 2 2 4 3" xfId="18595" xr:uid="{00000000-0005-0000-0000-00000F270000}"/>
    <cellStyle name="Coma 2 3 6 2 2 2 4 3 2" xfId="27299" xr:uid="{00000000-0005-0000-0000-000010270000}"/>
    <cellStyle name="Coma 2 3 6 2 2 2 4 4" xfId="14227" xr:uid="{00000000-0005-0000-0000-000011270000}"/>
    <cellStyle name="Coma 2 3 6 2 2 2 4 4 2" xfId="22931" xr:uid="{00000000-0005-0000-0000-000012270000}"/>
    <cellStyle name="Coma 2 3 6 2 2 2 4 5" xfId="20762" xr:uid="{00000000-0005-0000-0000-000013270000}"/>
    <cellStyle name="Coma 2 3 6 2 2 2 5" xfId="2403" xr:uid="{00000000-0005-0000-0000-000014270000}"/>
    <cellStyle name="Coma 2 3 6 2 2 2 5 2" xfId="16398" xr:uid="{00000000-0005-0000-0000-000015270000}"/>
    <cellStyle name="Coma 2 3 6 2 2 2 5 2 2" xfId="25102" xr:uid="{00000000-0005-0000-0000-000016270000}"/>
    <cellStyle name="Coma 2 3 6 2 2 2 5 3" xfId="18596" xr:uid="{00000000-0005-0000-0000-000017270000}"/>
    <cellStyle name="Coma 2 3 6 2 2 2 5 3 2" xfId="27300" xr:uid="{00000000-0005-0000-0000-000018270000}"/>
    <cellStyle name="Coma 2 3 6 2 2 2 5 4" xfId="14228" xr:uid="{00000000-0005-0000-0000-000019270000}"/>
    <cellStyle name="Coma 2 3 6 2 2 2 5 4 2" xfId="22932" xr:uid="{00000000-0005-0000-0000-00001A270000}"/>
    <cellStyle name="Coma 2 3 6 2 2 2 5 5" xfId="20763" xr:uid="{00000000-0005-0000-0000-00001B270000}"/>
    <cellStyle name="Coma 2 3 6 2 2 2 6" xfId="16394" xr:uid="{00000000-0005-0000-0000-00001C270000}"/>
    <cellStyle name="Coma 2 3 6 2 2 2 6 2" xfId="25098" xr:uid="{00000000-0005-0000-0000-00001D270000}"/>
    <cellStyle name="Coma 2 3 6 2 2 2 7" xfId="18592" xr:uid="{00000000-0005-0000-0000-00001E270000}"/>
    <cellStyle name="Coma 2 3 6 2 2 2 7 2" xfId="27296" xr:uid="{00000000-0005-0000-0000-00001F270000}"/>
    <cellStyle name="Coma 2 3 6 2 2 2 8" xfId="14224" xr:uid="{00000000-0005-0000-0000-000020270000}"/>
    <cellStyle name="Coma 2 3 6 2 2 2 8 2" xfId="22928" xr:uid="{00000000-0005-0000-0000-000021270000}"/>
    <cellStyle name="Coma 2 3 6 2 2 2 9" xfId="20759" xr:uid="{00000000-0005-0000-0000-000022270000}"/>
    <cellStyle name="Coma 2 3 6 2 2 3" xfId="2404" xr:uid="{00000000-0005-0000-0000-000023270000}"/>
    <cellStyle name="Coma 2 3 6 2 2 4" xfId="2405" xr:uid="{00000000-0005-0000-0000-000024270000}"/>
    <cellStyle name="Coma 2 3 6 2 2 5" xfId="2406" xr:uid="{00000000-0005-0000-0000-000025270000}"/>
    <cellStyle name="Coma 2 3 6 2 2 6" xfId="2407" xr:uid="{00000000-0005-0000-0000-000026270000}"/>
    <cellStyle name="Coma 2 3 6 2 3" xfId="2408" xr:uid="{00000000-0005-0000-0000-000027270000}"/>
    <cellStyle name="Coma 2 3 6 2 3 2" xfId="16399" xr:uid="{00000000-0005-0000-0000-000028270000}"/>
    <cellStyle name="Coma 2 3 6 2 3 2 2" xfId="25103" xr:uid="{00000000-0005-0000-0000-000029270000}"/>
    <cellStyle name="Coma 2 3 6 2 3 3" xfId="18597" xr:uid="{00000000-0005-0000-0000-00002A270000}"/>
    <cellStyle name="Coma 2 3 6 2 3 3 2" xfId="27301" xr:uid="{00000000-0005-0000-0000-00002B270000}"/>
    <cellStyle name="Coma 2 3 6 2 3 4" xfId="14229" xr:uid="{00000000-0005-0000-0000-00002C270000}"/>
    <cellStyle name="Coma 2 3 6 2 3 4 2" xfId="22933" xr:uid="{00000000-0005-0000-0000-00002D270000}"/>
    <cellStyle name="Coma 2 3 6 2 3 5" xfId="20764" xr:uid="{00000000-0005-0000-0000-00002E270000}"/>
    <cellStyle name="Coma 2 3 6 2 4" xfId="2409" xr:uid="{00000000-0005-0000-0000-00002F270000}"/>
    <cellStyle name="Coma 2 3 6 2 4 2" xfId="16400" xr:uid="{00000000-0005-0000-0000-000030270000}"/>
    <cellStyle name="Coma 2 3 6 2 4 2 2" xfId="25104" xr:uid="{00000000-0005-0000-0000-000031270000}"/>
    <cellStyle name="Coma 2 3 6 2 4 3" xfId="18598" xr:uid="{00000000-0005-0000-0000-000032270000}"/>
    <cellStyle name="Coma 2 3 6 2 4 3 2" xfId="27302" xr:uid="{00000000-0005-0000-0000-000033270000}"/>
    <cellStyle name="Coma 2 3 6 2 4 4" xfId="14230" xr:uid="{00000000-0005-0000-0000-000034270000}"/>
    <cellStyle name="Coma 2 3 6 2 4 4 2" xfId="22934" xr:uid="{00000000-0005-0000-0000-000035270000}"/>
    <cellStyle name="Coma 2 3 6 2 4 5" xfId="20765" xr:uid="{00000000-0005-0000-0000-000036270000}"/>
    <cellStyle name="Coma 2 3 6 2 5" xfId="2410" xr:uid="{00000000-0005-0000-0000-000037270000}"/>
    <cellStyle name="Coma 2 3 6 2 5 2" xfId="16401" xr:uid="{00000000-0005-0000-0000-000038270000}"/>
    <cellStyle name="Coma 2 3 6 2 5 2 2" xfId="25105" xr:uid="{00000000-0005-0000-0000-000039270000}"/>
    <cellStyle name="Coma 2 3 6 2 5 3" xfId="18599" xr:uid="{00000000-0005-0000-0000-00003A270000}"/>
    <cellStyle name="Coma 2 3 6 2 5 3 2" xfId="27303" xr:uid="{00000000-0005-0000-0000-00003B270000}"/>
    <cellStyle name="Coma 2 3 6 2 5 4" xfId="14231" xr:uid="{00000000-0005-0000-0000-00003C270000}"/>
    <cellStyle name="Coma 2 3 6 2 5 4 2" xfId="22935" xr:uid="{00000000-0005-0000-0000-00003D270000}"/>
    <cellStyle name="Coma 2 3 6 2 5 5" xfId="20766" xr:uid="{00000000-0005-0000-0000-00003E270000}"/>
    <cellStyle name="Coma 2 3 6 2 6" xfId="2411" xr:uid="{00000000-0005-0000-0000-00003F270000}"/>
    <cellStyle name="Coma 2 3 6 2 6 2" xfId="16402" xr:uid="{00000000-0005-0000-0000-000040270000}"/>
    <cellStyle name="Coma 2 3 6 2 6 2 2" xfId="25106" xr:uid="{00000000-0005-0000-0000-000041270000}"/>
    <cellStyle name="Coma 2 3 6 2 6 3" xfId="18600" xr:uid="{00000000-0005-0000-0000-000042270000}"/>
    <cellStyle name="Coma 2 3 6 2 6 3 2" xfId="27304" xr:uid="{00000000-0005-0000-0000-000043270000}"/>
    <cellStyle name="Coma 2 3 6 2 6 4" xfId="14232" xr:uid="{00000000-0005-0000-0000-000044270000}"/>
    <cellStyle name="Coma 2 3 6 2 6 4 2" xfId="22936" xr:uid="{00000000-0005-0000-0000-000045270000}"/>
    <cellStyle name="Coma 2 3 6 2 6 5" xfId="20767" xr:uid="{00000000-0005-0000-0000-000046270000}"/>
    <cellStyle name="Coma 2 3 6 2 7" xfId="16393" xr:uid="{00000000-0005-0000-0000-000047270000}"/>
    <cellStyle name="Coma 2 3 6 2 7 2" xfId="25097" xr:uid="{00000000-0005-0000-0000-000048270000}"/>
    <cellStyle name="Coma 2 3 6 2 8" xfId="18591" xr:uid="{00000000-0005-0000-0000-000049270000}"/>
    <cellStyle name="Coma 2 3 6 2 8 2" xfId="27295" xr:uid="{00000000-0005-0000-0000-00004A270000}"/>
    <cellStyle name="Coma 2 3 6 2 9" xfId="14223" xr:uid="{00000000-0005-0000-0000-00004B270000}"/>
    <cellStyle name="Coma 2 3 6 2 9 2" xfId="22927" xr:uid="{00000000-0005-0000-0000-00004C270000}"/>
    <cellStyle name="Coma 2 3 6 3" xfId="2412" xr:uid="{00000000-0005-0000-0000-00004D270000}"/>
    <cellStyle name="Coma 2 3 6 3 2" xfId="2413" xr:uid="{00000000-0005-0000-0000-00004E270000}"/>
    <cellStyle name="Coma 2 3 6 3 2 2" xfId="16404" xr:uid="{00000000-0005-0000-0000-00004F270000}"/>
    <cellStyle name="Coma 2 3 6 3 2 2 2" xfId="25108" xr:uid="{00000000-0005-0000-0000-000050270000}"/>
    <cellStyle name="Coma 2 3 6 3 2 3" xfId="18602" xr:uid="{00000000-0005-0000-0000-000051270000}"/>
    <cellStyle name="Coma 2 3 6 3 2 3 2" xfId="27306" xr:uid="{00000000-0005-0000-0000-000052270000}"/>
    <cellStyle name="Coma 2 3 6 3 2 4" xfId="14234" xr:uid="{00000000-0005-0000-0000-000053270000}"/>
    <cellStyle name="Coma 2 3 6 3 2 4 2" xfId="22938" xr:uid="{00000000-0005-0000-0000-000054270000}"/>
    <cellStyle name="Coma 2 3 6 3 2 5" xfId="20769" xr:uid="{00000000-0005-0000-0000-000055270000}"/>
    <cellStyle name="Coma 2 3 6 3 3" xfId="2414" xr:uid="{00000000-0005-0000-0000-000056270000}"/>
    <cellStyle name="Coma 2 3 6 3 3 2" xfId="16405" xr:uid="{00000000-0005-0000-0000-000057270000}"/>
    <cellStyle name="Coma 2 3 6 3 3 2 2" xfId="25109" xr:uid="{00000000-0005-0000-0000-000058270000}"/>
    <cellStyle name="Coma 2 3 6 3 3 3" xfId="18603" xr:uid="{00000000-0005-0000-0000-000059270000}"/>
    <cellStyle name="Coma 2 3 6 3 3 3 2" xfId="27307" xr:uid="{00000000-0005-0000-0000-00005A270000}"/>
    <cellStyle name="Coma 2 3 6 3 3 4" xfId="14235" xr:uid="{00000000-0005-0000-0000-00005B270000}"/>
    <cellStyle name="Coma 2 3 6 3 3 4 2" xfId="22939" xr:uid="{00000000-0005-0000-0000-00005C270000}"/>
    <cellStyle name="Coma 2 3 6 3 3 5" xfId="20770" xr:uid="{00000000-0005-0000-0000-00005D270000}"/>
    <cellStyle name="Coma 2 3 6 3 4" xfId="2415" xr:uid="{00000000-0005-0000-0000-00005E270000}"/>
    <cellStyle name="Coma 2 3 6 3 4 2" xfId="16406" xr:uid="{00000000-0005-0000-0000-00005F270000}"/>
    <cellStyle name="Coma 2 3 6 3 4 2 2" xfId="25110" xr:uid="{00000000-0005-0000-0000-000060270000}"/>
    <cellStyle name="Coma 2 3 6 3 4 3" xfId="18604" xr:uid="{00000000-0005-0000-0000-000061270000}"/>
    <cellStyle name="Coma 2 3 6 3 4 3 2" xfId="27308" xr:uid="{00000000-0005-0000-0000-000062270000}"/>
    <cellStyle name="Coma 2 3 6 3 4 4" xfId="14236" xr:uid="{00000000-0005-0000-0000-000063270000}"/>
    <cellStyle name="Coma 2 3 6 3 4 4 2" xfId="22940" xr:uid="{00000000-0005-0000-0000-000064270000}"/>
    <cellStyle name="Coma 2 3 6 3 4 5" xfId="20771" xr:uid="{00000000-0005-0000-0000-000065270000}"/>
    <cellStyle name="Coma 2 3 6 3 5" xfId="2416" xr:uid="{00000000-0005-0000-0000-000066270000}"/>
    <cellStyle name="Coma 2 3 6 3 5 2" xfId="16407" xr:uid="{00000000-0005-0000-0000-000067270000}"/>
    <cellStyle name="Coma 2 3 6 3 5 2 2" xfId="25111" xr:uid="{00000000-0005-0000-0000-000068270000}"/>
    <cellStyle name="Coma 2 3 6 3 5 3" xfId="18605" xr:uid="{00000000-0005-0000-0000-000069270000}"/>
    <cellStyle name="Coma 2 3 6 3 5 3 2" xfId="27309" xr:uid="{00000000-0005-0000-0000-00006A270000}"/>
    <cellStyle name="Coma 2 3 6 3 5 4" xfId="14237" xr:uid="{00000000-0005-0000-0000-00006B270000}"/>
    <cellStyle name="Coma 2 3 6 3 5 4 2" xfId="22941" xr:uid="{00000000-0005-0000-0000-00006C270000}"/>
    <cellStyle name="Coma 2 3 6 3 5 5" xfId="20772" xr:uid="{00000000-0005-0000-0000-00006D270000}"/>
    <cellStyle name="Coma 2 3 6 3 6" xfId="16403" xr:uid="{00000000-0005-0000-0000-00006E270000}"/>
    <cellStyle name="Coma 2 3 6 3 6 2" xfId="25107" xr:uid="{00000000-0005-0000-0000-00006F270000}"/>
    <cellStyle name="Coma 2 3 6 3 7" xfId="18601" xr:uid="{00000000-0005-0000-0000-000070270000}"/>
    <cellStyle name="Coma 2 3 6 3 7 2" xfId="27305" xr:uid="{00000000-0005-0000-0000-000071270000}"/>
    <cellStyle name="Coma 2 3 6 3 8" xfId="14233" xr:uid="{00000000-0005-0000-0000-000072270000}"/>
    <cellStyle name="Coma 2 3 6 3 8 2" xfId="22937" xr:uid="{00000000-0005-0000-0000-000073270000}"/>
    <cellStyle name="Coma 2 3 6 3 9" xfId="20768" xr:uid="{00000000-0005-0000-0000-000074270000}"/>
    <cellStyle name="Coma 2 3 6 4" xfId="2417" xr:uid="{00000000-0005-0000-0000-000075270000}"/>
    <cellStyle name="Coma 2 3 6 5" xfId="2418" xr:uid="{00000000-0005-0000-0000-000076270000}"/>
    <cellStyle name="Coma 2 3 6 6" xfId="2419" xr:uid="{00000000-0005-0000-0000-000077270000}"/>
    <cellStyle name="Coma 2 3 6 7" xfId="2420" xr:uid="{00000000-0005-0000-0000-000078270000}"/>
    <cellStyle name="Coma 2 3 7" xfId="2421" xr:uid="{00000000-0005-0000-0000-000079270000}"/>
    <cellStyle name="Coma 2 3 7 2" xfId="2422" xr:uid="{00000000-0005-0000-0000-00007A270000}"/>
    <cellStyle name="Coma 2 3 7 2 2" xfId="2423" xr:uid="{00000000-0005-0000-0000-00007B270000}"/>
    <cellStyle name="Coma 2 3 7 2 2 2" xfId="16409" xr:uid="{00000000-0005-0000-0000-00007C270000}"/>
    <cellStyle name="Coma 2 3 7 2 2 2 2" xfId="25113" xr:uid="{00000000-0005-0000-0000-00007D270000}"/>
    <cellStyle name="Coma 2 3 7 2 2 3" xfId="18607" xr:uid="{00000000-0005-0000-0000-00007E270000}"/>
    <cellStyle name="Coma 2 3 7 2 2 3 2" xfId="27311" xr:uid="{00000000-0005-0000-0000-00007F270000}"/>
    <cellStyle name="Coma 2 3 7 2 2 4" xfId="14239" xr:uid="{00000000-0005-0000-0000-000080270000}"/>
    <cellStyle name="Coma 2 3 7 2 2 4 2" xfId="22943" xr:uid="{00000000-0005-0000-0000-000081270000}"/>
    <cellStyle name="Coma 2 3 7 2 2 5" xfId="20774" xr:uid="{00000000-0005-0000-0000-000082270000}"/>
    <cellStyle name="Coma 2 3 7 2 3" xfId="2424" xr:uid="{00000000-0005-0000-0000-000083270000}"/>
    <cellStyle name="Coma 2 3 7 2 3 2" xfId="16410" xr:uid="{00000000-0005-0000-0000-000084270000}"/>
    <cellStyle name="Coma 2 3 7 2 3 2 2" xfId="25114" xr:uid="{00000000-0005-0000-0000-000085270000}"/>
    <cellStyle name="Coma 2 3 7 2 3 3" xfId="18608" xr:uid="{00000000-0005-0000-0000-000086270000}"/>
    <cellStyle name="Coma 2 3 7 2 3 3 2" xfId="27312" xr:uid="{00000000-0005-0000-0000-000087270000}"/>
    <cellStyle name="Coma 2 3 7 2 3 4" xfId="14240" xr:uid="{00000000-0005-0000-0000-000088270000}"/>
    <cellStyle name="Coma 2 3 7 2 3 4 2" xfId="22944" xr:uid="{00000000-0005-0000-0000-000089270000}"/>
    <cellStyle name="Coma 2 3 7 2 3 5" xfId="20775" xr:uid="{00000000-0005-0000-0000-00008A270000}"/>
    <cellStyle name="Coma 2 3 7 2 4" xfId="2425" xr:uid="{00000000-0005-0000-0000-00008B270000}"/>
    <cellStyle name="Coma 2 3 7 2 4 2" xfId="16411" xr:uid="{00000000-0005-0000-0000-00008C270000}"/>
    <cellStyle name="Coma 2 3 7 2 4 2 2" xfId="25115" xr:uid="{00000000-0005-0000-0000-00008D270000}"/>
    <cellStyle name="Coma 2 3 7 2 4 3" xfId="18609" xr:uid="{00000000-0005-0000-0000-00008E270000}"/>
    <cellStyle name="Coma 2 3 7 2 4 3 2" xfId="27313" xr:uid="{00000000-0005-0000-0000-00008F270000}"/>
    <cellStyle name="Coma 2 3 7 2 4 4" xfId="14241" xr:uid="{00000000-0005-0000-0000-000090270000}"/>
    <cellStyle name="Coma 2 3 7 2 4 4 2" xfId="22945" xr:uid="{00000000-0005-0000-0000-000091270000}"/>
    <cellStyle name="Coma 2 3 7 2 4 5" xfId="20776" xr:uid="{00000000-0005-0000-0000-000092270000}"/>
    <cellStyle name="Coma 2 3 7 2 5" xfId="2426" xr:uid="{00000000-0005-0000-0000-000093270000}"/>
    <cellStyle name="Coma 2 3 7 2 5 2" xfId="16412" xr:uid="{00000000-0005-0000-0000-000094270000}"/>
    <cellStyle name="Coma 2 3 7 2 5 2 2" xfId="25116" xr:uid="{00000000-0005-0000-0000-000095270000}"/>
    <cellStyle name="Coma 2 3 7 2 5 3" xfId="18610" xr:uid="{00000000-0005-0000-0000-000096270000}"/>
    <cellStyle name="Coma 2 3 7 2 5 3 2" xfId="27314" xr:uid="{00000000-0005-0000-0000-000097270000}"/>
    <cellStyle name="Coma 2 3 7 2 5 4" xfId="14242" xr:uid="{00000000-0005-0000-0000-000098270000}"/>
    <cellStyle name="Coma 2 3 7 2 5 4 2" xfId="22946" xr:uid="{00000000-0005-0000-0000-000099270000}"/>
    <cellStyle name="Coma 2 3 7 2 5 5" xfId="20777" xr:uid="{00000000-0005-0000-0000-00009A270000}"/>
    <cellStyle name="Coma 2 3 7 2 6" xfId="16408" xr:uid="{00000000-0005-0000-0000-00009B270000}"/>
    <cellStyle name="Coma 2 3 7 2 6 2" xfId="25112" xr:uid="{00000000-0005-0000-0000-00009C270000}"/>
    <cellStyle name="Coma 2 3 7 2 7" xfId="18606" xr:uid="{00000000-0005-0000-0000-00009D270000}"/>
    <cellStyle name="Coma 2 3 7 2 7 2" xfId="27310" xr:uid="{00000000-0005-0000-0000-00009E270000}"/>
    <cellStyle name="Coma 2 3 7 2 8" xfId="14238" xr:uid="{00000000-0005-0000-0000-00009F270000}"/>
    <cellStyle name="Coma 2 3 7 2 8 2" xfId="22942" xr:uid="{00000000-0005-0000-0000-0000A0270000}"/>
    <cellStyle name="Coma 2 3 7 2 9" xfId="20773" xr:uid="{00000000-0005-0000-0000-0000A1270000}"/>
    <cellStyle name="Coma 2 3 7 3" xfId="2427" xr:uid="{00000000-0005-0000-0000-0000A2270000}"/>
    <cellStyle name="Coma 2 3 7 4" xfId="2428" xr:uid="{00000000-0005-0000-0000-0000A3270000}"/>
    <cellStyle name="Coma 2 3 7 5" xfId="2429" xr:uid="{00000000-0005-0000-0000-0000A4270000}"/>
    <cellStyle name="Coma 2 3 7 6" xfId="2430" xr:uid="{00000000-0005-0000-0000-0000A5270000}"/>
    <cellStyle name="Coma 2 3 8" xfId="2431" xr:uid="{00000000-0005-0000-0000-0000A6270000}"/>
    <cellStyle name="Coma 2 3 8 2" xfId="16413" xr:uid="{00000000-0005-0000-0000-0000A7270000}"/>
    <cellStyle name="Coma 2 3 8 2 2" xfId="25117" xr:uid="{00000000-0005-0000-0000-0000A8270000}"/>
    <cellStyle name="Coma 2 3 8 3" xfId="18611" xr:uid="{00000000-0005-0000-0000-0000A9270000}"/>
    <cellStyle name="Coma 2 3 8 3 2" xfId="27315" xr:uid="{00000000-0005-0000-0000-0000AA270000}"/>
    <cellStyle name="Coma 2 3 8 4" xfId="14243" xr:uid="{00000000-0005-0000-0000-0000AB270000}"/>
    <cellStyle name="Coma 2 3 8 4 2" xfId="22947" xr:uid="{00000000-0005-0000-0000-0000AC270000}"/>
    <cellStyle name="Coma 2 3 8 5" xfId="20778" xr:uid="{00000000-0005-0000-0000-0000AD270000}"/>
    <cellStyle name="Coma 2 3 9" xfId="2432" xr:uid="{00000000-0005-0000-0000-0000AE270000}"/>
    <cellStyle name="Coma 2 3 9 2" xfId="16414" xr:uid="{00000000-0005-0000-0000-0000AF270000}"/>
    <cellStyle name="Coma 2 3 9 2 2" xfId="25118" xr:uid="{00000000-0005-0000-0000-0000B0270000}"/>
    <cellStyle name="Coma 2 3 9 3" xfId="18612" xr:uid="{00000000-0005-0000-0000-0000B1270000}"/>
    <cellStyle name="Coma 2 3 9 3 2" xfId="27316" xr:uid="{00000000-0005-0000-0000-0000B2270000}"/>
    <cellStyle name="Coma 2 3 9 4" xfId="14244" xr:uid="{00000000-0005-0000-0000-0000B3270000}"/>
    <cellStyle name="Coma 2 3 9 4 2" xfId="22948" xr:uid="{00000000-0005-0000-0000-0000B4270000}"/>
    <cellStyle name="Coma 2 3 9 5" xfId="20779" xr:uid="{00000000-0005-0000-0000-0000B5270000}"/>
    <cellStyle name="Coma 2 4" xfId="2433" xr:uid="{00000000-0005-0000-0000-0000B6270000}"/>
    <cellStyle name="Coma 2 4 2" xfId="2434" xr:uid="{00000000-0005-0000-0000-0000B7270000}"/>
    <cellStyle name="Coma 2 4 2 2" xfId="16416" xr:uid="{00000000-0005-0000-0000-0000B8270000}"/>
    <cellStyle name="Coma 2 4 2 2 2" xfId="25120" xr:uid="{00000000-0005-0000-0000-0000B9270000}"/>
    <cellStyle name="Coma 2 4 2 3" xfId="18614" xr:uid="{00000000-0005-0000-0000-0000BA270000}"/>
    <cellStyle name="Coma 2 4 2 3 2" xfId="27318" xr:uid="{00000000-0005-0000-0000-0000BB270000}"/>
    <cellStyle name="Coma 2 4 2 4" xfId="14246" xr:uid="{00000000-0005-0000-0000-0000BC270000}"/>
    <cellStyle name="Coma 2 4 2 4 2" xfId="22950" xr:uid="{00000000-0005-0000-0000-0000BD270000}"/>
    <cellStyle name="Coma 2 4 2 5" xfId="20781" xr:uid="{00000000-0005-0000-0000-0000BE270000}"/>
    <cellStyle name="Coma 2 4 3" xfId="2435" xr:uid="{00000000-0005-0000-0000-0000BF270000}"/>
    <cellStyle name="Coma 2 4 3 2" xfId="16417" xr:uid="{00000000-0005-0000-0000-0000C0270000}"/>
    <cellStyle name="Coma 2 4 3 2 2" xfId="25121" xr:uid="{00000000-0005-0000-0000-0000C1270000}"/>
    <cellStyle name="Coma 2 4 3 3" xfId="18615" xr:uid="{00000000-0005-0000-0000-0000C2270000}"/>
    <cellStyle name="Coma 2 4 3 3 2" xfId="27319" xr:uid="{00000000-0005-0000-0000-0000C3270000}"/>
    <cellStyle name="Coma 2 4 3 4" xfId="14247" xr:uid="{00000000-0005-0000-0000-0000C4270000}"/>
    <cellStyle name="Coma 2 4 3 4 2" xfId="22951" xr:uid="{00000000-0005-0000-0000-0000C5270000}"/>
    <cellStyle name="Coma 2 4 3 5" xfId="20782" xr:uid="{00000000-0005-0000-0000-0000C6270000}"/>
    <cellStyle name="Coma 2 4 4" xfId="2436" xr:uid="{00000000-0005-0000-0000-0000C7270000}"/>
    <cellStyle name="Coma 2 4 4 2" xfId="16418" xr:uid="{00000000-0005-0000-0000-0000C8270000}"/>
    <cellStyle name="Coma 2 4 4 2 2" xfId="25122" xr:uid="{00000000-0005-0000-0000-0000C9270000}"/>
    <cellStyle name="Coma 2 4 4 3" xfId="18616" xr:uid="{00000000-0005-0000-0000-0000CA270000}"/>
    <cellStyle name="Coma 2 4 4 3 2" xfId="27320" xr:uid="{00000000-0005-0000-0000-0000CB270000}"/>
    <cellStyle name="Coma 2 4 4 4" xfId="14248" xr:uid="{00000000-0005-0000-0000-0000CC270000}"/>
    <cellStyle name="Coma 2 4 4 4 2" xfId="22952" xr:uid="{00000000-0005-0000-0000-0000CD270000}"/>
    <cellStyle name="Coma 2 4 4 5" xfId="20783" xr:uid="{00000000-0005-0000-0000-0000CE270000}"/>
    <cellStyle name="Coma 2 4 5" xfId="2437" xr:uid="{00000000-0005-0000-0000-0000CF270000}"/>
    <cellStyle name="Coma 2 4 5 2" xfId="16419" xr:uid="{00000000-0005-0000-0000-0000D0270000}"/>
    <cellStyle name="Coma 2 4 5 2 2" xfId="25123" xr:uid="{00000000-0005-0000-0000-0000D1270000}"/>
    <cellStyle name="Coma 2 4 5 3" xfId="18617" xr:uid="{00000000-0005-0000-0000-0000D2270000}"/>
    <cellStyle name="Coma 2 4 5 3 2" xfId="27321" xr:uid="{00000000-0005-0000-0000-0000D3270000}"/>
    <cellStyle name="Coma 2 4 5 4" xfId="14249" xr:uid="{00000000-0005-0000-0000-0000D4270000}"/>
    <cellStyle name="Coma 2 4 5 4 2" xfId="22953" xr:uid="{00000000-0005-0000-0000-0000D5270000}"/>
    <cellStyle name="Coma 2 4 5 5" xfId="20784" xr:uid="{00000000-0005-0000-0000-0000D6270000}"/>
    <cellStyle name="Coma 2 4 6" xfId="16415" xr:uid="{00000000-0005-0000-0000-0000D7270000}"/>
    <cellStyle name="Coma 2 4 6 2" xfId="25119" xr:uid="{00000000-0005-0000-0000-0000D8270000}"/>
    <cellStyle name="Coma 2 4 7" xfId="18613" xr:uid="{00000000-0005-0000-0000-0000D9270000}"/>
    <cellStyle name="Coma 2 4 7 2" xfId="27317" xr:uid="{00000000-0005-0000-0000-0000DA270000}"/>
    <cellStyle name="Coma 2 4 8" xfId="14245" xr:uid="{00000000-0005-0000-0000-0000DB270000}"/>
    <cellStyle name="Coma 2 4 8 2" xfId="22949" xr:uid="{00000000-0005-0000-0000-0000DC270000}"/>
    <cellStyle name="Coma 2 4 9" xfId="20780" xr:uid="{00000000-0005-0000-0000-0000DD270000}"/>
    <cellStyle name="Coma 2 5" xfId="2438" xr:uid="{00000000-0005-0000-0000-0000DE270000}"/>
    <cellStyle name="Coma 2 5 2" xfId="2439" xr:uid="{00000000-0005-0000-0000-0000DF270000}"/>
    <cellStyle name="Coma 2 5 2 2" xfId="16421" xr:uid="{00000000-0005-0000-0000-0000E0270000}"/>
    <cellStyle name="Coma 2 5 2 2 2" xfId="25125" xr:uid="{00000000-0005-0000-0000-0000E1270000}"/>
    <cellStyle name="Coma 2 5 2 3" xfId="18619" xr:uid="{00000000-0005-0000-0000-0000E2270000}"/>
    <cellStyle name="Coma 2 5 2 3 2" xfId="27323" xr:uid="{00000000-0005-0000-0000-0000E3270000}"/>
    <cellStyle name="Coma 2 5 2 4" xfId="14251" xr:uid="{00000000-0005-0000-0000-0000E4270000}"/>
    <cellStyle name="Coma 2 5 2 4 2" xfId="22955" xr:uid="{00000000-0005-0000-0000-0000E5270000}"/>
    <cellStyle name="Coma 2 5 2 5" xfId="20786" xr:uid="{00000000-0005-0000-0000-0000E6270000}"/>
    <cellStyle name="Coma 2 5 3" xfId="2440" xr:uid="{00000000-0005-0000-0000-0000E7270000}"/>
    <cellStyle name="Coma 2 5 3 2" xfId="16422" xr:uid="{00000000-0005-0000-0000-0000E8270000}"/>
    <cellStyle name="Coma 2 5 3 2 2" xfId="25126" xr:uid="{00000000-0005-0000-0000-0000E9270000}"/>
    <cellStyle name="Coma 2 5 3 3" xfId="18620" xr:uid="{00000000-0005-0000-0000-0000EA270000}"/>
    <cellStyle name="Coma 2 5 3 3 2" xfId="27324" xr:uid="{00000000-0005-0000-0000-0000EB270000}"/>
    <cellStyle name="Coma 2 5 3 4" xfId="14252" xr:uid="{00000000-0005-0000-0000-0000EC270000}"/>
    <cellStyle name="Coma 2 5 3 4 2" xfId="22956" xr:uid="{00000000-0005-0000-0000-0000ED270000}"/>
    <cellStyle name="Coma 2 5 3 5" xfId="20787" xr:uid="{00000000-0005-0000-0000-0000EE270000}"/>
    <cellStyle name="Coma 2 5 4" xfId="2441" xr:uid="{00000000-0005-0000-0000-0000EF270000}"/>
    <cellStyle name="Coma 2 5 4 2" xfId="16423" xr:uid="{00000000-0005-0000-0000-0000F0270000}"/>
    <cellStyle name="Coma 2 5 4 2 2" xfId="25127" xr:uid="{00000000-0005-0000-0000-0000F1270000}"/>
    <cellStyle name="Coma 2 5 4 3" xfId="18621" xr:uid="{00000000-0005-0000-0000-0000F2270000}"/>
    <cellStyle name="Coma 2 5 4 3 2" xfId="27325" xr:uid="{00000000-0005-0000-0000-0000F3270000}"/>
    <cellStyle name="Coma 2 5 4 4" xfId="14253" xr:uid="{00000000-0005-0000-0000-0000F4270000}"/>
    <cellStyle name="Coma 2 5 4 4 2" xfId="22957" xr:uid="{00000000-0005-0000-0000-0000F5270000}"/>
    <cellStyle name="Coma 2 5 4 5" xfId="20788" xr:uid="{00000000-0005-0000-0000-0000F6270000}"/>
    <cellStyle name="Coma 2 5 5" xfId="2442" xr:uid="{00000000-0005-0000-0000-0000F7270000}"/>
    <cellStyle name="Coma 2 5 5 2" xfId="16424" xr:uid="{00000000-0005-0000-0000-0000F8270000}"/>
    <cellStyle name="Coma 2 5 5 2 2" xfId="25128" xr:uid="{00000000-0005-0000-0000-0000F9270000}"/>
    <cellStyle name="Coma 2 5 5 3" xfId="18622" xr:uid="{00000000-0005-0000-0000-0000FA270000}"/>
    <cellStyle name="Coma 2 5 5 3 2" xfId="27326" xr:uid="{00000000-0005-0000-0000-0000FB270000}"/>
    <cellStyle name="Coma 2 5 5 4" xfId="14254" xr:uid="{00000000-0005-0000-0000-0000FC270000}"/>
    <cellStyle name="Coma 2 5 5 4 2" xfId="22958" xr:uid="{00000000-0005-0000-0000-0000FD270000}"/>
    <cellStyle name="Coma 2 5 5 5" xfId="20789" xr:uid="{00000000-0005-0000-0000-0000FE270000}"/>
    <cellStyle name="Coma 2 5 6" xfId="16420" xr:uid="{00000000-0005-0000-0000-0000FF270000}"/>
    <cellStyle name="Coma 2 5 6 2" xfId="25124" xr:uid="{00000000-0005-0000-0000-000000280000}"/>
    <cellStyle name="Coma 2 5 7" xfId="18618" xr:uid="{00000000-0005-0000-0000-000001280000}"/>
    <cellStyle name="Coma 2 5 7 2" xfId="27322" xr:uid="{00000000-0005-0000-0000-000002280000}"/>
    <cellStyle name="Coma 2 5 8" xfId="14250" xr:uid="{00000000-0005-0000-0000-000003280000}"/>
    <cellStyle name="Coma 2 5 8 2" xfId="22954" xr:uid="{00000000-0005-0000-0000-000004280000}"/>
    <cellStyle name="Coma 2 5 9" xfId="20785" xr:uid="{00000000-0005-0000-0000-000005280000}"/>
    <cellStyle name="Coma 2 6" xfId="2443" xr:uid="{00000000-0005-0000-0000-000006280000}"/>
    <cellStyle name="Coma 2 6 2" xfId="2444" xr:uid="{00000000-0005-0000-0000-000007280000}"/>
    <cellStyle name="Coma 2 6 3" xfId="2445" xr:uid="{00000000-0005-0000-0000-000008280000}"/>
    <cellStyle name="Coma 2 6 4" xfId="2446" xr:uid="{00000000-0005-0000-0000-000009280000}"/>
    <cellStyle name="Coma 2 6 5" xfId="2447" xr:uid="{00000000-0005-0000-0000-00000A280000}"/>
    <cellStyle name="Coma 2 7" xfId="2448" xr:uid="{00000000-0005-0000-0000-00000B280000}"/>
    <cellStyle name="Coma 2 7 10" xfId="2449" xr:uid="{00000000-0005-0000-0000-00000C280000}"/>
    <cellStyle name="Coma 2 7 10 2" xfId="16426" xr:uid="{00000000-0005-0000-0000-00000D280000}"/>
    <cellStyle name="Coma 2 7 10 2 2" xfId="25130" xr:uid="{00000000-0005-0000-0000-00000E280000}"/>
    <cellStyle name="Coma 2 7 10 3" xfId="18624" xr:uid="{00000000-0005-0000-0000-00000F280000}"/>
    <cellStyle name="Coma 2 7 10 3 2" xfId="27328" xr:uid="{00000000-0005-0000-0000-000010280000}"/>
    <cellStyle name="Coma 2 7 10 4" xfId="14256" xr:uid="{00000000-0005-0000-0000-000011280000}"/>
    <cellStyle name="Coma 2 7 10 4 2" xfId="22960" xr:uid="{00000000-0005-0000-0000-000012280000}"/>
    <cellStyle name="Coma 2 7 10 5" xfId="20791" xr:uid="{00000000-0005-0000-0000-000013280000}"/>
    <cellStyle name="Coma 2 7 11" xfId="16425" xr:uid="{00000000-0005-0000-0000-000014280000}"/>
    <cellStyle name="Coma 2 7 11 2" xfId="25129" xr:uid="{00000000-0005-0000-0000-000015280000}"/>
    <cellStyle name="Coma 2 7 12" xfId="18623" xr:uid="{00000000-0005-0000-0000-000016280000}"/>
    <cellStyle name="Coma 2 7 12 2" xfId="27327" xr:uid="{00000000-0005-0000-0000-000017280000}"/>
    <cellStyle name="Coma 2 7 13" xfId="14255" xr:uid="{00000000-0005-0000-0000-000018280000}"/>
    <cellStyle name="Coma 2 7 13 2" xfId="22959" xr:uid="{00000000-0005-0000-0000-000019280000}"/>
    <cellStyle name="Coma 2 7 14" xfId="20790" xr:uid="{00000000-0005-0000-0000-00001A280000}"/>
    <cellStyle name="Coma 2 7 2" xfId="2450" xr:uid="{00000000-0005-0000-0000-00001B280000}"/>
    <cellStyle name="Coma 2 7 2 10" xfId="2451" xr:uid="{00000000-0005-0000-0000-00001C280000}"/>
    <cellStyle name="Coma 2 7 2 2" xfId="2452" xr:uid="{00000000-0005-0000-0000-00001D280000}"/>
    <cellStyle name="Coma 2 7 2 2 10" xfId="16427" xr:uid="{00000000-0005-0000-0000-00001E280000}"/>
    <cellStyle name="Coma 2 7 2 2 10 2" xfId="25131" xr:uid="{00000000-0005-0000-0000-00001F280000}"/>
    <cellStyle name="Coma 2 7 2 2 11" xfId="18625" xr:uid="{00000000-0005-0000-0000-000020280000}"/>
    <cellStyle name="Coma 2 7 2 2 11 2" xfId="27329" xr:uid="{00000000-0005-0000-0000-000021280000}"/>
    <cellStyle name="Coma 2 7 2 2 12" xfId="14257" xr:uid="{00000000-0005-0000-0000-000022280000}"/>
    <cellStyle name="Coma 2 7 2 2 12 2" xfId="22961" xr:uid="{00000000-0005-0000-0000-000023280000}"/>
    <cellStyle name="Coma 2 7 2 2 13" xfId="20792" xr:uid="{00000000-0005-0000-0000-000024280000}"/>
    <cellStyle name="Coma 2 7 2 2 2" xfId="2453" xr:uid="{00000000-0005-0000-0000-000025280000}"/>
    <cellStyle name="Coma 2 7 2 2 2 2" xfId="2454" xr:uid="{00000000-0005-0000-0000-000026280000}"/>
    <cellStyle name="Coma 2 7 2 2 2 2 10" xfId="18626" xr:uid="{00000000-0005-0000-0000-000027280000}"/>
    <cellStyle name="Coma 2 7 2 2 2 2 10 2" xfId="27330" xr:uid="{00000000-0005-0000-0000-000028280000}"/>
    <cellStyle name="Coma 2 7 2 2 2 2 11" xfId="14258" xr:uid="{00000000-0005-0000-0000-000029280000}"/>
    <cellStyle name="Coma 2 7 2 2 2 2 11 2" xfId="22962" xr:uid="{00000000-0005-0000-0000-00002A280000}"/>
    <cellStyle name="Coma 2 7 2 2 2 2 12" xfId="20793" xr:uid="{00000000-0005-0000-0000-00002B280000}"/>
    <cellStyle name="Coma 2 7 2 2 2 2 2" xfId="2455" xr:uid="{00000000-0005-0000-0000-00002C280000}"/>
    <cellStyle name="Coma 2 7 2 2 2 2 2 2" xfId="2456" xr:uid="{00000000-0005-0000-0000-00002D280000}"/>
    <cellStyle name="Coma 2 7 2 2 2 2 2 2 10" xfId="14259" xr:uid="{00000000-0005-0000-0000-00002E280000}"/>
    <cellStyle name="Coma 2 7 2 2 2 2 2 2 10 2" xfId="22963" xr:uid="{00000000-0005-0000-0000-00002F280000}"/>
    <cellStyle name="Coma 2 7 2 2 2 2 2 2 11" xfId="20794" xr:uid="{00000000-0005-0000-0000-000030280000}"/>
    <cellStyle name="Coma 2 7 2 2 2 2 2 2 2" xfId="2457" xr:uid="{00000000-0005-0000-0000-000031280000}"/>
    <cellStyle name="Coma 2 7 2 2 2 2 2 2 2 2" xfId="2458" xr:uid="{00000000-0005-0000-0000-000032280000}"/>
    <cellStyle name="Coma 2 7 2 2 2 2 2 2 2 2 10" xfId="20795" xr:uid="{00000000-0005-0000-0000-000033280000}"/>
    <cellStyle name="Coma 2 7 2 2 2 2 2 2 2 2 2" xfId="2459" xr:uid="{00000000-0005-0000-0000-000034280000}"/>
    <cellStyle name="Coma 2 7 2 2 2 2 2 2 2 2 2 2" xfId="2460" xr:uid="{00000000-0005-0000-0000-000035280000}"/>
    <cellStyle name="Coma 2 7 2 2 2 2 2 2 2 2 2 3" xfId="2461" xr:uid="{00000000-0005-0000-0000-000036280000}"/>
    <cellStyle name="Coma 2 7 2 2 2 2 2 2 2 2 2 4" xfId="2462" xr:uid="{00000000-0005-0000-0000-000037280000}"/>
    <cellStyle name="Coma 2 7 2 2 2 2 2 2 2 2 2 5" xfId="2463" xr:uid="{00000000-0005-0000-0000-000038280000}"/>
    <cellStyle name="Coma 2 7 2 2 2 2 2 2 2 2 3" xfId="2464" xr:uid="{00000000-0005-0000-0000-000039280000}"/>
    <cellStyle name="Coma 2 7 2 2 2 2 2 2 2 2 3 2" xfId="16431" xr:uid="{00000000-0005-0000-0000-00003A280000}"/>
    <cellStyle name="Coma 2 7 2 2 2 2 2 2 2 2 3 2 2" xfId="25135" xr:uid="{00000000-0005-0000-0000-00003B280000}"/>
    <cellStyle name="Coma 2 7 2 2 2 2 2 2 2 2 3 3" xfId="18629" xr:uid="{00000000-0005-0000-0000-00003C280000}"/>
    <cellStyle name="Coma 2 7 2 2 2 2 2 2 2 2 3 3 2" xfId="27333" xr:uid="{00000000-0005-0000-0000-00003D280000}"/>
    <cellStyle name="Coma 2 7 2 2 2 2 2 2 2 2 3 4" xfId="14261" xr:uid="{00000000-0005-0000-0000-00003E280000}"/>
    <cellStyle name="Coma 2 7 2 2 2 2 2 2 2 2 3 4 2" xfId="22965" xr:uid="{00000000-0005-0000-0000-00003F280000}"/>
    <cellStyle name="Coma 2 7 2 2 2 2 2 2 2 2 3 5" xfId="20796" xr:uid="{00000000-0005-0000-0000-000040280000}"/>
    <cellStyle name="Coma 2 7 2 2 2 2 2 2 2 2 4" xfId="2465" xr:uid="{00000000-0005-0000-0000-000041280000}"/>
    <cellStyle name="Coma 2 7 2 2 2 2 2 2 2 2 4 2" xfId="16432" xr:uid="{00000000-0005-0000-0000-000042280000}"/>
    <cellStyle name="Coma 2 7 2 2 2 2 2 2 2 2 4 2 2" xfId="25136" xr:uid="{00000000-0005-0000-0000-000043280000}"/>
    <cellStyle name="Coma 2 7 2 2 2 2 2 2 2 2 4 3" xfId="18630" xr:uid="{00000000-0005-0000-0000-000044280000}"/>
    <cellStyle name="Coma 2 7 2 2 2 2 2 2 2 2 4 3 2" xfId="27334" xr:uid="{00000000-0005-0000-0000-000045280000}"/>
    <cellStyle name="Coma 2 7 2 2 2 2 2 2 2 2 4 4" xfId="14262" xr:uid="{00000000-0005-0000-0000-000046280000}"/>
    <cellStyle name="Coma 2 7 2 2 2 2 2 2 2 2 4 4 2" xfId="22966" xr:uid="{00000000-0005-0000-0000-000047280000}"/>
    <cellStyle name="Coma 2 7 2 2 2 2 2 2 2 2 4 5" xfId="20797" xr:uid="{00000000-0005-0000-0000-000048280000}"/>
    <cellStyle name="Coma 2 7 2 2 2 2 2 2 2 2 5" xfId="2466" xr:uid="{00000000-0005-0000-0000-000049280000}"/>
    <cellStyle name="Coma 2 7 2 2 2 2 2 2 2 2 5 2" xfId="16433" xr:uid="{00000000-0005-0000-0000-00004A280000}"/>
    <cellStyle name="Coma 2 7 2 2 2 2 2 2 2 2 5 2 2" xfId="25137" xr:uid="{00000000-0005-0000-0000-00004B280000}"/>
    <cellStyle name="Coma 2 7 2 2 2 2 2 2 2 2 5 3" xfId="18631" xr:uid="{00000000-0005-0000-0000-00004C280000}"/>
    <cellStyle name="Coma 2 7 2 2 2 2 2 2 2 2 5 3 2" xfId="27335" xr:uid="{00000000-0005-0000-0000-00004D280000}"/>
    <cellStyle name="Coma 2 7 2 2 2 2 2 2 2 2 5 4" xfId="14263" xr:uid="{00000000-0005-0000-0000-00004E280000}"/>
    <cellStyle name="Coma 2 7 2 2 2 2 2 2 2 2 5 4 2" xfId="22967" xr:uid="{00000000-0005-0000-0000-00004F280000}"/>
    <cellStyle name="Coma 2 7 2 2 2 2 2 2 2 2 5 5" xfId="20798" xr:uid="{00000000-0005-0000-0000-000050280000}"/>
    <cellStyle name="Coma 2 7 2 2 2 2 2 2 2 2 6" xfId="2467" xr:uid="{00000000-0005-0000-0000-000051280000}"/>
    <cellStyle name="Coma 2 7 2 2 2 2 2 2 2 2 6 2" xfId="16434" xr:uid="{00000000-0005-0000-0000-000052280000}"/>
    <cellStyle name="Coma 2 7 2 2 2 2 2 2 2 2 6 2 2" xfId="25138" xr:uid="{00000000-0005-0000-0000-000053280000}"/>
    <cellStyle name="Coma 2 7 2 2 2 2 2 2 2 2 6 3" xfId="18632" xr:uid="{00000000-0005-0000-0000-000054280000}"/>
    <cellStyle name="Coma 2 7 2 2 2 2 2 2 2 2 6 3 2" xfId="27336" xr:uid="{00000000-0005-0000-0000-000055280000}"/>
    <cellStyle name="Coma 2 7 2 2 2 2 2 2 2 2 6 4" xfId="14264" xr:uid="{00000000-0005-0000-0000-000056280000}"/>
    <cellStyle name="Coma 2 7 2 2 2 2 2 2 2 2 6 4 2" xfId="22968" xr:uid="{00000000-0005-0000-0000-000057280000}"/>
    <cellStyle name="Coma 2 7 2 2 2 2 2 2 2 2 6 5" xfId="20799" xr:uid="{00000000-0005-0000-0000-000058280000}"/>
    <cellStyle name="Coma 2 7 2 2 2 2 2 2 2 2 7" xfId="16430" xr:uid="{00000000-0005-0000-0000-000059280000}"/>
    <cellStyle name="Coma 2 7 2 2 2 2 2 2 2 2 7 2" xfId="25134" xr:uid="{00000000-0005-0000-0000-00005A280000}"/>
    <cellStyle name="Coma 2 7 2 2 2 2 2 2 2 2 8" xfId="18628" xr:uid="{00000000-0005-0000-0000-00005B280000}"/>
    <cellStyle name="Coma 2 7 2 2 2 2 2 2 2 2 8 2" xfId="27332" xr:uid="{00000000-0005-0000-0000-00005C280000}"/>
    <cellStyle name="Coma 2 7 2 2 2 2 2 2 2 2 9" xfId="14260" xr:uid="{00000000-0005-0000-0000-00005D280000}"/>
    <cellStyle name="Coma 2 7 2 2 2 2 2 2 2 2 9 2" xfId="22964" xr:uid="{00000000-0005-0000-0000-00005E280000}"/>
    <cellStyle name="Coma 2 7 2 2 2 2 2 2 2 3" xfId="2468" xr:uid="{00000000-0005-0000-0000-00005F280000}"/>
    <cellStyle name="Coma 2 7 2 2 2 2 2 2 2 4" xfId="2469" xr:uid="{00000000-0005-0000-0000-000060280000}"/>
    <cellStyle name="Coma 2 7 2 2 2 2 2 2 2 5" xfId="2470" xr:uid="{00000000-0005-0000-0000-000061280000}"/>
    <cellStyle name="Coma 2 7 2 2 2 2 2 2 2 6" xfId="2471" xr:uid="{00000000-0005-0000-0000-000062280000}"/>
    <cellStyle name="Coma 2 7 2 2 2 2 2 2 3" xfId="2472" xr:uid="{00000000-0005-0000-0000-000063280000}"/>
    <cellStyle name="Coma 2 7 2 2 2 2 2 2 3 2" xfId="2473" xr:uid="{00000000-0005-0000-0000-000064280000}"/>
    <cellStyle name="Coma 2 7 2 2 2 2 2 2 3 3" xfId="2474" xr:uid="{00000000-0005-0000-0000-000065280000}"/>
    <cellStyle name="Coma 2 7 2 2 2 2 2 2 3 4" xfId="2475" xr:uid="{00000000-0005-0000-0000-000066280000}"/>
    <cellStyle name="Coma 2 7 2 2 2 2 2 2 3 5" xfId="2476" xr:uid="{00000000-0005-0000-0000-000067280000}"/>
    <cellStyle name="Coma 2 7 2 2 2 2 2 2 4" xfId="2477" xr:uid="{00000000-0005-0000-0000-000068280000}"/>
    <cellStyle name="Coma 2 7 2 2 2 2 2 2 4 2" xfId="16435" xr:uid="{00000000-0005-0000-0000-000069280000}"/>
    <cellStyle name="Coma 2 7 2 2 2 2 2 2 4 2 2" xfId="25139" xr:uid="{00000000-0005-0000-0000-00006A280000}"/>
    <cellStyle name="Coma 2 7 2 2 2 2 2 2 4 3" xfId="18633" xr:uid="{00000000-0005-0000-0000-00006B280000}"/>
    <cellStyle name="Coma 2 7 2 2 2 2 2 2 4 3 2" xfId="27337" xr:uid="{00000000-0005-0000-0000-00006C280000}"/>
    <cellStyle name="Coma 2 7 2 2 2 2 2 2 4 4" xfId="14265" xr:uid="{00000000-0005-0000-0000-00006D280000}"/>
    <cellStyle name="Coma 2 7 2 2 2 2 2 2 4 4 2" xfId="22969" xr:uid="{00000000-0005-0000-0000-00006E280000}"/>
    <cellStyle name="Coma 2 7 2 2 2 2 2 2 4 5" xfId="20800" xr:uid="{00000000-0005-0000-0000-00006F280000}"/>
    <cellStyle name="Coma 2 7 2 2 2 2 2 2 5" xfId="2478" xr:uid="{00000000-0005-0000-0000-000070280000}"/>
    <cellStyle name="Coma 2 7 2 2 2 2 2 2 5 2" xfId="16436" xr:uid="{00000000-0005-0000-0000-000071280000}"/>
    <cellStyle name="Coma 2 7 2 2 2 2 2 2 5 2 2" xfId="25140" xr:uid="{00000000-0005-0000-0000-000072280000}"/>
    <cellStyle name="Coma 2 7 2 2 2 2 2 2 5 3" xfId="18634" xr:uid="{00000000-0005-0000-0000-000073280000}"/>
    <cellStyle name="Coma 2 7 2 2 2 2 2 2 5 3 2" xfId="27338" xr:uid="{00000000-0005-0000-0000-000074280000}"/>
    <cellStyle name="Coma 2 7 2 2 2 2 2 2 5 4" xfId="14266" xr:uid="{00000000-0005-0000-0000-000075280000}"/>
    <cellStyle name="Coma 2 7 2 2 2 2 2 2 5 4 2" xfId="22970" xr:uid="{00000000-0005-0000-0000-000076280000}"/>
    <cellStyle name="Coma 2 7 2 2 2 2 2 2 5 5" xfId="20801" xr:uid="{00000000-0005-0000-0000-000077280000}"/>
    <cellStyle name="Coma 2 7 2 2 2 2 2 2 6" xfId="2479" xr:uid="{00000000-0005-0000-0000-000078280000}"/>
    <cellStyle name="Coma 2 7 2 2 2 2 2 2 6 2" xfId="16437" xr:uid="{00000000-0005-0000-0000-000079280000}"/>
    <cellStyle name="Coma 2 7 2 2 2 2 2 2 6 2 2" xfId="25141" xr:uid="{00000000-0005-0000-0000-00007A280000}"/>
    <cellStyle name="Coma 2 7 2 2 2 2 2 2 6 3" xfId="18635" xr:uid="{00000000-0005-0000-0000-00007B280000}"/>
    <cellStyle name="Coma 2 7 2 2 2 2 2 2 6 3 2" xfId="27339" xr:uid="{00000000-0005-0000-0000-00007C280000}"/>
    <cellStyle name="Coma 2 7 2 2 2 2 2 2 6 4" xfId="14267" xr:uid="{00000000-0005-0000-0000-00007D280000}"/>
    <cellStyle name="Coma 2 7 2 2 2 2 2 2 6 4 2" xfId="22971" xr:uid="{00000000-0005-0000-0000-00007E280000}"/>
    <cellStyle name="Coma 2 7 2 2 2 2 2 2 6 5" xfId="20802" xr:uid="{00000000-0005-0000-0000-00007F280000}"/>
    <cellStyle name="Coma 2 7 2 2 2 2 2 2 7" xfId="2480" xr:uid="{00000000-0005-0000-0000-000080280000}"/>
    <cellStyle name="Coma 2 7 2 2 2 2 2 2 7 2" xfId="16438" xr:uid="{00000000-0005-0000-0000-000081280000}"/>
    <cellStyle name="Coma 2 7 2 2 2 2 2 2 7 2 2" xfId="25142" xr:uid="{00000000-0005-0000-0000-000082280000}"/>
    <cellStyle name="Coma 2 7 2 2 2 2 2 2 7 3" xfId="18636" xr:uid="{00000000-0005-0000-0000-000083280000}"/>
    <cellStyle name="Coma 2 7 2 2 2 2 2 2 7 3 2" xfId="27340" xr:uid="{00000000-0005-0000-0000-000084280000}"/>
    <cellStyle name="Coma 2 7 2 2 2 2 2 2 7 4" xfId="14268" xr:uid="{00000000-0005-0000-0000-000085280000}"/>
    <cellStyle name="Coma 2 7 2 2 2 2 2 2 7 4 2" xfId="22972" xr:uid="{00000000-0005-0000-0000-000086280000}"/>
    <cellStyle name="Coma 2 7 2 2 2 2 2 2 7 5" xfId="20803" xr:uid="{00000000-0005-0000-0000-000087280000}"/>
    <cellStyle name="Coma 2 7 2 2 2 2 2 2 8" xfId="16429" xr:uid="{00000000-0005-0000-0000-000088280000}"/>
    <cellStyle name="Coma 2 7 2 2 2 2 2 2 8 2" xfId="25133" xr:uid="{00000000-0005-0000-0000-000089280000}"/>
    <cellStyle name="Coma 2 7 2 2 2 2 2 2 9" xfId="18627" xr:uid="{00000000-0005-0000-0000-00008A280000}"/>
    <cellStyle name="Coma 2 7 2 2 2 2 2 2 9 2" xfId="27331" xr:uid="{00000000-0005-0000-0000-00008B280000}"/>
    <cellStyle name="Coma 2 7 2 2 2 2 2 3" xfId="2481" xr:uid="{00000000-0005-0000-0000-00008C280000}"/>
    <cellStyle name="Coma 2 7 2 2 2 2 2 3 10" xfId="20804" xr:uid="{00000000-0005-0000-0000-00008D280000}"/>
    <cellStyle name="Coma 2 7 2 2 2 2 2 3 2" xfId="2482" xr:uid="{00000000-0005-0000-0000-00008E280000}"/>
    <cellStyle name="Coma 2 7 2 2 2 2 2 3 2 2" xfId="2483" xr:uid="{00000000-0005-0000-0000-00008F280000}"/>
    <cellStyle name="Coma 2 7 2 2 2 2 2 3 2 3" xfId="2484" xr:uid="{00000000-0005-0000-0000-000090280000}"/>
    <cellStyle name="Coma 2 7 2 2 2 2 2 3 2 4" xfId="2485" xr:uid="{00000000-0005-0000-0000-000091280000}"/>
    <cellStyle name="Coma 2 7 2 2 2 2 2 3 2 5" xfId="2486" xr:uid="{00000000-0005-0000-0000-000092280000}"/>
    <cellStyle name="Coma 2 7 2 2 2 2 2 3 3" xfId="2487" xr:uid="{00000000-0005-0000-0000-000093280000}"/>
    <cellStyle name="Coma 2 7 2 2 2 2 2 3 3 2" xfId="16440" xr:uid="{00000000-0005-0000-0000-000094280000}"/>
    <cellStyle name="Coma 2 7 2 2 2 2 2 3 3 2 2" xfId="25144" xr:uid="{00000000-0005-0000-0000-000095280000}"/>
    <cellStyle name="Coma 2 7 2 2 2 2 2 3 3 3" xfId="18638" xr:uid="{00000000-0005-0000-0000-000096280000}"/>
    <cellStyle name="Coma 2 7 2 2 2 2 2 3 3 3 2" xfId="27342" xr:uid="{00000000-0005-0000-0000-000097280000}"/>
    <cellStyle name="Coma 2 7 2 2 2 2 2 3 3 4" xfId="14270" xr:uid="{00000000-0005-0000-0000-000098280000}"/>
    <cellStyle name="Coma 2 7 2 2 2 2 2 3 3 4 2" xfId="22974" xr:uid="{00000000-0005-0000-0000-000099280000}"/>
    <cellStyle name="Coma 2 7 2 2 2 2 2 3 3 5" xfId="20805" xr:uid="{00000000-0005-0000-0000-00009A280000}"/>
    <cellStyle name="Coma 2 7 2 2 2 2 2 3 4" xfId="2488" xr:uid="{00000000-0005-0000-0000-00009B280000}"/>
    <cellStyle name="Coma 2 7 2 2 2 2 2 3 4 2" xfId="16441" xr:uid="{00000000-0005-0000-0000-00009C280000}"/>
    <cellStyle name="Coma 2 7 2 2 2 2 2 3 4 2 2" xfId="25145" xr:uid="{00000000-0005-0000-0000-00009D280000}"/>
    <cellStyle name="Coma 2 7 2 2 2 2 2 3 4 3" xfId="18639" xr:uid="{00000000-0005-0000-0000-00009E280000}"/>
    <cellStyle name="Coma 2 7 2 2 2 2 2 3 4 3 2" xfId="27343" xr:uid="{00000000-0005-0000-0000-00009F280000}"/>
    <cellStyle name="Coma 2 7 2 2 2 2 2 3 4 4" xfId="14271" xr:uid="{00000000-0005-0000-0000-0000A0280000}"/>
    <cellStyle name="Coma 2 7 2 2 2 2 2 3 4 4 2" xfId="22975" xr:uid="{00000000-0005-0000-0000-0000A1280000}"/>
    <cellStyle name="Coma 2 7 2 2 2 2 2 3 4 5" xfId="20806" xr:uid="{00000000-0005-0000-0000-0000A2280000}"/>
    <cellStyle name="Coma 2 7 2 2 2 2 2 3 5" xfId="2489" xr:uid="{00000000-0005-0000-0000-0000A3280000}"/>
    <cellStyle name="Coma 2 7 2 2 2 2 2 3 5 2" xfId="16442" xr:uid="{00000000-0005-0000-0000-0000A4280000}"/>
    <cellStyle name="Coma 2 7 2 2 2 2 2 3 5 2 2" xfId="25146" xr:uid="{00000000-0005-0000-0000-0000A5280000}"/>
    <cellStyle name="Coma 2 7 2 2 2 2 2 3 5 3" xfId="18640" xr:uid="{00000000-0005-0000-0000-0000A6280000}"/>
    <cellStyle name="Coma 2 7 2 2 2 2 2 3 5 3 2" xfId="27344" xr:uid="{00000000-0005-0000-0000-0000A7280000}"/>
    <cellStyle name="Coma 2 7 2 2 2 2 2 3 5 4" xfId="14272" xr:uid="{00000000-0005-0000-0000-0000A8280000}"/>
    <cellStyle name="Coma 2 7 2 2 2 2 2 3 5 4 2" xfId="22976" xr:uid="{00000000-0005-0000-0000-0000A9280000}"/>
    <cellStyle name="Coma 2 7 2 2 2 2 2 3 5 5" xfId="20807" xr:uid="{00000000-0005-0000-0000-0000AA280000}"/>
    <cellStyle name="Coma 2 7 2 2 2 2 2 3 6" xfId="2490" xr:uid="{00000000-0005-0000-0000-0000AB280000}"/>
    <cellStyle name="Coma 2 7 2 2 2 2 2 3 6 2" xfId="16443" xr:uid="{00000000-0005-0000-0000-0000AC280000}"/>
    <cellStyle name="Coma 2 7 2 2 2 2 2 3 6 2 2" xfId="25147" xr:uid="{00000000-0005-0000-0000-0000AD280000}"/>
    <cellStyle name="Coma 2 7 2 2 2 2 2 3 6 3" xfId="18641" xr:uid="{00000000-0005-0000-0000-0000AE280000}"/>
    <cellStyle name="Coma 2 7 2 2 2 2 2 3 6 3 2" xfId="27345" xr:uid="{00000000-0005-0000-0000-0000AF280000}"/>
    <cellStyle name="Coma 2 7 2 2 2 2 2 3 6 4" xfId="14273" xr:uid="{00000000-0005-0000-0000-0000B0280000}"/>
    <cellStyle name="Coma 2 7 2 2 2 2 2 3 6 4 2" xfId="22977" xr:uid="{00000000-0005-0000-0000-0000B1280000}"/>
    <cellStyle name="Coma 2 7 2 2 2 2 2 3 6 5" xfId="20808" xr:uid="{00000000-0005-0000-0000-0000B2280000}"/>
    <cellStyle name="Coma 2 7 2 2 2 2 2 3 7" xfId="16439" xr:uid="{00000000-0005-0000-0000-0000B3280000}"/>
    <cellStyle name="Coma 2 7 2 2 2 2 2 3 7 2" xfId="25143" xr:uid="{00000000-0005-0000-0000-0000B4280000}"/>
    <cellStyle name="Coma 2 7 2 2 2 2 2 3 8" xfId="18637" xr:uid="{00000000-0005-0000-0000-0000B5280000}"/>
    <cellStyle name="Coma 2 7 2 2 2 2 2 3 8 2" xfId="27341" xr:uid="{00000000-0005-0000-0000-0000B6280000}"/>
    <cellStyle name="Coma 2 7 2 2 2 2 2 3 9" xfId="14269" xr:uid="{00000000-0005-0000-0000-0000B7280000}"/>
    <cellStyle name="Coma 2 7 2 2 2 2 2 3 9 2" xfId="22973" xr:uid="{00000000-0005-0000-0000-0000B8280000}"/>
    <cellStyle name="Coma 2 7 2 2 2 2 2 4" xfId="2491" xr:uid="{00000000-0005-0000-0000-0000B9280000}"/>
    <cellStyle name="Coma 2 7 2 2 2 2 2 5" xfId="2492" xr:uid="{00000000-0005-0000-0000-0000BA280000}"/>
    <cellStyle name="Coma 2 7 2 2 2 2 2 6" xfId="2493" xr:uid="{00000000-0005-0000-0000-0000BB280000}"/>
    <cellStyle name="Coma 2 7 2 2 2 2 2 7" xfId="2494" xr:uid="{00000000-0005-0000-0000-0000BC280000}"/>
    <cellStyle name="Coma 2 7 2 2 2 2 3" xfId="2495" xr:uid="{00000000-0005-0000-0000-0000BD280000}"/>
    <cellStyle name="Coma 2 7 2 2 2 2 3 2" xfId="2496" xr:uid="{00000000-0005-0000-0000-0000BE280000}"/>
    <cellStyle name="Coma 2 7 2 2 2 2 3 2 10" xfId="20809" xr:uid="{00000000-0005-0000-0000-0000BF280000}"/>
    <cellStyle name="Coma 2 7 2 2 2 2 3 2 2" xfId="2497" xr:uid="{00000000-0005-0000-0000-0000C0280000}"/>
    <cellStyle name="Coma 2 7 2 2 2 2 3 2 2 2" xfId="2498" xr:uid="{00000000-0005-0000-0000-0000C1280000}"/>
    <cellStyle name="Coma 2 7 2 2 2 2 3 2 2 3" xfId="2499" xr:uid="{00000000-0005-0000-0000-0000C2280000}"/>
    <cellStyle name="Coma 2 7 2 2 2 2 3 2 2 4" xfId="2500" xr:uid="{00000000-0005-0000-0000-0000C3280000}"/>
    <cellStyle name="Coma 2 7 2 2 2 2 3 2 2 5" xfId="2501" xr:uid="{00000000-0005-0000-0000-0000C4280000}"/>
    <cellStyle name="Coma 2 7 2 2 2 2 3 2 3" xfId="2502" xr:uid="{00000000-0005-0000-0000-0000C5280000}"/>
    <cellStyle name="Coma 2 7 2 2 2 2 3 2 3 2" xfId="16445" xr:uid="{00000000-0005-0000-0000-0000C6280000}"/>
    <cellStyle name="Coma 2 7 2 2 2 2 3 2 3 2 2" xfId="25149" xr:uid="{00000000-0005-0000-0000-0000C7280000}"/>
    <cellStyle name="Coma 2 7 2 2 2 2 3 2 3 3" xfId="18643" xr:uid="{00000000-0005-0000-0000-0000C8280000}"/>
    <cellStyle name="Coma 2 7 2 2 2 2 3 2 3 3 2" xfId="27347" xr:uid="{00000000-0005-0000-0000-0000C9280000}"/>
    <cellStyle name="Coma 2 7 2 2 2 2 3 2 3 4" xfId="14275" xr:uid="{00000000-0005-0000-0000-0000CA280000}"/>
    <cellStyle name="Coma 2 7 2 2 2 2 3 2 3 4 2" xfId="22979" xr:uid="{00000000-0005-0000-0000-0000CB280000}"/>
    <cellStyle name="Coma 2 7 2 2 2 2 3 2 3 5" xfId="20810" xr:uid="{00000000-0005-0000-0000-0000CC280000}"/>
    <cellStyle name="Coma 2 7 2 2 2 2 3 2 4" xfId="2503" xr:uid="{00000000-0005-0000-0000-0000CD280000}"/>
    <cellStyle name="Coma 2 7 2 2 2 2 3 2 4 2" xfId="16446" xr:uid="{00000000-0005-0000-0000-0000CE280000}"/>
    <cellStyle name="Coma 2 7 2 2 2 2 3 2 4 2 2" xfId="25150" xr:uid="{00000000-0005-0000-0000-0000CF280000}"/>
    <cellStyle name="Coma 2 7 2 2 2 2 3 2 4 3" xfId="18644" xr:uid="{00000000-0005-0000-0000-0000D0280000}"/>
    <cellStyle name="Coma 2 7 2 2 2 2 3 2 4 3 2" xfId="27348" xr:uid="{00000000-0005-0000-0000-0000D1280000}"/>
    <cellStyle name="Coma 2 7 2 2 2 2 3 2 4 4" xfId="14276" xr:uid="{00000000-0005-0000-0000-0000D2280000}"/>
    <cellStyle name="Coma 2 7 2 2 2 2 3 2 4 4 2" xfId="22980" xr:uid="{00000000-0005-0000-0000-0000D3280000}"/>
    <cellStyle name="Coma 2 7 2 2 2 2 3 2 4 5" xfId="20811" xr:uid="{00000000-0005-0000-0000-0000D4280000}"/>
    <cellStyle name="Coma 2 7 2 2 2 2 3 2 5" xfId="2504" xr:uid="{00000000-0005-0000-0000-0000D5280000}"/>
    <cellStyle name="Coma 2 7 2 2 2 2 3 2 5 2" xfId="16447" xr:uid="{00000000-0005-0000-0000-0000D6280000}"/>
    <cellStyle name="Coma 2 7 2 2 2 2 3 2 5 2 2" xfId="25151" xr:uid="{00000000-0005-0000-0000-0000D7280000}"/>
    <cellStyle name="Coma 2 7 2 2 2 2 3 2 5 3" xfId="18645" xr:uid="{00000000-0005-0000-0000-0000D8280000}"/>
    <cellStyle name="Coma 2 7 2 2 2 2 3 2 5 3 2" xfId="27349" xr:uid="{00000000-0005-0000-0000-0000D9280000}"/>
    <cellStyle name="Coma 2 7 2 2 2 2 3 2 5 4" xfId="14277" xr:uid="{00000000-0005-0000-0000-0000DA280000}"/>
    <cellStyle name="Coma 2 7 2 2 2 2 3 2 5 4 2" xfId="22981" xr:uid="{00000000-0005-0000-0000-0000DB280000}"/>
    <cellStyle name="Coma 2 7 2 2 2 2 3 2 5 5" xfId="20812" xr:uid="{00000000-0005-0000-0000-0000DC280000}"/>
    <cellStyle name="Coma 2 7 2 2 2 2 3 2 6" xfId="2505" xr:uid="{00000000-0005-0000-0000-0000DD280000}"/>
    <cellStyle name="Coma 2 7 2 2 2 2 3 2 6 2" xfId="16448" xr:uid="{00000000-0005-0000-0000-0000DE280000}"/>
    <cellStyle name="Coma 2 7 2 2 2 2 3 2 6 2 2" xfId="25152" xr:uid="{00000000-0005-0000-0000-0000DF280000}"/>
    <cellStyle name="Coma 2 7 2 2 2 2 3 2 6 3" xfId="18646" xr:uid="{00000000-0005-0000-0000-0000E0280000}"/>
    <cellStyle name="Coma 2 7 2 2 2 2 3 2 6 3 2" xfId="27350" xr:uid="{00000000-0005-0000-0000-0000E1280000}"/>
    <cellStyle name="Coma 2 7 2 2 2 2 3 2 6 4" xfId="14278" xr:uid="{00000000-0005-0000-0000-0000E2280000}"/>
    <cellStyle name="Coma 2 7 2 2 2 2 3 2 6 4 2" xfId="22982" xr:uid="{00000000-0005-0000-0000-0000E3280000}"/>
    <cellStyle name="Coma 2 7 2 2 2 2 3 2 6 5" xfId="20813" xr:uid="{00000000-0005-0000-0000-0000E4280000}"/>
    <cellStyle name="Coma 2 7 2 2 2 2 3 2 7" xfId="16444" xr:uid="{00000000-0005-0000-0000-0000E5280000}"/>
    <cellStyle name="Coma 2 7 2 2 2 2 3 2 7 2" xfId="25148" xr:uid="{00000000-0005-0000-0000-0000E6280000}"/>
    <cellStyle name="Coma 2 7 2 2 2 2 3 2 8" xfId="18642" xr:uid="{00000000-0005-0000-0000-0000E7280000}"/>
    <cellStyle name="Coma 2 7 2 2 2 2 3 2 8 2" xfId="27346" xr:uid="{00000000-0005-0000-0000-0000E8280000}"/>
    <cellStyle name="Coma 2 7 2 2 2 2 3 2 9" xfId="14274" xr:uid="{00000000-0005-0000-0000-0000E9280000}"/>
    <cellStyle name="Coma 2 7 2 2 2 2 3 2 9 2" xfId="22978" xr:uid="{00000000-0005-0000-0000-0000EA280000}"/>
    <cellStyle name="Coma 2 7 2 2 2 2 3 3" xfId="2506" xr:uid="{00000000-0005-0000-0000-0000EB280000}"/>
    <cellStyle name="Coma 2 7 2 2 2 2 3 4" xfId="2507" xr:uid="{00000000-0005-0000-0000-0000EC280000}"/>
    <cellStyle name="Coma 2 7 2 2 2 2 3 5" xfId="2508" xr:uid="{00000000-0005-0000-0000-0000ED280000}"/>
    <cellStyle name="Coma 2 7 2 2 2 2 3 6" xfId="2509" xr:uid="{00000000-0005-0000-0000-0000EE280000}"/>
    <cellStyle name="Coma 2 7 2 2 2 2 4" xfId="2510" xr:uid="{00000000-0005-0000-0000-0000EF280000}"/>
    <cellStyle name="Coma 2 7 2 2 2 2 4 2" xfId="2511" xr:uid="{00000000-0005-0000-0000-0000F0280000}"/>
    <cellStyle name="Coma 2 7 2 2 2 2 4 3" xfId="2512" xr:uid="{00000000-0005-0000-0000-0000F1280000}"/>
    <cellStyle name="Coma 2 7 2 2 2 2 4 4" xfId="2513" xr:uid="{00000000-0005-0000-0000-0000F2280000}"/>
    <cellStyle name="Coma 2 7 2 2 2 2 4 5" xfId="2514" xr:uid="{00000000-0005-0000-0000-0000F3280000}"/>
    <cellStyle name="Coma 2 7 2 2 2 2 5" xfId="2515" xr:uid="{00000000-0005-0000-0000-0000F4280000}"/>
    <cellStyle name="Coma 2 7 2 2 2 2 5 2" xfId="16449" xr:uid="{00000000-0005-0000-0000-0000F5280000}"/>
    <cellStyle name="Coma 2 7 2 2 2 2 5 2 2" xfId="25153" xr:uid="{00000000-0005-0000-0000-0000F6280000}"/>
    <cellStyle name="Coma 2 7 2 2 2 2 5 3" xfId="18647" xr:uid="{00000000-0005-0000-0000-0000F7280000}"/>
    <cellStyle name="Coma 2 7 2 2 2 2 5 3 2" xfId="27351" xr:uid="{00000000-0005-0000-0000-0000F8280000}"/>
    <cellStyle name="Coma 2 7 2 2 2 2 5 4" xfId="14279" xr:uid="{00000000-0005-0000-0000-0000F9280000}"/>
    <cellStyle name="Coma 2 7 2 2 2 2 5 4 2" xfId="22983" xr:uid="{00000000-0005-0000-0000-0000FA280000}"/>
    <cellStyle name="Coma 2 7 2 2 2 2 5 5" xfId="20814" xr:uid="{00000000-0005-0000-0000-0000FB280000}"/>
    <cellStyle name="Coma 2 7 2 2 2 2 6" xfId="2516" xr:uid="{00000000-0005-0000-0000-0000FC280000}"/>
    <cellStyle name="Coma 2 7 2 2 2 2 6 2" xfId="16450" xr:uid="{00000000-0005-0000-0000-0000FD280000}"/>
    <cellStyle name="Coma 2 7 2 2 2 2 6 2 2" xfId="25154" xr:uid="{00000000-0005-0000-0000-0000FE280000}"/>
    <cellStyle name="Coma 2 7 2 2 2 2 6 3" xfId="18648" xr:uid="{00000000-0005-0000-0000-0000FF280000}"/>
    <cellStyle name="Coma 2 7 2 2 2 2 6 3 2" xfId="27352" xr:uid="{00000000-0005-0000-0000-000000290000}"/>
    <cellStyle name="Coma 2 7 2 2 2 2 6 4" xfId="14280" xr:uid="{00000000-0005-0000-0000-000001290000}"/>
    <cellStyle name="Coma 2 7 2 2 2 2 6 4 2" xfId="22984" xr:uid="{00000000-0005-0000-0000-000002290000}"/>
    <cellStyle name="Coma 2 7 2 2 2 2 6 5" xfId="20815" xr:uid="{00000000-0005-0000-0000-000003290000}"/>
    <cellStyle name="Coma 2 7 2 2 2 2 7" xfId="2517" xr:uid="{00000000-0005-0000-0000-000004290000}"/>
    <cellStyle name="Coma 2 7 2 2 2 2 7 2" xfId="16451" xr:uid="{00000000-0005-0000-0000-000005290000}"/>
    <cellStyle name="Coma 2 7 2 2 2 2 7 2 2" xfId="25155" xr:uid="{00000000-0005-0000-0000-000006290000}"/>
    <cellStyle name="Coma 2 7 2 2 2 2 7 3" xfId="18649" xr:uid="{00000000-0005-0000-0000-000007290000}"/>
    <cellStyle name="Coma 2 7 2 2 2 2 7 3 2" xfId="27353" xr:uid="{00000000-0005-0000-0000-000008290000}"/>
    <cellStyle name="Coma 2 7 2 2 2 2 7 4" xfId="14281" xr:uid="{00000000-0005-0000-0000-000009290000}"/>
    <cellStyle name="Coma 2 7 2 2 2 2 7 4 2" xfId="22985" xr:uid="{00000000-0005-0000-0000-00000A290000}"/>
    <cellStyle name="Coma 2 7 2 2 2 2 7 5" xfId="20816" xr:uid="{00000000-0005-0000-0000-00000B290000}"/>
    <cellStyle name="Coma 2 7 2 2 2 2 8" xfId="2518" xr:uid="{00000000-0005-0000-0000-00000C290000}"/>
    <cellStyle name="Coma 2 7 2 2 2 2 8 2" xfId="16452" xr:uid="{00000000-0005-0000-0000-00000D290000}"/>
    <cellStyle name="Coma 2 7 2 2 2 2 8 2 2" xfId="25156" xr:uid="{00000000-0005-0000-0000-00000E290000}"/>
    <cellStyle name="Coma 2 7 2 2 2 2 8 3" xfId="18650" xr:uid="{00000000-0005-0000-0000-00000F290000}"/>
    <cellStyle name="Coma 2 7 2 2 2 2 8 3 2" xfId="27354" xr:uid="{00000000-0005-0000-0000-000010290000}"/>
    <cellStyle name="Coma 2 7 2 2 2 2 8 4" xfId="14282" xr:uid="{00000000-0005-0000-0000-000011290000}"/>
    <cellStyle name="Coma 2 7 2 2 2 2 8 4 2" xfId="22986" xr:uid="{00000000-0005-0000-0000-000012290000}"/>
    <cellStyle name="Coma 2 7 2 2 2 2 8 5" xfId="20817" xr:uid="{00000000-0005-0000-0000-000013290000}"/>
    <cellStyle name="Coma 2 7 2 2 2 2 9" xfId="16428" xr:uid="{00000000-0005-0000-0000-000014290000}"/>
    <cellStyle name="Coma 2 7 2 2 2 2 9 2" xfId="25132" xr:uid="{00000000-0005-0000-0000-000015290000}"/>
    <cellStyle name="Coma 2 7 2 2 2 3" xfId="2519" xr:uid="{00000000-0005-0000-0000-000016290000}"/>
    <cellStyle name="Coma 2 7 2 2 2 3 2" xfId="2520" xr:uid="{00000000-0005-0000-0000-000017290000}"/>
    <cellStyle name="Coma 2 7 2 2 2 3 3" xfId="2521" xr:uid="{00000000-0005-0000-0000-000018290000}"/>
    <cellStyle name="Coma 2 7 2 2 2 3 4" xfId="2522" xr:uid="{00000000-0005-0000-0000-000019290000}"/>
    <cellStyle name="Coma 2 7 2 2 2 3 5" xfId="2523" xr:uid="{00000000-0005-0000-0000-00001A290000}"/>
    <cellStyle name="Coma 2 7 2 2 2 4" xfId="2524" xr:uid="{00000000-0005-0000-0000-00001B290000}"/>
    <cellStyle name="Coma 2 7 2 2 2 4 10" xfId="14283" xr:uid="{00000000-0005-0000-0000-00001C290000}"/>
    <cellStyle name="Coma 2 7 2 2 2 4 10 2" xfId="22987" xr:uid="{00000000-0005-0000-0000-00001D290000}"/>
    <cellStyle name="Coma 2 7 2 2 2 4 11" xfId="20818" xr:uid="{00000000-0005-0000-0000-00001E290000}"/>
    <cellStyle name="Coma 2 7 2 2 2 4 2" xfId="2525" xr:uid="{00000000-0005-0000-0000-00001F290000}"/>
    <cellStyle name="Coma 2 7 2 2 2 4 2 2" xfId="2526" xr:uid="{00000000-0005-0000-0000-000020290000}"/>
    <cellStyle name="Coma 2 7 2 2 2 4 2 2 10" xfId="20819" xr:uid="{00000000-0005-0000-0000-000021290000}"/>
    <cellStyle name="Coma 2 7 2 2 2 4 2 2 2" xfId="2527" xr:uid="{00000000-0005-0000-0000-000022290000}"/>
    <cellStyle name="Coma 2 7 2 2 2 4 2 2 2 2" xfId="2528" xr:uid="{00000000-0005-0000-0000-000023290000}"/>
    <cellStyle name="Coma 2 7 2 2 2 4 2 2 2 3" xfId="2529" xr:uid="{00000000-0005-0000-0000-000024290000}"/>
    <cellStyle name="Coma 2 7 2 2 2 4 2 2 2 4" xfId="2530" xr:uid="{00000000-0005-0000-0000-000025290000}"/>
    <cellStyle name="Coma 2 7 2 2 2 4 2 2 2 5" xfId="2531" xr:uid="{00000000-0005-0000-0000-000026290000}"/>
    <cellStyle name="Coma 2 7 2 2 2 4 2 2 3" xfId="2532" xr:uid="{00000000-0005-0000-0000-000027290000}"/>
    <cellStyle name="Coma 2 7 2 2 2 4 2 2 3 2" xfId="16455" xr:uid="{00000000-0005-0000-0000-000028290000}"/>
    <cellStyle name="Coma 2 7 2 2 2 4 2 2 3 2 2" xfId="25159" xr:uid="{00000000-0005-0000-0000-000029290000}"/>
    <cellStyle name="Coma 2 7 2 2 2 4 2 2 3 3" xfId="18653" xr:uid="{00000000-0005-0000-0000-00002A290000}"/>
    <cellStyle name="Coma 2 7 2 2 2 4 2 2 3 3 2" xfId="27357" xr:uid="{00000000-0005-0000-0000-00002B290000}"/>
    <cellStyle name="Coma 2 7 2 2 2 4 2 2 3 4" xfId="14285" xr:uid="{00000000-0005-0000-0000-00002C290000}"/>
    <cellStyle name="Coma 2 7 2 2 2 4 2 2 3 4 2" xfId="22989" xr:uid="{00000000-0005-0000-0000-00002D290000}"/>
    <cellStyle name="Coma 2 7 2 2 2 4 2 2 3 5" xfId="20820" xr:uid="{00000000-0005-0000-0000-00002E290000}"/>
    <cellStyle name="Coma 2 7 2 2 2 4 2 2 4" xfId="2533" xr:uid="{00000000-0005-0000-0000-00002F290000}"/>
    <cellStyle name="Coma 2 7 2 2 2 4 2 2 4 2" xfId="16456" xr:uid="{00000000-0005-0000-0000-000030290000}"/>
    <cellStyle name="Coma 2 7 2 2 2 4 2 2 4 2 2" xfId="25160" xr:uid="{00000000-0005-0000-0000-000031290000}"/>
    <cellStyle name="Coma 2 7 2 2 2 4 2 2 4 3" xfId="18654" xr:uid="{00000000-0005-0000-0000-000032290000}"/>
    <cellStyle name="Coma 2 7 2 2 2 4 2 2 4 3 2" xfId="27358" xr:uid="{00000000-0005-0000-0000-000033290000}"/>
    <cellStyle name="Coma 2 7 2 2 2 4 2 2 4 4" xfId="14286" xr:uid="{00000000-0005-0000-0000-000034290000}"/>
    <cellStyle name="Coma 2 7 2 2 2 4 2 2 4 4 2" xfId="22990" xr:uid="{00000000-0005-0000-0000-000035290000}"/>
    <cellStyle name="Coma 2 7 2 2 2 4 2 2 4 5" xfId="20821" xr:uid="{00000000-0005-0000-0000-000036290000}"/>
    <cellStyle name="Coma 2 7 2 2 2 4 2 2 5" xfId="2534" xr:uid="{00000000-0005-0000-0000-000037290000}"/>
    <cellStyle name="Coma 2 7 2 2 2 4 2 2 5 2" xfId="16457" xr:uid="{00000000-0005-0000-0000-000038290000}"/>
    <cellStyle name="Coma 2 7 2 2 2 4 2 2 5 2 2" xfId="25161" xr:uid="{00000000-0005-0000-0000-000039290000}"/>
    <cellStyle name="Coma 2 7 2 2 2 4 2 2 5 3" xfId="18655" xr:uid="{00000000-0005-0000-0000-00003A290000}"/>
    <cellStyle name="Coma 2 7 2 2 2 4 2 2 5 3 2" xfId="27359" xr:uid="{00000000-0005-0000-0000-00003B290000}"/>
    <cellStyle name="Coma 2 7 2 2 2 4 2 2 5 4" xfId="14287" xr:uid="{00000000-0005-0000-0000-00003C290000}"/>
    <cellStyle name="Coma 2 7 2 2 2 4 2 2 5 4 2" xfId="22991" xr:uid="{00000000-0005-0000-0000-00003D290000}"/>
    <cellStyle name="Coma 2 7 2 2 2 4 2 2 5 5" xfId="20822" xr:uid="{00000000-0005-0000-0000-00003E290000}"/>
    <cellStyle name="Coma 2 7 2 2 2 4 2 2 6" xfId="2535" xr:uid="{00000000-0005-0000-0000-00003F290000}"/>
    <cellStyle name="Coma 2 7 2 2 2 4 2 2 6 2" xfId="16458" xr:uid="{00000000-0005-0000-0000-000040290000}"/>
    <cellStyle name="Coma 2 7 2 2 2 4 2 2 6 2 2" xfId="25162" xr:uid="{00000000-0005-0000-0000-000041290000}"/>
    <cellStyle name="Coma 2 7 2 2 2 4 2 2 6 3" xfId="18656" xr:uid="{00000000-0005-0000-0000-000042290000}"/>
    <cellStyle name="Coma 2 7 2 2 2 4 2 2 6 3 2" xfId="27360" xr:uid="{00000000-0005-0000-0000-000043290000}"/>
    <cellStyle name="Coma 2 7 2 2 2 4 2 2 6 4" xfId="14288" xr:uid="{00000000-0005-0000-0000-000044290000}"/>
    <cellStyle name="Coma 2 7 2 2 2 4 2 2 6 4 2" xfId="22992" xr:uid="{00000000-0005-0000-0000-000045290000}"/>
    <cellStyle name="Coma 2 7 2 2 2 4 2 2 6 5" xfId="20823" xr:uid="{00000000-0005-0000-0000-000046290000}"/>
    <cellStyle name="Coma 2 7 2 2 2 4 2 2 7" xfId="16454" xr:uid="{00000000-0005-0000-0000-000047290000}"/>
    <cellStyle name="Coma 2 7 2 2 2 4 2 2 7 2" xfId="25158" xr:uid="{00000000-0005-0000-0000-000048290000}"/>
    <cellStyle name="Coma 2 7 2 2 2 4 2 2 8" xfId="18652" xr:uid="{00000000-0005-0000-0000-000049290000}"/>
    <cellStyle name="Coma 2 7 2 2 2 4 2 2 8 2" xfId="27356" xr:uid="{00000000-0005-0000-0000-00004A290000}"/>
    <cellStyle name="Coma 2 7 2 2 2 4 2 2 9" xfId="14284" xr:uid="{00000000-0005-0000-0000-00004B290000}"/>
    <cellStyle name="Coma 2 7 2 2 2 4 2 2 9 2" xfId="22988" xr:uid="{00000000-0005-0000-0000-00004C290000}"/>
    <cellStyle name="Coma 2 7 2 2 2 4 2 3" xfId="2536" xr:uid="{00000000-0005-0000-0000-00004D290000}"/>
    <cellStyle name="Coma 2 7 2 2 2 4 2 4" xfId="2537" xr:uid="{00000000-0005-0000-0000-00004E290000}"/>
    <cellStyle name="Coma 2 7 2 2 2 4 2 5" xfId="2538" xr:uid="{00000000-0005-0000-0000-00004F290000}"/>
    <cellStyle name="Coma 2 7 2 2 2 4 2 6" xfId="2539" xr:uid="{00000000-0005-0000-0000-000050290000}"/>
    <cellStyle name="Coma 2 7 2 2 2 4 3" xfId="2540" xr:uid="{00000000-0005-0000-0000-000051290000}"/>
    <cellStyle name="Coma 2 7 2 2 2 4 3 2" xfId="2541" xr:uid="{00000000-0005-0000-0000-000052290000}"/>
    <cellStyle name="Coma 2 7 2 2 2 4 3 3" xfId="2542" xr:uid="{00000000-0005-0000-0000-000053290000}"/>
    <cellStyle name="Coma 2 7 2 2 2 4 3 4" xfId="2543" xr:uid="{00000000-0005-0000-0000-000054290000}"/>
    <cellStyle name="Coma 2 7 2 2 2 4 3 5" xfId="2544" xr:uid="{00000000-0005-0000-0000-000055290000}"/>
    <cellStyle name="Coma 2 7 2 2 2 4 4" xfId="2545" xr:uid="{00000000-0005-0000-0000-000056290000}"/>
    <cellStyle name="Coma 2 7 2 2 2 4 4 2" xfId="16459" xr:uid="{00000000-0005-0000-0000-000057290000}"/>
    <cellStyle name="Coma 2 7 2 2 2 4 4 2 2" xfId="25163" xr:uid="{00000000-0005-0000-0000-000058290000}"/>
    <cellStyle name="Coma 2 7 2 2 2 4 4 3" xfId="18657" xr:uid="{00000000-0005-0000-0000-000059290000}"/>
    <cellStyle name="Coma 2 7 2 2 2 4 4 3 2" xfId="27361" xr:uid="{00000000-0005-0000-0000-00005A290000}"/>
    <cellStyle name="Coma 2 7 2 2 2 4 4 4" xfId="14289" xr:uid="{00000000-0005-0000-0000-00005B290000}"/>
    <cellStyle name="Coma 2 7 2 2 2 4 4 4 2" xfId="22993" xr:uid="{00000000-0005-0000-0000-00005C290000}"/>
    <cellStyle name="Coma 2 7 2 2 2 4 4 5" xfId="20824" xr:uid="{00000000-0005-0000-0000-00005D290000}"/>
    <cellStyle name="Coma 2 7 2 2 2 4 5" xfId="2546" xr:uid="{00000000-0005-0000-0000-00005E290000}"/>
    <cellStyle name="Coma 2 7 2 2 2 4 5 2" xfId="16460" xr:uid="{00000000-0005-0000-0000-00005F290000}"/>
    <cellStyle name="Coma 2 7 2 2 2 4 5 2 2" xfId="25164" xr:uid="{00000000-0005-0000-0000-000060290000}"/>
    <cellStyle name="Coma 2 7 2 2 2 4 5 3" xfId="18658" xr:uid="{00000000-0005-0000-0000-000061290000}"/>
    <cellStyle name="Coma 2 7 2 2 2 4 5 3 2" xfId="27362" xr:uid="{00000000-0005-0000-0000-000062290000}"/>
    <cellStyle name="Coma 2 7 2 2 2 4 5 4" xfId="14290" xr:uid="{00000000-0005-0000-0000-000063290000}"/>
    <cellStyle name="Coma 2 7 2 2 2 4 5 4 2" xfId="22994" xr:uid="{00000000-0005-0000-0000-000064290000}"/>
    <cellStyle name="Coma 2 7 2 2 2 4 5 5" xfId="20825" xr:uid="{00000000-0005-0000-0000-000065290000}"/>
    <cellStyle name="Coma 2 7 2 2 2 4 6" xfId="2547" xr:uid="{00000000-0005-0000-0000-000066290000}"/>
    <cellStyle name="Coma 2 7 2 2 2 4 6 2" xfId="16461" xr:uid="{00000000-0005-0000-0000-000067290000}"/>
    <cellStyle name="Coma 2 7 2 2 2 4 6 2 2" xfId="25165" xr:uid="{00000000-0005-0000-0000-000068290000}"/>
    <cellStyle name="Coma 2 7 2 2 2 4 6 3" xfId="18659" xr:uid="{00000000-0005-0000-0000-000069290000}"/>
    <cellStyle name="Coma 2 7 2 2 2 4 6 3 2" xfId="27363" xr:uid="{00000000-0005-0000-0000-00006A290000}"/>
    <cellStyle name="Coma 2 7 2 2 2 4 6 4" xfId="14291" xr:uid="{00000000-0005-0000-0000-00006B290000}"/>
    <cellStyle name="Coma 2 7 2 2 2 4 6 4 2" xfId="22995" xr:uid="{00000000-0005-0000-0000-00006C290000}"/>
    <cellStyle name="Coma 2 7 2 2 2 4 6 5" xfId="20826" xr:uid="{00000000-0005-0000-0000-00006D290000}"/>
    <cellStyle name="Coma 2 7 2 2 2 4 7" xfId="2548" xr:uid="{00000000-0005-0000-0000-00006E290000}"/>
    <cellStyle name="Coma 2 7 2 2 2 4 7 2" xfId="16462" xr:uid="{00000000-0005-0000-0000-00006F290000}"/>
    <cellStyle name="Coma 2 7 2 2 2 4 7 2 2" xfId="25166" xr:uid="{00000000-0005-0000-0000-000070290000}"/>
    <cellStyle name="Coma 2 7 2 2 2 4 7 3" xfId="18660" xr:uid="{00000000-0005-0000-0000-000071290000}"/>
    <cellStyle name="Coma 2 7 2 2 2 4 7 3 2" xfId="27364" xr:uid="{00000000-0005-0000-0000-000072290000}"/>
    <cellStyle name="Coma 2 7 2 2 2 4 7 4" xfId="14292" xr:uid="{00000000-0005-0000-0000-000073290000}"/>
    <cellStyle name="Coma 2 7 2 2 2 4 7 4 2" xfId="22996" xr:uid="{00000000-0005-0000-0000-000074290000}"/>
    <cellStyle name="Coma 2 7 2 2 2 4 7 5" xfId="20827" xr:uid="{00000000-0005-0000-0000-000075290000}"/>
    <cellStyle name="Coma 2 7 2 2 2 4 8" xfId="16453" xr:uid="{00000000-0005-0000-0000-000076290000}"/>
    <cellStyle name="Coma 2 7 2 2 2 4 8 2" xfId="25157" xr:uid="{00000000-0005-0000-0000-000077290000}"/>
    <cellStyle name="Coma 2 7 2 2 2 4 9" xfId="18651" xr:uid="{00000000-0005-0000-0000-000078290000}"/>
    <cellStyle name="Coma 2 7 2 2 2 4 9 2" xfId="27355" xr:uid="{00000000-0005-0000-0000-000079290000}"/>
    <cellStyle name="Coma 2 7 2 2 2 5" xfId="2549" xr:uid="{00000000-0005-0000-0000-00007A290000}"/>
    <cellStyle name="Coma 2 7 2 2 2 5 10" xfId="20828" xr:uid="{00000000-0005-0000-0000-00007B290000}"/>
    <cellStyle name="Coma 2 7 2 2 2 5 2" xfId="2550" xr:uid="{00000000-0005-0000-0000-00007C290000}"/>
    <cellStyle name="Coma 2 7 2 2 2 5 2 2" xfId="2551" xr:uid="{00000000-0005-0000-0000-00007D290000}"/>
    <cellStyle name="Coma 2 7 2 2 2 5 2 3" xfId="2552" xr:uid="{00000000-0005-0000-0000-00007E290000}"/>
    <cellStyle name="Coma 2 7 2 2 2 5 2 4" xfId="2553" xr:uid="{00000000-0005-0000-0000-00007F290000}"/>
    <cellStyle name="Coma 2 7 2 2 2 5 2 5" xfId="2554" xr:uid="{00000000-0005-0000-0000-000080290000}"/>
    <cellStyle name="Coma 2 7 2 2 2 5 3" xfId="2555" xr:uid="{00000000-0005-0000-0000-000081290000}"/>
    <cellStyle name="Coma 2 7 2 2 2 5 3 2" xfId="16464" xr:uid="{00000000-0005-0000-0000-000082290000}"/>
    <cellStyle name="Coma 2 7 2 2 2 5 3 2 2" xfId="25168" xr:uid="{00000000-0005-0000-0000-000083290000}"/>
    <cellStyle name="Coma 2 7 2 2 2 5 3 3" xfId="18662" xr:uid="{00000000-0005-0000-0000-000084290000}"/>
    <cellStyle name="Coma 2 7 2 2 2 5 3 3 2" xfId="27366" xr:uid="{00000000-0005-0000-0000-000085290000}"/>
    <cellStyle name="Coma 2 7 2 2 2 5 3 4" xfId="14294" xr:uid="{00000000-0005-0000-0000-000086290000}"/>
    <cellStyle name="Coma 2 7 2 2 2 5 3 4 2" xfId="22998" xr:uid="{00000000-0005-0000-0000-000087290000}"/>
    <cellStyle name="Coma 2 7 2 2 2 5 3 5" xfId="20829" xr:uid="{00000000-0005-0000-0000-000088290000}"/>
    <cellStyle name="Coma 2 7 2 2 2 5 4" xfId="2556" xr:uid="{00000000-0005-0000-0000-000089290000}"/>
    <cellStyle name="Coma 2 7 2 2 2 5 4 2" xfId="16465" xr:uid="{00000000-0005-0000-0000-00008A290000}"/>
    <cellStyle name="Coma 2 7 2 2 2 5 4 2 2" xfId="25169" xr:uid="{00000000-0005-0000-0000-00008B290000}"/>
    <cellStyle name="Coma 2 7 2 2 2 5 4 3" xfId="18663" xr:uid="{00000000-0005-0000-0000-00008C290000}"/>
    <cellStyle name="Coma 2 7 2 2 2 5 4 3 2" xfId="27367" xr:uid="{00000000-0005-0000-0000-00008D290000}"/>
    <cellStyle name="Coma 2 7 2 2 2 5 4 4" xfId="14295" xr:uid="{00000000-0005-0000-0000-00008E290000}"/>
    <cellStyle name="Coma 2 7 2 2 2 5 4 4 2" xfId="22999" xr:uid="{00000000-0005-0000-0000-00008F290000}"/>
    <cellStyle name="Coma 2 7 2 2 2 5 4 5" xfId="20830" xr:uid="{00000000-0005-0000-0000-000090290000}"/>
    <cellStyle name="Coma 2 7 2 2 2 5 5" xfId="2557" xr:uid="{00000000-0005-0000-0000-000091290000}"/>
    <cellStyle name="Coma 2 7 2 2 2 5 5 2" xfId="16466" xr:uid="{00000000-0005-0000-0000-000092290000}"/>
    <cellStyle name="Coma 2 7 2 2 2 5 5 2 2" xfId="25170" xr:uid="{00000000-0005-0000-0000-000093290000}"/>
    <cellStyle name="Coma 2 7 2 2 2 5 5 3" xfId="18664" xr:uid="{00000000-0005-0000-0000-000094290000}"/>
    <cellStyle name="Coma 2 7 2 2 2 5 5 3 2" xfId="27368" xr:uid="{00000000-0005-0000-0000-000095290000}"/>
    <cellStyle name="Coma 2 7 2 2 2 5 5 4" xfId="14296" xr:uid="{00000000-0005-0000-0000-000096290000}"/>
    <cellStyle name="Coma 2 7 2 2 2 5 5 4 2" xfId="23000" xr:uid="{00000000-0005-0000-0000-000097290000}"/>
    <cellStyle name="Coma 2 7 2 2 2 5 5 5" xfId="20831" xr:uid="{00000000-0005-0000-0000-000098290000}"/>
    <cellStyle name="Coma 2 7 2 2 2 5 6" xfId="2558" xr:uid="{00000000-0005-0000-0000-000099290000}"/>
    <cellStyle name="Coma 2 7 2 2 2 5 6 2" xfId="16467" xr:uid="{00000000-0005-0000-0000-00009A290000}"/>
    <cellStyle name="Coma 2 7 2 2 2 5 6 2 2" xfId="25171" xr:uid="{00000000-0005-0000-0000-00009B290000}"/>
    <cellStyle name="Coma 2 7 2 2 2 5 6 3" xfId="18665" xr:uid="{00000000-0005-0000-0000-00009C290000}"/>
    <cellStyle name="Coma 2 7 2 2 2 5 6 3 2" xfId="27369" xr:uid="{00000000-0005-0000-0000-00009D290000}"/>
    <cellStyle name="Coma 2 7 2 2 2 5 6 4" xfId="14297" xr:uid="{00000000-0005-0000-0000-00009E290000}"/>
    <cellStyle name="Coma 2 7 2 2 2 5 6 4 2" xfId="23001" xr:uid="{00000000-0005-0000-0000-00009F290000}"/>
    <cellStyle name="Coma 2 7 2 2 2 5 6 5" xfId="20832" xr:uid="{00000000-0005-0000-0000-0000A0290000}"/>
    <cellStyle name="Coma 2 7 2 2 2 5 7" xfId="16463" xr:uid="{00000000-0005-0000-0000-0000A1290000}"/>
    <cellStyle name="Coma 2 7 2 2 2 5 7 2" xfId="25167" xr:uid="{00000000-0005-0000-0000-0000A2290000}"/>
    <cellStyle name="Coma 2 7 2 2 2 5 8" xfId="18661" xr:uid="{00000000-0005-0000-0000-0000A3290000}"/>
    <cellStyle name="Coma 2 7 2 2 2 5 8 2" xfId="27365" xr:uid="{00000000-0005-0000-0000-0000A4290000}"/>
    <cellStyle name="Coma 2 7 2 2 2 5 9" xfId="14293" xr:uid="{00000000-0005-0000-0000-0000A5290000}"/>
    <cellStyle name="Coma 2 7 2 2 2 5 9 2" xfId="22997" xr:uid="{00000000-0005-0000-0000-0000A6290000}"/>
    <cellStyle name="Coma 2 7 2 2 2 6" xfId="2559" xr:uid="{00000000-0005-0000-0000-0000A7290000}"/>
    <cellStyle name="Coma 2 7 2 2 2 7" xfId="2560" xr:uid="{00000000-0005-0000-0000-0000A8290000}"/>
    <cellStyle name="Coma 2 7 2 2 2 8" xfId="2561" xr:uid="{00000000-0005-0000-0000-0000A9290000}"/>
    <cellStyle name="Coma 2 7 2 2 2 9" xfId="2562" xr:uid="{00000000-0005-0000-0000-0000AA290000}"/>
    <cellStyle name="Coma 2 7 2 2 3" xfId="2563" xr:uid="{00000000-0005-0000-0000-0000AB290000}"/>
    <cellStyle name="Coma 2 7 2 2 3 2" xfId="2564" xr:uid="{00000000-0005-0000-0000-0000AC290000}"/>
    <cellStyle name="Coma 2 7 2 2 3 2 10" xfId="14298" xr:uid="{00000000-0005-0000-0000-0000AD290000}"/>
    <cellStyle name="Coma 2 7 2 2 3 2 10 2" xfId="23002" xr:uid="{00000000-0005-0000-0000-0000AE290000}"/>
    <cellStyle name="Coma 2 7 2 2 3 2 11" xfId="20833" xr:uid="{00000000-0005-0000-0000-0000AF290000}"/>
    <cellStyle name="Coma 2 7 2 2 3 2 2" xfId="2565" xr:uid="{00000000-0005-0000-0000-0000B0290000}"/>
    <cellStyle name="Coma 2 7 2 2 3 2 2 2" xfId="2566" xr:uid="{00000000-0005-0000-0000-0000B1290000}"/>
    <cellStyle name="Coma 2 7 2 2 3 2 2 2 10" xfId="20834" xr:uid="{00000000-0005-0000-0000-0000B2290000}"/>
    <cellStyle name="Coma 2 7 2 2 3 2 2 2 2" xfId="2567" xr:uid="{00000000-0005-0000-0000-0000B3290000}"/>
    <cellStyle name="Coma 2 7 2 2 3 2 2 2 2 2" xfId="2568" xr:uid="{00000000-0005-0000-0000-0000B4290000}"/>
    <cellStyle name="Coma 2 7 2 2 3 2 2 2 2 2 2" xfId="2569" xr:uid="{00000000-0005-0000-0000-0000B5290000}"/>
    <cellStyle name="Coma 2 7 2 2 3 2 2 2 2 2 2 2" xfId="16471" xr:uid="{00000000-0005-0000-0000-0000B6290000}"/>
    <cellStyle name="Coma 2 7 2 2 3 2 2 2 2 2 2 2 2" xfId="25175" xr:uid="{00000000-0005-0000-0000-0000B7290000}"/>
    <cellStyle name="Coma 2 7 2 2 3 2 2 2 2 2 2 3" xfId="18669" xr:uid="{00000000-0005-0000-0000-0000B8290000}"/>
    <cellStyle name="Coma 2 7 2 2 3 2 2 2 2 2 2 3 2" xfId="27373" xr:uid="{00000000-0005-0000-0000-0000B9290000}"/>
    <cellStyle name="Coma 2 7 2 2 3 2 2 2 2 2 2 4" xfId="14301" xr:uid="{00000000-0005-0000-0000-0000BA290000}"/>
    <cellStyle name="Coma 2 7 2 2 3 2 2 2 2 2 2 4 2" xfId="23005" xr:uid="{00000000-0005-0000-0000-0000BB290000}"/>
    <cellStyle name="Coma 2 7 2 2 3 2 2 2 2 2 2 5" xfId="20836" xr:uid="{00000000-0005-0000-0000-0000BC290000}"/>
    <cellStyle name="Coma 2 7 2 2 3 2 2 2 2 2 3" xfId="2570" xr:uid="{00000000-0005-0000-0000-0000BD290000}"/>
    <cellStyle name="Coma 2 7 2 2 3 2 2 2 2 2 3 2" xfId="16472" xr:uid="{00000000-0005-0000-0000-0000BE290000}"/>
    <cellStyle name="Coma 2 7 2 2 3 2 2 2 2 2 3 2 2" xfId="25176" xr:uid="{00000000-0005-0000-0000-0000BF290000}"/>
    <cellStyle name="Coma 2 7 2 2 3 2 2 2 2 2 3 3" xfId="18670" xr:uid="{00000000-0005-0000-0000-0000C0290000}"/>
    <cellStyle name="Coma 2 7 2 2 3 2 2 2 2 2 3 3 2" xfId="27374" xr:uid="{00000000-0005-0000-0000-0000C1290000}"/>
    <cellStyle name="Coma 2 7 2 2 3 2 2 2 2 2 3 4" xfId="14302" xr:uid="{00000000-0005-0000-0000-0000C2290000}"/>
    <cellStyle name="Coma 2 7 2 2 3 2 2 2 2 2 3 4 2" xfId="23006" xr:uid="{00000000-0005-0000-0000-0000C3290000}"/>
    <cellStyle name="Coma 2 7 2 2 3 2 2 2 2 2 3 5" xfId="20837" xr:uid="{00000000-0005-0000-0000-0000C4290000}"/>
    <cellStyle name="Coma 2 7 2 2 3 2 2 2 2 2 4" xfId="2571" xr:uid="{00000000-0005-0000-0000-0000C5290000}"/>
    <cellStyle name="Coma 2 7 2 2 3 2 2 2 2 2 4 2" xfId="16473" xr:uid="{00000000-0005-0000-0000-0000C6290000}"/>
    <cellStyle name="Coma 2 7 2 2 3 2 2 2 2 2 4 2 2" xfId="25177" xr:uid="{00000000-0005-0000-0000-0000C7290000}"/>
    <cellStyle name="Coma 2 7 2 2 3 2 2 2 2 2 4 3" xfId="18671" xr:uid="{00000000-0005-0000-0000-0000C8290000}"/>
    <cellStyle name="Coma 2 7 2 2 3 2 2 2 2 2 4 3 2" xfId="27375" xr:uid="{00000000-0005-0000-0000-0000C9290000}"/>
    <cellStyle name="Coma 2 7 2 2 3 2 2 2 2 2 4 4" xfId="14303" xr:uid="{00000000-0005-0000-0000-0000CA290000}"/>
    <cellStyle name="Coma 2 7 2 2 3 2 2 2 2 2 4 4 2" xfId="23007" xr:uid="{00000000-0005-0000-0000-0000CB290000}"/>
    <cellStyle name="Coma 2 7 2 2 3 2 2 2 2 2 4 5" xfId="20838" xr:uid="{00000000-0005-0000-0000-0000CC290000}"/>
    <cellStyle name="Coma 2 7 2 2 3 2 2 2 2 2 5" xfId="2572" xr:uid="{00000000-0005-0000-0000-0000CD290000}"/>
    <cellStyle name="Coma 2 7 2 2 3 2 2 2 2 2 5 2" xfId="16474" xr:uid="{00000000-0005-0000-0000-0000CE290000}"/>
    <cellStyle name="Coma 2 7 2 2 3 2 2 2 2 2 5 2 2" xfId="25178" xr:uid="{00000000-0005-0000-0000-0000CF290000}"/>
    <cellStyle name="Coma 2 7 2 2 3 2 2 2 2 2 5 3" xfId="18672" xr:uid="{00000000-0005-0000-0000-0000D0290000}"/>
    <cellStyle name="Coma 2 7 2 2 3 2 2 2 2 2 5 3 2" xfId="27376" xr:uid="{00000000-0005-0000-0000-0000D1290000}"/>
    <cellStyle name="Coma 2 7 2 2 3 2 2 2 2 2 5 4" xfId="14304" xr:uid="{00000000-0005-0000-0000-0000D2290000}"/>
    <cellStyle name="Coma 2 7 2 2 3 2 2 2 2 2 5 4 2" xfId="23008" xr:uid="{00000000-0005-0000-0000-0000D3290000}"/>
    <cellStyle name="Coma 2 7 2 2 3 2 2 2 2 2 5 5" xfId="20839" xr:uid="{00000000-0005-0000-0000-0000D4290000}"/>
    <cellStyle name="Coma 2 7 2 2 3 2 2 2 2 2 6" xfId="16470" xr:uid="{00000000-0005-0000-0000-0000D5290000}"/>
    <cellStyle name="Coma 2 7 2 2 3 2 2 2 2 2 6 2" xfId="25174" xr:uid="{00000000-0005-0000-0000-0000D6290000}"/>
    <cellStyle name="Coma 2 7 2 2 3 2 2 2 2 2 7" xfId="18668" xr:uid="{00000000-0005-0000-0000-0000D7290000}"/>
    <cellStyle name="Coma 2 7 2 2 3 2 2 2 2 2 7 2" xfId="27372" xr:uid="{00000000-0005-0000-0000-0000D8290000}"/>
    <cellStyle name="Coma 2 7 2 2 3 2 2 2 2 2 8" xfId="14300" xr:uid="{00000000-0005-0000-0000-0000D9290000}"/>
    <cellStyle name="Coma 2 7 2 2 3 2 2 2 2 2 8 2" xfId="23004" xr:uid="{00000000-0005-0000-0000-0000DA290000}"/>
    <cellStyle name="Coma 2 7 2 2 3 2 2 2 2 2 9" xfId="20835" xr:uid="{00000000-0005-0000-0000-0000DB290000}"/>
    <cellStyle name="Coma 2 7 2 2 3 2 2 2 2 3" xfId="2573" xr:uid="{00000000-0005-0000-0000-0000DC290000}"/>
    <cellStyle name="Coma 2 7 2 2 3 2 2 2 2 4" xfId="2574" xr:uid="{00000000-0005-0000-0000-0000DD290000}"/>
    <cellStyle name="Coma 2 7 2 2 3 2 2 2 2 5" xfId="2575" xr:uid="{00000000-0005-0000-0000-0000DE290000}"/>
    <cellStyle name="Coma 2 7 2 2 3 2 2 2 2 6" xfId="2576" xr:uid="{00000000-0005-0000-0000-0000DF290000}"/>
    <cellStyle name="Coma 2 7 2 2 3 2 2 2 3" xfId="2577" xr:uid="{00000000-0005-0000-0000-0000E0290000}"/>
    <cellStyle name="Coma 2 7 2 2 3 2 2 2 3 2" xfId="16475" xr:uid="{00000000-0005-0000-0000-0000E1290000}"/>
    <cellStyle name="Coma 2 7 2 2 3 2 2 2 3 2 2" xfId="25179" xr:uid="{00000000-0005-0000-0000-0000E2290000}"/>
    <cellStyle name="Coma 2 7 2 2 3 2 2 2 3 3" xfId="18673" xr:uid="{00000000-0005-0000-0000-0000E3290000}"/>
    <cellStyle name="Coma 2 7 2 2 3 2 2 2 3 3 2" xfId="27377" xr:uid="{00000000-0005-0000-0000-0000E4290000}"/>
    <cellStyle name="Coma 2 7 2 2 3 2 2 2 3 4" xfId="14305" xr:uid="{00000000-0005-0000-0000-0000E5290000}"/>
    <cellStyle name="Coma 2 7 2 2 3 2 2 2 3 4 2" xfId="23009" xr:uid="{00000000-0005-0000-0000-0000E6290000}"/>
    <cellStyle name="Coma 2 7 2 2 3 2 2 2 3 5" xfId="20840" xr:uid="{00000000-0005-0000-0000-0000E7290000}"/>
    <cellStyle name="Coma 2 7 2 2 3 2 2 2 4" xfId="2578" xr:uid="{00000000-0005-0000-0000-0000E8290000}"/>
    <cellStyle name="Coma 2 7 2 2 3 2 2 2 4 2" xfId="16476" xr:uid="{00000000-0005-0000-0000-0000E9290000}"/>
    <cellStyle name="Coma 2 7 2 2 3 2 2 2 4 2 2" xfId="25180" xr:uid="{00000000-0005-0000-0000-0000EA290000}"/>
    <cellStyle name="Coma 2 7 2 2 3 2 2 2 4 3" xfId="18674" xr:uid="{00000000-0005-0000-0000-0000EB290000}"/>
    <cellStyle name="Coma 2 7 2 2 3 2 2 2 4 3 2" xfId="27378" xr:uid="{00000000-0005-0000-0000-0000EC290000}"/>
    <cellStyle name="Coma 2 7 2 2 3 2 2 2 4 4" xfId="14306" xr:uid="{00000000-0005-0000-0000-0000ED290000}"/>
    <cellStyle name="Coma 2 7 2 2 3 2 2 2 4 4 2" xfId="23010" xr:uid="{00000000-0005-0000-0000-0000EE290000}"/>
    <cellStyle name="Coma 2 7 2 2 3 2 2 2 4 5" xfId="20841" xr:uid="{00000000-0005-0000-0000-0000EF290000}"/>
    <cellStyle name="Coma 2 7 2 2 3 2 2 2 5" xfId="2579" xr:uid="{00000000-0005-0000-0000-0000F0290000}"/>
    <cellStyle name="Coma 2 7 2 2 3 2 2 2 5 2" xfId="16477" xr:uid="{00000000-0005-0000-0000-0000F1290000}"/>
    <cellStyle name="Coma 2 7 2 2 3 2 2 2 5 2 2" xfId="25181" xr:uid="{00000000-0005-0000-0000-0000F2290000}"/>
    <cellStyle name="Coma 2 7 2 2 3 2 2 2 5 3" xfId="18675" xr:uid="{00000000-0005-0000-0000-0000F3290000}"/>
    <cellStyle name="Coma 2 7 2 2 3 2 2 2 5 3 2" xfId="27379" xr:uid="{00000000-0005-0000-0000-0000F4290000}"/>
    <cellStyle name="Coma 2 7 2 2 3 2 2 2 5 4" xfId="14307" xr:uid="{00000000-0005-0000-0000-0000F5290000}"/>
    <cellStyle name="Coma 2 7 2 2 3 2 2 2 5 4 2" xfId="23011" xr:uid="{00000000-0005-0000-0000-0000F6290000}"/>
    <cellStyle name="Coma 2 7 2 2 3 2 2 2 5 5" xfId="20842" xr:uid="{00000000-0005-0000-0000-0000F7290000}"/>
    <cellStyle name="Coma 2 7 2 2 3 2 2 2 6" xfId="2580" xr:uid="{00000000-0005-0000-0000-0000F8290000}"/>
    <cellStyle name="Coma 2 7 2 2 3 2 2 2 6 2" xfId="16478" xr:uid="{00000000-0005-0000-0000-0000F9290000}"/>
    <cellStyle name="Coma 2 7 2 2 3 2 2 2 6 2 2" xfId="25182" xr:uid="{00000000-0005-0000-0000-0000FA290000}"/>
    <cellStyle name="Coma 2 7 2 2 3 2 2 2 6 3" xfId="18676" xr:uid="{00000000-0005-0000-0000-0000FB290000}"/>
    <cellStyle name="Coma 2 7 2 2 3 2 2 2 6 3 2" xfId="27380" xr:uid="{00000000-0005-0000-0000-0000FC290000}"/>
    <cellStyle name="Coma 2 7 2 2 3 2 2 2 6 4" xfId="14308" xr:uid="{00000000-0005-0000-0000-0000FD290000}"/>
    <cellStyle name="Coma 2 7 2 2 3 2 2 2 6 4 2" xfId="23012" xr:uid="{00000000-0005-0000-0000-0000FE290000}"/>
    <cellStyle name="Coma 2 7 2 2 3 2 2 2 6 5" xfId="20843" xr:uid="{00000000-0005-0000-0000-0000FF290000}"/>
    <cellStyle name="Coma 2 7 2 2 3 2 2 2 7" xfId="16469" xr:uid="{00000000-0005-0000-0000-0000002A0000}"/>
    <cellStyle name="Coma 2 7 2 2 3 2 2 2 7 2" xfId="25173" xr:uid="{00000000-0005-0000-0000-0000012A0000}"/>
    <cellStyle name="Coma 2 7 2 2 3 2 2 2 8" xfId="18667" xr:uid="{00000000-0005-0000-0000-0000022A0000}"/>
    <cellStyle name="Coma 2 7 2 2 3 2 2 2 8 2" xfId="27371" xr:uid="{00000000-0005-0000-0000-0000032A0000}"/>
    <cellStyle name="Coma 2 7 2 2 3 2 2 2 9" xfId="14299" xr:uid="{00000000-0005-0000-0000-0000042A0000}"/>
    <cellStyle name="Coma 2 7 2 2 3 2 2 2 9 2" xfId="23003" xr:uid="{00000000-0005-0000-0000-0000052A0000}"/>
    <cellStyle name="Coma 2 7 2 2 3 2 2 3" xfId="2581" xr:uid="{00000000-0005-0000-0000-0000062A0000}"/>
    <cellStyle name="Coma 2 7 2 2 3 2 2 3 2" xfId="2582" xr:uid="{00000000-0005-0000-0000-0000072A0000}"/>
    <cellStyle name="Coma 2 7 2 2 3 2 2 3 2 2" xfId="16480" xr:uid="{00000000-0005-0000-0000-0000082A0000}"/>
    <cellStyle name="Coma 2 7 2 2 3 2 2 3 2 2 2" xfId="25184" xr:uid="{00000000-0005-0000-0000-0000092A0000}"/>
    <cellStyle name="Coma 2 7 2 2 3 2 2 3 2 3" xfId="18678" xr:uid="{00000000-0005-0000-0000-00000A2A0000}"/>
    <cellStyle name="Coma 2 7 2 2 3 2 2 3 2 3 2" xfId="27382" xr:uid="{00000000-0005-0000-0000-00000B2A0000}"/>
    <cellStyle name="Coma 2 7 2 2 3 2 2 3 2 4" xfId="14310" xr:uid="{00000000-0005-0000-0000-00000C2A0000}"/>
    <cellStyle name="Coma 2 7 2 2 3 2 2 3 2 4 2" xfId="23014" xr:uid="{00000000-0005-0000-0000-00000D2A0000}"/>
    <cellStyle name="Coma 2 7 2 2 3 2 2 3 2 5" xfId="20845" xr:uid="{00000000-0005-0000-0000-00000E2A0000}"/>
    <cellStyle name="Coma 2 7 2 2 3 2 2 3 3" xfId="2583" xr:uid="{00000000-0005-0000-0000-00000F2A0000}"/>
    <cellStyle name="Coma 2 7 2 2 3 2 2 3 3 2" xfId="16481" xr:uid="{00000000-0005-0000-0000-0000102A0000}"/>
    <cellStyle name="Coma 2 7 2 2 3 2 2 3 3 2 2" xfId="25185" xr:uid="{00000000-0005-0000-0000-0000112A0000}"/>
    <cellStyle name="Coma 2 7 2 2 3 2 2 3 3 3" xfId="18679" xr:uid="{00000000-0005-0000-0000-0000122A0000}"/>
    <cellStyle name="Coma 2 7 2 2 3 2 2 3 3 3 2" xfId="27383" xr:uid="{00000000-0005-0000-0000-0000132A0000}"/>
    <cellStyle name="Coma 2 7 2 2 3 2 2 3 3 4" xfId="14311" xr:uid="{00000000-0005-0000-0000-0000142A0000}"/>
    <cellStyle name="Coma 2 7 2 2 3 2 2 3 3 4 2" xfId="23015" xr:uid="{00000000-0005-0000-0000-0000152A0000}"/>
    <cellStyle name="Coma 2 7 2 2 3 2 2 3 3 5" xfId="20846" xr:uid="{00000000-0005-0000-0000-0000162A0000}"/>
    <cellStyle name="Coma 2 7 2 2 3 2 2 3 4" xfId="2584" xr:uid="{00000000-0005-0000-0000-0000172A0000}"/>
    <cellStyle name="Coma 2 7 2 2 3 2 2 3 4 2" xfId="16482" xr:uid="{00000000-0005-0000-0000-0000182A0000}"/>
    <cellStyle name="Coma 2 7 2 2 3 2 2 3 4 2 2" xfId="25186" xr:uid="{00000000-0005-0000-0000-0000192A0000}"/>
    <cellStyle name="Coma 2 7 2 2 3 2 2 3 4 3" xfId="18680" xr:uid="{00000000-0005-0000-0000-00001A2A0000}"/>
    <cellStyle name="Coma 2 7 2 2 3 2 2 3 4 3 2" xfId="27384" xr:uid="{00000000-0005-0000-0000-00001B2A0000}"/>
    <cellStyle name="Coma 2 7 2 2 3 2 2 3 4 4" xfId="14312" xr:uid="{00000000-0005-0000-0000-00001C2A0000}"/>
    <cellStyle name="Coma 2 7 2 2 3 2 2 3 4 4 2" xfId="23016" xr:uid="{00000000-0005-0000-0000-00001D2A0000}"/>
    <cellStyle name="Coma 2 7 2 2 3 2 2 3 4 5" xfId="20847" xr:uid="{00000000-0005-0000-0000-00001E2A0000}"/>
    <cellStyle name="Coma 2 7 2 2 3 2 2 3 5" xfId="2585" xr:uid="{00000000-0005-0000-0000-00001F2A0000}"/>
    <cellStyle name="Coma 2 7 2 2 3 2 2 3 5 2" xfId="16483" xr:uid="{00000000-0005-0000-0000-0000202A0000}"/>
    <cellStyle name="Coma 2 7 2 2 3 2 2 3 5 2 2" xfId="25187" xr:uid="{00000000-0005-0000-0000-0000212A0000}"/>
    <cellStyle name="Coma 2 7 2 2 3 2 2 3 5 3" xfId="18681" xr:uid="{00000000-0005-0000-0000-0000222A0000}"/>
    <cellStyle name="Coma 2 7 2 2 3 2 2 3 5 3 2" xfId="27385" xr:uid="{00000000-0005-0000-0000-0000232A0000}"/>
    <cellStyle name="Coma 2 7 2 2 3 2 2 3 5 4" xfId="14313" xr:uid="{00000000-0005-0000-0000-0000242A0000}"/>
    <cellStyle name="Coma 2 7 2 2 3 2 2 3 5 4 2" xfId="23017" xr:uid="{00000000-0005-0000-0000-0000252A0000}"/>
    <cellStyle name="Coma 2 7 2 2 3 2 2 3 5 5" xfId="20848" xr:uid="{00000000-0005-0000-0000-0000262A0000}"/>
    <cellStyle name="Coma 2 7 2 2 3 2 2 3 6" xfId="16479" xr:uid="{00000000-0005-0000-0000-0000272A0000}"/>
    <cellStyle name="Coma 2 7 2 2 3 2 2 3 6 2" xfId="25183" xr:uid="{00000000-0005-0000-0000-0000282A0000}"/>
    <cellStyle name="Coma 2 7 2 2 3 2 2 3 7" xfId="18677" xr:uid="{00000000-0005-0000-0000-0000292A0000}"/>
    <cellStyle name="Coma 2 7 2 2 3 2 2 3 7 2" xfId="27381" xr:uid="{00000000-0005-0000-0000-00002A2A0000}"/>
    <cellStyle name="Coma 2 7 2 2 3 2 2 3 8" xfId="14309" xr:uid="{00000000-0005-0000-0000-00002B2A0000}"/>
    <cellStyle name="Coma 2 7 2 2 3 2 2 3 8 2" xfId="23013" xr:uid="{00000000-0005-0000-0000-00002C2A0000}"/>
    <cellStyle name="Coma 2 7 2 2 3 2 2 3 9" xfId="20844" xr:uid="{00000000-0005-0000-0000-00002D2A0000}"/>
    <cellStyle name="Coma 2 7 2 2 3 2 2 4" xfId="2586" xr:uid="{00000000-0005-0000-0000-00002E2A0000}"/>
    <cellStyle name="Coma 2 7 2 2 3 2 2 5" xfId="2587" xr:uid="{00000000-0005-0000-0000-00002F2A0000}"/>
    <cellStyle name="Coma 2 7 2 2 3 2 2 6" xfId="2588" xr:uid="{00000000-0005-0000-0000-0000302A0000}"/>
    <cellStyle name="Coma 2 7 2 2 3 2 2 7" xfId="2589" xr:uid="{00000000-0005-0000-0000-0000312A0000}"/>
    <cellStyle name="Coma 2 7 2 2 3 2 3" xfId="2590" xr:uid="{00000000-0005-0000-0000-0000322A0000}"/>
    <cellStyle name="Coma 2 7 2 2 3 2 3 2" xfId="2591" xr:uid="{00000000-0005-0000-0000-0000332A0000}"/>
    <cellStyle name="Coma 2 7 2 2 3 2 3 2 2" xfId="2592" xr:uid="{00000000-0005-0000-0000-0000342A0000}"/>
    <cellStyle name="Coma 2 7 2 2 3 2 3 2 2 2" xfId="16485" xr:uid="{00000000-0005-0000-0000-0000352A0000}"/>
    <cellStyle name="Coma 2 7 2 2 3 2 3 2 2 2 2" xfId="25189" xr:uid="{00000000-0005-0000-0000-0000362A0000}"/>
    <cellStyle name="Coma 2 7 2 2 3 2 3 2 2 3" xfId="18683" xr:uid="{00000000-0005-0000-0000-0000372A0000}"/>
    <cellStyle name="Coma 2 7 2 2 3 2 3 2 2 3 2" xfId="27387" xr:uid="{00000000-0005-0000-0000-0000382A0000}"/>
    <cellStyle name="Coma 2 7 2 2 3 2 3 2 2 4" xfId="14315" xr:uid="{00000000-0005-0000-0000-0000392A0000}"/>
    <cellStyle name="Coma 2 7 2 2 3 2 3 2 2 4 2" xfId="23019" xr:uid="{00000000-0005-0000-0000-00003A2A0000}"/>
    <cellStyle name="Coma 2 7 2 2 3 2 3 2 2 5" xfId="20850" xr:uid="{00000000-0005-0000-0000-00003B2A0000}"/>
    <cellStyle name="Coma 2 7 2 2 3 2 3 2 3" xfId="2593" xr:uid="{00000000-0005-0000-0000-00003C2A0000}"/>
    <cellStyle name="Coma 2 7 2 2 3 2 3 2 3 2" xfId="16486" xr:uid="{00000000-0005-0000-0000-00003D2A0000}"/>
    <cellStyle name="Coma 2 7 2 2 3 2 3 2 3 2 2" xfId="25190" xr:uid="{00000000-0005-0000-0000-00003E2A0000}"/>
    <cellStyle name="Coma 2 7 2 2 3 2 3 2 3 3" xfId="18684" xr:uid="{00000000-0005-0000-0000-00003F2A0000}"/>
    <cellStyle name="Coma 2 7 2 2 3 2 3 2 3 3 2" xfId="27388" xr:uid="{00000000-0005-0000-0000-0000402A0000}"/>
    <cellStyle name="Coma 2 7 2 2 3 2 3 2 3 4" xfId="14316" xr:uid="{00000000-0005-0000-0000-0000412A0000}"/>
    <cellStyle name="Coma 2 7 2 2 3 2 3 2 3 4 2" xfId="23020" xr:uid="{00000000-0005-0000-0000-0000422A0000}"/>
    <cellStyle name="Coma 2 7 2 2 3 2 3 2 3 5" xfId="20851" xr:uid="{00000000-0005-0000-0000-0000432A0000}"/>
    <cellStyle name="Coma 2 7 2 2 3 2 3 2 4" xfId="2594" xr:uid="{00000000-0005-0000-0000-0000442A0000}"/>
    <cellStyle name="Coma 2 7 2 2 3 2 3 2 4 2" xfId="16487" xr:uid="{00000000-0005-0000-0000-0000452A0000}"/>
    <cellStyle name="Coma 2 7 2 2 3 2 3 2 4 2 2" xfId="25191" xr:uid="{00000000-0005-0000-0000-0000462A0000}"/>
    <cellStyle name="Coma 2 7 2 2 3 2 3 2 4 3" xfId="18685" xr:uid="{00000000-0005-0000-0000-0000472A0000}"/>
    <cellStyle name="Coma 2 7 2 2 3 2 3 2 4 3 2" xfId="27389" xr:uid="{00000000-0005-0000-0000-0000482A0000}"/>
    <cellStyle name="Coma 2 7 2 2 3 2 3 2 4 4" xfId="14317" xr:uid="{00000000-0005-0000-0000-0000492A0000}"/>
    <cellStyle name="Coma 2 7 2 2 3 2 3 2 4 4 2" xfId="23021" xr:uid="{00000000-0005-0000-0000-00004A2A0000}"/>
    <cellStyle name="Coma 2 7 2 2 3 2 3 2 4 5" xfId="20852" xr:uid="{00000000-0005-0000-0000-00004B2A0000}"/>
    <cellStyle name="Coma 2 7 2 2 3 2 3 2 5" xfId="2595" xr:uid="{00000000-0005-0000-0000-00004C2A0000}"/>
    <cellStyle name="Coma 2 7 2 2 3 2 3 2 5 2" xfId="16488" xr:uid="{00000000-0005-0000-0000-00004D2A0000}"/>
    <cellStyle name="Coma 2 7 2 2 3 2 3 2 5 2 2" xfId="25192" xr:uid="{00000000-0005-0000-0000-00004E2A0000}"/>
    <cellStyle name="Coma 2 7 2 2 3 2 3 2 5 3" xfId="18686" xr:uid="{00000000-0005-0000-0000-00004F2A0000}"/>
    <cellStyle name="Coma 2 7 2 2 3 2 3 2 5 3 2" xfId="27390" xr:uid="{00000000-0005-0000-0000-0000502A0000}"/>
    <cellStyle name="Coma 2 7 2 2 3 2 3 2 5 4" xfId="14318" xr:uid="{00000000-0005-0000-0000-0000512A0000}"/>
    <cellStyle name="Coma 2 7 2 2 3 2 3 2 5 4 2" xfId="23022" xr:uid="{00000000-0005-0000-0000-0000522A0000}"/>
    <cellStyle name="Coma 2 7 2 2 3 2 3 2 5 5" xfId="20853" xr:uid="{00000000-0005-0000-0000-0000532A0000}"/>
    <cellStyle name="Coma 2 7 2 2 3 2 3 2 6" xfId="16484" xr:uid="{00000000-0005-0000-0000-0000542A0000}"/>
    <cellStyle name="Coma 2 7 2 2 3 2 3 2 6 2" xfId="25188" xr:uid="{00000000-0005-0000-0000-0000552A0000}"/>
    <cellStyle name="Coma 2 7 2 2 3 2 3 2 7" xfId="18682" xr:uid="{00000000-0005-0000-0000-0000562A0000}"/>
    <cellStyle name="Coma 2 7 2 2 3 2 3 2 7 2" xfId="27386" xr:uid="{00000000-0005-0000-0000-0000572A0000}"/>
    <cellStyle name="Coma 2 7 2 2 3 2 3 2 8" xfId="14314" xr:uid="{00000000-0005-0000-0000-0000582A0000}"/>
    <cellStyle name="Coma 2 7 2 2 3 2 3 2 8 2" xfId="23018" xr:uid="{00000000-0005-0000-0000-0000592A0000}"/>
    <cellStyle name="Coma 2 7 2 2 3 2 3 2 9" xfId="20849" xr:uid="{00000000-0005-0000-0000-00005A2A0000}"/>
    <cellStyle name="Coma 2 7 2 2 3 2 3 3" xfId="2596" xr:uid="{00000000-0005-0000-0000-00005B2A0000}"/>
    <cellStyle name="Coma 2 7 2 2 3 2 3 4" xfId="2597" xr:uid="{00000000-0005-0000-0000-00005C2A0000}"/>
    <cellStyle name="Coma 2 7 2 2 3 2 3 5" xfId="2598" xr:uid="{00000000-0005-0000-0000-00005D2A0000}"/>
    <cellStyle name="Coma 2 7 2 2 3 2 3 6" xfId="2599" xr:uid="{00000000-0005-0000-0000-00005E2A0000}"/>
    <cellStyle name="Coma 2 7 2 2 3 2 4" xfId="2600" xr:uid="{00000000-0005-0000-0000-00005F2A0000}"/>
    <cellStyle name="Coma 2 7 2 2 3 2 4 2" xfId="16489" xr:uid="{00000000-0005-0000-0000-0000602A0000}"/>
    <cellStyle name="Coma 2 7 2 2 3 2 4 2 2" xfId="25193" xr:uid="{00000000-0005-0000-0000-0000612A0000}"/>
    <cellStyle name="Coma 2 7 2 2 3 2 4 3" xfId="18687" xr:uid="{00000000-0005-0000-0000-0000622A0000}"/>
    <cellStyle name="Coma 2 7 2 2 3 2 4 3 2" xfId="27391" xr:uid="{00000000-0005-0000-0000-0000632A0000}"/>
    <cellStyle name="Coma 2 7 2 2 3 2 4 4" xfId="14319" xr:uid="{00000000-0005-0000-0000-0000642A0000}"/>
    <cellStyle name="Coma 2 7 2 2 3 2 4 4 2" xfId="23023" xr:uid="{00000000-0005-0000-0000-0000652A0000}"/>
    <cellStyle name="Coma 2 7 2 2 3 2 4 5" xfId="20854" xr:uid="{00000000-0005-0000-0000-0000662A0000}"/>
    <cellStyle name="Coma 2 7 2 2 3 2 5" xfId="2601" xr:uid="{00000000-0005-0000-0000-0000672A0000}"/>
    <cellStyle name="Coma 2 7 2 2 3 2 5 2" xfId="16490" xr:uid="{00000000-0005-0000-0000-0000682A0000}"/>
    <cellStyle name="Coma 2 7 2 2 3 2 5 2 2" xfId="25194" xr:uid="{00000000-0005-0000-0000-0000692A0000}"/>
    <cellStyle name="Coma 2 7 2 2 3 2 5 3" xfId="18688" xr:uid="{00000000-0005-0000-0000-00006A2A0000}"/>
    <cellStyle name="Coma 2 7 2 2 3 2 5 3 2" xfId="27392" xr:uid="{00000000-0005-0000-0000-00006B2A0000}"/>
    <cellStyle name="Coma 2 7 2 2 3 2 5 4" xfId="14320" xr:uid="{00000000-0005-0000-0000-00006C2A0000}"/>
    <cellStyle name="Coma 2 7 2 2 3 2 5 4 2" xfId="23024" xr:uid="{00000000-0005-0000-0000-00006D2A0000}"/>
    <cellStyle name="Coma 2 7 2 2 3 2 5 5" xfId="20855" xr:uid="{00000000-0005-0000-0000-00006E2A0000}"/>
    <cellStyle name="Coma 2 7 2 2 3 2 6" xfId="2602" xr:uid="{00000000-0005-0000-0000-00006F2A0000}"/>
    <cellStyle name="Coma 2 7 2 2 3 2 6 2" xfId="16491" xr:uid="{00000000-0005-0000-0000-0000702A0000}"/>
    <cellStyle name="Coma 2 7 2 2 3 2 6 2 2" xfId="25195" xr:uid="{00000000-0005-0000-0000-0000712A0000}"/>
    <cellStyle name="Coma 2 7 2 2 3 2 6 3" xfId="18689" xr:uid="{00000000-0005-0000-0000-0000722A0000}"/>
    <cellStyle name="Coma 2 7 2 2 3 2 6 3 2" xfId="27393" xr:uid="{00000000-0005-0000-0000-0000732A0000}"/>
    <cellStyle name="Coma 2 7 2 2 3 2 6 4" xfId="14321" xr:uid="{00000000-0005-0000-0000-0000742A0000}"/>
    <cellStyle name="Coma 2 7 2 2 3 2 6 4 2" xfId="23025" xr:uid="{00000000-0005-0000-0000-0000752A0000}"/>
    <cellStyle name="Coma 2 7 2 2 3 2 6 5" xfId="20856" xr:uid="{00000000-0005-0000-0000-0000762A0000}"/>
    <cellStyle name="Coma 2 7 2 2 3 2 7" xfId="2603" xr:uid="{00000000-0005-0000-0000-0000772A0000}"/>
    <cellStyle name="Coma 2 7 2 2 3 2 7 2" xfId="16492" xr:uid="{00000000-0005-0000-0000-0000782A0000}"/>
    <cellStyle name="Coma 2 7 2 2 3 2 7 2 2" xfId="25196" xr:uid="{00000000-0005-0000-0000-0000792A0000}"/>
    <cellStyle name="Coma 2 7 2 2 3 2 7 3" xfId="18690" xr:uid="{00000000-0005-0000-0000-00007A2A0000}"/>
    <cellStyle name="Coma 2 7 2 2 3 2 7 3 2" xfId="27394" xr:uid="{00000000-0005-0000-0000-00007B2A0000}"/>
    <cellStyle name="Coma 2 7 2 2 3 2 7 4" xfId="14322" xr:uid="{00000000-0005-0000-0000-00007C2A0000}"/>
    <cellStyle name="Coma 2 7 2 2 3 2 7 4 2" xfId="23026" xr:uid="{00000000-0005-0000-0000-00007D2A0000}"/>
    <cellStyle name="Coma 2 7 2 2 3 2 7 5" xfId="20857" xr:uid="{00000000-0005-0000-0000-00007E2A0000}"/>
    <cellStyle name="Coma 2 7 2 2 3 2 8" xfId="16468" xr:uid="{00000000-0005-0000-0000-00007F2A0000}"/>
    <cellStyle name="Coma 2 7 2 2 3 2 8 2" xfId="25172" xr:uid="{00000000-0005-0000-0000-0000802A0000}"/>
    <cellStyle name="Coma 2 7 2 2 3 2 9" xfId="18666" xr:uid="{00000000-0005-0000-0000-0000812A0000}"/>
    <cellStyle name="Coma 2 7 2 2 3 2 9 2" xfId="27370" xr:uid="{00000000-0005-0000-0000-0000822A0000}"/>
    <cellStyle name="Coma 2 7 2 2 3 3" xfId="2604" xr:uid="{00000000-0005-0000-0000-0000832A0000}"/>
    <cellStyle name="Coma 2 7 2 2 3 3 10" xfId="20858" xr:uid="{00000000-0005-0000-0000-0000842A0000}"/>
    <cellStyle name="Coma 2 7 2 2 3 3 2" xfId="2605" xr:uid="{00000000-0005-0000-0000-0000852A0000}"/>
    <cellStyle name="Coma 2 7 2 2 3 3 2 2" xfId="2606" xr:uid="{00000000-0005-0000-0000-0000862A0000}"/>
    <cellStyle name="Coma 2 7 2 2 3 3 2 2 2" xfId="2607" xr:uid="{00000000-0005-0000-0000-0000872A0000}"/>
    <cellStyle name="Coma 2 7 2 2 3 3 2 2 2 2" xfId="16495" xr:uid="{00000000-0005-0000-0000-0000882A0000}"/>
    <cellStyle name="Coma 2 7 2 2 3 3 2 2 2 2 2" xfId="25199" xr:uid="{00000000-0005-0000-0000-0000892A0000}"/>
    <cellStyle name="Coma 2 7 2 2 3 3 2 2 2 3" xfId="18693" xr:uid="{00000000-0005-0000-0000-00008A2A0000}"/>
    <cellStyle name="Coma 2 7 2 2 3 3 2 2 2 3 2" xfId="27397" xr:uid="{00000000-0005-0000-0000-00008B2A0000}"/>
    <cellStyle name="Coma 2 7 2 2 3 3 2 2 2 4" xfId="14325" xr:uid="{00000000-0005-0000-0000-00008C2A0000}"/>
    <cellStyle name="Coma 2 7 2 2 3 3 2 2 2 4 2" xfId="23029" xr:uid="{00000000-0005-0000-0000-00008D2A0000}"/>
    <cellStyle name="Coma 2 7 2 2 3 3 2 2 2 5" xfId="20860" xr:uid="{00000000-0005-0000-0000-00008E2A0000}"/>
    <cellStyle name="Coma 2 7 2 2 3 3 2 2 3" xfId="2608" xr:uid="{00000000-0005-0000-0000-00008F2A0000}"/>
    <cellStyle name="Coma 2 7 2 2 3 3 2 2 3 2" xfId="16496" xr:uid="{00000000-0005-0000-0000-0000902A0000}"/>
    <cellStyle name="Coma 2 7 2 2 3 3 2 2 3 2 2" xfId="25200" xr:uid="{00000000-0005-0000-0000-0000912A0000}"/>
    <cellStyle name="Coma 2 7 2 2 3 3 2 2 3 3" xfId="18694" xr:uid="{00000000-0005-0000-0000-0000922A0000}"/>
    <cellStyle name="Coma 2 7 2 2 3 3 2 2 3 3 2" xfId="27398" xr:uid="{00000000-0005-0000-0000-0000932A0000}"/>
    <cellStyle name="Coma 2 7 2 2 3 3 2 2 3 4" xfId="14326" xr:uid="{00000000-0005-0000-0000-0000942A0000}"/>
    <cellStyle name="Coma 2 7 2 2 3 3 2 2 3 4 2" xfId="23030" xr:uid="{00000000-0005-0000-0000-0000952A0000}"/>
    <cellStyle name="Coma 2 7 2 2 3 3 2 2 3 5" xfId="20861" xr:uid="{00000000-0005-0000-0000-0000962A0000}"/>
    <cellStyle name="Coma 2 7 2 2 3 3 2 2 4" xfId="2609" xr:uid="{00000000-0005-0000-0000-0000972A0000}"/>
    <cellStyle name="Coma 2 7 2 2 3 3 2 2 4 2" xfId="16497" xr:uid="{00000000-0005-0000-0000-0000982A0000}"/>
    <cellStyle name="Coma 2 7 2 2 3 3 2 2 4 2 2" xfId="25201" xr:uid="{00000000-0005-0000-0000-0000992A0000}"/>
    <cellStyle name="Coma 2 7 2 2 3 3 2 2 4 3" xfId="18695" xr:uid="{00000000-0005-0000-0000-00009A2A0000}"/>
    <cellStyle name="Coma 2 7 2 2 3 3 2 2 4 3 2" xfId="27399" xr:uid="{00000000-0005-0000-0000-00009B2A0000}"/>
    <cellStyle name="Coma 2 7 2 2 3 3 2 2 4 4" xfId="14327" xr:uid="{00000000-0005-0000-0000-00009C2A0000}"/>
    <cellStyle name="Coma 2 7 2 2 3 3 2 2 4 4 2" xfId="23031" xr:uid="{00000000-0005-0000-0000-00009D2A0000}"/>
    <cellStyle name="Coma 2 7 2 2 3 3 2 2 4 5" xfId="20862" xr:uid="{00000000-0005-0000-0000-00009E2A0000}"/>
    <cellStyle name="Coma 2 7 2 2 3 3 2 2 5" xfId="2610" xr:uid="{00000000-0005-0000-0000-00009F2A0000}"/>
    <cellStyle name="Coma 2 7 2 2 3 3 2 2 5 2" xfId="16498" xr:uid="{00000000-0005-0000-0000-0000A02A0000}"/>
    <cellStyle name="Coma 2 7 2 2 3 3 2 2 5 2 2" xfId="25202" xr:uid="{00000000-0005-0000-0000-0000A12A0000}"/>
    <cellStyle name="Coma 2 7 2 2 3 3 2 2 5 3" xfId="18696" xr:uid="{00000000-0005-0000-0000-0000A22A0000}"/>
    <cellStyle name="Coma 2 7 2 2 3 3 2 2 5 3 2" xfId="27400" xr:uid="{00000000-0005-0000-0000-0000A32A0000}"/>
    <cellStyle name="Coma 2 7 2 2 3 3 2 2 5 4" xfId="14328" xr:uid="{00000000-0005-0000-0000-0000A42A0000}"/>
    <cellStyle name="Coma 2 7 2 2 3 3 2 2 5 4 2" xfId="23032" xr:uid="{00000000-0005-0000-0000-0000A52A0000}"/>
    <cellStyle name="Coma 2 7 2 2 3 3 2 2 5 5" xfId="20863" xr:uid="{00000000-0005-0000-0000-0000A62A0000}"/>
    <cellStyle name="Coma 2 7 2 2 3 3 2 2 6" xfId="16494" xr:uid="{00000000-0005-0000-0000-0000A72A0000}"/>
    <cellStyle name="Coma 2 7 2 2 3 3 2 2 6 2" xfId="25198" xr:uid="{00000000-0005-0000-0000-0000A82A0000}"/>
    <cellStyle name="Coma 2 7 2 2 3 3 2 2 7" xfId="18692" xr:uid="{00000000-0005-0000-0000-0000A92A0000}"/>
    <cellStyle name="Coma 2 7 2 2 3 3 2 2 7 2" xfId="27396" xr:uid="{00000000-0005-0000-0000-0000AA2A0000}"/>
    <cellStyle name="Coma 2 7 2 2 3 3 2 2 8" xfId="14324" xr:uid="{00000000-0005-0000-0000-0000AB2A0000}"/>
    <cellStyle name="Coma 2 7 2 2 3 3 2 2 8 2" xfId="23028" xr:uid="{00000000-0005-0000-0000-0000AC2A0000}"/>
    <cellStyle name="Coma 2 7 2 2 3 3 2 2 9" xfId="20859" xr:uid="{00000000-0005-0000-0000-0000AD2A0000}"/>
    <cellStyle name="Coma 2 7 2 2 3 3 2 3" xfId="2611" xr:uid="{00000000-0005-0000-0000-0000AE2A0000}"/>
    <cellStyle name="Coma 2 7 2 2 3 3 2 4" xfId="2612" xr:uid="{00000000-0005-0000-0000-0000AF2A0000}"/>
    <cellStyle name="Coma 2 7 2 2 3 3 2 5" xfId="2613" xr:uid="{00000000-0005-0000-0000-0000B02A0000}"/>
    <cellStyle name="Coma 2 7 2 2 3 3 2 6" xfId="2614" xr:uid="{00000000-0005-0000-0000-0000B12A0000}"/>
    <cellStyle name="Coma 2 7 2 2 3 3 3" xfId="2615" xr:uid="{00000000-0005-0000-0000-0000B22A0000}"/>
    <cellStyle name="Coma 2 7 2 2 3 3 3 2" xfId="16499" xr:uid="{00000000-0005-0000-0000-0000B32A0000}"/>
    <cellStyle name="Coma 2 7 2 2 3 3 3 2 2" xfId="25203" xr:uid="{00000000-0005-0000-0000-0000B42A0000}"/>
    <cellStyle name="Coma 2 7 2 2 3 3 3 3" xfId="18697" xr:uid="{00000000-0005-0000-0000-0000B52A0000}"/>
    <cellStyle name="Coma 2 7 2 2 3 3 3 3 2" xfId="27401" xr:uid="{00000000-0005-0000-0000-0000B62A0000}"/>
    <cellStyle name="Coma 2 7 2 2 3 3 3 4" xfId="14329" xr:uid="{00000000-0005-0000-0000-0000B72A0000}"/>
    <cellStyle name="Coma 2 7 2 2 3 3 3 4 2" xfId="23033" xr:uid="{00000000-0005-0000-0000-0000B82A0000}"/>
    <cellStyle name="Coma 2 7 2 2 3 3 3 5" xfId="20864" xr:uid="{00000000-0005-0000-0000-0000B92A0000}"/>
    <cellStyle name="Coma 2 7 2 2 3 3 4" xfId="2616" xr:uid="{00000000-0005-0000-0000-0000BA2A0000}"/>
    <cellStyle name="Coma 2 7 2 2 3 3 4 2" xfId="16500" xr:uid="{00000000-0005-0000-0000-0000BB2A0000}"/>
    <cellStyle name="Coma 2 7 2 2 3 3 4 2 2" xfId="25204" xr:uid="{00000000-0005-0000-0000-0000BC2A0000}"/>
    <cellStyle name="Coma 2 7 2 2 3 3 4 3" xfId="18698" xr:uid="{00000000-0005-0000-0000-0000BD2A0000}"/>
    <cellStyle name="Coma 2 7 2 2 3 3 4 3 2" xfId="27402" xr:uid="{00000000-0005-0000-0000-0000BE2A0000}"/>
    <cellStyle name="Coma 2 7 2 2 3 3 4 4" xfId="14330" xr:uid="{00000000-0005-0000-0000-0000BF2A0000}"/>
    <cellStyle name="Coma 2 7 2 2 3 3 4 4 2" xfId="23034" xr:uid="{00000000-0005-0000-0000-0000C02A0000}"/>
    <cellStyle name="Coma 2 7 2 2 3 3 4 5" xfId="20865" xr:uid="{00000000-0005-0000-0000-0000C12A0000}"/>
    <cellStyle name="Coma 2 7 2 2 3 3 5" xfId="2617" xr:uid="{00000000-0005-0000-0000-0000C22A0000}"/>
    <cellStyle name="Coma 2 7 2 2 3 3 5 2" xfId="16501" xr:uid="{00000000-0005-0000-0000-0000C32A0000}"/>
    <cellStyle name="Coma 2 7 2 2 3 3 5 2 2" xfId="25205" xr:uid="{00000000-0005-0000-0000-0000C42A0000}"/>
    <cellStyle name="Coma 2 7 2 2 3 3 5 3" xfId="18699" xr:uid="{00000000-0005-0000-0000-0000C52A0000}"/>
    <cellStyle name="Coma 2 7 2 2 3 3 5 3 2" xfId="27403" xr:uid="{00000000-0005-0000-0000-0000C62A0000}"/>
    <cellStyle name="Coma 2 7 2 2 3 3 5 4" xfId="14331" xr:uid="{00000000-0005-0000-0000-0000C72A0000}"/>
    <cellStyle name="Coma 2 7 2 2 3 3 5 4 2" xfId="23035" xr:uid="{00000000-0005-0000-0000-0000C82A0000}"/>
    <cellStyle name="Coma 2 7 2 2 3 3 5 5" xfId="20866" xr:uid="{00000000-0005-0000-0000-0000C92A0000}"/>
    <cellStyle name="Coma 2 7 2 2 3 3 6" xfId="2618" xr:uid="{00000000-0005-0000-0000-0000CA2A0000}"/>
    <cellStyle name="Coma 2 7 2 2 3 3 6 2" xfId="16502" xr:uid="{00000000-0005-0000-0000-0000CB2A0000}"/>
    <cellStyle name="Coma 2 7 2 2 3 3 6 2 2" xfId="25206" xr:uid="{00000000-0005-0000-0000-0000CC2A0000}"/>
    <cellStyle name="Coma 2 7 2 2 3 3 6 3" xfId="18700" xr:uid="{00000000-0005-0000-0000-0000CD2A0000}"/>
    <cellStyle name="Coma 2 7 2 2 3 3 6 3 2" xfId="27404" xr:uid="{00000000-0005-0000-0000-0000CE2A0000}"/>
    <cellStyle name="Coma 2 7 2 2 3 3 6 4" xfId="14332" xr:uid="{00000000-0005-0000-0000-0000CF2A0000}"/>
    <cellStyle name="Coma 2 7 2 2 3 3 6 4 2" xfId="23036" xr:uid="{00000000-0005-0000-0000-0000D02A0000}"/>
    <cellStyle name="Coma 2 7 2 2 3 3 6 5" xfId="20867" xr:uid="{00000000-0005-0000-0000-0000D12A0000}"/>
    <cellStyle name="Coma 2 7 2 2 3 3 7" xfId="16493" xr:uid="{00000000-0005-0000-0000-0000D22A0000}"/>
    <cellStyle name="Coma 2 7 2 2 3 3 7 2" xfId="25197" xr:uid="{00000000-0005-0000-0000-0000D32A0000}"/>
    <cellStyle name="Coma 2 7 2 2 3 3 8" xfId="18691" xr:uid="{00000000-0005-0000-0000-0000D42A0000}"/>
    <cellStyle name="Coma 2 7 2 2 3 3 8 2" xfId="27395" xr:uid="{00000000-0005-0000-0000-0000D52A0000}"/>
    <cellStyle name="Coma 2 7 2 2 3 3 9" xfId="14323" xr:uid="{00000000-0005-0000-0000-0000D62A0000}"/>
    <cellStyle name="Coma 2 7 2 2 3 3 9 2" xfId="23027" xr:uid="{00000000-0005-0000-0000-0000D72A0000}"/>
    <cellStyle name="Coma 2 7 2 2 3 4" xfId="2619" xr:uid="{00000000-0005-0000-0000-0000D82A0000}"/>
    <cellStyle name="Coma 2 7 2 2 3 4 2" xfId="2620" xr:uid="{00000000-0005-0000-0000-0000D92A0000}"/>
    <cellStyle name="Coma 2 7 2 2 3 4 2 2" xfId="16504" xr:uid="{00000000-0005-0000-0000-0000DA2A0000}"/>
    <cellStyle name="Coma 2 7 2 2 3 4 2 2 2" xfId="25208" xr:uid="{00000000-0005-0000-0000-0000DB2A0000}"/>
    <cellStyle name="Coma 2 7 2 2 3 4 2 3" xfId="18702" xr:uid="{00000000-0005-0000-0000-0000DC2A0000}"/>
    <cellStyle name="Coma 2 7 2 2 3 4 2 3 2" xfId="27406" xr:uid="{00000000-0005-0000-0000-0000DD2A0000}"/>
    <cellStyle name="Coma 2 7 2 2 3 4 2 4" xfId="14334" xr:uid="{00000000-0005-0000-0000-0000DE2A0000}"/>
    <cellStyle name="Coma 2 7 2 2 3 4 2 4 2" xfId="23038" xr:uid="{00000000-0005-0000-0000-0000DF2A0000}"/>
    <cellStyle name="Coma 2 7 2 2 3 4 2 5" xfId="20869" xr:uid="{00000000-0005-0000-0000-0000E02A0000}"/>
    <cellStyle name="Coma 2 7 2 2 3 4 3" xfId="2621" xr:uid="{00000000-0005-0000-0000-0000E12A0000}"/>
    <cellStyle name="Coma 2 7 2 2 3 4 3 2" xfId="16505" xr:uid="{00000000-0005-0000-0000-0000E22A0000}"/>
    <cellStyle name="Coma 2 7 2 2 3 4 3 2 2" xfId="25209" xr:uid="{00000000-0005-0000-0000-0000E32A0000}"/>
    <cellStyle name="Coma 2 7 2 2 3 4 3 3" xfId="18703" xr:uid="{00000000-0005-0000-0000-0000E42A0000}"/>
    <cellStyle name="Coma 2 7 2 2 3 4 3 3 2" xfId="27407" xr:uid="{00000000-0005-0000-0000-0000E52A0000}"/>
    <cellStyle name="Coma 2 7 2 2 3 4 3 4" xfId="14335" xr:uid="{00000000-0005-0000-0000-0000E62A0000}"/>
    <cellStyle name="Coma 2 7 2 2 3 4 3 4 2" xfId="23039" xr:uid="{00000000-0005-0000-0000-0000E72A0000}"/>
    <cellStyle name="Coma 2 7 2 2 3 4 3 5" xfId="20870" xr:uid="{00000000-0005-0000-0000-0000E82A0000}"/>
    <cellStyle name="Coma 2 7 2 2 3 4 4" xfId="2622" xr:uid="{00000000-0005-0000-0000-0000E92A0000}"/>
    <cellStyle name="Coma 2 7 2 2 3 4 4 2" xfId="16506" xr:uid="{00000000-0005-0000-0000-0000EA2A0000}"/>
    <cellStyle name="Coma 2 7 2 2 3 4 4 2 2" xfId="25210" xr:uid="{00000000-0005-0000-0000-0000EB2A0000}"/>
    <cellStyle name="Coma 2 7 2 2 3 4 4 3" xfId="18704" xr:uid="{00000000-0005-0000-0000-0000EC2A0000}"/>
    <cellStyle name="Coma 2 7 2 2 3 4 4 3 2" xfId="27408" xr:uid="{00000000-0005-0000-0000-0000ED2A0000}"/>
    <cellStyle name="Coma 2 7 2 2 3 4 4 4" xfId="14336" xr:uid="{00000000-0005-0000-0000-0000EE2A0000}"/>
    <cellStyle name="Coma 2 7 2 2 3 4 4 4 2" xfId="23040" xr:uid="{00000000-0005-0000-0000-0000EF2A0000}"/>
    <cellStyle name="Coma 2 7 2 2 3 4 4 5" xfId="20871" xr:uid="{00000000-0005-0000-0000-0000F02A0000}"/>
    <cellStyle name="Coma 2 7 2 2 3 4 5" xfId="2623" xr:uid="{00000000-0005-0000-0000-0000F12A0000}"/>
    <cellStyle name="Coma 2 7 2 2 3 4 5 2" xfId="16507" xr:uid="{00000000-0005-0000-0000-0000F22A0000}"/>
    <cellStyle name="Coma 2 7 2 2 3 4 5 2 2" xfId="25211" xr:uid="{00000000-0005-0000-0000-0000F32A0000}"/>
    <cellStyle name="Coma 2 7 2 2 3 4 5 3" xfId="18705" xr:uid="{00000000-0005-0000-0000-0000F42A0000}"/>
    <cellStyle name="Coma 2 7 2 2 3 4 5 3 2" xfId="27409" xr:uid="{00000000-0005-0000-0000-0000F52A0000}"/>
    <cellStyle name="Coma 2 7 2 2 3 4 5 4" xfId="14337" xr:uid="{00000000-0005-0000-0000-0000F62A0000}"/>
    <cellStyle name="Coma 2 7 2 2 3 4 5 4 2" xfId="23041" xr:uid="{00000000-0005-0000-0000-0000F72A0000}"/>
    <cellStyle name="Coma 2 7 2 2 3 4 5 5" xfId="20872" xr:uid="{00000000-0005-0000-0000-0000F82A0000}"/>
    <cellStyle name="Coma 2 7 2 2 3 4 6" xfId="16503" xr:uid="{00000000-0005-0000-0000-0000F92A0000}"/>
    <cellStyle name="Coma 2 7 2 2 3 4 6 2" xfId="25207" xr:uid="{00000000-0005-0000-0000-0000FA2A0000}"/>
    <cellStyle name="Coma 2 7 2 2 3 4 7" xfId="18701" xr:uid="{00000000-0005-0000-0000-0000FB2A0000}"/>
    <cellStyle name="Coma 2 7 2 2 3 4 7 2" xfId="27405" xr:uid="{00000000-0005-0000-0000-0000FC2A0000}"/>
    <cellStyle name="Coma 2 7 2 2 3 4 8" xfId="14333" xr:uid="{00000000-0005-0000-0000-0000FD2A0000}"/>
    <cellStyle name="Coma 2 7 2 2 3 4 8 2" xfId="23037" xr:uid="{00000000-0005-0000-0000-0000FE2A0000}"/>
    <cellStyle name="Coma 2 7 2 2 3 4 9" xfId="20868" xr:uid="{00000000-0005-0000-0000-0000FF2A0000}"/>
    <cellStyle name="Coma 2 7 2 2 3 5" xfId="2624" xr:uid="{00000000-0005-0000-0000-0000002B0000}"/>
    <cellStyle name="Coma 2 7 2 2 3 6" xfId="2625" xr:uid="{00000000-0005-0000-0000-0000012B0000}"/>
    <cellStyle name="Coma 2 7 2 2 3 7" xfId="2626" xr:uid="{00000000-0005-0000-0000-0000022B0000}"/>
    <cellStyle name="Coma 2 7 2 2 3 8" xfId="2627" xr:uid="{00000000-0005-0000-0000-0000032B0000}"/>
    <cellStyle name="Coma 2 7 2 2 4" xfId="2628" xr:uid="{00000000-0005-0000-0000-0000042B0000}"/>
    <cellStyle name="Coma 2 7 2 2 4 2" xfId="2629" xr:uid="{00000000-0005-0000-0000-0000052B0000}"/>
    <cellStyle name="Coma 2 7 2 2 4 2 10" xfId="20873" xr:uid="{00000000-0005-0000-0000-0000062B0000}"/>
    <cellStyle name="Coma 2 7 2 2 4 2 2" xfId="2630" xr:uid="{00000000-0005-0000-0000-0000072B0000}"/>
    <cellStyle name="Coma 2 7 2 2 4 2 2 2" xfId="2631" xr:uid="{00000000-0005-0000-0000-0000082B0000}"/>
    <cellStyle name="Coma 2 7 2 2 4 2 2 2 2" xfId="2632" xr:uid="{00000000-0005-0000-0000-0000092B0000}"/>
    <cellStyle name="Coma 2 7 2 2 4 2 2 2 2 2" xfId="16510" xr:uid="{00000000-0005-0000-0000-00000A2B0000}"/>
    <cellStyle name="Coma 2 7 2 2 4 2 2 2 2 2 2" xfId="25214" xr:uid="{00000000-0005-0000-0000-00000B2B0000}"/>
    <cellStyle name="Coma 2 7 2 2 4 2 2 2 2 3" xfId="18708" xr:uid="{00000000-0005-0000-0000-00000C2B0000}"/>
    <cellStyle name="Coma 2 7 2 2 4 2 2 2 2 3 2" xfId="27412" xr:uid="{00000000-0005-0000-0000-00000D2B0000}"/>
    <cellStyle name="Coma 2 7 2 2 4 2 2 2 2 4" xfId="14340" xr:uid="{00000000-0005-0000-0000-00000E2B0000}"/>
    <cellStyle name="Coma 2 7 2 2 4 2 2 2 2 4 2" xfId="23044" xr:uid="{00000000-0005-0000-0000-00000F2B0000}"/>
    <cellStyle name="Coma 2 7 2 2 4 2 2 2 2 5" xfId="20875" xr:uid="{00000000-0005-0000-0000-0000102B0000}"/>
    <cellStyle name="Coma 2 7 2 2 4 2 2 2 3" xfId="2633" xr:uid="{00000000-0005-0000-0000-0000112B0000}"/>
    <cellStyle name="Coma 2 7 2 2 4 2 2 2 3 2" xfId="16511" xr:uid="{00000000-0005-0000-0000-0000122B0000}"/>
    <cellStyle name="Coma 2 7 2 2 4 2 2 2 3 2 2" xfId="25215" xr:uid="{00000000-0005-0000-0000-0000132B0000}"/>
    <cellStyle name="Coma 2 7 2 2 4 2 2 2 3 3" xfId="18709" xr:uid="{00000000-0005-0000-0000-0000142B0000}"/>
    <cellStyle name="Coma 2 7 2 2 4 2 2 2 3 3 2" xfId="27413" xr:uid="{00000000-0005-0000-0000-0000152B0000}"/>
    <cellStyle name="Coma 2 7 2 2 4 2 2 2 3 4" xfId="14341" xr:uid="{00000000-0005-0000-0000-0000162B0000}"/>
    <cellStyle name="Coma 2 7 2 2 4 2 2 2 3 4 2" xfId="23045" xr:uid="{00000000-0005-0000-0000-0000172B0000}"/>
    <cellStyle name="Coma 2 7 2 2 4 2 2 2 3 5" xfId="20876" xr:uid="{00000000-0005-0000-0000-0000182B0000}"/>
    <cellStyle name="Coma 2 7 2 2 4 2 2 2 4" xfId="2634" xr:uid="{00000000-0005-0000-0000-0000192B0000}"/>
    <cellStyle name="Coma 2 7 2 2 4 2 2 2 4 2" xfId="16512" xr:uid="{00000000-0005-0000-0000-00001A2B0000}"/>
    <cellStyle name="Coma 2 7 2 2 4 2 2 2 4 2 2" xfId="25216" xr:uid="{00000000-0005-0000-0000-00001B2B0000}"/>
    <cellStyle name="Coma 2 7 2 2 4 2 2 2 4 3" xfId="18710" xr:uid="{00000000-0005-0000-0000-00001C2B0000}"/>
    <cellStyle name="Coma 2 7 2 2 4 2 2 2 4 3 2" xfId="27414" xr:uid="{00000000-0005-0000-0000-00001D2B0000}"/>
    <cellStyle name="Coma 2 7 2 2 4 2 2 2 4 4" xfId="14342" xr:uid="{00000000-0005-0000-0000-00001E2B0000}"/>
    <cellStyle name="Coma 2 7 2 2 4 2 2 2 4 4 2" xfId="23046" xr:uid="{00000000-0005-0000-0000-00001F2B0000}"/>
    <cellStyle name="Coma 2 7 2 2 4 2 2 2 4 5" xfId="20877" xr:uid="{00000000-0005-0000-0000-0000202B0000}"/>
    <cellStyle name="Coma 2 7 2 2 4 2 2 2 5" xfId="2635" xr:uid="{00000000-0005-0000-0000-0000212B0000}"/>
    <cellStyle name="Coma 2 7 2 2 4 2 2 2 5 2" xfId="16513" xr:uid="{00000000-0005-0000-0000-0000222B0000}"/>
    <cellStyle name="Coma 2 7 2 2 4 2 2 2 5 2 2" xfId="25217" xr:uid="{00000000-0005-0000-0000-0000232B0000}"/>
    <cellStyle name="Coma 2 7 2 2 4 2 2 2 5 3" xfId="18711" xr:uid="{00000000-0005-0000-0000-0000242B0000}"/>
    <cellStyle name="Coma 2 7 2 2 4 2 2 2 5 3 2" xfId="27415" xr:uid="{00000000-0005-0000-0000-0000252B0000}"/>
    <cellStyle name="Coma 2 7 2 2 4 2 2 2 5 4" xfId="14343" xr:uid="{00000000-0005-0000-0000-0000262B0000}"/>
    <cellStyle name="Coma 2 7 2 2 4 2 2 2 5 4 2" xfId="23047" xr:uid="{00000000-0005-0000-0000-0000272B0000}"/>
    <cellStyle name="Coma 2 7 2 2 4 2 2 2 5 5" xfId="20878" xr:uid="{00000000-0005-0000-0000-0000282B0000}"/>
    <cellStyle name="Coma 2 7 2 2 4 2 2 2 6" xfId="16509" xr:uid="{00000000-0005-0000-0000-0000292B0000}"/>
    <cellStyle name="Coma 2 7 2 2 4 2 2 2 6 2" xfId="25213" xr:uid="{00000000-0005-0000-0000-00002A2B0000}"/>
    <cellStyle name="Coma 2 7 2 2 4 2 2 2 7" xfId="18707" xr:uid="{00000000-0005-0000-0000-00002B2B0000}"/>
    <cellStyle name="Coma 2 7 2 2 4 2 2 2 7 2" xfId="27411" xr:uid="{00000000-0005-0000-0000-00002C2B0000}"/>
    <cellStyle name="Coma 2 7 2 2 4 2 2 2 8" xfId="14339" xr:uid="{00000000-0005-0000-0000-00002D2B0000}"/>
    <cellStyle name="Coma 2 7 2 2 4 2 2 2 8 2" xfId="23043" xr:uid="{00000000-0005-0000-0000-00002E2B0000}"/>
    <cellStyle name="Coma 2 7 2 2 4 2 2 2 9" xfId="20874" xr:uid="{00000000-0005-0000-0000-00002F2B0000}"/>
    <cellStyle name="Coma 2 7 2 2 4 2 2 3" xfId="2636" xr:uid="{00000000-0005-0000-0000-0000302B0000}"/>
    <cellStyle name="Coma 2 7 2 2 4 2 2 4" xfId="2637" xr:uid="{00000000-0005-0000-0000-0000312B0000}"/>
    <cellStyle name="Coma 2 7 2 2 4 2 2 5" xfId="2638" xr:uid="{00000000-0005-0000-0000-0000322B0000}"/>
    <cellStyle name="Coma 2 7 2 2 4 2 2 6" xfId="2639" xr:uid="{00000000-0005-0000-0000-0000332B0000}"/>
    <cellStyle name="Coma 2 7 2 2 4 2 3" xfId="2640" xr:uid="{00000000-0005-0000-0000-0000342B0000}"/>
    <cellStyle name="Coma 2 7 2 2 4 2 3 2" xfId="16514" xr:uid="{00000000-0005-0000-0000-0000352B0000}"/>
    <cellStyle name="Coma 2 7 2 2 4 2 3 2 2" xfId="25218" xr:uid="{00000000-0005-0000-0000-0000362B0000}"/>
    <cellStyle name="Coma 2 7 2 2 4 2 3 3" xfId="18712" xr:uid="{00000000-0005-0000-0000-0000372B0000}"/>
    <cellStyle name="Coma 2 7 2 2 4 2 3 3 2" xfId="27416" xr:uid="{00000000-0005-0000-0000-0000382B0000}"/>
    <cellStyle name="Coma 2 7 2 2 4 2 3 4" xfId="14344" xr:uid="{00000000-0005-0000-0000-0000392B0000}"/>
    <cellStyle name="Coma 2 7 2 2 4 2 3 4 2" xfId="23048" xr:uid="{00000000-0005-0000-0000-00003A2B0000}"/>
    <cellStyle name="Coma 2 7 2 2 4 2 3 5" xfId="20879" xr:uid="{00000000-0005-0000-0000-00003B2B0000}"/>
    <cellStyle name="Coma 2 7 2 2 4 2 4" xfId="2641" xr:uid="{00000000-0005-0000-0000-00003C2B0000}"/>
    <cellStyle name="Coma 2 7 2 2 4 2 4 2" xfId="16515" xr:uid="{00000000-0005-0000-0000-00003D2B0000}"/>
    <cellStyle name="Coma 2 7 2 2 4 2 4 2 2" xfId="25219" xr:uid="{00000000-0005-0000-0000-00003E2B0000}"/>
    <cellStyle name="Coma 2 7 2 2 4 2 4 3" xfId="18713" xr:uid="{00000000-0005-0000-0000-00003F2B0000}"/>
    <cellStyle name="Coma 2 7 2 2 4 2 4 3 2" xfId="27417" xr:uid="{00000000-0005-0000-0000-0000402B0000}"/>
    <cellStyle name="Coma 2 7 2 2 4 2 4 4" xfId="14345" xr:uid="{00000000-0005-0000-0000-0000412B0000}"/>
    <cellStyle name="Coma 2 7 2 2 4 2 4 4 2" xfId="23049" xr:uid="{00000000-0005-0000-0000-0000422B0000}"/>
    <cellStyle name="Coma 2 7 2 2 4 2 4 5" xfId="20880" xr:uid="{00000000-0005-0000-0000-0000432B0000}"/>
    <cellStyle name="Coma 2 7 2 2 4 2 5" xfId="2642" xr:uid="{00000000-0005-0000-0000-0000442B0000}"/>
    <cellStyle name="Coma 2 7 2 2 4 2 5 2" xfId="16516" xr:uid="{00000000-0005-0000-0000-0000452B0000}"/>
    <cellStyle name="Coma 2 7 2 2 4 2 5 2 2" xfId="25220" xr:uid="{00000000-0005-0000-0000-0000462B0000}"/>
    <cellStyle name="Coma 2 7 2 2 4 2 5 3" xfId="18714" xr:uid="{00000000-0005-0000-0000-0000472B0000}"/>
    <cellStyle name="Coma 2 7 2 2 4 2 5 3 2" xfId="27418" xr:uid="{00000000-0005-0000-0000-0000482B0000}"/>
    <cellStyle name="Coma 2 7 2 2 4 2 5 4" xfId="14346" xr:uid="{00000000-0005-0000-0000-0000492B0000}"/>
    <cellStyle name="Coma 2 7 2 2 4 2 5 4 2" xfId="23050" xr:uid="{00000000-0005-0000-0000-00004A2B0000}"/>
    <cellStyle name="Coma 2 7 2 2 4 2 5 5" xfId="20881" xr:uid="{00000000-0005-0000-0000-00004B2B0000}"/>
    <cellStyle name="Coma 2 7 2 2 4 2 6" xfId="2643" xr:uid="{00000000-0005-0000-0000-00004C2B0000}"/>
    <cellStyle name="Coma 2 7 2 2 4 2 6 2" xfId="16517" xr:uid="{00000000-0005-0000-0000-00004D2B0000}"/>
    <cellStyle name="Coma 2 7 2 2 4 2 6 2 2" xfId="25221" xr:uid="{00000000-0005-0000-0000-00004E2B0000}"/>
    <cellStyle name="Coma 2 7 2 2 4 2 6 3" xfId="18715" xr:uid="{00000000-0005-0000-0000-00004F2B0000}"/>
    <cellStyle name="Coma 2 7 2 2 4 2 6 3 2" xfId="27419" xr:uid="{00000000-0005-0000-0000-0000502B0000}"/>
    <cellStyle name="Coma 2 7 2 2 4 2 6 4" xfId="14347" xr:uid="{00000000-0005-0000-0000-0000512B0000}"/>
    <cellStyle name="Coma 2 7 2 2 4 2 6 4 2" xfId="23051" xr:uid="{00000000-0005-0000-0000-0000522B0000}"/>
    <cellStyle name="Coma 2 7 2 2 4 2 6 5" xfId="20882" xr:uid="{00000000-0005-0000-0000-0000532B0000}"/>
    <cellStyle name="Coma 2 7 2 2 4 2 7" xfId="16508" xr:uid="{00000000-0005-0000-0000-0000542B0000}"/>
    <cellStyle name="Coma 2 7 2 2 4 2 7 2" xfId="25212" xr:uid="{00000000-0005-0000-0000-0000552B0000}"/>
    <cellStyle name="Coma 2 7 2 2 4 2 8" xfId="18706" xr:uid="{00000000-0005-0000-0000-0000562B0000}"/>
    <cellStyle name="Coma 2 7 2 2 4 2 8 2" xfId="27410" xr:uid="{00000000-0005-0000-0000-0000572B0000}"/>
    <cellStyle name="Coma 2 7 2 2 4 2 9" xfId="14338" xr:uid="{00000000-0005-0000-0000-0000582B0000}"/>
    <cellStyle name="Coma 2 7 2 2 4 2 9 2" xfId="23042" xr:uid="{00000000-0005-0000-0000-0000592B0000}"/>
    <cellStyle name="Coma 2 7 2 2 4 3" xfId="2644" xr:uid="{00000000-0005-0000-0000-00005A2B0000}"/>
    <cellStyle name="Coma 2 7 2 2 4 3 2" xfId="2645" xr:uid="{00000000-0005-0000-0000-00005B2B0000}"/>
    <cellStyle name="Coma 2 7 2 2 4 3 2 2" xfId="16519" xr:uid="{00000000-0005-0000-0000-00005C2B0000}"/>
    <cellStyle name="Coma 2 7 2 2 4 3 2 2 2" xfId="25223" xr:uid="{00000000-0005-0000-0000-00005D2B0000}"/>
    <cellStyle name="Coma 2 7 2 2 4 3 2 3" xfId="18717" xr:uid="{00000000-0005-0000-0000-00005E2B0000}"/>
    <cellStyle name="Coma 2 7 2 2 4 3 2 3 2" xfId="27421" xr:uid="{00000000-0005-0000-0000-00005F2B0000}"/>
    <cellStyle name="Coma 2 7 2 2 4 3 2 4" xfId="14349" xr:uid="{00000000-0005-0000-0000-0000602B0000}"/>
    <cellStyle name="Coma 2 7 2 2 4 3 2 4 2" xfId="23053" xr:uid="{00000000-0005-0000-0000-0000612B0000}"/>
    <cellStyle name="Coma 2 7 2 2 4 3 2 5" xfId="20884" xr:uid="{00000000-0005-0000-0000-0000622B0000}"/>
    <cellStyle name="Coma 2 7 2 2 4 3 3" xfId="2646" xr:uid="{00000000-0005-0000-0000-0000632B0000}"/>
    <cellStyle name="Coma 2 7 2 2 4 3 3 2" xfId="16520" xr:uid="{00000000-0005-0000-0000-0000642B0000}"/>
    <cellStyle name="Coma 2 7 2 2 4 3 3 2 2" xfId="25224" xr:uid="{00000000-0005-0000-0000-0000652B0000}"/>
    <cellStyle name="Coma 2 7 2 2 4 3 3 3" xfId="18718" xr:uid="{00000000-0005-0000-0000-0000662B0000}"/>
    <cellStyle name="Coma 2 7 2 2 4 3 3 3 2" xfId="27422" xr:uid="{00000000-0005-0000-0000-0000672B0000}"/>
    <cellStyle name="Coma 2 7 2 2 4 3 3 4" xfId="14350" xr:uid="{00000000-0005-0000-0000-0000682B0000}"/>
    <cellStyle name="Coma 2 7 2 2 4 3 3 4 2" xfId="23054" xr:uid="{00000000-0005-0000-0000-0000692B0000}"/>
    <cellStyle name="Coma 2 7 2 2 4 3 3 5" xfId="20885" xr:uid="{00000000-0005-0000-0000-00006A2B0000}"/>
    <cellStyle name="Coma 2 7 2 2 4 3 4" xfId="2647" xr:uid="{00000000-0005-0000-0000-00006B2B0000}"/>
    <cellStyle name="Coma 2 7 2 2 4 3 4 2" xfId="16521" xr:uid="{00000000-0005-0000-0000-00006C2B0000}"/>
    <cellStyle name="Coma 2 7 2 2 4 3 4 2 2" xfId="25225" xr:uid="{00000000-0005-0000-0000-00006D2B0000}"/>
    <cellStyle name="Coma 2 7 2 2 4 3 4 3" xfId="18719" xr:uid="{00000000-0005-0000-0000-00006E2B0000}"/>
    <cellStyle name="Coma 2 7 2 2 4 3 4 3 2" xfId="27423" xr:uid="{00000000-0005-0000-0000-00006F2B0000}"/>
    <cellStyle name="Coma 2 7 2 2 4 3 4 4" xfId="14351" xr:uid="{00000000-0005-0000-0000-0000702B0000}"/>
    <cellStyle name="Coma 2 7 2 2 4 3 4 4 2" xfId="23055" xr:uid="{00000000-0005-0000-0000-0000712B0000}"/>
    <cellStyle name="Coma 2 7 2 2 4 3 4 5" xfId="20886" xr:uid="{00000000-0005-0000-0000-0000722B0000}"/>
    <cellStyle name="Coma 2 7 2 2 4 3 5" xfId="2648" xr:uid="{00000000-0005-0000-0000-0000732B0000}"/>
    <cellStyle name="Coma 2 7 2 2 4 3 5 2" xfId="16522" xr:uid="{00000000-0005-0000-0000-0000742B0000}"/>
    <cellStyle name="Coma 2 7 2 2 4 3 5 2 2" xfId="25226" xr:uid="{00000000-0005-0000-0000-0000752B0000}"/>
    <cellStyle name="Coma 2 7 2 2 4 3 5 3" xfId="18720" xr:uid="{00000000-0005-0000-0000-0000762B0000}"/>
    <cellStyle name="Coma 2 7 2 2 4 3 5 3 2" xfId="27424" xr:uid="{00000000-0005-0000-0000-0000772B0000}"/>
    <cellStyle name="Coma 2 7 2 2 4 3 5 4" xfId="14352" xr:uid="{00000000-0005-0000-0000-0000782B0000}"/>
    <cellStyle name="Coma 2 7 2 2 4 3 5 4 2" xfId="23056" xr:uid="{00000000-0005-0000-0000-0000792B0000}"/>
    <cellStyle name="Coma 2 7 2 2 4 3 5 5" xfId="20887" xr:uid="{00000000-0005-0000-0000-00007A2B0000}"/>
    <cellStyle name="Coma 2 7 2 2 4 3 6" xfId="16518" xr:uid="{00000000-0005-0000-0000-00007B2B0000}"/>
    <cellStyle name="Coma 2 7 2 2 4 3 6 2" xfId="25222" xr:uid="{00000000-0005-0000-0000-00007C2B0000}"/>
    <cellStyle name="Coma 2 7 2 2 4 3 7" xfId="18716" xr:uid="{00000000-0005-0000-0000-00007D2B0000}"/>
    <cellStyle name="Coma 2 7 2 2 4 3 7 2" xfId="27420" xr:uid="{00000000-0005-0000-0000-00007E2B0000}"/>
    <cellStyle name="Coma 2 7 2 2 4 3 8" xfId="14348" xr:uid="{00000000-0005-0000-0000-00007F2B0000}"/>
    <cellStyle name="Coma 2 7 2 2 4 3 8 2" xfId="23052" xr:uid="{00000000-0005-0000-0000-0000802B0000}"/>
    <cellStyle name="Coma 2 7 2 2 4 3 9" xfId="20883" xr:uid="{00000000-0005-0000-0000-0000812B0000}"/>
    <cellStyle name="Coma 2 7 2 2 4 4" xfId="2649" xr:uid="{00000000-0005-0000-0000-0000822B0000}"/>
    <cellStyle name="Coma 2 7 2 2 4 5" xfId="2650" xr:uid="{00000000-0005-0000-0000-0000832B0000}"/>
    <cellStyle name="Coma 2 7 2 2 4 6" xfId="2651" xr:uid="{00000000-0005-0000-0000-0000842B0000}"/>
    <cellStyle name="Coma 2 7 2 2 4 7" xfId="2652" xr:uid="{00000000-0005-0000-0000-0000852B0000}"/>
    <cellStyle name="Coma 2 7 2 2 5" xfId="2653" xr:uid="{00000000-0005-0000-0000-0000862B0000}"/>
    <cellStyle name="Coma 2 7 2 2 5 2" xfId="2654" xr:uid="{00000000-0005-0000-0000-0000872B0000}"/>
    <cellStyle name="Coma 2 7 2 2 5 2 2" xfId="2655" xr:uid="{00000000-0005-0000-0000-0000882B0000}"/>
    <cellStyle name="Coma 2 7 2 2 5 2 2 2" xfId="16524" xr:uid="{00000000-0005-0000-0000-0000892B0000}"/>
    <cellStyle name="Coma 2 7 2 2 5 2 2 2 2" xfId="25228" xr:uid="{00000000-0005-0000-0000-00008A2B0000}"/>
    <cellStyle name="Coma 2 7 2 2 5 2 2 3" xfId="18722" xr:uid="{00000000-0005-0000-0000-00008B2B0000}"/>
    <cellStyle name="Coma 2 7 2 2 5 2 2 3 2" xfId="27426" xr:uid="{00000000-0005-0000-0000-00008C2B0000}"/>
    <cellStyle name="Coma 2 7 2 2 5 2 2 4" xfId="14354" xr:uid="{00000000-0005-0000-0000-00008D2B0000}"/>
    <cellStyle name="Coma 2 7 2 2 5 2 2 4 2" xfId="23058" xr:uid="{00000000-0005-0000-0000-00008E2B0000}"/>
    <cellStyle name="Coma 2 7 2 2 5 2 2 5" xfId="20889" xr:uid="{00000000-0005-0000-0000-00008F2B0000}"/>
    <cellStyle name="Coma 2 7 2 2 5 2 3" xfId="2656" xr:uid="{00000000-0005-0000-0000-0000902B0000}"/>
    <cellStyle name="Coma 2 7 2 2 5 2 3 2" xfId="16525" xr:uid="{00000000-0005-0000-0000-0000912B0000}"/>
    <cellStyle name="Coma 2 7 2 2 5 2 3 2 2" xfId="25229" xr:uid="{00000000-0005-0000-0000-0000922B0000}"/>
    <cellStyle name="Coma 2 7 2 2 5 2 3 3" xfId="18723" xr:uid="{00000000-0005-0000-0000-0000932B0000}"/>
    <cellStyle name="Coma 2 7 2 2 5 2 3 3 2" xfId="27427" xr:uid="{00000000-0005-0000-0000-0000942B0000}"/>
    <cellStyle name="Coma 2 7 2 2 5 2 3 4" xfId="14355" xr:uid="{00000000-0005-0000-0000-0000952B0000}"/>
    <cellStyle name="Coma 2 7 2 2 5 2 3 4 2" xfId="23059" xr:uid="{00000000-0005-0000-0000-0000962B0000}"/>
    <cellStyle name="Coma 2 7 2 2 5 2 3 5" xfId="20890" xr:uid="{00000000-0005-0000-0000-0000972B0000}"/>
    <cellStyle name="Coma 2 7 2 2 5 2 4" xfId="2657" xr:uid="{00000000-0005-0000-0000-0000982B0000}"/>
    <cellStyle name="Coma 2 7 2 2 5 2 4 2" xfId="16526" xr:uid="{00000000-0005-0000-0000-0000992B0000}"/>
    <cellStyle name="Coma 2 7 2 2 5 2 4 2 2" xfId="25230" xr:uid="{00000000-0005-0000-0000-00009A2B0000}"/>
    <cellStyle name="Coma 2 7 2 2 5 2 4 3" xfId="18724" xr:uid="{00000000-0005-0000-0000-00009B2B0000}"/>
    <cellStyle name="Coma 2 7 2 2 5 2 4 3 2" xfId="27428" xr:uid="{00000000-0005-0000-0000-00009C2B0000}"/>
    <cellStyle name="Coma 2 7 2 2 5 2 4 4" xfId="14356" xr:uid="{00000000-0005-0000-0000-00009D2B0000}"/>
    <cellStyle name="Coma 2 7 2 2 5 2 4 4 2" xfId="23060" xr:uid="{00000000-0005-0000-0000-00009E2B0000}"/>
    <cellStyle name="Coma 2 7 2 2 5 2 4 5" xfId="20891" xr:uid="{00000000-0005-0000-0000-00009F2B0000}"/>
    <cellStyle name="Coma 2 7 2 2 5 2 5" xfId="2658" xr:uid="{00000000-0005-0000-0000-0000A02B0000}"/>
    <cellStyle name="Coma 2 7 2 2 5 2 5 2" xfId="16527" xr:uid="{00000000-0005-0000-0000-0000A12B0000}"/>
    <cellStyle name="Coma 2 7 2 2 5 2 5 2 2" xfId="25231" xr:uid="{00000000-0005-0000-0000-0000A22B0000}"/>
    <cellStyle name="Coma 2 7 2 2 5 2 5 3" xfId="18725" xr:uid="{00000000-0005-0000-0000-0000A32B0000}"/>
    <cellStyle name="Coma 2 7 2 2 5 2 5 3 2" xfId="27429" xr:uid="{00000000-0005-0000-0000-0000A42B0000}"/>
    <cellStyle name="Coma 2 7 2 2 5 2 5 4" xfId="14357" xr:uid="{00000000-0005-0000-0000-0000A52B0000}"/>
    <cellStyle name="Coma 2 7 2 2 5 2 5 4 2" xfId="23061" xr:uid="{00000000-0005-0000-0000-0000A62B0000}"/>
    <cellStyle name="Coma 2 7 2 2 5 2 5 5" xfId="20892" xr:uid="{00000000-0005-0000-0000-0000A72B0000}"/>
    <cellStyle name="Coma 2 7 2 2 5 2 6" xfId="16523" xr:uid="{00000000-0005-0000-0000-0000A82B0000}"/>
    <cellStyle name="Coma 2 7 2 2 5 2 6 2" xfId="25227" xr:uid="{00000000-0005-0000-0000-0000A92B0000}"/>
    <cellStyle name="Coma 2 7 2 2 5 2 7" xfId="18721" xr:uid="{00000000-0005-0000-0000-0000AA2B0000}"/>
    <cellStyle name="Coma 2 7 2 2 5 2 7 2" xfId="27425" xr:uid="{00000000-0005-0000-0000-0000AB2B0000}"/>
    <cellStyle name="Coma 2 7 2 2 5 2 8" xfId="14353" xr:uid="{00000000-0005-0000-0000-0000AC2B0000}"/>
    <cellStyle name="Coma 2 7 2 2 5 2 8 2" xfId="23057" xr:uid="{00000000-0005-0000-0000-0000AD2B0000}"/>
    <cellStyle name="Coma 2 7 2 2 5 2 9" xfId="20888" xr:uid="{00000000-0005-0000-0000-0000AE2B0000}"/>
    <cellStyle name="Coma 2 7 2 2 5 3" xfId="2659" xr:uid="{00000000-0005-0000-0000-0000AF2B0000}"/>
    <cellStyle name="Coma 2 7 2 2 5 4" xfId="2660" xr:uid="{00000000-0005-0000-0000-0000B02B0000}"/>
    <cellStyle name="Coma 2 7 2 2 5 5" xfId="2661" xr:uid="{00000000-0005-0000-0000-0000B12B0000}"/>
    <cellStyle name="Coma 2 7 2 2 5 6" xfId="2662" xr:uid="{00000000-0005-0000-0000-0000B22B0000}"/>
    <cellStyle name="Coma 2 7 2 2 6" xfId="2663" xr:uid="{00000000-0005-0000-0000-0000B32B0000}"/>
    <cellStyle name="Coma 2 7 2 2 6 2" xfId="16528" xr:uid="{00000000-0005-0000-0000-0000B42B0000}"/>
    <cellStyle name="Coma 2 7 2 2 6 2 2" xfId="25232" xr:uid="{00000000-0005-0000-0000-0000B52B0000}"/>
    <cellStyle name="Coma 2 7 2 2 6 3" xfId="18726" xr:uid="{00000000-0005-0000-0000-0000B62B0000}"/>
    <cellStyle name="Coma 2 7 2 2 6 3 2" xfId="27430" xr:uid="{00000000-0005-0000-0000-0000B72B0000}"/>
    <cellStyle name="Coma 2 7 2 2 6 4" xfId="14358" xr:uid="{00000000-0005-0000-0000-0000B82B0000}"/>
    <cellStyle name="Coma 2 7 2 2 6 4 2" xfId="23062" xr:uid="{00000000-0005-0000-0000-0000B92B0000}"/>
    <cellStyle name="Coma 2 7 2 2 6 5" xfId="20893" xr:uid="{00000000-0005-0000-0000-0000BA2B0000}"/>
    <cellStyle name="Coma 2 7 2 2 7" xfId="2664" xr:uid="{00000000-0005-0000-0000-0000BB2B0000}"/>
    <cellStyle name="Coma 2 7 2 2 7 2" xfId="16529" xr:uid="{00000000-0005-0000-0000-0000BC2B0000}"/>
    <cellStyle name="Coma 2 7 2 2 7 2 2" xfId="25233" xr:uid="{00000000-0005-0000-0000-0000BD2B0000}"/>
    <cellStyle name="Coma 2 7 2 2 7 3" xfId="18727" xr:uid="{00000000-0005-0000-0000-0000BE2B0000}"/>
    <cellStyle name="Coma 2 7 2 2 7 3 2" xfId="27431" xr:uid="{00000000-0005-0000-0000-0000BF2B0000}"/>
    <cellStyle name="Coma 2 7 2 2 7 4" xfId="14359" xr:uid="{00000000-0005-0000-0000-0000C02B0000}"/>
    <cellStyle name="Coma 2 7 2 2 7 4 2" xfId="23063" xr:uid="{00000000-0005-0000-0000-0000C12B0000}"/>
    <cellStyle name="Coma 2 7 2 2 7 5" xfId="20894" xr:uid="{00000000-0005-0000-0000-0000C22B0000}"/>
    <cellStyle name="Coma 2 7 2 2 8" xfId="2665" xr:uid="{00000000-0005-0000-0000-0000C32B0000}"/>
    <cellStyle name="Coma 2 7 2 2 8 2" xfId="16530" xr:uid="{00000000-0005-0000-0000-0000C42B0000}"/>
    <cellStyle name="Coma 2 7 2 2 8 2 2" xfId="25234" xr:uid="{00000000-0005-0000-0000-0000C52B0000}"/>
    <cellStyle name="Coma 2 7 2 2 8 3" xfId="18728" xr:uid="{00000000-0005-0000-0000-0000C62B0000}"/>
    <cellStyle name="Coma 2 7 2 2 8 3 2" xfId="27432" xr:uid="{00000000-0005-0000-0000-0000C72B0000}"/>
    <cellStyle name="Coma 2 7 2 2 8 4" xfId="14360" xr:uid="{00000000-0005-0000-0000-0000C82B0000}"/>
    <cellStyle name="Coma 2 7 2 2 8 4 2" xfId="23064" xr:uid="{00000000-0005-0000-0000-0000C92B0000}"/>
    <cellStyle name="Coma 2 7 2 2 8 5" xfId="20895" xr:uid="{00000000-0005-0000-0000-0000CA2B0000}"/>
    <cellStyle name="Coma 2 7 2 2 9" xfId="2666" xr:uid="{00000000-0005-0000-0000-0000CB2B0000}"/>
    <cellStyle name="Coma 2 7 2 2 9 2" xfId="16531" xr:uid="{00000000-0005-0000-0000-0000CC2B0000}"/>
    <cellStyle name="Coma 2 7 2 2 9 2 2" xfId="25235" xr:uid="{00000000-0005-0000-0000-0000CD2B0000}"/>
    <cellStyle name="Coma 2 7 2 2 9 3" xfId="18729" xr:uid="{00000000-0005-0000-0000-0000CE2B0000}"/>
    <cellStyle name="Coma 2 7 2 2 9 3 2" xfId="27433" xr:uid="{00000000-0005-0000-0000-0000CF2B0000}"/>
    <cellStyle name="Coma 2 7 2 2 9 4" xfId="14361" xr:uid="{00000000-0005-0000-0000-0000D02B0000}"/>
    <cellStyle name="Coma 2 7 2 2 9 4 2" xfId="23065" xr:uid="{00000000-0005-0000-0000-0000D12B0000}"/>
    <cellStyle name="Coma 2 7 2 2 9 5" xfId="20896" xr:uid="{00000000-0005-0000-0000-0000D22B0000}"/>
    <cellStyle name="Coma 2 7 2 3" xfId="2667" xr:uid="{00000000-0005-0000-0000-0000D32B0000}"/>
    <cellStyle name="Coma 2 7 2 3 10" xfId="18730" xr:uid="{00000000-0005-0000-0000-0000D42B0000}"/>
    <cellStyle name="Coma 2 7 2 3 10 2" xfId="27434" xr:uid="{00000000-0005-0000-0000-0000D52B0000}"/>
    <cellStyle name="Coma 2 7 2 3 11" xfId="14362" xr:uid="{00000000-0005-0000-0000-0000D62B0000}"/>
    <cellStyle name="Coma 2 7 2 3 11 2" xfId="23066" xr:uid="{00000000-0005-0000-0000-0000D72B0000}"/>
    <cellStyle name="Coma 2 7 2 3 12" xfId="20897" xr:uid="{00000000-0005-0000-0000-0000D82B0000}"/>
    <cellStyle name="Coma 2 7 2 3 2" xfId="2668" xr:uid="{00000000-0005-0000-0000-0000D92B0000}"/>
    <cellStyle name="Coma 2 7 2 3 2 2" xfId="2669" xr:uid="{00000000-0005-0000-0000-0000DA2B0000}"/>
    <cellStyle name="Coma 2 7 2 3 2 2 10" xfId="14363" xr:uid="{00000000-0005-0000-0000-0000DB2B0000}"/>
    <cellStyle name="Coma 2 7 2 3 2 2 10 2" xfId="23067" xr:uid="{00000000-0005-0000-0000-0000DC2B0000}"/>
    <cellStyle name="Coma 2 7 2 3 2 2 11" xfId="20898" xr:uid="{00000000-0005-0000-0000-0000DD2B0000}"/>
    <cellStyle name="Coma 2 7 2 3 2 2 2" xfId="2670" xr:uid="{00000000-0005-0000-0000-0000DE2B0000}"/>
    <cellStyle name="Coma 2 7 2 3 2 2 2 2" xfId="2671" xr:uid="{00000000-0005-0000-0000-0000DF2B0000}"/>
    <cellStyle name="Coma 2 7 2 3 2 2 2 2 10" xfId="20899" xr:uid="{00000000-0005-0000-0000-0000E02B0000}"/>
    <cellStyle name="Coma 2 7 2 3 2 2 2 2 2" xfId="2672" xr:uid="{00000000-0005-0000-0000-0000E12B0000}"/>
    <cellStyle name="Coma 2 7 2 3 2 2 2 2 2 2" xfId="2673" xr:uid="{00000000-0005-0000-0000-0000E22B0000}"/>
    <cellStyle name="Coma 2 7 2 3 2 2 2 2 2 3" xfId="2674" xr:uid="{00000000-0005-0000-0000-0000E32B0000}"/>
    <cellStyle name="Coma 2 7 2 3 2 2 2 2 2 4" xfId="2675" xr:uid="{00000000-0005-0000-0000-0000E42B0000}"/>
    <cellStyle name="Coma 2 7 2 3 2 2 2 2 2 5" xfId="2676" xr:uid="{00000000-0005-0000-0000-0000E52B0000}"/>
    <cellStyle name="Coma 2 7 2 3 2 2 2 2 3" xfId="2677" xr:uid="{00000000-0005-0000-0000-0000E62B0000}"/>
    <cellStyle name="Coma 2 7 2 3 2 2 2 2 3 2" xfId="16535" xr:uid="{00000000-0005-0000-0000-0000E72B0000}"/>
    <cellStyle name="Coma 2 7 2 3 2 2 2 2 3 2 2" xfId="25239" xr:uid="{00000000-0005-0000-0000-0000E82B0000}"/>
    <cellStyle name="Coma 2 7 2 3 2 2 2 2 3 3" xfId="18733" xr:uid="{00000000-0005-0000-0000-0000E92B0000}"/>
    <cellStyle name="Coma 2 7 2 3 2 2 2 2 3 3 2" xfId="27437" xr:uid="{00000000-0005-0000-0000-0000EA2B0000}"/>
    <cellStyle name="Coma 2 7 2 3 2 2 2 2 3 4" xfId="14365" xr:uid="{00000000-0005-0000-0000-0000EB2B0000}"/>
    <cellStyle name="Coma 2 7 2 3 2 2 2 2 3 4 2" xfId="23069" xr:uid="{00000000-0005-0000-0000-0000EC2B0000}"/>
    <cellStyle name="Coma 2 7 2 3 2 2 2 2 3 5" xfId="20900" xr:uid="{00000000-0005-0000-0000-0000ED2B0000}"/>
    <cellStyle name="Coma 2 7 2 3 2 2 2 2 4" xfId="2678" xr:uid="{00000000-0005-0000-0000-0000EE2B0000}"/>
    <cellStyle name="Coma 2 7 2 3 2 2 2 2 4 2" xfId="16536" xr:uid="{00000000-0005-0000-0000-0000EF2B0000}"/>
    <cellStyle name="Coma 2 7 2 3 2 2 2 2 4 2 2" xfId="25240" xr:uid="{00000000-0005-0000-0000-0000F02B0000}"/>
    <cellStyle name="Coma 2 7 2 3 2 2 2 2 4 3" xfId="18734" xr:uid="{00000000-0005-0000-0000-0000F12B0000}"/>
    <cellStyle name="Coma 2 7 2 3 2 2 2 2 4 3 2" xfId="27438" xr:uid="{00000000-0005-0000-0000-0000F22B0000}"/>
    <cellStyle name="Coma 2 7 2 3 2 2 2 2 4 4" xfId="14366" xr:uid="{00000000-0005-0000-0000-0000F32B0000}"/>
    <cellStyle name="Coma 2 7 2 3 2 2 2 2 4 4 2" xfId="23070" xr:uid="{00000000-0005-0000-0000-0000F42B0000}"/>
    <cellStyle name="Coma 2 7 2 3 2 2 2 2 4 5" xfId="20901" xr:uid="{00000000-0005-0000-0000-0000F52B0000}"/>
    <cellStyle name="Coma 2 7 2 3 2 2 2 2 5" xfId="2679" xr:uid="{00000000-0005-0000-0000-0000F62B0000}"/>
    <cellStyle name="Coma 2 7 2 3 2 2 2 2 5 2" xfId="16537" xr:uid="{00000000-0005-0000-0000-0000F72B0000}"/>
    <cellStyle name="Coma 2 7 2 3 2 2 2 2 5 2 2" xfId="25241" xr:uid="{00000000-0005-0000-0000-0000F82B0000}"/>
    <cellStyle name="Coma 2 7 2 3 2 2 2 2 5 3" xfId="18735" xr:uid="{00000000-0005-0000-0000-0000F92B0000}"/>
    <cellStyle name="Coma 2 7 2 3 2 2 2 2 5 3 2" xfId="27439" xr:uid="{00000000-0005-0000-0000-0000FA2B0000}"/>
    <cellStyle name="Coma 2 7 2 3 2 2 2 2 5 4" xfId="14367" xr:uid="{00000000-0005-0000-0000-0000FB2B0000}"/>
    <cellStyle name="Coma 2 7 2 3 2 2 2 2 5 4 2" xfId="23071" xr:uid="{00000000-0005-0000-0000-0000FC2B0000}"/>
    <cellStyle name="Coma 2 7 2 3 2 2 2 2 5 5" xfId="20902" xr:uid="{00000000-0005-0000-0000-0000FD2B0000}"/>
    <cellStyle name="Coma 2 7 2 3 2 2 2 2 6" xfId="2680" xr:uid="{00000000-0005-0000-0000-0000FE2B0000}"/>
    <cellStyle name="Coma 2 7 2 3 2 2 2 2 6 2" xfId="16538" xr:uid="{00000000-0005-0000-0000-0000FF2B0000}"/>
    <cellStyle name="Coma 2 7 2 3 2 2 2 2 6 2 2" xfId="25242" xr:uid="{00000000-0005-0000-0000-0000002C0000}"/>
    <cellStyle name="Coma 2 7 2 3 2 2 2 2 6 3" xfId="18736" xr:uid="{00000000-0005-0000-0000-0000012C0000}"/>
    <cellStyle name="Coma 2 7 2 3 2 2 2 2 6 3 2" xfId="27440" xr:uid="{00000000-0005-0000-0000-0000022C0000}"/>
    <cellStyle name="Coma 2 7 2 3 2 2 2 2 6 4" xfId="14368" xr:uid="{00000000-0005-0000-0000-0000032C0000}"/>
    <cellStyle name="Coma 2 7 2 3 2 2 2 2 6 4 2" xfId="23072" xr:uid="{00000000-0005-0000-0000-0000042C0000}"/>
    <cellStyle name="Coma 2 7 2 3 2 2 2 2 6 5" xfId="20903" xr:uid="{00000000-0005-0000-0000-0000052C0000}"/>
    <cellStyle name="Coma 2 7 2 3 2 2 2 2 7" xfId="16534" xr:uid="{00000000-0005-0000-0000-0000062C0000}"/>
    <cellStyle name="Coma 2 7 2 3 2 2 2 2 7 2" xfId="25238" xr:uid="{00000000-0005-0000-0000-0000072C0000}"/>
    <cellStyle name="Coma 2 7 2 3 2 2 2 2 8" xfId="18732" xr:uid="{00000000-0005-0000-0000-0000082C0000}"/>
    <cellStyle name="Coma 2 7 2 3 2 2 2 2 8 2" xfId="27436" xr:uid="{00000000-0005-0000-0000-0000092C0000}"/>
    <cellStyle name="Coma 2 7 2 3 2 2 2 2 9" xfId="14364" xr:uid="{00000000-0005-0000-0000-00000A2C0000}"/>
    <cellStyle name="Coma 2 7 2 3 2 2 2 2 9 2" xfId="23068" xr:uid="{00000000-0005-0000-0000-00000B2C0000}"/>
    <cellStyle name="Coma 2 7 2 3 2 2 2 3" xfId="2681" xr:uid="{00000000-0005-0000-0000-00000C2C0000}"/>
    <cellStyle name="Coma 2 7 2 3 2 2 2 4" xfId="2682" xr:uid="{00000000-0005-0000-0000-00000D2C0000}"/>
    <cellStyle name="Coma 2 7 2 3 2 2 2 5" xfId="2683" xr:uid="{00000000-0005-0000-0000-00000E2C0000}"/>
    <cellStyle name="Coma 2 7 2 3 2 2 2 6" xfId="2684" xr:uid="{00000000-0005-0000-0000-00000F2C0000}"/>
    <cellStyle name="Coma 2 7 2 3 2 2 3" xfId="2685" xr:uid="{00000000-0005-0000-0000-0000102C0000}"/>
    <cellStyle name="Coma 2 7 2 3 2 2 3 2" xfId="2686" xr:uid="{00000000-0005-0000-0000-0000112C0000}"/>
    <cellStyle name="Coma 2 7 2 3 2 2 3 3" xfId="2687" xr:uid="{00000000-0005-0000-0000-0000122C0000}"/>
    <cellStyle name="Coma 2 7 2 3 2 2 3 4" xfId="2688" xr:uid="{00000000-0005-0000-0000-0000132C0000}"/>
    <cellStyle name="Coma 2 7 2 3 2 2 3 5" xfId="2689" xr:uid="{00000000-0005-0000-0000-0000142C0000}"/>
    <cellStyle name="Coma 2 7 2 3 2 2 4" xfId="2690" xr:uid="{00000000-0005-0000-0000-0000152C0000}"/>
    <cellStyle name="Coma 2 7 2 3 2 2 4 2" xfId="16539" xr:uid="{00000000-0005-0000-0000-0000162C0000}"/>
    <cellStyle name="Coma 2 7 2 3 2 2 4 2 2" xfId="25243" xr:uid="{00000000-0005-0000-0000-0000172C0000}"/>
    <cellStyle name="Coma 2 7 2 3 2 2 4 3" xfId="18737" xr:uid="{00000000-0005-0000-0000-0000182C0000}"/>
    <cellStyle name="Coma 2 7 2 3 2 2 4 3 2" xfId="27441" xr:uid="{00000000-0005-0000-0000-0000192C0000}"/>
    <cellStyle name="Coma 2 7 2 3 2 2 4 4" xfId="14369" xr:uid="{00000000-0005-0000-0000-00001A2C0000}"/>
    <cellStyle name="Coma 2 7 2 3 2 2 4 4 2" xfId="23073" xr:uid="{00000000-0005-0000-0000-00001B2C0000}"/>
    <cellStyle name="Coma 2 7 2 3 2 2 4 5" xfId="20904" xr:uid="{00000000-0005-0000-0000-00001C2C0000}"/>
    <cellStyle name="Coma 2 7 2 3 2 2 5" xfId="2691" xr:uid="{00000000-0005-0000-0000-00001D2C0000}"/>
    <cellStyle name="Coma 2 7 2 3 2 2 5 2" xfId="16540" xr:uid="{00000000-0005-0000-0000-00001E2C0000}"/>
    <cellStyle name="Coma 2 7 2 3 2 2 5 2 2" xfId="25244" xr:uid="{00000000-0005-0000-0000-00001F2C0000}"/>
    <cellStyle name="Coma 2 7 2 3 2 2 5 3" xfId="18738" xr:uid="{00000000-0005-0000-0000-0000202C0000}"/>
    <cellStyle name="Coma 2 7 2 3 2 2 5 3 2" xfId="27442" xr:uid="{00000000-0005-0000-0000-0000212C0000}"/>
    <cellStyle name="Coma 2 7 2 3 2 2 5 4" xfId="14370" xr:uid="{00000000-0005-0000-0000-0000222C0000}"/>
    <cellStyle name="Coma 2 7 2 3 2 2 5 4 2" xfId="23074" xr:uid="{00000000-0005-0000-0000-0000232C0000}"/>
    <cellStyle name="Coma 2 7 2 3 2 2 5 5" xfId="20905" xr:uid="{00000000-0005-0000-0000-0000242C0000}"/>
    <cellStyle name="Coma 2 7 2 3 2 2 6" xfId="2692" xr:uid="{00000000-0005-0000-0000-0000252C0000}"/>
    <cellStyle name="Coma 2 7 2 3 2 2 6 2" xfId="16541" xr:uid="{00000000-0005-0000-0000-0000262C0000}"/>
    <cellStyle name="Coma 2 7 2 3 2 2 6 2 2" xfId="25245" xr:uid="{00000000-0005-0000-0000-0000272C0000}"/>
    <cellStyle name="Coma 2 7 2 3 2 2 6 3" xfId="18739" xr:uid="{00000000-0005-0000-0000-0000282C0000}"/>
    <cellStyle name="Coma 2 7 2 3 2 2 6 3 2" xfId="27443" xr:uid="{00000000-0005-0000-0000-0000292C0000}"/>
    <cellStyle name="Coma 2 7 2 3 2 2 6 4" xfId="14371" xr:uid="{00000000-0005-0000-0000-00002A2C0000}"/>
    <cellStyle name="Coma 2 7 2 3 2 2 6 4 2" xfId="23075" xr:uid="{00000000-0005-0000-0000-00002B2C0000}"/>
    <cellStyle name="Coma 2 7 2 3 2 2 6 5" xfId="20906" xr:uid="{00000000-0005-0000-0000-00002C2C0000}"/>
    <cellStyle name="Coma 2 7 2 3 2 2 7" xfId="2693" xr:uid="{00000000-0005-0000-0000-00002D2C0000}"/>
    <cellStyle name="Coma 2 7 2 3 2 2 7 2" xfId="16542" xr:uid="{00000000-0005-0000-0000-00002E2C0000}"/>
    <cellStyle name="Coma 2 7 2 3 2 2 7 2 2" xfId="25246" xr:uid="{00000000-0005-0000-0000-00002F2C0000}"/>
    <cellStyle name="Coma 2 7 2 3 2 2 7 3" xfId="18740" xr:uid="{00000000-0005-0000-0000-0000302C0000}"/>
    <cellStyle name="Coma 2 7 2 3 2 2 7 3 2" xfId="27444" xr:uid="{00000000-0005-0000-0000-0000312C0000}"/>
    <cellStyle name="Coma 2 7 2 3 2 2 7 4" xfId="14372" xr:uid="{00000000-0005-0000-0000-0000322C0000}"/>
    <cellStyle name="Coma 2 7 2 3 2 2 7 4 2" xfId="23076" xr:uid="{00000000-0005-0000-0000-0000332C0000}"/>
    <cellStyle name="Coma 2 7 2 3 2 2 7 5" xfId="20907" xr:uid="{00000000-0005-0000-0000-0000342C0000}"/>
    <cellStyle name="Coma 2 7 2 3 2 2 8" xfId="16533" xr:uid="{00000000-0005-0000-0000-0000352C0000}"/>
    <cellStyle name="Coma 2 7 2 3 2 2 8 2" xfId="25237" xr:uid="{00000000-0005-0000-0000-0000362C0000}"/>
    <cellStyle name="Coma 2 7 2 3 2 2 9" xfId="18731" xr:uid="{00000000-0005-0000-0000-0000372C0000}"/>
    <cellStyle name="Coma 2 7 2 3 2 2 9 2" xfId="27435" xr:uid="{00000000-0005-0000-0000-0000382C0000}"/>
    <cellStyle name="Coma 2 7 2 3 2 3" xfId="2694" xr:uid="{00000000-0005-0000-0000-0000392C0000}"/>
    <cellStyle name="Coma 2 7 2 3 2 3 10" xfId="20908" xr:uid="{00000000-0005-0000-0000-00003A2C0000}"/>
    <cellStyle name="Coma 2 7 2 3 2 3 2" xfId="2695" xr:uid="{00000000-0005-0000-0000-00003B2C0000}"/>
    <cellStyle name="Coma 2 7 2 3 2 3 2 2" xfId="2696" xr:uid="{00000000-0005-0000-0000-00003C2C0000}"/>
    <cellStyle name="Coma 2 7 2 3 2 3 2 3" xfId="2697" xr:uid="{00000000-0005-0000-0000-00003D2C0000}"/>
    <cellStyle name="Coma 2 7 2 3 2 3 2 4" xfId="2698" xr:uid="{00000000-0005-0000-0000-00003E2C0000}"/>
    <cellStyle name="Coma 2 7 2 3 2 3 2 5" xfId="2699" xr:uid="{00000000-0005-0000-0000-00003F2C0000}"/>
    <cellStyle name="Coma 2 7 2 3 2 3 3" xfId="2700" xr:uid="{00000000-0005-0000-0000-0000402C0000}"/>
    <cellStyle name="Coma 2 7 2 3 2 3 3 2" xfId="16544" xr:uid="{00000000-0005-0000-0000-0000412C0000}"/>
    <cellStyle name="Coma 2 7 2 3 2 3 3 2 2" xfId="25248" xr:uid="{00000000-0005-0000-0000-0000422C0000}"/>
    <cellStyle name="Coma 2 7 2 3 2 3 3 3" xfId="18742" xr:uid="{00000000-0005-0000-0000-0000432C0000}"/>
    <cellStyle name="Coma 2 7 2 3 2 3 3 3 2" xfId="27446" xr:uid="{00000000-0005-0000-0000-0000442C0000}"/>
    <cellStyle name="Coma 2 7 2 3 2 3 3 4" xfId="14374" xr:uid="{00000000-0005-0000-0000-0000452C0000}"/>
    <cellStyle name="Coma 2 7 2 3 2 3 3 4 2" xfId="23078" xr:uid="{00000000-0005-0000-0000-0000462C0000}"/>
    <cellStyle name="Coma 2 7 2 3 2 3 3 5" xfId="20909" xr:uid="{00000000-0005-0000-0000-0000472C0000}"/>
    <cellStyle name="Coma 2 7 2 3 2 3 4" xfId="2701" xr:uid="{00000000-0005-0000-0000-0000482C0000}"/>
    <cellStyle name="Coma 2 7 2 3 2 3 4 2" xfId="16545" xr:uid="{00000000-0005-0000-0000-0000492C0000}"/>
    <cellStyle name="Coma 2 7 2 3 2 3 4 2 2" xfId="25249" xr:uid="{00000000-0005-0000-0000-00004A2C0000}"/>
    <cellStyle name="Coma 2 7 2 3 2 3 4 3" xfId="18743" xr:uid="{00000000-0005-0000-0000-00004B2C0000}"/>
    <cellStyle name="Coma 2 7 2 3 2 3 4 3 2" xfId="27447" xr:uid="{00000000-0005-0000-0000-00004C2C0000}"/>
    <cellStyle name="Coma 2 7 2 3 2 3 4 4" xfId="14375" xr:uid="{00000000-0005-0000-0000-00004D2C0000}"/>
    <cellStyle name="Coma 2 7 2 3 2 3 4 4 2" xfId="23079" xr:uid="{00000000-0005-0000-0000-00004E2C0000}"/>
    <cellStyle name="Coma 2 7 2 3 2 3 4 5" xfId="20910" xr:uid="{00000000-0005-0000-0000-00004F2C0000}"/>
    <cellStyle name="Coma 2 7 2 3 2 3 5" xfId="2702" xr:uid="{00000000-0005-0000-0000-0000502C0000}"/>
    <cellStyle name="Coma 2 7 2 3 2 3 5 2" xfId="16546" xr:uid="{00000000-0005-0000-0000-0000512C0000}"/>
    <cellStyle name="Coma 2 7 2 3 2 3 5 2 2" xfId="25250" xr:uid="{00000000-0005-0000-0000-0000522C0000}"/>
    <cellStyle name="Coma 2 7 2 3 2 3 5 3" xfId="18744" xr:uid="{00000000-0005-0000-0000-0000532C0000}"/>
    <cellStyle name="Coma 2 7 2 3 2 3 5 3 2" xfId="27448" xr:uid="{00000000-0005-0000-0000-0000542C0000}"/>
    <cellStyle name="Coma 2 7 2 3 2 3 5 4" xfId="14376" xr:uid="{00000000-0005-0000-0000-0000552C0000}"/>
    <cellStyle name="Coma 2 7 2 3 2 3 5 4 2" xfId="23080" xr:uid="{00000000-0005-0000-0000-0000562C0000}"/>
    <cellStyle name="Coma 2 7 2 3 2 3 5 5" xfId="20911" xr:uid="{00000000-0005-0000-0000-0000572C0000}"/>
    <cellStyle name="Coma 2 7 2 3 2 3 6" xfId="2703" xr:uid="{00000000-0005-0000-0000-0000582C0000}"/>
    <cellStyle name="Coma 2 7 2 3 2 3 6 2" xfId="16547" xr:uid="{00000000-0005-0000-0000-0000592C0000}"/>
    <cellStyle name="Coma 2 7 2 3 2 3 6 2 2" xfId="25251" xr:uid="{00000000-0005-0000-0000-00005A2C0000}"/>
    <cellStyle name="Coma 2 7 2 3 2 3 6 3" xfId="18745" xr:uid="{00000000-0005-0000-0000-00005B2C0000}"/>
    <cellStyle name="Coma 2 7 2 3 2 3 6 3 2" xfId="27449" xr:uid="{00000000-0005-0000-0000-00005C2C0000}"/>
    <cellStyle name="Coma 2 7 2 3 2 3 6 4" xfId="14377" xr:uid="{00000000-0005-0000-0000-00005D2C0000}"/>
    <cellStyle name="Coma 2 7 2 3 2 3 6 4 2" xfId="23081" xr:uid="{00000000-0005-0000-0000-00005E2C0000}"/>
    <cellStyle name="Coma 2 7 2 3 2 3 6 5" xfId="20912" xr:uid="{00000000-0005-0000-0000-00005F2C0000}"/>
    <cellStyle name="Coma 2 7 2 3 2 3 7" xfId="16543" xr:uid="{00000000-0005-0000-0000-0000602C0000}"/>
    <cellStyle name="Coma 2 7 2 3 2 3 7 2" xfId="25247" xr:uid="{00000000-0005-0000-0000-0000612C0000}"/>
    <cellStyle name="Coma 2 7 2 3 2 3 8" xfId="18741" xr:uid="{00000000-0005-0000-0000-0000622C0000}"/>
    <cellStyle name="Coma 2 7 2 3 2 3 8 2" xfId="27445" xr:uid="{00000000-0005-0000-0000-0000632C0000}"/>
    <cellStyle name="Coma 2 7 2 3 2 3 9" xfId="14373" xr:uid="{00000000-0005-0000-0000-0000642C0000}"/>
    <cellStyle name="Coma 2 7 2 3 2 3 9 2" xfId="23077" xr:uid="{00000000-0005-0000-0000-0000652C0000}"/>
    <cellStyle name="Coma 2 7 2 3 2 4" xfId="2704" xr:uid="{00000000-0005-0000-0000-0000662C0000}"/>
    <cellStyle name="Coma 2 7 2 3 2 5" xfId="2705" xr:uid="{00000000-0005-0000-0000-0000672C0000}"/>
    <cellStyle name="Coma 2 7 2 3 2 6" xfId="2706" xr:uid="{00000000-0005-0000-0000-0000682C0000}"/>
    <cellStyle name="Coma 2 7 2 3 2 7" xfId="2707" xr:uid="{00000000-0005-0000-0000-0000692C0000}"/>
    <cellStyle name="Coma 2 7 2 3 3" xfId="2708" xr:uid="{00000000-0005-0000-0000-00006A2C0000}"/>
    <cellStyle name="Coma 2 7 2 3 3 2" xfId="2709" xr:uid="{00000000-0005-0000-0000-00006B2C0000}"/>
    <cellStyle name="Coma 2 7 2 3 3 2 10" xfId="20913" xr:uid="{00000000-0005-0000-0000-00006C2C0000}"/>
    <cellStyle name="Coma 2 7 2 3 3 2 2" xfId="2710" xr:uid="{00000000-0005-0000-0000-00006D2C0000}"/>
    <cellStyle name="Coma 2 7 2 3 3 2 2 2" xfId="2711" xr:uid="{00000000-0005-0000-0000-00006E2C0000}"/>
    <cellStyle name="Coma 2 7 2 3 3 2 2 3" xfId="2712" xr:uid="{00000000-0005-0000-0000-00006F2C0000}"/>
    <cellStyle name="Coma 2 7 2 3 3 2 2 4" xfId="2713" xr:uid="{00000000-0005-0000-0000-0000702C0000}"/>
    <cellStyle name="Coma 2 7 2 3 3 2 2 5" xfId="2714" xr:uid="{00000000-0005-0000-0000-0000712C0000}"/>
    <cellStyle name="Coma 2 7 2 3 3 2 3" xfId="2715" xr:uid="{00000000-0005-0000-0000-0000722C0000}"/>
    <cellStyle name="Coma 2 7 2 3 3 2 3 2" xfId="16549" xr:uid="{00000000-0005-0000-0000-0000732C0000}"/>
    <cellStyle name="Coma 2 7 2 3 3 2 3 2 2" xfId="25253" xr:uid="{00000000-0005-0000-0000-0000742C0000}"/>
    <cellStyle name="Coma 2 7 2 3 3 2 3 3" xfId="18747" xr:uid="{00000000-0005-0000-0000-0000752C0000}"/>
    <cellStyle name="Coma 2 7 2 3 3 2 3 3 2" xfId="27451" xr:uid="{00000000-0005-0000-0000-0000762C0000}"/>
    <cellStyle name="Coma 2 7 2 3 3 2 3 4" xfId="14379" xr:uid="{00000000-0005-0000-0000-0000772C0000}"/>
    <cellStyle name="Coma 2 7 2 3 3 2 3 4 2" xfId="23083" xr:uid="{00000000-0005-0000-0000-0000782C0000}"/>
    <cellStyle name="Coma 2 7 2 3 3 2 3 5" xfId="20914" xr:uid="{00000000-0005-0000-0000-0000792C0000}"/>
    <cellStyle name="Coma 2 7 2 3 3 2 4" xfId="2716" xr:uid="{00000000-0005-0000-0000-00007A2C0000}"/>
    <cellStyle name="Coma 2 7 2 3 3 2 4 2" xfId="16550" xr:uid="{00000000-0005-0000-0000-00007B2C0000}"/>
    <cellStyle name="Coma 2 7 2 3 3 2 4 2 2" xfId="25254" xr:uid="{00000000-0005-0000-0000-00007C2C0000}"/>
    <cellStyle name="Coma 2 7 2 3 3 2 4 3" xfId="18748" xr:uid="{00000000-0005-0000-0000-00007D2C0000}"/>
    <cellStyle name="Coma 2 7 2 3 3 2 4 3 2" xfId="27452" xr:uid="{00000000-0005-0000-0000-00007E2C0000}"/>
    <cellStyle name="Coma 2 7 2 3 3 2 4 4" xfId="14380" xr:uid="{00000000-0005-0000-0000-00007F2C0000}"/>
    <cellStyle name="Coma 2 7 2 3 3 2 4 4 2" xfId="23084" xr:uid="{00000000-0005-0000-0000-0000802C0000}"/>
    <cellStyle name="Coma 2 7 2 3 3 2 4 5" xfId="20915" xr:uid="{00000000-0005-0000-0000-0000812C0000}"/>
    <cellStyle name="Coma 2 7 2 3 3 2 5" xfId="2717" xr:uid="{00000000-0005-0000-0000-0000822C0000}"/>
    <cellStyle name="Coma 2 7 2 3 3 2 5 2" xfId="16551" xr:uid="{00000000-0005-0000-0000-0000832C0000}"/>
    <cellStyle name="Coma 2 7 2 3 3 2 5 2 2" xfId="25255" xr:uid="{00000000-0005-0000-0000-0000842C0000}"/>
    <cellStyle name="Coma 2 7 2 3 3 2 5 3" xfId="18749" xr:uid="{00000000-0005-0000-0000-0000852C0000}"/>
    <cellStyle name="Coma 2 7 2 3 3 2 5 3 2" xfId="27453" xr:uid="{00000000-0005-0000-0000-0000862C0000}"/>
    <cellStyle name="Coma 2 7 2 3 3 2 5 4" xfId="14381" xr:uid="{00000000-0005-0000-0000-0000872C0000}"/>
    <cellStyle name="Coma 2 7 2 3 3 2 5 4 2" xfId="23085" xr:uid="{00000000-0005-0000-0000-0000882C0000}"/>
    <cellStyle name="Coma 2 7 2 3 3 2 5 5" xfId="20916" xr:uid="{00000000-0005-0000-0000-0000892C0000}"/>
    <cellStyle name="Coma 2 7 2 3 3 2 6" xfId="2718" xr:uid="{00000000-0005-0000-0000-00008A2C0000}"/>
    <cellStyle name="Coma 2 7 2 3 3 2 6 2" xfId="16552" xr:uid="{00000000-0005-0000-0000-00008B2C0000}"/>
    <cellStyle name="Coma 2 7 2 3 3 2 6 2 2" xfId="25256" xr:uid="{00000000-0005-0000-0000-00008C2C0000}"/>
    <cellStyle name="Coma 2 7 2 3 3 2 6 3" xfId="18750" xr:uid="{00000000-0005-0000-0000-00008D2C0000}"/>
    <cellStyle name="Coma 2 7 2 3 3 2 6 3 2" xfId="27454" xr:uid="{00000000-0005-0000-0000-00008E2C0000}"/>
    <cellStyle name="Coma 2 7 2 3 3 2 6 4" xfId="14382" xr:uid="{00000000-0005-0000-0000-00008F2C0000}"/>
    <cellStyle name="Coma 2 7 2 3 3 2 6 4 2" xfId="23086" xr:uid="{00000000-0005-0000-0000-0000902C0000}"/>
    <cellStyle name="Coma 2 7 2 3 3 2 6 5" xfId="20917" xr:uid="{00000000-0005-0000-0000-0000912C0000}"/>
    <cellStyle name="Coma 2 7 2 3 3 2 7" xfId="16548" xr:uid="{00000000-0005-0000-0000-0000922C0000}"/>
    <cellStyle name="Coma 2 7 2 3 3 2 7 2" xfId="25252" xr:uid="{00000000-0005-0000-0000-0000932C0000}"/>
    <cellStyle name="Coma 2 7 2 3 3 2 8" xfId="18746" xr:uid="{00000000-0005-0000-0000-0000942C0000}"/>
    <cellStyle name="Coma 2 7 2 3 3 2 8 2" xfId="27450" xr:uid="{00000000-0005-0000-0000-0000952C0000}"/>
    <cellStyle name="Coma 2 7 2 3 3 2 9" xfId="14378" xr:uid="{00000000-0005-0000-0000-0000962C0000}"/>
    <cellStyle name="Coma 2 7 2 3 3 2 9 2" xfId="23082" xr:uid="{00000000-0005-0000-0000-0000972C0000}"/>
    <cellStyle name="Coma 2 7 2 3 3 3" xfId="2719" xr:uid="{00000000-0005-0000-0000-0000982C0000}"/>
    <cellStyle name="Coma 2 7 2 3 3 4" xfId="2720" xr:uid="{00000000-0005-0000-0000-0000992C0000}"/>
    <cellStyle name="Coma 2 7 2 3 3 5" xfId="2721" xr:uid="{00000000-0005-0000-0000-00009A2C0000}"/>
    <cellStyle name="Coma 2 7 2 3 3 6" xfId="2722" xr:uid="{00000000-0005-0000-0000-00009B2C0000}"/>
    <cellStyle name="Coma 2 7 2 3 4" xfId="2723" xr:uid="{00000000-0005-0000-0000-00009C2C0000}"/>
    <cellStyle name="Coma 2 7 2 3 4 2" xfId="2724" xr:uid="{00000000-0005-0000-0000-00009D2C0000}"/>
    <cellStyle name="Coma 2 7 2 3 4 3" xfId="2725" xr:uid="{00000000-0005-0000-0000-00009E2C0000}"/>
    <cellStyle name="Coma 2 7 2 3 4 4" xfId="2726" xr:uid="{00000000-0005-0000-0000-00009F2C0000}"/>
    <cellStyle name="Coma 2 7 2 3 4 5" xfId="2727" xr:uid="{00000000-0005-0000-0000-0000A02C0000}"/>
    <cellStyle name="Coma 2 7 2 3 5" xfId="2728" xr:uid="{00000000-0005-0000-0000-0000A12C0000}"/>
    <cellStyle name="Coma 2 7 2 3 5 2" xfId="16553" xr:uid="{00000000-0005-0000-0000-0000A22C0000}"/>
    <cellStyle name="Coma 2 7 2 3 5 2 2" xfId="25257" xr:uid="{00000000-0005-0000-0000-0000A32C0000}"/>
    <cellStyle name="Coma 2 7 2 3 5 3" xfId="18751" xr:uid="{00000000-0005-0000-0000-0000A42C0000}"/>
    <cellStyle name="Coma 2 7 2 3 5 3 2" xfId="27455" xr:uid="{00000000-0005-0000-0000-0000A52C0000}"/>
    <cellStyle name="Coma 2 7 2 3 5 4" xfId="14383" xr:uid="{00000000-0005-0000-0000-0000A62C0000}"/>
    <cellStyle name="Coma 2 7 2 3 5 4 2" xfId="23087" xr:uid="{00000000-0005-0000-0000-0000A72C0000}"/>
    <cellStyle name="Coma 2 7 2 3 5 5" xfId="20918" xr:uid="{00000000-0005-0000-0000-0000A82C0000}"/>
    <cellStyle name="Coma 2 7 2 3 6" xfId="2729" xr:uid="{00000000-0005-0000-0000-0000A92C0000}"/>
    <cellStyle name="Coma 2 7 2 3 6 2" xfId="16554" xr:uid="{00000000-0005-0000-0000-0000AA2C0000}"/>
    <cellStyle name="Coma 2 7 2 3 6 2 2" xfId="25258" xr:uid="{00000000-0005-0000-0000-0000AB2C0000}"/>
    <cellStyle name="Coma 2 7 2 3 6 3" xfId="18752" xr:uid="{00000000-0005-0000-0000-0000AC2C0000}"/>
    <cellStyle name="Coma 2 7 2 3 6 3 2" xfId="27456" xr:uid="{00000000-0005-0000-0000-0000AD2C0000}"/>
    <cellStyle name="Coma 2 7 2 3 6 4" xfId="14384" xr:uid="{00000000-0005-0000-0000-0000AE2C0000}"/>
    <cellStyle name="Coma 2 7 2 3 6 4 2" xfId="23088" xr:uid="{00000000-0005-0000-0000-0000AF2C0000}"/>
    <cellStyle name="Coma 2 7 2 3 6 5" xfId="20919" xr:uid="{00000000-0005-0000-0000-0000B02C0000}"/>
    <cellStyle name="Coma 2 7 2 3 7" xfId="2730" xr:uid="{00000000-0005-0000-0000-0000B12C0000}"/>
    <cellStyle name="Coma 2 7 2 3 7 2" xfId="16555" xr:uid="{00000000-0005-0000-0000-0000B22C0000}"/>
    <cellStyle name="Coma 2 7 2 3 7 2 2" xfId="25259" xr:uid="{00000000-0005-0000-0000-0000B32C0000}"/>
    <cellStyle name="Coma 2 7 2 3 7 3" xfId="18753" xr:uid="{00000000-0005-0000-0000-0000B42C0000}"/>
    <cellStyle name="Coma 2 7 2 3 7 3 2" xfId="27457" xr:uid="{00000000-0005-0000-0000-0000B52C0000}"/>
    <cellStyle name="Coma 2 7 2 3 7 4" xfId="14385" xr:uid="{00000000-0005-0000-0000-0000B62C0000}"/>
    <cellStyle name="Coma 2 7 2 3 7 4 2" xfId="23089" xr:uid="{00000000-0005-0000-0000-0000B72C0000}"/>
    <cellStyle name="Coma 2 7 2 3 7 5" xfId="20920" xr:uid="{00000000-0005-0000-0000-0000B82C0000}"/>
    <cellStyle name="Coma 2 7 2 3 8" xfId="2731" xr:uid="{00000000-0005-0000-0000-0000B92C0000}"/>
    <cellStyle name="Coma 2 7 2 3 8 2" xfId="16556" xr:uid="{00000000-0005-0000-0000-0000BA2C0000}"/>
    <cellStyle name="Coma 2 7 2 3 8 2 2" xfId="25260" xr:uid="{00000000-0005-0000-0000-0000BB2C0000}"/>
    <cellStyle name="Coma 2 7 2 3 8 3" xfId="18754" xr:uid="{00000000-0005-0000-0000-0000BC2C0000}"/>
    <cellStyle name="Coma 2 7 2 3 8 3 2" xfId="27458" xr:uid="{00000000-0005-0000-0000-0000BD2C0000}"/>
    <cellStyle name="Coma 2 7 2 3 8 4" xfId="14386" xr:uid="{00000000-0005-0000-0000-0000BE2C0000}"/>
    <cellStyle name="Coma 2 7 2 3 8 4 2" xfId="23090" xr:uid="{00000000-0005-0000-0000-0000BF2C0000}"/>
    <cellStyle name="Coma 2 7 2 3 8 5" xfId="20921" xr:uid="{00000000-0005-0000-0000-0000C02C0000}"/>
    <cellStyle name="Coma 2 7 2 3 9" xfId="16532" xr:uid="{00000000-0005-0000-0000-0000C12C0000}"/>
    <cellStyle name="Coma 2 7 2 3 9 2" xfId="25236" xr:uid="{00000000-0005-0000-0000-0000C22C0000}"/>
    <cellStyle name="Coma 2 7 2 4" xfId="2732" xr:uid="{00000000-0005-0000-0000-0000C32C0000}"/>
    <cellStyle name="Coma 2 7 2 4 2" xfId="2733" xr:uid="{00000000-0005-0000-0000-0000C42C0000}"/>
    <cellStyle name="Coma 2 7 2 4 3" xfId="2734" xr:uid="{00000000-0005-0000-0000-0000C52C0000}"/>
    <cellStyle name="Coma 2 7 2 4 4" xfId="2735" xr:uid="{00000000-0005-0000-0000-0000C62C0000}"/>
    <cellStyle name="Coma 2 7 2 4 5" xfId="2736" xr:uid="{00000000-0005-0000-0000-0000C72C0000}"/>
    <cellStyle name="Coma 2 7 2 5" xfId="2737" xr:uid="{00000000-0005-0000-0000-0000C82C0000}"/>
    <cellStyle name="Coma 2 7 2 5 10" xfId="14387" xr:uid="{00000000-0005-0000-0000-0000C92C0000}"/>
    <cellStyle name="Coma 2 7 2 5 10 2" xfId="23091" xr:uid="{00000000-0005-0000-0000-0000CA2C0000}"/>
    <cellStyle name="Coma 2 7 2 5 11" xfId="20922" xr:uid="{00000000-0005-0000-0000-0000CB2C0000}"/>
    <cellStyle name="Coma 2 7 2 5 2" xfId="2738" xr:uid="{00000000-0005-0000-0000-0000CC2C0000}"/>
    <cellStyle name="Coma 2 7 2 5 2 2" xfId="2739" xr:uid="{00000000-0005-0000-0000-0000CD2C0000}"/>
    <cellStyle name="Coma 2 7 2 5 2 2 10" xfId="20923" xr:uid="{00000000-0005-0000-0000-0000CE2C0000}"/>
    <cellStyle name="Coma 2 7 2 5 2 2 2" xfId="2740" xr:uid="{00000000-0005-0000-0000-0000CF2C0000}"/>
    <cellStyle name="Coma 2 7 2 5 2 2 2 2" xfId="2741" xr:uid="{00000000-0005-0000-0000-0000D02C0000}"/>
    <cellStyle name="Coma 2 7 2 5 2 2 2 3" xfId="2742" xr:uid="{00000000-0005-0000-0000-0000D12C0000}"/>
    <cellStyle name="Coma 2 7 2 5 2 2 2 4" xfId="2743" xr:uid="{00000000-0005-0000-0000-0000D22C0000}"/>
    <cellStyle name="Coma 2 7 2 5 2 2 2 5" xfId="2744" xr:uid="{00000000-0005-0000-0000-0000D32C0000}"/>
    <cellStyle name="Coma 2 7 2 5 2 2 3" xfId="2745" xr:uid="{00000000-0005-0000-0000-0000D42C0000}"/>
    <cellStyle name="Coma 2 7 2 5 2 2 3 2" xfId="16559" xr:uid="{00000000-0005-0000-0000-0000D52C0000}"/>
    <cellStyle name="Coma 2 7 2 5 2 2 3 2 2" xfId="25263" xr:uid="{00000000-0005-0000-0000-0000D62C0000}"/>
    <cellStyle name="Coma 2 7 2 5 2 2 3 3" xfId="18757" xr:uid="{00000000-0005-0000-0000-0000D72C0000}"/>
    <cellStyle name="Coma 2 7 2 5 2 2 3 3 2" xfId="27461" xr:uid="{00000000-0005-0000-0000-0000D82C0000}"/>
    <cellStyle name="Coma 2 7 2 5 2 2 3 4" xfId="14389" xr:uid="{00000000-0005-0000-0000-0000D92C0000}"/>
    <cellStyle name="Coma 2 7 2 5 2 2 3 4 2" xfId="23093" xr:uid="{00000000-0005-0000-0000-0000DA2C0000}"/>
    <cellStyle name="Coma 2 7 2 5 2 2 3 5" xfId="20924" xr:uid="{00000000-0005-0000-0000-0000DB2C0000}"/>
    <cellStyle name="Coma 2 7 2 5 2 2 4" xfId="2746" xr:uid="{00000000-0005-0000-0000-0000DC2C0000}"/>
    <cellStyle name="Coma 2 7 2 5 2 2 4 2" xfId="16560" xr:uid="{00000000-0005-0000-0000-0000DD2C0000}"/>
    <cellStyle name="Coma 2 7 2 5 2 2 4 2 2" xfId="25264" xr:uid="{00000000-0005-0000-0000-0000DE2C0000}"/>
    <cellStyle name="Coma 2 7 2 5 2 2 4 3" xfId="18758" xr:uid="{00000000-0005-0000-0000-0000DF2C0000}"/>
    <cellStyle name="Coma 2 7 2 5 2 2 4 3 2" xfId="27462" xr:uid="{00000000-0005-0000-0000-0000E02C0000}"/>
    <cellStyle name="Coma 2 7 2 5 2 2 4 4" xfId="14390" xr:uid="{00000000-0005-0000-0000-0000E12C0000}"/>
    <cellStyle name="Coma 2 7 2 5 2 2 4 4 2" xfId="23094" xr:uid="{00000000-0005-0000-0000-0000E22C0000}"/>
    <cellStyle name="Coma 2 7 2 5 2 2 4 5" xfId="20925" xr:uid="{00000000-0005-0000-0000-0000E32C0000}"/>
    <cellStyle name="Coma 2 7 2 5 2 2 5" xfId="2747" xr:uid="{00000000-0005-0000-0000-0000E42C0000}"/>
    <cellStyle name="Coma 2 7 2 5 2 2 5 2" xfId="16561" xr:uid="{00000000-0005-0000-0000-0000E52C0000}"/>
    <cellStyle name="Coma 2 7 2 5 2 2 5 2 2" xfId="25265" xr:uid="{00000000-0005-0000-0000-0000E62C0000}"/>
    <cellStyle name="Coma 2 7 2 5 2 2 5 3" xfId="18759" xr:uid="{00000000-0005-0000-0000-0000E72C0000}"/>
    <cellStyle name="Coma 2 7 2 5 2 2 5 3 2" xfId="27463" xr:uid="{00000000-0005-0000-0000-0000E82C0000}"/>
    <cellStyle name="Coma 2 7 2 5 2 2 5 4" xfId="14391" xr:uid="{00000000-0005-0000-0000-0000E92C0000}"/>
    <cellStyle name="Coma 2 7 2 5 2 2 5 4 2" xfId="23095" xr:uid="{00000000-0005-0000-0000-0000EA2C0000}"/>
    <cellStyle name="Coma 2 7 2 5 2 2 5 5" xfId="20926" xr:uid="{00000000-0005-0000-0000-0000EB2C0000}"/>
    <cellStyle name="Coma 2 7 2 5 2 2 6" xfId="2748" xr:uid="{00000000-0005-0000-0000-0000EC2C0000}"/>
    <cellStyle name="Coma 2 7 2 5 2 2 6 2" xfId="16562" xr:uid="{00000000-0005-0000-0000-0000ED2C0000}"/>
    <cellStyle name="Coma 2 7 2 5 2 2 6 2 2" xfId="25266" xr:uid="{00000000-0005-0000-0000-0000EE2C0000}"/>
    <cellStyle name="Coma 2 7 2 5 2 2 6 3" xfId="18760" xr:uid="{00000000-0005-0000-0000-0000EF2C0000}"/>
    <cellStyle name="Coma 2 7 2 5 2 2 6 3 2" xfId="27464" xr:uid="{00000000-0005-0000-0000-0000F02C0000}"/>
    <cellStyle name="Coma 2 7 2 5 2 2 6 4" xfId="14392" xr:uid="{00000000-0005-0000-0000-0000F12C0000}"/>
    <cellStyle name="Coma 2 7 2 5 2 2 6 4 2" xfId="23096" xr:uid="{00000000-0005-0000-0000-0000F22C0000}"/>
    <cellStyle name="Coma 2 7 2 5 2 2 6 5" xfId="20927" xr:uid="{00000000-0005-0000-0000-0000F32C0000}"/>
    <cellStyle name="Coma 2 7 2 5 2 2 7" xfId="16558" xr:uid="{00000000-0005-0000-0000-0000F42C0000}"/>
    <cellStyle name="Coma 2 7 2 5 2 2 7 2" xfId="25262" xr:uid="{00000000-0005-0000-0000-0000F52C0000}"/>
    <cellStyle name="Coma 2 7 2 5 2 2 8" xfId="18756" xr:uid="{00000000-0005-0000-0000-0000F62C0000}"/>
    <cellStyle name="Coma 2 7 2 5 2 2 8 2" xfId="27460" xr:uid="{00000000-0005-0000-0000-0000F72C0000}"/>
    <cellStyle name="Coma 2 7 2 5 2 2 9" xfId="14388" xr:uid="{00000000-0005-0000-0000-0000F82C0000}"/>
    <cellStyle name="Coma 2 7 2 5 2 2 9 2" xfId="23092" xr:uid="{00000000-0005-0000-0000-0000F92C0000}"/>
    <cellStyle name="Coma 2 7 2 5 2 3" xfId="2749" xr:uid="{00000000-0005-0000-0000-0000FA2C0000}"/>
    <cellStyle name="Coma 2 7 2 5 2 4" xfId="2750" xr:uid="{00000000-0005-0000-0000-0000FB2C0000}"/>
    <cellStyle name="Coma 2 7 2 5 2 5" xfId="2751" xr:uid="{00000000-0005-0000-0000-0000FC2C0000}"/>
    <cellStyle name="Coma 2 7 2 5 2 6" xfId="2752" xr:uid="{00000000-0005-0000-0000-0000FD2C0000}"/>
    <cellStyle name="Coma 2 7 2 5 3" xfId="2753" xr:uid="{00000000-0005-0000-0000-0000FE2C0000}"/>
    <cellStyle name="Coma 2 7 2 5 3 2" xfId="2754" xr:uid="{00000000-0005-0000-0000-0000FF2C0000}"/>
    <cellStyle name="Coma 2 7 2 5 3 3" xfId="2755" xr:uid="{00000000-0005-0000-0000-0000002D0000}"/>
    <cellStyle name="Coma 2 7 2 5 3 4" xfId="2756" xr:uid="{00000000-0005-0000-0000-0000012D0000}"/>
    <cellStyle name="Coma 2 7 2 5 3 5" xfId="2757" xr:uid="{00000000-0005-0000-0000-0000022D0000}"/>
    <cellStyle name="Coma 2 7 2 5 4" xfId="2758" xr:uid="{00000000-0005-0000-0000-0000032D0000}"/>
    <cellStyle name="Coma 2 7 2 5 4 2" xfId="16563" xr:uid="{00000000-0005-0000-0000-0000042D0000}"/>
    <cellStyle name="Coma 2 7 2 5 4 2 2" xfId="25267" xr:uid="{00000000-0005-0000-0000-0000052D0000}"/>
    <cellStyle name="Coma 2 7 2 5 4 3" xfId="18761" xr:uid="{00000000-0005-0000-0000-0000062D0000}"/>
    <cellStyle name="Coma 2 7 2 5 4 3 2" xfId="27465" xr:uid="{00000000-0005-0000-0000-0000072D0000}"/>
    <cellStyle name="Coma 2 7 2 5 4 4" xfId="14393" xr:uid="{00000000-0005-0000-0000-0000082D0000}"/>
    <cellStyle name="Coma 2 7 2 5 4 4 2" xfId="23097" xr:uid="{00000000-0005-0000-0000-0000092D0000}"/>
    <cellStyle name="Coma 2 7 2 5 4 5" xfId="20928" xr:uid="{00000000-0005-0000-0000-00000A2D0000}"/>
    <cellStyle name="Coma 2 7 2 5 5" xfId="2759" xr:uid="{00000000-0005-0000-0000-00000B2D0000}"/>
    <cellStyle name="Coma 2 7 2 5 5 2" xfId="16564" xr:uid="{00000000-0005-0000-0000-00000C2D0000}"/>
    <cellStyle name="Coma 2 7 2 5 5 2 2" xfId="25268" xr:uid="{00000000-0005-0000-0000-00000D2D0000}"/>
    <cellStyle name="Coma 2 7 2 5 5 3" xfId="18762" xr:uid="{00000000-0005-0000-0000-00000E2D0000}"/>
    <cellStyle name="Coma 2 7 2 5 5 3 2" xfId="27466" xr:uid="{00000000-0005-0000-0000-00000F2D0000}"/>
    <cellStyle name="Coma 2 7 2 5 5 4" xfId="14394" xr:uid="{00000000-0005-0000-0000-0000102D0000}"/>
    <cellStyle name="Coma 2 7 2 5 5 4 2" xfId="23098" xr:uid="{00000000-0005-0000-0000-0000112D0000}"/>
    <cellStyle name="Coma 2 7 2 5 5 5" xfId="20929" xr:uid="{00000000-0005-0000-0000-0000122D0000}"/>
    <cellStyle name="Coma 2 7 2 5 6" xfId="2760" xr:uid="{00000000-0005-0000-0000-0000132D0000}"/>
    <cellStyle name="Coma 2 7 2 5 6 2" xfId="16565" xr:uid="{00000000-0005-0000-0000-0000142D0000}"/>
    <cellStyle name="Coma 2 7 2 5 6 2 2" xfId="25269" xr:uid="{00000000-0005-0000-0000-0000152D0000}"/>
    <cellStyle name="Coma 2 7 2 5 6 3" xfId="18763" xr:uid="{00000000-0005-0000-0000-0000162D0000}"/>
    <cellStyle name="Coma 2 7 2 5 6 3 2" xfId="27467" xr:uid="{00000000-0005-0000-0000-0000172D0000}"/>
    <cellStyle name="Coma 2 7 2 5 6 4" xfId="14395" xr:uid="{00000000-0005-0000-0000-0000182D0000}"/>
    <cellStyle name="Coma 2 7 2 5 6 4 2" xfId="23099" xr:uid="{00000000-0005-0000-0000-0000192D0000}"/>
    <cellStyle name="Coma 2 7 2 5 6 5" xfId="20930" xr:uid="{00000000-0005-0000-0000-00001A2D0000}"/>
    <cellStyle name="Coma 2 7 2 5 7" xfId="2761" xr:uid="{00000000-0005-0000-0000-00001B2D0000}"/>
    <cellStyle name="Coma 2 7 2 5 7 2" xfId="16566" xr:uid="{00000000-0005-0000-0000-00001C2D0000}"/>
    <cellStyle name="Coma 2 7 2 5 7 2 2" xfId="25270" xr:uid="{00000000-0005-0000-0000-00001D2D0000}"/>
    <cellStyle name="Coma 2 7 2 5 7 3" xfId="18764" xr:uid="{00000000-0005-0000-0000-00001E2D0000}"/>
    <cellStyle name="Coma 2 7 2 5 7 3 2" xfId="27468" xr:uid="{00000000-0005-0000-0000-00001F2D0000}"/>
    <cellStyle name="Coma 2 7 2 5 7 4" xfId="14396" xr:uid="{00000000-0005-0000-0000-0000202D0000}"/>
    <cellStyle name="Coma 2 7 2 5 7 4 2" xfId="23100" xr:uid="{00000000-0005-0000-0000-0000212D0000}"/>
    <cellStyle name="Coma 2 7 2 5 7 5" xfId="20931" xr:uid="{00000000-0005-0000-0000-0000222D0000}"/>
    <cellStyle name="Coma 2 7 2 5 8" xfId="16557" xr:uid="{00000000-0005-0000-0000-0000232D0000}"/>
    <cellStyle name="Coma 2 7 2 5 8 2" xfId="25261" xr:uid="{00000000-0005-0000-0000-0000242D0000}"/>
    <cellStyle name="Coma 2 7 2 5 9" xfId="18755" xr:uid="{00000000-0005-0000-0000-0000252D0000}"/>
    <cellStyle name="Coma 2 7 2 5 9 2" xfId="27459" xr:uid="{00000000-0005-0000-0000-0000262D0000}"/>
    <cellStyle name="Coma 2 7 2 6" xfId="2762" xr:uid="{00000000-0005-0000-0000-0000272D0000}"/>
    <cellStyle name="Coma 2 7 2 6 10" xfId="20932" xr:uid="{00000000-0005-0000-0000-0000282D0000}"/>
    <cellStyle name="Coma 2 7 2 6 2" xfId="2763" xr:uid="{00000000-0005-0000-0000-0000292D0000}"/>
    <cellStyle name="Coma 2 7 2 6 2 2" xfId="2764" xr:uid="{00000000-0005-0000-0000-00002A2D0000}"/>
    <cellStyle name="Coma 2 7 2 6 2 3" xfId="2765" xr:uid="{00000000-0005-0000-0000-00002B2D0000}"/>
    <cellStyle name="Coma 2 7 2 6 2 4" xfId="2766" xr:uid="{00000000-0005-0000-0000-00002C2D0000}"/>
    <cellStyle name="Coma 2 7 2 6 2 5" xfId="2767" xr:uid="{00000000-0005-0000-0000-00002D2D0000}"/>
    <cellStyle name="Coma 2 7 2 6 3" xfId="2768" xr:uid="{00000000-0005-0000-0000-00002E2D0000}"/>
    <cellStyle name="Coma 2 7 2 6 3 2" xfId="16568" xr:uid="{00000000-0005-0000-0000-00002F2D0000}"/>
    <cellStyle name="Coma 2 7 2 6 3 2 2" xfId="25272" xr:uid="{00000000-0005-0000-0000-0000302D0000}"/>
    <cellStyle name="Coma 2 7 2 6 3 3" xfId="18766" xr:uid="{00000000-0005-0000-0000-0000312D0000}"/>
    <cellStyle name="Coma 2 7 2 6 3 3 2" xfId="27470" xr:uid="{00000000-0005-0000-0000-0000322D0000}"/>
    <cellStyle name="Coma 2 7 2 6 3 4" xfId="14398" xr:uid="{00000000-0005-0000-0000-0000332D0000}"/>
    <cellStyle name="Coma 2 7 2 6 3 4 2" xfId="23102" xr:uid="{00000000-0005-0000-0000-0000342D0000}"/>
    <cellStyle name="Coma 2 7 2 6 3 5" xfId="20933" xr:uid="{00000000-0005-0000-0000-0000352D0000}"/>
    <cellStyle name="Coma 2 7 2 6 4" xfId="2769" xr:uid="{00000000-0005-0000-0000-0000362D0000}"/>
    <cellStyle name="Coma 2 7 2 6 4 2" xfId="16569" xr:uid="{00000000-0005-0000-0000-0000372D0000}"/>
    <cellStyle name="Coma 2 7 2 6 4 2 2" xfId="25273" xr:uid="{00000000-0005-0000-0000-0000382D0000}"/>
    <cellStyle name="Coma 2 7 2 6 4 3" xfId="18767" xr:uid="{00000000-0005-0000-0000-0000392D0000}"/>
    <cellStyle name="Coma 2 7 2 6 4 3 2" xfId="27471" xr:uid="{00000000-0005-0000-0000-00003A2D0000}"/>
    <cellStyle name="Coma 2 7 2 6 4 4" xfId="14399" xr:uid="{00000000-0005-0000-0000-00003B2D0000}"/>
    <cellStyle name="Coma 2 7 2 6 4 4 2" xfId="23103" xr:uid="{00000000-0005-0000-0000-00003C2D0000}"/>
    <cellStyle name="Coma 2 7 2 6 4 5" xfId="20934" xr:uid="{00000000-0005-0000-0000-00003D2D0000}"/>
    <cellStyle name="Coma 2 7 2 6 5" xfId="2770" xr:uid="{00000000-0005-0000-0000-00003E2D0000}"/>
    <cellStyle name="Coma 2 7 2 6 5 2" xfId="16570" xr:uid="{00000000-0005-0000-0000-00003F2D0000}"/>
    <cellStyle name="Coma 2 7 2 6 5 2 2" xfId="25274" xr:uid="{00000000-0005-0000-0000-0000402D0000}"/>
    <cellStyle name="Coma 2 7 2 6 5 3" xfId="18768" xr:uid="{00000000-0005-0000-0000-0000412D0000}"/>
    <cellStyle name="Coma 2 7 2 6 5 3 2" xfId="27472" xr:uid="{00000000-0005-0000-0000-0000422D0000}"/>
    <cellStyle name="Coma 2 7 2 6 5 4" xfId="14400" xr:uid="{00000000-0005-0000-0000-0000432D0000}"/>
    <cellStyle name="Coma 2 7 2 6 5 4 2" xfId="23104" xr:uid="{00000000-0005-0000-0000-0000442D0000}"/>
    <cellStyle name="Coma 2 7 2 6 5 5" xfId="20935" xr:uid="{00000000-0005-0000-0000-0000452D0000}"/>
    <cellStyle name="Coma 2 7 2 6 6" xfId="2771" xr:uid="{00000000-0005-0000-0000-0000462D0000}"/>
    <cellStyle name="Coma 2 7 2 6 6 2" xfId="16571" xr:uid="{00000000-0005-0000-0000-0000472D0000}"/>
    <cellStyle name="Coma 2 7 2 6 6 2 2" xfId="25275" xr:uid="{00000000-0005-0000-0000-0000482D0000}"/>
    <cellStyle name="Coma 2 7 2 6 6 3" xfId="18769" xr:uid="{00000000-0005-0000-0000-0000492D0000}"/>
    <cellStyle name="Coma 2 7 2 6 6 3 2" xfId="27473" xr:uid="{00000000-0005-0000-0000-00004A2D0000}"/>
    <cellStyle name="Coma 2 7 2 6 6 4" xfId="14401" xr:uid="{00000000-0005-0000-0000-00004B2D0000}"/>
    <cellStyle name="Coma 2 7 2 6 6 4 2" xfId="23105" xr:uid="{00000000-0005-0000-0000-00004C2D0000}"/>
    <cellStyle name="Coma 2 7 2 6 6 5" xfId="20936" xr:uid="{00000000-0005-0000-0000-00004D2D0000}"/>
    <cellStyle name="Coma 2 7 2 6 7" xfId="16567" xr:uid="{00000000-0005-0000-0000-00004E2D0000}"/>
    <cellStyle name="Coma 2 7 2 6 7 2" xfId="25271" xr:uid="{00000000-0005-0000-0000-00004F2D0000}"/>
    <cellStyle name="Coma 2 7 2 6 8" xfId="18765" xr:uid="{00000000-0005-0000-0000-0000502D0000}"/>
    <cellStyle name="Coma 2 7 2 6 8 2" xfId="27469" xr:uid="{00000000-0005-0000-0000-0000512D0000}"/>
    <cellStyle name="Coma 2 7 2 6 9" xfId="14397" xr:uid="{00000000-0005-0000-0000-0000522D0000}"/>
    <cellStyle name="Coma 2 7 2 6 9 2" xfId="23101" xr:uid="{00000000-0005-0000-0000-0000532D0000}"/>
    <cellStyle name="Coma 2 7 2 7" xfId="2772" xr:uid="{00000000-0005-0000-0000-0000542D0000}"/>
    <cellStyle name="Coma 2 7 2 8" xfId="2773" xr:uid="{00000000-0005-0000-0000-0000552D0000}"/>
    <cellStyle name="Coma 2 7 2 9" xfId="2774" xr:uid="{00000000-0005-0000-0000-0000562D0000}"/>
    <cellStyle name="Coma 2 7 3" xfId="2775" xr:uid="{00000000-0005-0000-0000-0000572D0000}"/>
    <cellStyle name="Coma 2 7 3 2" xfId="2776" xr:uid="{00000000-0005-0000-0000-0000582D0000}"/>
    <cellStyle name="Coma 2 7 3 2 10" xfId="18770" xr:uid="{00000000-0005-0000-0000-0000592D0000}"/>
    <cellStyle name="Coma 2 7 3 2 10 2" xfId="27474" xr:uid="{00000000-0005-0000-0000-00005A2D0000}"/>
    <cellStyle name="Coma 2 7 3 2 11" xfId="14402" xr:uid="{00000000-0005-0000-0000-00005B2D0000}"/>
    <cellStyle name="Coma 2 7 3 2 11 2" xfId="23106" xr:uid="{00000000-0005-0000-0000-00005C2D0000}"/>
    <cellStyle name="Coma 2 7 3 2 12" xfId="20937" xr:uid="{00000000-0005-0000-0000-00005D2D0000}"/>
    <cellStyle name="Coma 2 7 3 2 2" xfId="2777" xr:uid="{00000000-0005-0000-0000-00005E2D0000}"/>
    <cellStyle name="Coma 2 7 3 2 2 2" xfId="2778" xr:uid="{00000000-0005-0000-0000-00005F2D0000}"/>
    <cellStyle name="Coma 2 7 3 2 2 2 10" xfId="14403" xr:uid="{00000000-0005-0000-0000-0000602D0000}"/>
    <cellStyle name="Coma 2 7 3 2 2 2 10 2" xfId="23107" xr:uid="{00000000-0005-0000-0000-0000612D0000}"/>
    <cellStyle name="Coma 2 7 3 2 2 2 11" xfId="20938" xr:uid="{00000000-0005-0000-0000-0000622D0000}"/>
    <cellStyle name="Coma 2 7 3 2 2 2 2" xfId="2779" xr:uid="{00000000-0005-0000-0000-0000632D0000}"/>
    <cellStyle name="Coma 2 7 3 2 2 2 2 2" xfId="2780" xr:uid="{00000000-0005-0000-0000-0000642D0000}"/>
    <cellStyle name="Coma 2 7 3 2 2 2 2 2 10" xfId="20939" xr:uid="{00000000-0005-0000-0000-0000652D0000}"/>
    <cellStyle name="Coma 2 7 3 2 2 2 2 2 2" xfId="2781" xr:uid="{00000000-0005-0000-0000-0000662D0000}"/>
    <cellStyle name="Coma 2 7 3 2 2 2 2 2 2 2" xfId="2782" xr:uid="{00000000-0005-0000-0000-0000672D0000}"/>
    <cellStyle name="Coma 2 7 3 2 2 2 2 2 2 3" xfId="2783" xr:uid="{00000000-0005-0000-0000-0000682D0000}"/>
    <cellStyle name="Coma 2 7 3 2 2 2 2 2 2 4" xfId="2784" xr:uid="{00000000-0005-0000-0000-0000692D0000}"/>
    <cellStyle name="Coma 2 7 3 2 2 2 2 2 2 5" xfId="2785" xr:uid="{00000000-0005-0000-0000-00006A2D0000}"/>
    <cellStyle name="Coma 2 7 3 2 2 2 2 2 3" xfId="2786" xr:uid="{00000000-0005-0000-0000-00006B2D0000}"/>
    <cellStyle name="Coma 2 7 3 2 2 2 2 2 3 2" xfId="16575" xr:uid="{00000000-0005-0000-0000-00006C2D0000}"/>
    <cellStyle name="Coma 2 7 3 2 2 2 2 2 3 2 2" xfId="25279" xr:uid="{00000000-0005-0000-0000-00006D2D0000}"/>
    <cellStyle name="Coma 2 7 3 2 2 2 2 2 3 3" xfId="18773" xr:uid="{00000000-0005-0000-0000-00006E2D0000}"/>
    <cellStyle name="Coma 2 7 3 2 2 2 2 2 3 3 2" xfId="27477" xr:uid="{00000000-0005-0000-0000-00006F2D0000}"/>
    <cellStyle name="Coma 2 7 3 2 2 2 2 2 3 4" xfId="14405" xr:uid="{00000000-0005-0000-0000-0000702D0000}"/>
    <cellStyle name="Coma 2 7 3 2 2 2 2 2 3 4 2" xfId="23109" xr:uid="{00000000-0005-0000-0000-0000712D0000}"/>
    <cellStyle name="Coma 2 7 3 2 2 2 2 2 3 5" xfId="20940" xr:uid="{00000000-0005-0000-0000-0000722D0000}"/>
    <cellStyle name="Coma 2 7 3 2 2 2 2 2 4" xfId="2787" xr:uid="{00000000-0005-0000-0000-0000732D0000}"/>
    <cellStyle name="Coma 2 7 3 2 2 2 2 2 4 2" xfId="16576" xr:uid="{00000000-0005-0000-0000-0000742D0000}"/>
    <cellStyle name="Coma 2 7 3 2 2 2 2 2 4 2 2" xfId="25280" xr:uid="{00000000-0005-0000-0000-0000752D0000}"/>
    <cellStyle name="Coma 2 7 3 2 2 2 2 2 4 3" xfId="18774" xr:uid="{00000000-0005-0000-0000-0000762D0000}"/>
    <cellStyle name="Coma 2 7 3 2 2 2 2 2 4 3 2" xfId="27478" xr:uid="{00000000-0005-0000-0000-0000772D0000}"/>
    <cellStyle name="Coma 2 7 3 2 2 2 2 2 4 4" xfId="14406" xr:uid="{00000000-0005-0000-0000-0000782D0000}"/>
    <cellStyle name="Coma 2 7 3 2 2 2 2 2 4 4 2" xfId="23110" xr:uid="{00000000-0005-0000-0000-0000792D0000}"/>
    <cellStyle name="Coma 2 7 3 2 2 2 2 2 4 5" xfId="20941" xr:uid="{00000000-0005-0000-0000-00007A2D0000}"/>
    <cellStyle name="Coma 2 7 3 2 2 2 2 2 5" xfId="2788" xr:uid="{00000000-0005-0000-0000-00007B2D0000}"/>
    <cellStyle name="Coma 2 7 3 2 2 2 2 2 5 2" xfId="16577" xr:uid="{00000000-0005-0000-0000-00007C2D0000}"/>
    <cellStyle name="Coma 2 7 3 2 2 2 2 2 5 2 2" xfId="25281" xr:uid="{00000000-0005-0000-0000-00007D2D0000}"/>
    <cellStyle name="Coma 2 7 3 2 2 2 2 2 5 3" xfId="18775" xr:uid="{00000000-0005-0000-0000-00007E2D0000}"/>
    <cellStyle name="Coma 2 7 3 2 2 2 2 2 5 3 2" xfId="27479" xr:uid="{00000000-0005-0000-0000-00007F2D0000}"/>
    <cellStyle name="Coma 2 7 3 2 2 2 2 2 5 4" xfId="14407" xr:uid="{00000000-0005-0000-0000-0000802D0000}"/>
    <cellStyle name="Coma 2 7 3 2 2 2 2 2 5 4 2" xfId="23111" xr:uid="{00000000-0005-0000-0000-0000812D0000}"/>
    <cellStyle name="Coma 2 7 3 2 2 2 2 2 5 5" xfId="20942" xr:uid="{00000000-0005-0000-0000-0000822D0000}"/>
    <cellStyle name="Coma 2 7 3 2 2 2 2 2 6" xfId="2789" xr:uid="{00000000-0005-0000-0000-0000832D0000}"/>
    <cellStyle name="Coma 2 7 3 2 2 2 2 2 6 2" xfId="16578" xr:uid="{00000000-0005-0000-0000-0000842D0000}"/>
    <cellStyle name="Coma 2 7 3 2 2 2 2 2 6 2 2" xfId="25282" xr:uid="{00000000-0005-0000-0000-0000852D0000}"/>
    <cellStyle name="Coma 2 7 3 2 2 2 2 2 6 3" xfId="18776" xr:uid="{00000000-0005-0000-0000-0000862D0000}"/>
    <cellStyle name="Coma 2 7 3 2 2 2 2 2 6 3 2" xfId="27480" xr:uid="{00000000-0005-0000-0000-0000872D0000}"/>
    <cellStyle name="Coma 2 7 3 2 2 2 2 2 6 4" xfId="14408" xr:uid="{00000000-0005-0000-0000-0000882D0000}"/>
    <cellStyle name="Coma 2 7 3 2 2 2 2 2 6 4 2" xfId="23112" xr:uid="{00000000-0005-0000-0000-0000892D0000}"/>
    <cellStyle name="Coma 2 7 3 2 2 2 2 2 6 5" xfId="20943" xr:uid="{00000000-0005-0000-0000-00008A2D0000}"/>
    <cellStyle name="Coma 2 7 3 2 2 2 2 2 7" xfId="16574" xr:uid="{00000000-0005-0000-0000-00008B2D0000}"/>
    <cellStyle name="Coma 2 7 3 2 2 2 2 2 7 2" xfId="25278" xr:uid="{00000000-0005-0000-0000-00008C2D0000}"/>
    <cellStyle name="Coma 2 7 3 2 2 2 2 2 8" xfId="18772" xr:uid="{00000000-0005-0000-0000-00008D2D0000}"/>
    <cellStyle name="Coma 2 7 3 2 2 2 2 2 8 2" xfId="27476" xr:uid="{00000000-0005-0000-0000-00008E2D0000}"/>
    <cellStyle name="Coma 2 7 3 2 2 2 2 2 9" xfId="14404" xr:uid="{00000000-0005-0000-0000-00008F2D0000}"/>
    <cellStyle name="Coma 2 7 3 2 2 2 2 2 9 2" xfId="23108" xr:uid="{00000000-0005-0000-0000-0000902D0000}"/>
    <cellStyle name="Coma 2 7 3 2 2 2 2 3" xfId="2790" xr:uid="{00000000-0005-0000-0000-0000912D0000}"/>
    <cellStyle name="Coma 2 7 3 2 2 2 2 4" xfId="2791" xr:uid="{00000000-0005-0000-0000-0000922D0000}"/>
    <cellStyle name="Coma 2 7 3 2 2 2 2 5" xfId="2792" xr:uid="{00000000-0005-0000-0000-0000932D0000}"/>
    <cellStyle name="Coma 2 7 3 2 2 2 2 6" xfId="2793" xr:uid="{00000000-0005-0000-0000-0000942D0000}"/>
    <cellStyle name="Coma 2 7 3 2 2 2 3" xfId="2794" xr:uid="{00000000-0005-0000-0000-0000952D0000}"/>
    <cellStyle name="Coma 2 7 3 2 2 2 3 2" xfId="2795" xr:uid="{00000000-0005-0000-0000-0000962D0000}"/>
    <cellStyle name="Coma 2 7 3 2 2 2 3 3" xfId="2796" xr:uid="{00000000-0005-0000-0000-0000972D0000}"/>
    <cellStyle name="Coma 2 7 3 2 2 2 3 4" xfId="2797" xr:uid="{00000000-0005-0000-0000-0000982D0000}"/>
    <cellStyle name="Coma 2 7 3 2 2 2 3 5" xfId="2798" xr:uid="{00000000-0005-0000-0000-0000992D0000}"/>
    <cellStyle name="Coma 2 7 3 2 2 2 4" xfId="2799" xr:uid="{00000000-0005-0000-0000-00009A2D0000}"/>
    <cellStyle name="Coma 2 7 3 2 2 2 4 2" xfId="16579" xr:uid="{00000000-0005-0000-0000-00009B2D0000}"/>
    <cellStyle name="Coma 2 7 3 2 2 2 4 2 2" xfId="25283" xr:uid="{00000000-0005-0000-0000-00009C2D0000}"/>
    <cellStyle name="Coma 2 7 3 2 2 2 4 3" xfId="18777" xr:uid="{00000000-0005-0000-0000-00009D2D0000}"/>
    <cellStyle name="Coma 2 7 3 2 2 2 4 3 2" xfId="27481" xr:uid="{00000000-0005-0000-0000-00009E2D0000}"/>
    <cellStyle name="Coma 2 7 3 2 2 2 4 4" xfId="14409" xr:uid="{00000000-0005-0000-0000-00009F2D0000}"/>
    <cellStyle name="Coma 2 7 3 2 2 2 4 4 2" xfId="23113" xr:uid="{00000000-0005-0000-0000-0000A02D0000}"/>
    <cellStyle name="Coma 2 7 3 2 2 2 4 5" xfId="20944" xr:uid="{00000000-0005-0000-0000-0000A12D0000}"/>
    <cellStyle name="Coma 2 7 3 2 2 2 5" xfId="2800" xr:uid="{00000000-0005-0000-0000-0000A22D0000}"/>
    <cellStyle name="Coma 2 7 3 2 2 2 5 2" xfId="16580" xr:uid="{00000000-0005-0000-0000-0000A32D0000}"/>
    <cellStyle name="Coma 2 7 3 2 2 2 5 2 2" xfId="25284" xr:uid="{00000000-0005-0000-0000-0000A42D0000}"/>
    <cellStyle name="Coma 2 7 3 2 2 2 5 3" xfId="18778" xr:uid="{00000000-0005-0000-0000-0000A52D0000}"/>
    <cellStyle name="Coma 2 7 3 2 2 2 5 3 2" xfId="27482" xr:uid="{00000000-0005-0000-0000-0000A62D0000}"/>
    <cellStyle name="Coma 2 7 3 2 2 2 5 4" xfId="14410" xr:uid="{00000000-0005-0000-0000-0000A72D0000}"/>
    <cellStyle name="Coma 2 7 3 2 2 2 5 4 2" xfId="23114" xr:uid="{00000000-0005-0000-0000-0000A82D0000}"/>
    <cellStyle name="Coma 2 7 3 2 2 2 5 5" xfId="20945" xr:uid="{00000000-0005-0000-0000-0000A92D0000}"/>
    <cellStyle name="Coma 2 7 3 2 2 2 6" xfId="2801" xr:uid="{00000000-0005-0000-0000-0000AA2D0000}"/>
    <cellStyle name="Coma 2 7 3 2 2 2 6 2" xfId="16581" xr:uid="{00000000-0005-0000-0000-0000AB2D0000}"/>
    <cellStyle name="Coma 2 7 3 2 2 2 6 2 2" xfId="25285" xr:uid="{00000000-0005-0000-0000-0000AC2D0000}"/>
    <cellStyle name="Coma 2 7 3 2 2 2 6 3" xfId="18779" xr:uid="{00000000-0005-0000-0000-0000AD2D0000}"/>
    <cellStyle name="Coma 2 7 3 2 2 2 6 3 2" xfId="27483" xr:uid="{00000000-0005-0000-0000-0000AE2D0000}"/>
    <cellStyle name="Coma 2 7 3 2 2 2 6 4" xfId="14411" xr:uid="{00000000-0005-0000-0000-0000AF2D0000}"/>
    <cellStyle name="Coma 2 7 3 2 2 2 6 4 2" xfId="23115" xr:uid="{00000000-0005-0000-0000-0000B02D0000}"/>
    <cellStyle name="Coma 2 7 3 2 2 2 6 5" xfId="20946" xr:uid="{00000000-0005-0000-0000-0000B12D0000}"/>
    <cellStyle name="Coma 2 7 3 2 2 2 7" xfId="2802" xr:uid="{00000000-0005-0000-0000-0000B22D0000}"/>
    <cellStyle name="Coma 2 7 3 2 2 2 7 2" xfId="16582" xr:uid="{00000000-0005-0000-0000-0000B32D0000}"/>
    <cellStyle name="Coma 2 7 3 2 2 2 7 2 2" xfId="25286" xr:uid="{00000000-0005-0000-0000-0000B42D0000}"/>
    <cellStyle name="Coma 2 7 3 2 2 2 7 3" xfId="18780" xr:uid="{00000000-0005-0000-0000-0000B52D0000}"/>
    <cellStyle name="Coma 2 7 3 2 2 2 7 3 2" xfId="27484" xr:uid="{00000000-0005-0000-0000-0000B62D0000}"/>
    <cellStyle name="Coma 2 7 3 2 2 2 7 4" xfId="14412" xr:uid="{00000000-0005-0000-0000-0000B72D0000}"/>
    <cellStyle name="Coma 2 7 3 2 2 2 7 4 2" xfId="23116" xr:uid="{00000000-0005-0000-0000-0000B82D0000}"/>
    <cellStyle name="Coma 2 7 3 2 2 2 7 5" xfId="20947" xr:uid="{00000000-0005-0000-0000-0000B92D0000}"/>
    <cellStyle name="Coma 2 7 3 2 2 2 8" xfId="16573" xr:uid="{00000000-0005-0000-0000-0000BA2D0000}"/>
    <cellStyle name="Coma 2 7 3 2 2 2 8 2" xfId="25277" xr:uid="{00000000-0005-0000-0000-0000BB2D0000}"/>
    <cellStyle name="Coma 2 7 3 2 2 2 9" xfId="18771" xr:uid="{00000000-0005-0000-0000-0000BC2D0000}"/>
    <cellStyle name="Coma 2 7 3 2 2 2 9 2" xfId="27475" xr:uid="{00000000-0005-0000-0000-0000BD2D0000}"/>
    <cellStyle name="Coma 2 7 3 2 2 3" xfId="2803" xr:uid="{00000000-0005-0000-0000-0000BE2D0000}"/>
    <cellStyle name="Coma 2 7 3 2 2 3 10" xfId="20948" xr:uid="{00000000-0005-0000-0000-0000BF2D0000}"/>
    <cellStyle name="Coma 2 7 3 2 2 3 2" xfId="2804" xr:uid="{00000000-0005-0000-0000-0000C02D0000}"/>
    <cellStyle name="Coma 2 7 3 2 2 3 2 2" xfId="2805" xr:uid="{00000000-0005-0000-0000-0000C12D0000}"/>
    <cellStyle name="Coma 2 7 3 2 2 3 2 3" xfId="2806" xr:uid="{00000000-0005-0000-0000-0000C22D0000}"/>
    <cellStyle name="Coma 2 7 3 2 2 3 2 4" xfId="2807" xr:uid="{00000000-0005-0000-0000-0000C32D0000}"/>
    <cellStyle name="Coma 2 7 3 2 2 3 2 5" xfId="2808" xr:uid="{00000000-0005-0000-0000-0000C42D0000}"/>
    <cellStyle name="Coma 2 7 3 2 2 3 3" xfId="2809" xr:uid="{00000000-0005-0000-0000-0000C52D0000}"/>
    <cellStyle name="Coma 2 7 3 2 2 3 3 2" xfId="16584" xr:uid="{00000000-0005-0000-0000-0000C62D0000}"/>
    <cellStyle name="Coma 2 7 3 2 2 3 3 2 2" xfId="25288" xr:uid="{00000000-0005-0000-0000-0000C72D0000}"/>
    <cellStyle name="Coma 2 7 3 2 2 3 3 3" xfId="18782" xr:uid="{00000000-0005-0000-0000-0000C82D0000}"/>
    <cellStyle name="Coma 2 7 3 2 2 3 3 3 2" xfId="27486" xr:uid="{00000000-0005-0000-0000-0000C92D0000}"/>
    <cellStyle name="Coma 2 7 3 2 2 3 3 4" xfId="14414" xr:uid="{00000000-0005-0000-0000-0000CA2D0000}"/>
    <cellStyle name="Coma 2 7 3 2 2 3 3 4 2" xfId="23118" xr:uid="{00000000-0005-0000-0000-0000CB2D0000}"/>
    <cellStyle name="Coma 2 7 3 2 2 3 3 5" xfId="20949" xr:uid="{00000000-0005-0000-0000-0000CC2D0000}"/>
    <cellStyle name="Coma 2 7 3 2 2 3 4" xfId="2810" xr:uid="{00000000-0005-0000-0000-0000CD2D0000}"/>
    <cellStyle name="Coma 2 7 3 2 2 3 4 2" xfId="16585" xr:uid="{00000000-0005-0000-0000-0000CE2D0000}"/>
    <cellStyle name="Coma 2 7 3 2 2 3 4 2 2" xfId="25289" xr:uid="{00000000-0005-0000-0000-0000CF2D0000}"/>
    <cellStyle name="Coma 2 7 3 2 2 3 4 3" xfId="18783" xr:uid="{00000000-0005-0000-0000-0000D02D0000}"/>
    <cellStyle name="Coma 2 7 3 2 2 3 4 3 2" xfId="27487" xr:uid="{00000000-0005-0000-0000-0000D12D0000}"/>
    <cellStyle name="Coma 2 7 3 2 2 3 4 4" xfId="14415" xr:uid="{00000000-0005-0000-0000-0000D22D0000}"/>
    <cellStyle name="Coma 2 7 3 2 2 3 4 4 2" xfId="23119" xr:uid="{00000000-0005-0000-0000-0000D32D0000}"/>
    <cellStyle name="Coma 2 7 3 2 2 3 4 5" xfId="20950" xr:uid="{00000000-0005-0000-0000-0000D42D0000}"/>
    <cellStyle name="Coma 2 7 3 2 2 3 5" xfId="2811" xr:uid="{00000000-0005-0000-0000-0000D52D0000}"/>
    <cellStyle name="Coma 2 7 3 2 2 3 5 2" xfId="16586" xr:uid="{00000000-0005-0000-0000-0000D62D0000}"/>
    <cellStyle name="Coma 2 7 3 2 2 3 5 2 2" xfId="25290" xr:uid="{00000000-0005-0000-0000-0000D72D0000}"/>
    <cellStyle name="Coma 2 7 3 2 2 3 5 3" xfId="18784" xr:uid="{00000000-0005-0000-0000-0000D82D0000}"/>
    <cellStyle name="Coma 2 7 3 2 2 3 5 3 2" xfId="27488" xr:uid="{00000000-0005-0000-0000-0000D92D0000}"/>
    <cellStyle name="Coma 2 7 3 2 2 3 5 4" xfId="14416" xr:uid="{00000000-0005-0000-0000-0000DA2D0000}"/>
    <cellStyle name="Coma 2 7 3 2 2 3 5 4 2" xfId="23120" xr:uid="{00000000-0005-0000-0000-0000DB2D0000}"/>
    <cellStyle name="Coma 2 7 3 2 2 3 5 5" xfId="20951" xr:uid="{00000000-0005-0000-0000-0000DC2D0000}"/>
    <cellStyle name="Coma 2 7 3 2 2 3 6" xfId="2812" xr:uid="{00000000-0005-0000-0000-0000DD2D0000}"/>
    <cellStyle name="Coma 2 7 3 2 2 3 6 2" xfId="16587" xr:uid="{00000000-0005-0000-0000-0000DE2D0000}"/>
    <cellStyle name="Coma 2 7 3 2 2 3 6 2 2" xfId="25291" xr:uid="{00000000-0005-0000-0000-0000DF2D0000}"/>
    <cellStyle name="Coma 2 7 3 2 2 3 6 3" xfId="18785" xr:uid="{00000000-0005-0000-0000-0000E02D0000}"/>
    <cellStyle name="Coma 2 7 3 2 2 3 6 3 2" xfId="27489" xr:uid="{00000000-0005-0000-0000-0000E12D0000}"/>
    <cellStyle name="Coma 2 7 3 2 2 3 6 4" xfId="14417" xr:uid="{00000000-0005-0000-0000-0000E22D0000}"/>
    <cellStyle name="Coma 2 7 3 2 2 3 6 4 2" xfId="23121" xr:uid="{00000000-0005-0000-0000-0000E32D0000}"/>
    <cellStyle name="Coma 2 7 3 2 2 3 6 5" xfId="20952" xr:uid="{00000000-0005-0000-0000-0000E42D0000}"/>
    <cellStyle name="Coma 2 7 3 2 2 3 7" xfId="16583" xr:uid="{00000000-0005-0000-0000-0000E52D0000}"/>
    <cellStyle name="Coma 2 7 3 2 2 3 7 2" xfId="25287" xr:uid="{00000000-0005-0000-0000-0000E62D0000}"/>
    <cellStyle name="Coma 2 7 3 2 2 3 8" xfId="18781" xr:uid="{00000000-0005-0000-0000-0000E72D0000}"/>
    <cellStyle name="Coma 2 7 3 2 2 3 8 2" xfId="27485" xr:uid="{00000000-0005-0000-0000-0000E82D0000}"/>
    <cellStyle name="Coma 2 7 3 2 2 3 9" xfId="14413" xr:uid="{00000000-0005-0000-0000-0000E92D0000}"/>
    <cellStyle name="Coma 2 7 3 2 2 3 9 2" xfId="23117" xr:uid="{00000000-0005-0000-0000-0000EA2D0000}"/>
    <cellStyle name="Coma 2 7 3 2 2 4" xfId="2813" xr:uid="{00000000-0005-0000-0000-0000EB2D0000}"/>
    <cellStyle name="Coma 2 7 3 2 2 5" xfId="2814" xr:uid="{00000000-0005-0000-0000-0000EC2D0000}"/>
    <cellStyle name="Coma 2 7 3 2 2 6" xfId="2815" xr:uid="{00000000-0005-0000-0000-0000ED2D0000}"/>
    <cellStyle name="Coma 2 7 3 2 2 7" xfId="2816" xr:uid="{00000000-0005-0000-0000-0000EE2D0000}"/>
    <cellStyle name="Coma 2 7 3 2 3" xfId="2817" xr:uid="{00000000-0005-0000-0000-0000EF2D0000}"/>
    <cellStyle name="Coma 2 7 3 2 3 2" xfId="2818" xr:uid="{00000000-0005-0000-0000-0000F02D0000}"/>
    <cellStyle name="Coma 2 7 3 2 3 2 10" xfId="20953" xr:uid="{00000000-0005-0000-0000-0000F12D0000}"/>
    <cellStyle name="Coma 2 7 3 2 3 2 2" xfId="2819" xr:uid="{00000000-0005-0000-0000-0000F22D0000}"/>
    <cellStyle name="Coma 2 7 3 2 3 2 2 2" xfId="2820" xr:uid="{00000000-0005-0000-0000-0000F32D0000}"/>
    <cellStyle name="Coma 2 7 3 2 3 2 2 3" xfId="2821" xr:uid="{00000000-0005-0000-0000-0000F42D0000}"/>
    <cellStyle name="Coma 2 7 3 2 3 2 2 4" xfId="2822" xr:uid="{00000000-0005-0000-0000-0000F52D0000}"/>
    <cellStyle name="Coma 2 7 3 2 3 2 2 5" xfId="2823" xr:uid="{00000000-0005-0000-0000-0000F62D0000}"/>
    <cellStyle name="Coma 2 7 3 2 3 2 3" xfId="2824" xr:uid="{00000000-0005-0000-0000-0000F72D0000}"/>
    <cellStyle name="Coma 2 7 3 2 3 2 3 2" xfId="16589" xr:uid="{00000000-0005-0000-0000-0000F82D0000}"/>
    <cellStyle name="Coma 2 7 3 2 3 2 3 2 2" xfId="25293" xr:uid="{00000000-0005-0000-0000-0000F92D0000}"/>
    <cellStyle name="Coma 2 7 3 2 3 2 3 3" xfId="18787" xr:uid="{00000000-0005-0000-0000-0000FA2D0000}"/>
    <cellStyle name="Coma 2 7 3 2 3 2 3 3 2" xfId="27491" xr:uid="{00000000-0005-0000-0000-0000FB2D0000}"/>
    <cellStyle name="Coma 2 7 3 2 3 2 3 4" xfId="14419" xr:uid="{00000000-0005-0000-0000-0000FC2D0000}"/>
    <cellStyle name="Coma 2 7 3 2 3 2 3 4 2" xfId="23123" xr:uid="{00000000-0005-0000-0000-0000FD2D0000}"/>
    <cellStyle name="Coma 2 7 3 2 3 2 3 5" xfId="20954" xr:uid="{00000000-0005-0000-0000-0000FE2D0000}"/>
    <cellStyle name="Coma 2 7 3 2 3 2 4" xfId="2825" xr:uid="{00000000-0005-0000-0000-0000FF2D0000}"/>
    <cellStyle name="Coma 2 7 3 2 3 2 4 2" xfId="16590" xr:uid="{00000000-0005-0000-0000-0000002E0000}"/>
    <cellStyle name="Coma 2 7 3 2 3 2 4 2 2" xfId="25294" xr:uid="{00000000-0005-0000-0000-0000012E0000}"/>
    <cellStyle name="Coma 2 7 3 2 3 2 4 3" xfId="18788" xr:uid="{00000000-0005-0000-0000-0000022E0000}"/>
    <cellStyle name="Coma 2 7 3 2 3 2 4 3 2" xfId="27492" xr:uid="{00000000-0005-0000-0000-0000032E0000}"/>
    <cellStyle name="Coma 2 7 3 2 3 2 4 4" xfId="14420" xr:uid="{00000000-0005-0000-0000-0000042E0000}"/>
    <cellStyle name="Coma 2 7 3 2 3 2 4 4 2" xfId="23124" xr:uid="{00000000-0005-0000-0000-0000052E0000}"/>
    <cellStyle name="Coma 2 7 3 2 3 2 4 5" xfId="20955" xr:uid="{00000000-0005-0000-0000-0000062E0000}"/>
    <cellStyle name="Coma 2 7 3 2 3 2 5" xfId="2826" xr:uid="{00000000-0005-0000-0000-0000072E0000}"/>
    <cellStyle name="Coma 2 7 3 2 3 2 5 2" xfId="16591" xr:uid="{00000000-0005-0000-0000-0000082E0000}"/>
    <cellStyle name="Coma 2 7 3 2 3 2 5 2 2" xfId="25295" xr:uid="{00000000-0005-0000-0000-0000092E0000}"/>
    <cellStyle name="Coma 2 7 3 2 3 2 5 3" xfId="18789" xr:uid="{00000000-0005-0000-0000-00000A2E0000}"/>
    <cellStyle name="Coma 2 7 3 2 3 2 5 3 2" xfId="27493" xr:uid="{00000000-0005-0000-0000-00000B2E0000}"/>
    <cellStyle name="Coma 2 7 3 2 3 2 5 4" xfId="14421" xr:uid="{00000000-0005-0000-0000-00000C2E0000}"/>
    <cellStyle name="Coma 2 7 3 2 3 2 5 4 2" xfId="23125" xr:uid="{00000000-0005-0000-0000-00000D2E0000}"/>
    <cellStyle name="Coma 2 7 3 2 3 2 5 5" xfId="20956" xr:uid="{00000000-0005-0000-0000-00000E2E0000}"/>
    <cellStyle name="Coma 2 7 3 2 3 2 6" xfId="2827" xr:uid="{00000000-0005-0000-0000-00000F2E0000}"/>
    <cellStyle name="Coma 2 7 3 2 3 2 6 2" xfId="16592" xr:uid="{00000000-0005-0000-0000-0000102E0000}"/>
    <cellStyle name="Coma 2 7 3 2 3 2 6 2 2" xfId="25296" xr:uid="{00000000-0005-0000-0000-0000112E0000}"/>
    <cellStyle name="Coma 2 7 3 2 3 2 6 3" xfId="18790" xr:uid="{00000000-0005-0000-0000-0000122E0000}"/>
    <cellStyle name="Coma 2 7 3 2 3 2 6 3 2" xfId="27494" xr:uid="{00000000-0005-0000-0000-0000132E0000}"/>
    <cellStyle name="Coma 2 7 3 2 3 2 6 4" xfId="14422" xr:uid="{00000000-0005-0000-0000-0000142E0000}"/>
    <cellStyle name="Coma 2 7 3 2 3 2 6 4 2" xfId="23126" xr:uid="{00000000-0005-0000-0000-0000152E0000}"/>
    <cellStyle name="Coma 2 7 3 2 3 2 6 5" xfId="20957" xr:uid="{00000000-0005-0000-0000-0000162E0000}"/>
    <cellStyle name="Coma 2 7 3 2 3 2 7" xfId="16588" xr:uid="{00000000-0005-0000-0000-0000172E0000}"/>
    <cellStyle name="Coma 2 7 3 2 3 2 7 2" xfId="25292" xr:uid="{00000000-0005-0000-0000-0000182E0000}"/>
    <cellStyle name="Coma 2 7 3 2 3 2 8" xfId="18786" xr:uid="{00000000-0005-0000-0000-0000192E0000}"/>
    <cellStyle name="Coma 2 7 3 2 3 2 8 2" xfId="27490" xr:uid="{00000000-0005-0000-0000-00001A2E0000}"/>
    <cellStyle name="Coma 2 7 3 2 3 2 9" xfId="14418" xr:uid="{00000000-0005-0000-0000-00001B2E0000}"/>
    <cellStyle name="Coma 2 7 3 2 3 2 9 2" xfId="23122" xr:uid="{00000000-0005-0000-0000-00001C2E0000}"/>
    <cellStyle name="Coma 2 7 3 2 3 3" xfId="2828" xr:uid="{00000000-0005-0000-0000-00001D2E0000}"/>
    <cellStyle name="Coma 2 7 3 2 3 4" xfId="2829" xr:uid="{00000000-0005-0000-0000-00001E2E0000}"/>
    <cellStyle name="Coma 2 7 3 2 3 5" xfId="2830" xr:uid="{00000000-0005-0000-0000-00001F2E0000}"/>
    <cellStyle name="Coma 2 7 3 2 3 6" xfId="2831" xr:uid="{00000000-0005-0000-0000-0000202E0000}"/>
    <cellStyle name="Coma 2 7 3 2 4" xfId="2832" xr:uid="{00000000-0005-0000-0000-0000212E0000}"/>
    <cellStyle name="Coma 2 7 3 2 4 2" xfId="2833" xr:uid="{00000000-0005-0000-0000-0000222E0000}"/>
    <cellStyle name="Coma 2 7 3 2 4 3" xfId="2834" xr:uid="{00000000-0005-0000-0000-0000232E0000}"/>
    <cellStyle name="Coma 2 7 3 2 4 4" xfId="2835" xr:uid="{00000000-0005-0000-0000-0000242E0000}"/>
    <cellStyle name="Coma 2 7 3 2 4 5" xfId="2836" xr:uid="{00000000-0005-0000-0000-0000252E0000}"/>
    <cellStyle name="Coma 2 7 3 2 5" xfId="2837" xr:uid="{00000000-0005-0000-0000-0000262E0000}"/>
    <cellStyle name="Coma 2 7 3 2 5 2" xfId="16593" xr:uid="{00000000-0005-0000-0000-0000272E0000}"/>
    <cellStyle name="Coma 2 7 3 2 5 2 2" xfId="25297" xr:uid="{00000000-0005-0000-0000-0000282E0000}"/>
    <cellStyle name="Coma 2 7 3 2 5 3" xfId="18791" xr:uid="{00000000-0005-0000-0000-0000292E0000}"/>
    <cellStyle name="Coma 2 7 3 2 5 3 2" xfId="27495" xr:uid="{00000000-0005-0000-0000-00002A2E0000}"/>
    <cellStyle name="Coma 2 7 3 2 5 4" xfId="14423" xr:uid="{00000000-0005-0000-0000-00002B2E0000}"/>
    <cellStyle name="Coma 2 7 3 2 5 4 2" xfId="23127" xr:uid="{00000000-0005-0000-0000-00002C2E0000}"/>
    <cellStyle name="Coma 2 7 3 2 5 5" xfId="20958" xr:uid="{00000000-0005-0000-0000-00002D2E0000}"/>
    <cellStyle name="Coma 2 7 3 2 6" xfId="2838" xr:uid="{00000000-0005-0000-0000-00002E2E0000}"/>
    <cellStyle name="Coma 2 7 3 2 6 2" xfId="16594" xr:uid="{00000000-0005-0000-0000-00002F2E0000}"/>
    <cellStyle name="Coma 2 7 3 2 6 2 2" xfId="25298" xr:uid="{00000000-0005-0000-0000-0000302E0000}"/>
    <cellStyle name="Coma 2 7 3 2 6 3" xfId="18792" xr:uid="{00000000-0005-0000-0000-0000312E0000}"/>
    <cellStyle name="Coma 2 7 3 2 6 3 2" xfId="27496" xr:uid="{00000000-0005-0000-0000-0000322E0000}"/>
    <cellStyle name="Coma 2 7 3 2 6 4" xfId="14424" xr:uid="{00000000-0005-0000-0000-0000332E0000}"/>
    <cellStyle name="Coma 2 7 3 2 6 4 2" xfId="23128" xr:uid="{00000000-0005-0000-0000-0000342E0000}"/>
    <cellStyle name="Coma 2 7 3 2 6 5" xfId="20959" xr:uid="{00000000-0005-0000-0000-0000352E0000}"/>
    <cellStyle name="Coma 2 7 3 2 7" xfId="2839" xr:uid="{00000000-0005-0000-0000-0000362E0000}"/>
    <cellStyle name="Coma 2 7 3 2 7 2" xfId="16595" xr:uid="{00000000-0005-0000-0000-0000372E0000}"/>
    <cellStyle name="Coma 2 7 3 2 7 2 2" xfId="25299" xr:uid="{00000000-0005-0000-0000-0000382E0000}"/>
    <cellStyle name="Coma 2 7 3 2 7 3" xfId="18793" xr:uid="{00000000-0005-0000-0000-0000392E0000}"/>
    <cellStyle name="Coma 2 7 3 2 7 3 2" xfId="27497" xr:uid="{00000000-0005-0000-0000-00003A2E0000}"/>
    <cellStyle name="Coma 2 7 3 2 7 4" xfId="14425" xr:uid="{00000000-0005-0000-0000-00003B2E0000}"/>
    <cellStyle name="Coma 2 7 3 2 7 4 2" xfId="23129" xr:uid="{00000000-0005-0000-0000-00003C2E0000}"/>
    <cellStyle name="Coma 2 7 3 2 7 5" xfId="20960" xr:uid="{00000000-0005-0000-0000-00003D2E0000}"/>
    <cellStyle name="Coma 2 7 3 2 8" xfId="2840" xr:uid="{00000000-0005-0000-0000-00003E2E0000}"/>
    <cellStyle name="Coma 2 7 3 2 8 2" xfId="16596" xr:uid="{00000000-0005-0000-0000-00003F2E0000}"/>
    <cellStyle name="Coma 2 7 3 2 8 2 2" xfId="25300" xr:uid="{00000000-0005-0000-0000-0000402E0000}"/>
    <cellStyle name="Coma 2 7 3 2 8 3" xfId="18794" xr:uid="{00000000-0005-0000-0000-0000412E0000}"/>
    <cellStyle name="Coma 2 7 3 2 8 3 2" xfId="27498" xr:uid="{00000000-0005-0000-0000-0000422E0000}"/>
    <cellStyle name="Coma 2 7 3 2 8 4" xfId="14426" xr:uid="{00000000-0005-0000-0000-0000432E0000}"/>
    <cellStyle name="Coma 2 7 3 2 8 4 2" xfId="23130" xr:uid="{00000000-0005-0000-0000-0000442E0000}"/>
    <cellStyle name="Coma 2 7 3 2 8 5" xfId="20961" xr:uid="{00000000-0005-0000-0000-0000452E0000}"/>
    <cellStyle name="Coma 2 7 3 2 9" xfId="16572" xr:uid="{00000000-0005-0000-0000-0000462E0000}"/>
    <cellStyle name="Coma 2 7 3 2 9 2" xfId="25276" xr:uid="{00000000-0005-0000-0000-0000472E0000}"/>
    <cellStyle name="Coma 2 7 3 3" xfId="2841" xr:uid="{00000000-0005-0000-0000-0000482E0000}"/>
    <cellStyle name="Coma 2 7 3 3 2" xfId="2842" xr:uid="{00000000-0005-0000-0000-0000492E0000}"/>
    <cellStyle name="Coma 2 7 3 3 3" xfId="2843" xr:uid="{00000000-0005-0000-0000-00004A2E0000}"/>
    <cellStyle name="Coma 2 7 3 3 4" xfId="2844" xr:uid="{00000000-0005-0000-0000-00004B2E0000}"/>
    <cellStyle name="Coma 2 7 3 3 5" xfId="2845" xr:uid="{00000000-0005-0000-0000-00004C2E0000}"/>
    <cellStyle name="Coma 2 7 3 4" xfId="2846" xr:uid="{00000000-0005-0000-0000-00004D2E0000}"/>
    <cellStyle name="Coma 2 7 3 4 10" xfId="14427" xr:uid="{00000000-0005-0000-0000-00004E2E0000}"/>
    <cellStyle name="Coma 2 7 3 4 10 2" xfId="23131" xr:uid="{00000000-0005-0000-0000-00004F2E0000}"/>
    <cellStyle name="Coma 2 7 3 4 11" xfId="20962" xr:uid="{00000000-0005-0000-0000-0000502E0000}"/>
    <cellStyle name="Coma 2 7 3 4 2" xfId="2847" xr:uid="{00000000-0005-0000-0000-0000512E0000}"/>
    <cellStyle name="Coma 2 7 3 4 2 2" xfId="2848" xr:uid="{00000000-0005-0000-0000-0000522E0000}"/>
    <cellStyle name="Coma 2 7 3 4 2 2 10" xfId="20963" xr:uid="{00000000-0005-0000-0000-0000532E0000}"/>
    <cellStyle name="Coma 2 7 3 4 2 2 2" xfId="2849" xr:uid="{00000000-0005-0000-0000-0000542E0000}"/>
    <cellStyle name="Coma 2 7 3 4 2 2 2 2" xfId="2850" xr:uid="{00000000-0005-0000-0000-0000552E0000}"/>
    <cellStyle name="Coma 2 7 3 4 2 2 2 3" xfId="2851" xr:uid="{00000000-0005-0000-0000-0000562E0000}"/>
    <cellStyle name="Coma 2 7 3 4 2 2 2 4" xfId="2852" xr:uid="{00000000-0005-0000-0000-0000572E0000}"/>
    <cellStyle name="Coma 2 7 3 4 2 2 2 5" xfId="2853" xr:uid="{00000000-0005-0000-0000-0000582E0000}"/>
    <cellStyle name="Coma 2 7 3 4 2 2 3" xfId="2854" xr:uid="{00000000-0005-0000-0000-0000592E0000}"/>
    <cellStyle name="Coma 2 7 3 4 2 2 3 2" xfId="16599" xr:uid="{00000000-0005-0000-0000-00005A2E0000}"/>
    <cellStyle name="Coma 2 7 3 4 2 2 3 2 2" xfId="25303" xr:uid="{00000000-0005-0000-0000-00005B2E0000}"/>
    <cellStyle name="Coma 2 7 3 4 2 2 3 3" xfId="18797" xr:uid="{00000000-0005-0000-0000-00005C2E0000}"/>
    <cellStyle name="Coma 2 7 3 4 2 2 3 3 2" xfId="27501" xr:uid="{00000000-0005-0000-0000-00005D2E0000}"/>
    <cellStyle name="Coma 2 7 3 4 2 2 3 4" xfId="14429" xr:uid="{00000000-0005-0000-0000-00005E2E0000}"/>
    <cellStyle name="Coma 2 7 3 4 2 2 3 4 2" xfId="23133" xr:uid="{00000000-0005-0000-0000-00005F2E0000}"/>
    <cellStyle name="Coma 2 7 3 4 2 2 3 5" xfId="20964" xr:uid="{00000000-0005-0000-0000-0000602E0000}"/>
    <cellStyle name="Coma 2 7 3 4 2 2 4" xfId="2855" xr:uid="{00000000-0005-0000-0000-0000612E0000}"/>
    <cellStyle name="Coma 2 7 3 4 2 2 4 2" xfId="16600" xr:uid="{00000000-0005-0000-0000-0000622E0000}"/>
    <cellStyle name="Coma 2 7 3 4 2 2 4 2 2" xfId="25304" xr:uid="{00000000-0005-0000-0000-0000632E0000}"/>
    <cellStyle name="Coma 2 7 3 4 2 2 4 3" xfId="18798" xr:uid="{00000000-0005-0000-0000-0000642E0000}"/>
    <cellStyle name="Coma 2 7 3 4 2 2 4 3 2" xfId="27502" xr:uid="{00000000-0005-0000-0000-0000652E0000}"/>
    <cellStyle name="Coma 2 7 3 4 2 2 4 4" xfId="14430" xr:uid="{00000000-0005-0000-0000-0000662E0000}"/>
    <cellStyle name="Coma 2 7 3 4 2 2 4 4 2" xfId="23134" xr:uid="{00000000-0005-0000-0000-0000672E0000}"/>
    <cellStyle name="Coma 2 7 3 4 2 2 4 5" xfId="20965" xr:uid="{00000000-0005-0000-0000-0000682E0000}"/>
    <cellStyle name="Coma 2 7 3 4 2 2 5" xfId="2856" xr:uid="{00000000-0005-0000-0000-0000692E0000}"/>
    <cellStyle name="Coma 2 7 3 4 2 2 5 2" xfId="16601" xr:uid="{00000000-0005-0000-0000-00006A2E0000}"/>
    <cellStyle name="Coma 2 7 3 4 2 2 5 2 2" xfId="25305" xr:uid="{00000000-0005-0000-0000-00006B2E0000}"/>
    <cellStyle name="Coma 2 7 3 4 2 2 5 3" xfId="18799" xr:uid="{00000000-0005-0000-0000-00006C2E0000}"/>
    <cellStyle name="Coma 2 7 3 4 2 2 5 3 2" xfId="27503" xr:uid="{00000000-0005-0000-0000-00006D2E0000}"/>
    <cellStyle name="Coma 2 7 3 4 2 2 5 4" xfId="14431" xr:uid="{00000000-0005-0000-0000-00006E2E0000}"/>
    <cellStyle name="Coma 2 7 3 4 2 2 5 4 2" xfId="23135" xr:uid="{00000000-0005-0000-0000-00006F2E0000}"/>
    <cellStyle name="Coma 2 7 3 4 2 2 5 5" xfId="20966" xr:uid="{00000000-0005-0000-0000-0000702E0000}"/>
    <cellStyle name="Coma 2 7 3 4 2 2 6" xfId="2857" xr:uid="{00000000-0005-0000-0000-0000712E0000}"/>
    <cellStyle name="Coma 2 7 3 4 2 2 6 2" xfId="16602" xr:uid="{00000000-0005-0000-0000-0000722E0000}"/>
    <cellStyle name="Coma 2 7 3 4 2 2 6 2 2" xfId="25306" xr:uid="{00000000-0005-0000-0000-0000732E0000}"/>
    <cellStyle name="Coma 2 7 3 4 2 2 6 3" xfId="18800" xr:uid="{00000000-0005-0000-0000-0000742E0000}"/>
    <cellStyle name="Coma 2 7 3 4 2 2 6 3 2" xfId="27504" xr:uid="{00000000-0005-0000-0000-0000752E0000}"/>
    <cellStyle name="Coma 2 7 3 4 2 2 6 4" xfId="14432" xr:uid="{00000000-0005-0000-0000-0000762E0000}"/>
    <cellStyle name="Coma 2 7 3 4 2 2 6 4 2" xfId="23136" xr:uid="{00000000-0005-0000-0000-0000772E0000}"/>
    <cellStyle name="Coma 2 7 3 4 2 2 6 5" xfId="20967" xr:uid="{00000000-0005-0000-0000-0000782E0000}"/>
    <cellStyle name="Coma 2 7 3 4 2 2 7" xfId="16598" xr:uid="{00000000-0005-0000-0000-0000792E0000}"/>
    <cellStyle name="Coma 2 7 3 4 2 2 7 2" xfId="25302" xr:uid="{00000000-0005-0000-0000-00007A2E0000}"/>
    <cellStyle name="Coma 2 7 3 4 2 2 8" xfId="18796" xr:uid="{00000000-0005-0000-0000-00007B2E0000}"/>
    <cellStyle name="Coma 2 7 3 4 2 2 8 2" xfId="27500" xr:uid="{00000000-0005-0000-0000-00007C2E0000}"/>
    <cellStyle name="Coma 2 7 3 4 2 2 9" xfId="14428" xr:uid="{00000000-0005-0000-0000-00007D2E0000}"/>
    <cellStyle name="Coma 2 7 3 4 2 2 9 2" xfId="23132" xr:uid="{00000000-0005-0000-0000-00007E2E0000}"/>
    <cellStyle name="Coma 2 7 3 4 2 3" xfId="2858" xr:uid="{00000000-0005-0000-0000-00007F2E0000}"/>
    <cellStyle name="Coma 2 7 3 4 2 4" xfId="2859" xr:uid="{00000000-0005-0000-0000-0000802E0000}"/>
    <cellStyle name="Coma 2 7 3 4 2 5" xfId="2860" xr:uid="{00000000-0005-0000-0000-0000812E0000}"/>
    <cellStyle name="Coma 2 7 3 4 2 6" xfId="2861" xr:uid="{00000000-0005-0000-0000-0000822E0000}"/>
    <cellStyle name="Coma 2 7 3 4 3" xfId="2862" xr:uid="{00000000-0005-0000-0000-0000832E0000}"/>
    <cellStyle name="Coma 2 7 3 4 3 2" xfId="2863" xr:uid="{00000000-0005-0000-0000-0000842E0000}"/>
    <cellStyle name="Coma 2 7 3 4 3 3" xfId="2864" xr:uid="{00000000-0005-0000-0000-0000852E0000}"/>
    <cellStyle name="Coma 2 7 3 4 3 4" xfId="2865" xr:uid="{00000000-0005-0000-0000-0000862E0000}"/>
    <cellStyle name="Coma 2 7 3 4 3 5" xfId="2866" xr:uid="{00000000-0005-0000-0000-0000872E0000}"/>
    <cellStyle name="Coma 2 7 3 4 4" xfId="2867" xr:uid="{00000000-0005-0000-0000-0000882E0000}"/>
    <cellStyle name="Coma 2 7 3 4 4 2" xfId="16603" xr:uid="{00000000-0005-0000-0000-0000892E0000}"/>
    <cellStyle name="Coma 2 7 3 4 4 2 2" xfId="25307" xr:uid="{00000000-0005-0000-0000-00008A2E0000}"/>
    <cellStyle name="Coma 2 7 3 4 4 3" xfId="18801" xr:uid="{00000000-0005-0000-0000-00008B2E0000}"/>
    <cellStyle name="Coma 2 7 3 4 4 3 2" xfId="27505" xr:uid="{00000000-0005-0000-0000-00008C2E0000}"/>
    <cellStyle name="Coma 2 7 3 4 4 4" xfId="14433" xr:uid="{00000000-0005-0000-0000-00008D2E0000}"/>
    <cellStyle name="Coma 2 7 3 4 4 4 2" xfId="23137" xr:uid="{00000000-0005-0000-0000-00008E2E0000}"/>
    <cellStyle name="Coma 2 7 3 4 4 5" xfId="20968" xr:uid="{00000000-0005-0000-0000-00008F2E0000}"/>
    <cellStyle name="Coma 2 7 3 4 5" xfId="2868" xr:uid="{00000000-0005-0000-0000-0000902E0000}"/>
    <cellStyle name="Coma 2 7 3 4 5 2" xfId="16604" xr:uid="{00000000-0005-0000-0000-0000912E0000}"/>
    <cellStyle name="Coma 2 7 3 4 5 2 2" xfId="25308" xr:uid="{00000000-0005-0000-0000-0000922E0000}"/>
    <cellStyle name="Coma 2 7 3 4 5 3" xfId="18802" xr:uid="{00000000-0005-0000-0000-0000932E0000}"/>
    <cellStyle name="Coma 2 7 3 4 5 3 2" xfId="27506" xr:uid="{00000000-0005-0000-0000-0000942E0000}"/>
    <cellStyle name="Coma 2 7 3 4 5 4" xfId="14434" xr:uid="{00000000-0005-0000-0000-0000952E0000}"/>
    <cellStyle name="Coma 2 7 3 4 5 4 2" xfId="23138" xr:uid="{00000000-0005-0000-0000-0000962E0000}"/>
    <cellStyle name="Coma 2 7 3 4 5 5" xfId="20969" xr:uid="{00000000-0005-0000-0000-0000972E0000}"/>
    <cellStyle name="Coma 2 7 3 4 6" xfId="2869" xr:uid="{00000000-0005-0000-0000-0000982E0000}"/>
    <cellStyle name="Coma 2 7 3 4 6 2" xfId="16605" xr:uid="{00000000-0005-0000-0000-0000992E0000}"/>
    <cellStyle name="Coma 2 7 3 4 6 2 2" xfId="25309" xr:uid="{00000000-0005-0000-0000-00009A2E0000}"/>
    <cellStyle name="Coma 2 7 3 4 6 3" xfId="18803" xr:uid="{00000000-0005-0000-0000-00009B2E0000}"/>
    <cellStyle name="Coma 2 7 3 4 6 3 2" xfId="27507" xr:uid="{00000000-0005-0000-0000-00009C2E0000}"/>
    <cellStyle name="Coma 2 7 3 4 6 4" xfId="14435" xr:uid="{00000000-0005-0000-0000-00009D2E0000}"/>
    <cellStyle name="Coma 2 7 3 4 6 4 2" xfId="23139" xr:uid="{00000000-0005-0000-0000-00009E2E0000}"/>
    <cellStyle name="Coma 2 7 3 4 6 5" xfId="20970" xr:uid="{00000000-0005-0000-0000-00009F2E0000}"/>
    <cellStyle name="Coma 2 7 3 4 7" xfId="2870" xr:uid="{00000000-0005-0000-0000-0000A02E0000}"/>
    <cellStyle name="Coma 2 7 3 4 7 2" xfId="16606" xr:uid="{00000000-0005-0000-0000-0000A12E0000}"/>
    <cellStyle name="Coma 2 7 3 4 7 2 2" xfId="25310" xr:uid="{00000000-0005-0000-0000-0000A22E0000}"/>
    <cellStyle name="Coma 2 7 3 4 7 3" xfId="18804" xr:uid="{00000000-0005-0000-0000-0000A32E0000}"/>
    <cellStyle name="Coma 2 7 3 4 7 3 2" xfId="27508" xr:uid="{00000000-0005-0000-0000-0000A42E0000}"/>
    <cellStyle name="Coma 2 7 3 4 7 4" xfId="14436" xr:uid="{00000000-0005-0000-0000-0000A52E0000}"/>
    <cellStyle name="Coma 2 7 3 4 7 4 2" xfId="23140" xr:uid="{00000000-0005-0000-0000-0000A62E0000}"/>
    <cellStyle name="Coma 2 7 3 4 7 5" xfId="20971" xr:uid="{00000000-0005-0000-0000-0000A72E0000}"/>
    <cellStyle name="Coma 2 7 3 4 8" xfId="16597" xr:uid="{00000000-0005-0000-0000-0000A82E0000}"/>
    <cellStyle name="Coma 2 7 3 4 8 2" xfId="25301" xr:uid="{00000000-0005-0000-0000-0000A92E0000}"/>
    <cellStyle name="Coma 2 7 3 4 9" xfId="18795" xr:uid="{00000000-0005-0000-0000-0000AA2E0000}"/>
    <cellStyle name="Coma 2 7 3 4 9 2" xfId="27499" xr:uid="{00000000-0005-0000-0000-0000AB2E0000}"/>
    <cellStyle name="Coma 2 7 3 5" xfId="2871" xr:uid="{00000000-0005-0000-0000-0000AC2E0000}"/>
    <cellStyle name="Coma 2 7 3 5 10" xfId="20972" xr:uid="{00000000-0005-0000-0000-0000AD2E0000}"/>
    <cellStyle name="Coma 2 7 3 5 2" xfId="2872" xr:uid="{00000000-0005-0000-0000-0000AE2E0000}"/>
    <cellStyle name="Coma 2 7 3 5 2 2" xfId="2873" xr:uid="{00000000-0005-0000-0000-0000AF2E0000}"/>
    <cellStyle name="Coma 2 7 3 5 2 3" xfId="2874" xr:uid="{00000000-0005-0000-0000-0000B02E0000}"/>
    <cellStyle name="Coma 2 7 3 5 2 4" xfId="2875" xr:uid="{00000000-0005-0000-0000-0000B12E0000}"/>
    <cellStyle name="Coma 2 7 3 5 2 5" xfId="2876" xr:uid="{00000000-0005-0000-0000-0000B22E0000}"/>
    <cellStyle name="Coma 2 7 3 5 3" xfId="2877" xr:uid="{00000000-0005-0000-0000-0000B32E0000}"/>
    <cellStyle name="Coma 2 7 3 5 3 2" xfId="16608" xr:uid="{00000000-0005-0000-0000-0000B42E0000}"/>
    <cellStyle name="Coma 2 7 3 5 3 2 2" xfId="25312" xr:uid="{00000000-0005-0000-0000-0000B52E0000}"/>
    <cellStyle name="Coma 2 7 3 5 3 3" xfId="18806" xr:uid="{00000000-0005-0000-0000-0000B62E0000}"/>
    <cellStyle name="Coma 2 7 3 5 3 3 2" xfId="27510" xr:uid="{00000000-0005-0000-0000-0000B72E0000}"/>
    <cellStyle name="Coma 2 7 3 5 3 4" xfId="14438" xr:uid="{00000000-0005-0000-0000-0000B82E0000}"/>
    <cellStyle name="Coma 2 7 3 5 3 4 2" xfId="23142" xr:uid="{00000000-0005-0000-0000-0000B92E0000}"/>
    <cellStyle name="Coma 2 7 3 5 3 5" xfId="20973" xr:uid="{00000000-0005-0000-0000-0000BA2E0000}"/>
    <cellStyle name="Coma 2 7 3 5 4" xfId="2878" xr:uid="{00000000-0005-0000-0000-0000BB2E0000}"/>
    <cellStyle name="Coma 2 7 3 5 4 2" xfId="16609" xr:uid="{00000000-0005-0000-0000-0000BC2E0000}"/>
    <cellStyle name="Coma 2 7 3 5 4 2 2" xfId="25313" xr:uid="{00000000-0005-0000-0000-0000BD2E0000}"/>
    <cellStyle name="Coma 2 7 3 5 4 3" xfId="18807" xr:uid="{00000000-0005-0000-0000-0000BE2E0000}"/>
    <cellStyle name="Coma 2 7 3 5 4 3 2" xfId="27511" xr:uid="{00000000-0005-0000-0000-0000BF2E0000}"/>
    <cellStyle name="Coma 2 7 3 5 4 4" xfId="14439" xr:uid="{00000000-0005-0000-0000-0000C02E0000}"/>
    <cellStyle name="Coma 2 7 3 5 4 4 2" xfId="23143" xr:uid="{00000000-0005-0000-0000-0000C12E0000}"/>
    <cellStyle name="Coma 2 7 3 5 4 5" xfId="20974" xr:uid="{00000000-0005-0000-0000-0000C22E0000}"/>
    <cellStyle name="Coma 2 7 3 5 5" xfId="2879" xr:uid="{00000000-0005-0000-0000-0000C32E0000}"/>
    <cellStyle name="Coma 2 7 3 5 5 2" xfId="16610" xr:uid="{00000000-0005-0000-0000-0000C42E0000}"/>
    <cellStyle name="Coma 2 7 3 5 5 2 2" xfId="25314" xr:uid="{00000000-0005-0000-0000-0000C52E0000}"/>
    <cellStyle name="Coma 2 7 3 5 5 3" xfId="18808" xr:uid="{00000000-0005-0000-0000-0000C62E0000}"/>
    <cellStyle name="Coma 2 7 3 5 5 3 2" xfId="27512" xr:uid="{00000000-0005-0000-0000-0000C72E0000}"/>
    <cellStyle name="Coma 2 7 3 5 5 4" xfId="14440" xr:uid="{00000000-0005-0000-0000-0000C82E0000}"/>
    <cellStyle name="Coma 2 7 3 5 5 4 2" xfId="23144" xr:uid="{00000000-0005-0000-0000-0000C92E0000}"/>
    <cellStyle name="Coma 2 7 3 5 5 5" xfId="20975" xr:uid="{00000000-0005-0000-0000-0000CA2E0000}"/>
    <cellStyle name="Coma 2 7 3 5 6" xfId="2880" xr:uid="{00000000-0005-0000-0000-0000CB2E0000}"/>
    <cellStyle name="Coma 2 7 3 5 6 2" xfId="16611" xr:uid="{00000000-0005-0000-0000-0000CC2E0000}"/>
    <cellStyle name="Coma 2 7 3 5 6 2 2" xfId="25315" xr:uid="{00000000-0005-0000-0000-0000CD2E0000}"/>
    <cellStyle name="Coma 2 7 3 5 6 3" xfId="18809" xr:uid="{00000000-0005-0000-0000-0000CE2E0000}"/>
    <cellStyle name="Coma 2 7 3 5 6 3 2" xfId="27513" xr:uid="{00000000-0005-0000-0000-0000CF2E0000}"/>
    <cellStyle name="Coma 2 7 3 5 6 4" xfId="14441" xr:uid="{00000000-0005-0000-0000-0000D02E0000}"/>
    <cellStyle name="Coma 2 7 3 5 6 4 2" xfId="23145" xr:uid="{00000000-0005-0000-0000-0000D12E0000}"/>
    <cellStyle name="Coma 2 7 3 5 6 5" xfId="20976" xr:uid="{00000000-0005-0000-0000-0000D22E0000}"/>
    <cellStyle name="Coma 2 7 3 5 7" xfId="16607" xr:uid="{00000000-0005-0000-0000-0000D32E0000}"/>
    <cellStyle name="Coma 2 7 3 5 7 2" xfId="25311" xr:uid="{00000000-0005-0000-0000-0000D42E0000}"/>
    <cellStyle name="Coma 2 7 3 5 8" xfId="18805" xr:uid="{00000000-0005-0000-0000-0000D52E0000}"/>
    <cellStyle name="Coma 2 7 3 5 8 2" xfId="27509" xr:uid="{00000000-0005-0000-0000-0000D62E0000}"/>
    <cellStyle name="Coma 2 7 3 5 9" xfId="14437" xr:uid="{00000000-0005-0000-0000-0000D72E0000}"/>
    <cellStyle name="Coma 2 7 3 5 9 2" xfId="23141" xr:uid="{00000000-0005-0000-0000-0000D82E0000}"/>
    <cellStyle name="Coma 2 7 3 6" xfId="2881" xr:uid="{00000000-0005-0000-0000-0000D92E0000}"/>
    <cellStyle name="Coma 2 7 3 7" xfId="2882" xr:uid="{00000000-0005-0000-0000-0000DA2E0000}"/>
    <cellStyle name="Coma 2 7 3 8" xfId="2883" xr:uid="{00000000-0005-0000-0000-0000DB2E0000}"/>
    <cellStyle name="Coma 2 7 3 9" xfId="2884" xr:uid="{00000000-0005-0000-0000-0000DC2E0000}"/>
    <cellStyle name="Coma 2 7 4" xfId="2885" xr:uid="{00000000-0005-0000-0000-0000DD2E0000}"/>
    <cellStyle name="Coma 2 7 4 2" xfId="2886" xr:uid="{00000000-0005-0000-0000-0000DE2E0000}"/>
    <cellStyle name="Coma 2 7 4 2 10" xfId="14442" xr:uid="{00000000-0005-0000-0000-0000DF2E0000}"/>
    <cellStyle name="Coma 2 7 4 2 10 2" xfId="23146" xr:uid="{00000000-0005-0000-0000-0000E02E0000}"/>
    <cellStyle name="Coma 2 7 4 2 11" xfId="20977" xr:uid="{00000000-0005-0000-0000-0000E12E0000}"/>
    <cellStyle name="Coma 2 7 4 2 2" xfId="2887" xr:uid="{00000000-0005-0000-0000-0000E22E0000}"/>
    <cellStyle name="Coma 2 7 4 2 2 2" xfId="2888" xr:uid="{00000000-0005-0000-0000-0000E32E0000}"/>
    <cellStyle name="Coma 2 7 4 2 2 2 10" xfId="20978" xr:uid="{00000000-0005-0000-0000-0000E42E0000}"/>
    <cellStyle name="Coma 2 7 4 2 2 2 2" xfId="2889" xr:uid="{00000000-0005-0000-0000-0000E52E0000}"/>
    <cellStyle name="Coma 2 7 4 2 2 2 2 2" xfId="2890" xr:uid="{00000000-0005-0000-0000-0000E62E0000}"/>
    <cellStyle name="Coma 2 7 4 2 2 2 2 2 2" xfId="2891" xr:uid="{00000000-0005-0000-0000-0000E72E0000}"/>
    <cellStyle name="Coma 2 7 4 2 2 2 2 2 2 2" xfId="16615" xr:uid="{00000000-0005-0000-0000-0000E82E0000}"/>
    <cellStyle name="Coma 2 7 4 2 2 2 2 2 2 2 2" xfId="25319" xr:uid="{00000000-0005-0000-0000-0000E92E0000}"/>
    <cellStyle name="Coma 2 7 4 2 2 2 2 2 2 3" xfId="18813" xr:uid="{00000000-0005-0000-0000-0000EA2E0000}"/>
    <cellStyle name="Coma 2 7 4 2 2 2 2 2 2 3 2" xfId="27517" xr:uid="{00000000-0005-0000-0000-0000EB2E0000}"/>
    <cellStyle name="Coma 2 7 4 2 2 2 2 2 2 4" xfId="14445" xr:uid="{00000000-0005-0000-0000-0000EC2E0000}"/>
    <cellStyle name="Coma 2 7 4 2 2 2 2 2 2 4 2" xfId="23149" xr:uid="{00000000-0005-0000-0000-0000ED2E0000}"/>
    <cellStyle name="Coma 2 7 4 2 2 2 2 2 2 5" xfId="20980" xr:uid="{00000000-0005-0000-0000-0000EE2E0000}"/>
    <cellStyle name="Coma 2 7 4 2 2 2 2 2 3" xfId="2892" xr:uid="{00000000-0005-0000-0000-0000EF2E0000}"/>
    <cellStyle name="Coma 2 7 4 2 2 2 2 2 3 2" xfId="16616" xr:uid="{00000000-0005-0000-0000-0000F02E0000}"/>
    <cellStyle name="Coma 2 7 4 2 2 2 2 2 3 2 2" xfId="25320" xr:uid="{00000000-0005-0000-0000-0000F12E0000}"/>
    <cellStyle name="Coma 2 7 4 2 2 2 2 2 3 3" xfId="18814" xr:uid="{00000000-0005-0000-0000-0000F22E0000}"/>
    <cellStyle name="Coma 2 7 4 2 2 2 2 2 3 3 2" xfId="27518" xr:uid="{00000000-0005-0000-0000-0000F32E0000}"/>
    <cellStyle name="Coma 2 7 4 2 2 2 2 2 3 4" xfId="14446" xr:uid="{00000000-0005-0000-0000-0000F42E0000}"/>
    <cellStyle name="Coma 2 7 4 2 2 2 2 2 3 4 2" xfId="23150" xr:uid="{00000000-0005-0000-0000-0000F52E0000}"/>
    <cellStyle name="Coma 2 7 4 2 2 2 2 2 3 5" xfId="20981" xr:uid="{00000000-0005-0000-0000-0000F62E0000}"/>
    <cellStyle name="Coma 2 7 4 2 2 2 2 2 4" xfId="2893" xr:uid="{00000000-0005-0000-0000-0000F72E0000}"/>
    <cellStyle name="Coma 2 7 4 2 2 2 2 2 4 2" xfId="16617" xr:uid="{00000000-0005-0000-0000-0000F82E0000}"/>
    <cellStyle name="Coma 2 7 4 2 2 2 2 2 4 2 2" xfId="25321" xr:uid="{00000000-0005-0000-0000-0000F92E0000}"/>
    <cellStyle name="Coma 2 7 4 2 2 2 2 2 4 3" xfId="18815" xr:uid="{00000000-0005-0000-0000-0000FA2E0000}"/>
    <cellStyle name="Coma 2 7 4 2 2 2 2 2 4 3 2" xfId="27519" xr:uid="{00000000-0005-0000-0000-0000FB2E0000}"/>
    <cellStyle name="Coma 2 7 4 2 2 2 2 2 4 4" xfId="14447" xr:uid="{00000000-0005-0000-0000-0000FC2E0000}"/>
    <cellStyle name="Coma 2 7 4 2 2 2 2 2 4 4 2" xfId="23151" xr:uid="{00000000-0005-0000-0000-0000FD2E0000}"/>
    <cellStyle name="Coma 2 7 4 2 2 2 2 2 4 5" xfId="20982" xr:uid="{00000000-0005-0000-0000-0000FE2E0000}"/>
    <cellStyle name="Coma 2 7 4 2 2 2 2 2 5" xfId="2894" xr:uid="{00000000-0005-0000-0000-0000FF2E0000}"/>
    <cellStyle name="Coma 2 7 4 2 2 2 2 2 5 2" xfId="16618" xr:uid="{00000000-0005-0000-0000-0000002F0000}"/>
    <cellStyle name="Coma 2 7 4 2 2 2 2 2 5 2 2" xfId="25322" xr:uid="{00000000-0005-0000-0000-0000012F0000}"/>
    <cellStyle name="Coma 2 7 4 2 2 2 2 2 5 3" xfId="18816" xr:uid="{00000000-0005-0000-0000-0000022F0000}"/>
    <cellStyle name="Coma 2 7 4 2 2 2 2 2 5 3 2" xfId="27520" xr:uid="{00000000-0005-0000-0000-0000032F0000}"/>
    <cellStyle name="Coma 2 7 4 2 2 2 2 2 5 4" xfId="14448" xr:uid="{00000000-0005-0000-0000-0000042F0000}"/>
    <cellStyle name="Coma 2 7 4 2 2 2 2 2 5 4 2" xfId="23152" xr:uid="{00000000-0005-0000-0000-0000052F0000}"/>
    <cellStyle name="Coma 2 7 4 2 2 2 2 2 5 5" xfId="20983" xr:uid="{00000000-0005-0000-0000-0000062F0000}"/>
    <cellStyle name="Coma 2 7 4 2 2 2 2 2 6" xfId="16614" xr:uid="{00000000-0005-0000-0000-0000072F0000}"/>
    <cellStyle name="Coma 2 7 4 2 2 2 2 2 6 2" xfId="25318" xr:uid="{00000000-0005-0000-0000-0000082F0000}"/>
    <cellStyle name="Coma 2 7 4 2 2 2 2 2 7" xfId="18812" xr:uid="{00000000-0005-0000-0000-0000092F0000}"/>
    <cellStyle name="Coma 2 7 4 2 2 2 2 2 7 2" xfId="27516" xr:uid="{00000000-0005-0000-0000-00000A2F0000}"/>
    <cellStyle name="Coma 2 7 4 2 2 2 2 2 8" xfId="14444" xr:uid="{00000000-0005-0000-0000-00000B2F0000}"/>
    <cellStyle name="Coma 2 7 4 2 2 2 2 2 8 2" xfId="23148" xr:uid="{00000000-0005-0000-0000-00000C2F0000}"/>
    <cellStyle name="Coma 2 7 4 2 2 2 2 2 9" xfId="20979" xr:uid="{00000000-0005-0000-0000-00000D2F0000}"/>
    <cellStyle name="Coma 2 7 4 2 2 2 2 3" xfId="2895" xr:uid="{00000000-0005-0000-0000-00000E2F0000}"/>
    <cellStyle name="Coma 2 7 4 2 2 2 2 4" xfId="2896" xr:uid="{00000000-0005-0000-0000-00000F2F0000}"/>
    <cellStyle name="Coma 2 7 4 2 2 2 2 5" xfId="2897" xr:uid="{00000000-0005-0000-0000-0000102F0000}"/>
    <cellStyle name="Coma 2 7 4 2 2 2 2 6" xfId="2898" xr:uid="{00000000-0005-0000-0000-0000112F0000}"/>
    <cellStyle name="Coma 2 7 4 2 2 2 3" xfId="2899" xr:uid="{00000000-0005-0000-0000-0000122F0000}"/>
    <cellStyle name="Coma 2 7 4 2 2 2 3 2" xfId="16619" xr:uid="{00000000-0005-0000-0000-0000132F0000}"/>
    <cellStyle name="Coma 2 7 4 2 2 2 3 2 2" xfId="25323" xr:uid="{00000000-0005-0000-0000-0000142F0000}"/>
    <cellStyle name="Coma 2 7 4 2 2 2 3 3" xfId="18817" xr:uid="{00000000-0005-0000-0000-0000152F0000}"/>
    <cellStyle name="Coma 2 7 4 2 2 2 3 3 2" xfId="27521" xr:uid="{00000000-0005-0000-0000-0000162F0000}"/>
    <cellStyle name="Coma 2 7 4 2 2 2 3 4" xfId="14449" xr:uid="{00000000-0005-0000-0000-0000172F0000}"/>
    <cellStyle name="Coma 2 7 4 2 2 2 3 4 2" xfId="23153" xr:uid="{00000000-0005-0000-0000-0000182F0000}"/>
    <cellStyle name="Coma 2 7 4 2 2 2 3 5" xfId="20984" xr:uid="{00000000-0005-0000-0000-0000192F0000}"/>
    <cellStyle name="Coma 2 7 4 2 2 2 4" xfId="2900" xr:uid="{00000000-0005-0000-0000-00001A2F0000}"/>
    <cellStyle name="Coma 2 7 4 2 2 2 4 2" xfId="16620" xr:uid="{00000000-0005-0000-0000-00001B2F0000}"/>
    <cellStyle name="Coma 2 7 4 2 2 2 4 2 2" xfId="25324" xr:uid="{00000000-0005-0000-0000-00001C2F0000}"/>
    <cellStyle name="Coma 2 7 4 2 2 2 4 3" xfId="18818" xr:uid="{00000000-0005-0000-0000-00001D2F0000}"/>
    <cellStyle name="Coma 2 7 4 2 2 2 4 3 2" xfId="27522" xr:uid="{00000000-0005-0000-0000-00001E2F0000}"/>
    <cellStyle name="Coma 2 7 4 2 2 2 4 4" xfId="14450" xr:uid="{00000000-0005-0000-0000-00001F2F0000}"/>
    <cellStyle name="Coma 2 7 4 2 2 2 4 4 2" xfId="23154" xr:uid="{00000000-0005-0000-0000-0000202F0000}"/>
    <cellStyle name="Coma 2 7 4 2 2 2 4 5" xfId="20985" xr:uid="{00000000-0005-0000-0000-0000212F0000}"/>
    <cellStyle name="Coma 2 7 4 2 2 2 5" xfId="2901" xr:uid="{00000000-0005-0000-0000-0000222F0000}"/>
    <cellStyle name="Coma 2 7 4 2 2 2 5 2" xfId="16621" xr:uid="{00000000-0005-0000-0000-0000232F0000}"/>
    <cellStyle name="Coma 2 7 4 2 2 2 5 2 2" xfId="25325" xr:uid="{00000000-0005-0000-0000-0000242F0000}"/>
    <cellStyle name="Coma 2 7 4 2 2 2 5 3" xfId="18819" xr:uid="{00000000-0005-0000-0000-0000252F0000}"/>
    <cellStyle name="Coma 2 7 4 2 2 2 5 3 2" xfId="27523" xr:uid="{00000000-0005-0000-0000-0000262F0000}"/>
    <cellStyle name="Coma 2 7 4 2 2 2 5 4" xfId="14451" xr:uid="{00000000-0005-0000-0000-0000272F0000}"/>
    <cellStyle name="Coma 2 7 4 2 2 2 5 4 2" xfId="23155" xr:uid="{00000000-0005-0000-0000-0000282F0000}"/>
    <cellStyle name="Coma 2 7 4 2 2 2 5 5" xfId="20986" xr:uid="{00000000-0005-0000-0000-0000292F0000}"/>
    <cellStyle name="Coma 2 7 4 2 2 2 6" xfId="2902" xr:uid="{00000000-0005-0000-0000-00002A2F0000}"/>
    <cellStyle name="Coma 2 7 4 2 2 2 6 2" xfId="16622" xr:uid="{00000000-0005-0000-0000-00002B2F0000}"/>
    <cellStyle name="Coma 2 7 4 2 2 2 6 2 2" xfId="25326" xr:uid="{00000000-0005-0000-0000-00002C2F0000}"/>
    <cellStyle name="Coma 2 7 4 2 2 2 6 3" xfId="18820" xr:uid="{00000000-0005-0000-0000-00002D2F0000}"/>
    <cellStyle name="Coma 2 7 4 2 2 2 6 3 2" xfId="27524" xr:uid="{00000000-0005-0000-0000-00002E2F0000}"/>
    <cellStyle name="Coma 2 7 4 2 2 2 6 4" xfId="14452" xr:uid="{00000000-0005-0000-0000-00002F2F0000}"/>
    <cellStyle name="Coma 2 7 4 2 2 2 6 4 2" xfId="23156" xr:uid="{00000000-0005-0000-0000-0000302F0000}"/>
    <cellStyle name="Coma 2 7 4 2 2 2 6 5" xfId="20987" xr:uid="{00000000-0005-0000-0000-0000312F0000}"/>
    <cellStyle name="Coma 2 7 4 2 2 2 7" xfId="16613" xr:uid="{00000000-0005-0000-0000-0000322F0000}"/>
    <cellStyle name="Coma 2 7 4 2 2 2 7 2" xfId="25317" xr:uid="{00000000-0005-0000-0000-0000332F0000}"/>
    <cellStyle name="Coma 2 7 4 2 2 2 8" xfId="18811" xr:uid="{00000000-0005-0000-0000-0000342F0000}"/>
    <cellStyle name="Coma 2 7 4 2 2 2 8 2" xfId="27515" xr:uid="{00000000-0005-0000-0000-0000352F0000}"/>
    <cellStyle name="Coma 2 7 4 2 2 2 9" xfId="14443" xr:uid="{00000000-0005-0000-0000-0000362F0000}"/>
    <cellStyle name="Coma 2 7 4 2 2 2 9 2" xfId="23147" xr:uid="{00000000-0005-0000-0000-0000372F0000}"/>
    <cellStyle name="Coma 2 7 4 2 2 3" xfId="2903" xr:uid="{00000000-0005-0000-0000-0000382F0000}"/>
    <cellStyle name="Coma 2 7 4 2 2 3 2" xfId="2904" xr:uid="{00000000-0005-0000-0000-0000392F0000}"/>
    <cellStyle name="Coma 2 7 4 2 2 3 2 2" xfId="16624" xr:uid="{00000000-0005-0000-0000-00003A2F0000}"/>
    <cellStyle name="Coma 2 7 4 2 2 3 2 2 2" xfId="25328" xr:uid="{00000000-0005-0000-0000-00003B2F0000}"/>
    <cellStyle name="Coma 2 7 4 2 2 3 2 3" xfId="18822" xr:uid="{00000000-0005-0000-0000-00003C2F0000}"/>
    <cellStyle name="Coma 2 7 4 2 2 3 2 3 2" xfId="27526" xr:uid="{00000000-0005-0000-0000-00003D2F0000}"/>
    <cellStyle name="Coma 2 7 4 2 2 3 2 4" xfId="14454" xr:uid="{00000000-0005-0000-0000-00003E2F0000}"/>
    <cellStyle name="Coma 2 7 4 2 2 3 2 4 2" xfId="23158" xr:uid="{00000000-0005-0000-0000-00003F2F0000}"/>
    <cellStyle name="Coma 2 7 4 2 2 3 2 5" xfId="20989" xr:uid="{00000000-0005-0000-0000-0000402F0000}"/>
    <cellStyle name="Coma 2 7 4 2 2 3 3" xfId="2905" xr:uid="{00000000-0005-0000-0000-0000412F0000}"/>
    <cellStyle name="Coma 2 7 4 2 2 3 3 2" xfId="16625" xr:uid="{00000000-0005-0000-0000-0000422F0000}"/>
    <cellStyle name="Coma 2 7 4 2 2 3 3 2 2" xfId="25329" xr:uid="{00000000-0005-0000-0000-0000432F0000}"/>
    <cellStyle name="Coma 2 7 4 2 2 3 3 3" xfId="18823" xr:uid="{00000000-0005-0000-0000-0000442F0000}"/>
    <cellStyle name="Coma 2 7 4 2 2 3 3 3 2" xfId="27527" xr:uid="{00000000-0005-0000-0000-0000452F0000}"/>
    <cellStyle name="Coma 2 7 4 2 2 3 3 4" xfId="14455" xr:uid="{00000000-0005-0000-0000-0000462F0000}"/>
    <cellStyle name="Coma 2 7 4 2 2 3 3 4 2" xfId="23159" xr:uid="{00000000-0005-0000-0000-0000472F0000}"/>
    <cellStyle name="Coma 2 7 4 2 2 3 3 5" xfId="20990" xr:uid="{00000000-0005-0000-0000-0000482F0000}"/>
    <cellStyle name="Coma 2 7 4 2 2 3 4" xfId="2906" xr:uid="{00000000-0005-0000-0000-0000492F0000}"/>
    <cellStyle name="Coma 2 7 4 2 2 3 4 2" xfId="16626" xr:uid="{00000000-0005-0000-0000-00004A2F0000}"/>
    <cellStyle name="Coma 2 7 4 2 2 3 4 2 2" xfId="25330" xr:uid="{00000000-0005-0000-0000-00004B2F0000}"/>
    <cellStyle name="Coma 2 7 4 2 2 3 4 3" xfId="18824" xr:uid="{00000000-0005-0000-0000-00004C2F0000}"/>
    <cellStyle name="Coma 2 7 4 2 2 3 4 3 2" xfId="27528" xr:uid="{00000000-0005-0000-0000-00004D2F0000}"/>
    <cellStyle name="Coma 2 7 4 2 2 3 4 4" xfId="14456" xr:uid="{00000000-0005-0000-0000-00004E2F0000}"/>
    <cellStyle name="Coma 2 7 4 2 2 3 4 4 2" xfId="23160" xr:uid="{00000000-0005-0000-0000-00004F2F0000}"/>
    <cellStyle name="Coma 2 7 4 2 2 3 4 5" xfId="20991" xr:uid="{00000000-0005-0000-0000-0000502F0000}"/>
    <cellStyle name="Coma 2 7 4 2 2 3 5" xfId="2907" xr:uid="{00000000-0005-0000-0000-0000512F0000}"/>
    <cellStyle name="Coma 2 7 4 2 2 3 5 2" xfId="16627" xr:uid="{00000000-0005-0000-0000-0000522F0000}"/>
    <cellStyle name="Coma 2 7 4 2 2 3 5 2 2" xfId="25331" xr:uid="{00000000-0005-0000-0000-0000532F0000}"/>
    <cellStyle name="Coma 2 7 4 2 2 3 5 3" xfId="18825" xr:uid="{00000000-0005-0000-0000-0000542F0000}"/>
    <cellStyle name="Coma 2 7 4 2 2 3 5 3 2" xfId="27529" xr:uid="{00000000-0005-0000-0000-0000552F0000}"/>
    <cellStyle name="Coma 2 7 4 2 2 3 5 4" xfId="14457" xr:uid="{00000000-0005-0000-0000-0000562F0000}"/>
    <cellStyle name="Coma 2 7 4 2 2 3 5 4 2" xfId="23161" xr:uid="{00000000-0005-0000-0000-0000572F0000}"/>
    <cellStyle name="Coma 2 7 4 2 2 3 5 5" xfId="20992" xr:uid="{00000000-0005-0000-0000-0000582F0000}"/>
    <cellStyle name="Coma 2 7 4 2 2 3 6" xfId="16623" xr:uid="{00000000-0005-0000-0000-0000592F0000}"/>
    <cellStyle name="Coma 2 7 4 2 2 3 6 2" xfId="25327" xr:uid="{00000000-0005-0000-0000-00005A2F0000}"/>
    <cellStyle name="Coma 2 7 4 2 2 3 7" xfId="18821" xr:uid="{00000000-0005-0000-0000-00005B2F0000}"/>
    <cellStyle name="Coma 2 7 4 2 2 3 7 2" xfId="27525" xr:uid="{00000000-0005-0000-0000-00005C2F0000}"/>
    <cellStyle name="Coma 2 7 4 2 2 3 8" xfId="14453" xr:uid="{00000000-0005-0000-0000-00005D2F0000}"/>
    <cellStyle name="Coma 2 7 4 2 2 3 8 2" xfId="23157" xr:uid="{00000000-0005-0000-0000-00005E2F0000}"/>
    <cellStyle name="Coma 2 7 4 2 2 3 9" xfId="20988" xr:uid="{00000000-0005-0000-0000-00005F2F0000}"/>
    <cellStyle name="Coma 2 7 4 2 2 4" xfId="2908" xr:uid="{00000000-0005-0000-0000-0000602F0000}"/>
    <cellStyle name="Coma 2 7 4 2 2 5" xfId="2909" xr:uid="{00000000-0005-0000-0000-0000612F0000}"/>
    <cellStyle name="Coma 2 7 4 2 2 6" xfId="2910" xr:uid="{00000000-0005-0000-0000-0000622F0000}"/>
    <cellStyle name="Coma 2 7 4 2 2 7" xfId="2911" xr:uid="{00000000-0005-0000-0000-0000632F0000}"/>
    <cellStyle name="Coma 2 7 4 2 3" xfId="2912" xr:uid="{00000000-0005-0000-0000-0000642F0000}"/>
    <cellStyle name="Coma 2 7 4 2 3 2" xfId="2913" xr:uid="{00000000-0005-0000-0000-0000652F0000}"/>
    <cellStyle name="Coma 2 7 4 2 3 2 2" xfId="2914" xr:uid="{00000000-0005-0000-0000-0000662F0000}"/>
    <cellStyle name="Coma 2 7 4 2 3 2 2 2" xfId="16629" xr:uid="{00000000-0005-0000-0000-0000672F0000}"/>
    <cellStyle name="Coma 2 7 4 2 3 2 2 2 2" xfId="25333" xr:uid="{00000000-0005-0000-0000-0000682F0000}"/>
    <cellStyle name="Coma 2 7 4 2 3 2 2 3" xfId="18827" xr:uid="{00000000-0005-0000-0000-0000692F0000}"/>
    <cellStyle name="Coma 2 7 4 2 3 2 2 3 2" xfId="27531" xr:uid="{00000000-0005-0000-0000-00006A2F0000}"/>
    <cellStyle name="Coma 2 7 4 2 3 2 2 4" xfId="14459" xr:uid="{00000000-0005-0000-0000-00006B2F0000}"/>
    <cellStyle name="Coma 2 7 4 2 3 2 2 4 2" xfId="23163" xr:uid="{00000000-0005-0000-0000-00006C2F0000}"/>
    <cellStyle name="Coma 2 7 4 2 3 2 2 5" xfId="20994" xr:uid="{00000000-0005-0000-0000-00006D2F0000}"/>
    <cellStyle name="Coma 2 7 4 2 3 2 3" xfId="2915" xr:uid="{00000000-0005-0000-0000-00006E2F0000}"/>
    <cellStyle name="Coma 2 7 4 2 3 2 3 2" xfId="16630" xr:uid="{00000000-0005-0000-0000-00006F2F0000}"/>
    <cellStyle name="Coma 2 7 4 2 3 2 3 2 2" xfId="25334" xr:uid="{00000000-0005-0000-0000-0000702F0000}"/>
    <cellStyle name="Coma 2 7 4 2 3 2 3 3" xfId="18828" xr:uid="{00000000-0005-0000-0000-0000712F0000}"/>
    <cellStyle name="Coma 2 7 4 2 3 2 3 3 2" xfId="27532" xr:uid="{00000000-0005-0000-0000-0000722F0000}"/>
    <cellStyle name="Coma 2 7 4 2 3 2 3 4" xfId="14460" xr:uid="{00000000-0005-0000-0000-0000732F0000}"/>
    <cellStyle name="Coma 2 7 4 2 3 2 3 4 2" xfId="23164" xr:uid="{00000000-0005-0000-0000-0000742F0000}"/>
    <cellStyle name="Coma 2 7 4 2 3 2 3 5" xfId="20995" xr:uid="{00000000-0005-0000-0000-0000752F0000}"/>
    <cellStyle name="Coma 2 7 4 2 3 2 4" xfId="2916" xr:uid="{00000000-0005-0000-0000-0000762F0000}"/>
    <cellStyle name="Coma 2 7 4 2 3 2 4 2" xfId="16631" xr:uid="{00000000-0005-0000-0000-0000772F0000}"/>
    <cellStyle name="Coma 2 7 4 2 3 2 4 2 2" xfId="25335" xr:uid="{00000000-0005-0000-0000-0000782F0000}"/>
    <cellStyle name="Coma 2 7 4 2 3 2 4 3" xfId="18829" xr:uid="{00000000-0005-0000-0000-0000792F0000}"/>
    <cellStyle name="Coma 2 7 4 2 3 2 4 3 2" xfId="27533" xr:uid="{00000000-0005-0000-0000-00007A2F0000}"/>
    <cellStyle name="Coma 2 7 4 2 3 2 4 4" xfId="14461" xr:uid="{00000000-0005-0000-0000-00007B2F0000}"/>
    <cellStyle name="Coma 2 7 4 2 3 2 4 4 2" xfId="23165" xr:uid="{00000000-0005-0000-0000-00007C2F0000}"/>
    <cellStyle name="Coma 2 7 4 2 3 2 4 5" xfId="20996" xr:uid="{00000000-0005-0000-0000-00007D2F0000}"/>
    <cellStyle name="Coma 2 7 4 2 3 2 5" xfId="2917" xr:uid="{00000000-0005-0000-0000-00007E2F0000}"/>
    <cellStyle name="Coma 2 7 4 2 3 2 5 2" xfId="16632" xr:uid="{00000000-0005-0000-0000-00007F2F0000}"/>
    <cellStyle name="Coma 2 7 4 2 3 2 5 2 2" xfId="25336" xr:uid="{00000000-0005-0000-0000-0000802F0000}"/>
    <cellStyle name="Coma 2 7 4 2 3 2 5 3" xfId="18830" xr:uid="{00000000-0005-0000-0000-0000812F0000}"/>
    <cellStyle name="Coma 2 7 4 2 3 2 5 3 2" xfId="27534" xr:uid="{00000000-0005-0000-0000-0000822F0000}"/>
    <cellStyle name="Coma 2 7 4 2 3 2 5 4" xfId="14462" xr:uid="{00000000-0005-0000-0000-0000832F0000}"/>
    <cellStyle name="Coma 2 7 4 2 3 2 5 4 2" xfId="23166" xr:uid="{00000000-0005-0000-0000-0000842F0000}"/>
    <cellStyle name="Coma 2 7 4 2 3 2 5 5" xfId="20997" xr:uid="{00000000-0005-0000-0000-0000852F0000}"/>
    <cellStyle name="Coma 2 7 4 2 3 2 6" xfId="16628" xr:uid="{00000000-0005-0000-0000-0000862F0000}"/>
    <cellStyle name="Coma 2 7 4 2 3 2 6 2" xfId="25332" xr:uid="{00000000-0005-0000-0000-0000872F0000}"/>
    <cellStyle name="Coma 2 7 4 2 3 2 7" xfId="18826" xr:uid="{00000000-0005-0000-0000-0000882F0000}"/>
    <cellStyle name="Coma 2 7 4 2 3 2 7 2" xfId="27530" xr:uid="{00000000-0005-0000-0000-0000892F0000}"/>
    <cellStyle name="Coma 2 7 4 2 3 2 8" xfId="14458" xr:uid="{00000000-0005-0000-0000-00008A2F0000}"/>
    <cellStyle name="Coma 2 7 4 2 3 2 8 2" xfId="23162" xr:uid="{00000000-0005-0000-0000-00008B2F0000}"/>
    <cellStyle name="Coma 2 7 4 2 3 2 9" xfId="20993" xr:uid="{00000000-0005-0000-0000-00008C2F0000}"/>
    <cellStyle name="Coma 2 7 4 2 3 3" xfId="2918" xr:uid="{00000000-0005-0000-0000-00008D2F0000}"/>
    <cellStyle name="Coma 2 7 4 2 3 4" xfId="2919" xr:uid="{00000000-0005-0000-0000-00008E2F0000}"/>
    <cellStyle name="Coma 2 7 4 2 3 5" xfId="2920" xr:uid="{00000000-0005-0000-0000-00008F2F0000}"/>
    <cellStyle name="Coma 2 7 4 2 3 6" xfId="2921" xr:uid="{00000000-0005-0000-0000-0000902F0000}"/>
    <cellStyle name="Coma 2 7 4 2 4" xfId="2922" xr:uid="{00000000-0005-0000-0000-0000912F0000}"/>
    <cellStyle name="Coma 2 7 4 2 4 2" xfId="16633" xr:uid="{00000000-0005-0000-0000-0000922F0000}"/>
    <cellStyle name="Coma 2 7 4 2 4 2 2" xfId="25337" xr:uid="{00000000-0005-0000-0000-0000932F0000}"/>
    <cellStyle name="Coma 2 7 4 2 4 3" xfId="18831" xr:uid="{00000000-0005-0000-0000-0000942F0000}"/>
    <cellStyle name="Coma 2 7 4 2 4 3 2" xfId="27535" xr:uid="{00000000-0005-0000-0000-0000952F0000}"/>
    <cellStyle name="Coma 2 7 4 2 4 4" xfId="14463" xr:uid="{00000000-0005-0000-0000-0000962F0000}"/>
    <cellStyle name="Coma 2 7 4 2 4 4 2" xfId="23167" xr:uid="{00000000-0005-0000-0000-0000972F0000}"/>
    <cellStyle name="Coma 2 7 4 2 4 5" xfId="20998" xr:uid="{00000000-0005-0000-0000-0000982F0000}"/>
    <cellStyle name="Coma 2 7 4 2 5" xfId="2923" xr:uid="{00000000-0005-0000-0000-0000992F0000}"/>
    <cellStyle name="Coma 2 7 4 2 5 2" xfId="16634" xr:uid="{00000000-0005-0000-0000-00009A2F0000}"/>
    <cellStyle name="Coma 2 7 4 2 5 2 2" xfId="25338" xr:uid="{00000000-0005-0000-0000-00009B2F0000}"/>
    <cellStyle name="Coma 2 7 4 2 5 3" xfId="18832" xr:uid="{00000000-0005-0000-0000-00009C2F0000}"/>
    <cellStyle name="Coma 2 7 4 2 5 3 2" xfId="27536" xr:uid="{00000000-0005-0000-0000-00009D2F0000}"/>
    <cellStyle name="Coma 2 7 4 2 5 4" xfId="14464" xr:uid="{00000000-0005-0000-0000-00009E2F0000}"/>
    <cellStyle name="Coma 2 7 4 2 5 4 2" xfId="23168" xr:uid="{00000000-0005-0000-0000-00009F2F0000}"/>
    <cellStyle name="Coma 2 7 4 2 5 5" xfId="20999" xr:uid="{00000000-0005-0000-0000-0000A02F0000}"/>
    <cellStyle name="Coma 2 7 4 2 6" xfId="2924" xr:uid="{00000000-0005-0000-0000-0000A12F0000}"/>
    <cellStyle name="Coma 2 7 4 2 6 2" xfId="16635" xr:uid="{00000000-0005-0000-0000-0000A22F0000}"/>
    <cellStyle name="Coma 2 7 4 2 6 2 2" xfId="25339" xr:uid="{00000000-0005-0000-0000-0000A32F0000}"/>
    <cellStyle name="Coma 2 7 4 2 6 3" xfId="18833" xr:uid="{00000000-0005-0000-0000-0000A42F0000}"/>
    <cellStyle name="Coma 2 7 4 2 6 3 2" xfId="27537" xr:uid="{00000000-0005-0000-0000-0000A52F0000}"/>
    <cellStyle name="Coma 2 7 4 2 6 4" xfId="14465" xr:uid="{00000000-0005-0000-0000-0000A62F0000}"/>
    <cellStyle name="Coma 2 7 4 2 6 4 2" xfId="23169" xr:uid="{00000000-0005-0000-0000-0000A72F0000}"/>
    <cellStyle name="Coma 2 7 4 2 6 5" xfId="21000" xr:uid="{00000000-0005-0000-0000-0000A82F0000}"/>
    <cellStyle name="Coma 2 7 4 2 7" xfId="2925" xr:uid="{00000000-0005-0000-0000-0000A92F0000}"/>
    <cellStyle name="Coma 2 7 4 2 7 2" xfId="16636" xr:uid="{00000000-0005-0000-0000-0000AA2F0000}"/>
    <cellStyle name="Coma 2 7 4 2 7 2 2" xfId="25340" xr:uid="{00000000-0005-0000-0000-0000AB2F0000}"/>
    <cellStyle name="Coma 2 7 4 2 7 3" xfId="18834" xr:uid="{00000000-0005-0000-0000-0000AC2F0000}"/>
    <cellStyle name="Coma 2 7 4 2 7 3 2" xfId="27538" xr:uid="{00000000-0005-0000-0000-0000AD2F0000}"/>
    <cellStyle name="Coma 2 7 4 2 7 4" xfId="14466" xr:uid="{00000000-0005-0000-0000-0000AE2F0000}"/>
    <cellStyle name="Coma 2 7 4 2 7 4 2" xfId="23170" xr:uid="{00000000-0005-0000-0000-0000AF2F0000}"/>
    <cellStyle name="Coma 2 7 4 2 7 5" xfId="21001" xr:uid="{00000000-0005-0000-0000-0000B02F0000}"/>
    <cellStyle name="Coma 2 7 4 2 8" xfId="16612" xr:uid="{00000000-0005-0000-0000-0000B12F0000}"/>
    <cellStyle name="Coma 2 7 4 2 8 2" xfId="25316" xr:uid="{00000000-0005-0000-0000-0000B22F0000}"/>
    <cellStyle name="Coma 2 7 4 2 9" xfId="18810" xr:uid="{00000000-0005-0000-0000-0000B32F0000}"/>
    <cellStyle name="Coma 2 7 4 2 9 2" xfId="27514" xr:uid="{00000000-0005-0000-0000-0000B42F0000}"/>
    <cellStyle name="Coma 2 7 4 3" xfId="2926" xr:uid="{00000000-0005-0000-0000-0000B52F0000}"/>
    <cellStyle name="Coma 2 7 4 3 10" xfId="21002" xr:uid="{00000000-0005-0000-0000-0000B62F0000}"/>
    <cellStyle name="Coma 2 7 4 3 2" xfId="2927" xr:uid="{00000000-0005-0000-0000-0000B72F0000}"/>
    <cellStyle name="Coma 2 7 4 3 2 2" xfId="2928" xr:uid="{00000000-0005-0000-0000-0000B82F0000}"/>
    <cellStyle name="Coma 2 7 4 3 2 2 2" xfId="2929" xr:uid="{00000000-0005-0000-0000-0000B92F0000}"/>
    <cellStyle name="Coma 2 7 4 3 2 2 2 2" xfId="16639" xr:uid="{00000000-0005-0000-0000-0000BA2F0000}"/>
    <cellStyle name="Coma 2 7 4 3 2 2 2 2 2" xfId="25343" xr:uid="{00000000-0005-0000-0000-0000BB2F0000}"/>
    <cellStyle name="Coma 2 7 4 3 2 2 2 3" xfId="18837" xr:uid="{00000000-0005-0000-0000-0000BC2F0000}"/>
    <cellStyle name="Coma 2 7 4 3 2 2 2 3 2" xfId="27541" xr:uid="{00000000-0005-0000-0000-0000BD2F0000}"/>
    <cellStyle name="Coma 2 7 4 3 2 2 2 4" xfId="14469" xr:uid="{00000000-0005-0000-0000-0000BE2F0000}"/>
    <cellStyle name="Coma 2 7 4 3 2 2 2 4 2" xfId="23173" xr:uid="{00000000-0005-0000-0000-0000BF2F0000}"/>
    <cellStyle name="Coma 2 7 4 3 2 2 2 5" xfId="21004" xr:uid="{00000000-0005-0000-0000-0000C02F0000}"/>
    <cellStyle name="Coma 2 7 4 3 2 2 3" xfId="2930" xr:uid="{00000000-0005-0000-0000-0000C12F0000}"/>
    <cellStyle name="Coma 2 7 4 3 2 2 3 2" xfId="16640" xr:uid="{00000000-0005-0000-0000-0000C22F0000}"/>
    <cellStyle name="Coma 2 7 4 3 2 2 3 2 2" xfId="25344" xr:uid="{00000000-0005-0000-0000-0000C32F0000}"/>
    <cellStyle name="Coma 2 7 4 3 2 2 3 3" xfId="18838" xr:uid="{00000000-0005-0000-0000-0000C42F0000}"/>
    <cellStyle name="Coma 2 7 4 3 2 2 3 3 2" xfId="27542" xr:uid="{00000000-0005-0000-0000-0000C52F0000}"/>
    <cellStyle name="Coma 2 7 4 3 2 2 3 4" xfId="14470" xr:uid="{00000000-0005-0000-0000-0000C62F0000}"/>
    <cellStyle name="Coma 2 7 4 3 2 2 3 4 2" xfId="23174" xr:uid="{00000000-0005-0000-0000-0000C72F0000}"/>
    <cellStyle name="Coma 2 7 4 3 2 2 3 5" xfId="21005" xr:uid="{00000000-0005-0000-0000-0000C82F0000}"/>
    <cellStyle name="Coma 2 7 4 3 2 2 4" xfId="2931" xr:uid="{00000000-0005-0000-0000-0000C92F0000}"/>
    <cellStyle name="Coma 2 7 4 3 2 2 4 2" xfId="16641" xr:uid="{00000000-0005-0000-0000-0000CA2F0000}"/>
    <cellStyle name="Coma 2 7 4 3 2 2 4 2 2" xfId="25345" xr:uid="{00000000-0005-0000-0000-0000CB2F0000}"/>
    <cellStyle name="Coma 2 7 4 3 2 2 4 3" xfId="18839" xr:uid="{00000000-0005-0000-0000-0000CC2F0000}"/>
    <cellStyle name="Coma 2 7 4 3 2 2 4 3 2" xfId="27543" xr:uid="{00000000-0005-0000-0000-0000CD2F0000}"/>
    <cellStyle name="Coma 2 7 4 3 2 2 4 4" xfId="14471" xr:uid="{00000000-0005-0000-0000-0000CE2F0000}"/>
    <cellStyle name="Coma 2 7 4 3 2 2 4 4 2" xfId="23175" xr:uid="{00000000-0005-0000-0000-0000CF2F0000}"/>
    <cellStyle name="Coma 2 7 4 3 2 2 4 5" xfId="21006" xr:uid="{00000000-0005-0000-0000-0000D02F0000}"/>
    <cellStyle name="Coma 2 7 4 3 2 2 5" xfId="2932" xr:uid="{00000000-0005-0000-0000-0000D12F0000}"/>
    <cellStyle name="Coma 2 7 4 3 2 2 5 2" xfId="16642" xr:uid="{00000000-0005-0000-0000-0000D22F0000}"/>
    <cellStyle name="Coma 2 7 4 3 2 2 5 2 2" xfId="25346" xr:uid="{00000000-0005-0000-0000-0000D32F0000}"/>
    <cellStyle name="Coma 2 7 4 3 2 2 5 3" xfId="18840" xr:uid="{00000000-0005-0000-0000-0000D42F0000}"/>
    <cellStyle name="Coma 2 7 4 3 2 2 5 3 2" xfId="27544" xr:uid="{00000000-0005-0000-0000-0000D52F0000}"/>
    <cellStyle name="Coma 2 7 4 3 2 2 5 4" xfId="14472" xr:uid="{00000000-0005-0000-0000-0000D62F0000}"/>
    <cellStyle name="Coma 2 7 4 3 2 2 5 4 2" xfId="23176" xr:uid="{00000000-0005-0000-0000-0000D72F0000}"/>
    <cellStyle name="Coma 2 7 4 3 2 2 5 5" xfId="21007" xr:uid="{00000000-0005-0000-0000-0000D82F0000}"/>
    <cellStyle name="Coma 2 7 4 3 2 2 6" xfId="16638" xr:uid="{00000000-0005-0000-0000-0000D92F0000}"/>
    <cellStyle name="Coma 2 7 4 3 2 2 6 2" xfId="25342" xr:uid="{00000000-0005-0000-0000-0000DA2F0000}"/>
    <cellStyle name="Coma 2 7 4 3 2 2 7" xfId="18836" xr:uid="{00000000-0005-0000-0000-0000DB2F0000}"/>
    <cellStyle name="Coma 2 7 4 3 2 2 7 2" xfId="27540" xr:uid="{00000000-0005-0000-0000-0000DC2F0000}"/>
    <cellStyle name="Coma 2 7 4 3 2 2 8" xfId="14468" xr:uid="{00000000-0005-0000-0000-0000DD2F0000}"/>
    <cellStyle name="Coma 2 7 4 3 2 2 8 2" xfId="23172" xr:uid="{00000000-0005-0000-0000-0000DE2F0000}"/>
    <cellStyle name="Coma 2 7 4 3 2 2 9" xfId="21003" xr:uid="{00000000-0005-0000-0000-0000DF2F0000}"/>
    <cellStyle name="Coma 2 7 4 3 2 3" xfId="2933" xr:uid="{00000000-0005-0000-0000-0000E02F0000}"/>
    <cellStyle name="Coma 2 7 4 3 2 4" xfId="2934" xr:uid="{00000000-0005-0000-0000-0000E12F0000}"/>
    <cellStyle name="Coma 2 7 4 3 2 5" xfId="2935" xr:uid="{00000000-0005-0000-0000-0000E22F0000}"/>
    <cellStyle name="Coma 2 7 4 3 2 6" xfId="2936" xr:uid="{00000000-0005-0000-0000-0000E32F0000}"/>
    <cellStyle name="Coma 2 7 4 3 3" xfId="2937" xr:uid="{00000000-0005-0000-0000-0000E42F0000}"/>
    <cellStyle name="Coma 2 7 4 3 3 2" xfId="16643" xr:uid="{00000000-0005-0000-0000-0000E52F0000}"/>
    <cellStyle name="Coma 2 7 4 3 3 2 2" xfId="25347" xr:uid="{00000000-0005-0000-0000-0000E62F0000}"/>
    <cellStyle name="Coma 2 7 4 3 3 3" xfId="18841" xr:uid="{00000000-0005-0000-0000-0000E72F0000}"/>
    <cellStyle name="Coma 2 7 4 3 3 3 2" xfId="27545" xr:uid="{00000000-0005-0000-0000-0000E82F0000}"/>
    <cellStyle name="Coma 2 7 4 3 3 4" xfId="14473" xr:uid="{00000000-0005-0000-0000-0000E92F0000}"/>
    <cellStyle name="Coma 2 7 4 3 3 4 2" xfId="23177" xr:uid="{00000000-0005-0000-0000-0000EA2F0000}"/>
    <cellStyle name="Coma 2 7 4 3 3 5" xfId="21008" xr:uid="{00000000-0005-0000-0000-0000EB2F0000}"/>
    <cellStyle name="Coma 2 7 4 3 4" xfId="2938" xr:uid="{00000000-0005-0000-0000-0000EC2F0000}"/>
    <cellStyle name="Coma 2 7 4 3 4 2" xfId="16644" xr:uid="{00000000-0005-0000-0000-0000ED2F0000}"/>
    <cellStyle name="Coma 2 7 4 3 4 2 2" xfId="25348" xr:uid="{00000000-0005-0000-0000-0000EE2F0000}"/>
    <cellStyle name="Coma 2 7 4 3 4 3" xfId="18842" xr:uid="{00000000-0005-0000-0000-0000EF2F0000}"/>
    <cellStyle name="Coma 2 7 4 3 4 3 2" xfId="27546" xr:uid="{00000000-0005-0000-0000-0000F02F0000}"/>
    <cellStyle name="Coma 2 7 4 3 4 4" xfId="14474" xr:uid="{00000000-0005-0000-0000-0000F12F0000}"/>
    <cellStyle name="Coma 2 7 4 3 4 4 2" xfId="23178" xr:uid="{00000000-0005-0000-0000-0000F22F0000}"/>
    <cellStyle name="Coma 2 7 4 3 4 5" xfId="21009" xr:uid="{00000000-0005-0000-0000-0000F32F0000}"/>
    <cellStyle name="Coma 2 7 4 3 5" xfId="2939" xr:uid="{00000000-0005-0000-0000-0000F42F0000}"/>
    <cellStyle name="Coma 2 7 4 3 5 2" xfId="16645" xr:uid="{00000000-0005-0000-0000-0000F52F0000}"/>
    <cellStyle name="Coma 2 7 4 3 5 2 2" xfId="25349" xr:uid="{00000000-0005-0000-0000-0000F62F0000}"/>
    <cellStyle name="Coma 2 7 4 3 5 3" xfId="18843" xr:uid="{00000000-0005-0000-0000-0000F72F0000}"/>
    <cellStyle name="Coma 2 7 4 3 5 3 2" xfId="27547" xr:uid="{00000000-0005-0000-0000-0000F82F0000}"/>
    <cellStyle name="Coma 2 7 4 3 5 4" xfId="14475" xr:uid="{00000000-0005-0000-0000-0000F92F0000}"/>
    <cellStyle name="Coma 2 7 4 3 5 4 2" xfId="23179" xr:uid="{00000000-0005-0000-0000-0000FA2F0000}"/>
    <cellStyle name="Coma 2 7 4 3 5 5" xfId="21010" xr:uid="{00000000-0005-0000-0000-0000FB2F0000}"/>
    <cellStyle name="Coma 2 7 4 3 6" xfId="2940" xr:uid="{00000000-0005-0000-0000-0000FC2F0000}"/>
    <cellStyle name="Coma 2 7 4 3 6 2" xfId="16646" xr:uid="{00000000-0005-0000-0000-0000FD2F0000}"/>
    <cellStyle name="Coma 2 7 4 3 6 2 2" xfId="25350" xr:uid="{00000000-0005-0000-0000-0000FE2F0000}"/>
    <cellStyle name="Coma 2 7 4 3 6 3" xfId="18844" xr:uid="{00000000-0005-0000-0000-0000FF2F0000}"/>
    <cellStyle name="Coma 2 7 4 3 6 3 2" xfId="27548" xr:uid="{00000000-0005-0000-0000-000000300000}"/>
    <cellStyle name="Coma 2 7 4 3 6 4" xfId="14476" xr:uid="{00000000-0005-0000-0000-000001300000}"/>
    <cellStyle name="Coma 2 7 4 3 6 4 2" xfId="23180" xr:uid="{00000000-0005-0000-0000-000002300000}"/>
    <cellStyle name="Coma 2 7 4 3 6 5" xfId="21011" xr:uid="{00000000-0005-0000-0000-000003300000}"/>
    <cellStyle name="Coma 2 7 4 3 7" xfId="16637" xr:uid="{00000000-0005-0000-0000-000004300000}"/>
    <cellStyle name="Coma 2 7 4 3 7 2" xfId="25341" xr:uid="{00000000-0005-0000-0000-000005300000}"/>
    <cellStyle name="Coma 2 7 4 3 8" xfId="18835" xr:uid="{00000000-0005-0000-0000-000006300000}"/>
    <cellStyle name="Coma 2 7 4 3 8 2" xfId="27539" xr:uid="{00000000-0005-0000-0000-000007300000}"/>
    <cellStyle name="Coma 2 7 4 3 9" xfId="14467" xr:uid="{00000000-0005-0000-0000-000008300000}"/>
    <cellStyle name="Coma 2 7 4 3 9 2" xfId="23171" xr:uid="{00000000-0005-0000-0000-000009300000}"/>
    <cellStyle name="Coma 2 7 4 4" xfId="2941" xr:uid="{00000000-0005-0000-0000-00000A300000}"/>
    <cellStyle name="Coma 2 7 4 4 2" xfId="2942" xr:uid="{00000000-0005-0000-0000-00000B300000}"/>
    <cellStyle name="Coma 2 7 4 4 2 2" xfId="16648" xr:uid="{00000000-0005-0000-0000-00000C300000}"/>
    <cellStyle name="Coma 2 7 4 4 2 2 2" xfId="25352" xr:uid="{00000000-0005-0000-0000-00000D300000}"/>
    <cellStyle name="Coma 2 7 4 4 2 3" xfId="18846" xr:uid="{00000000-0005-0000-0000-00000E300000}"/>
    <cellStyle name="Coma 2 7 4 4 2 3 2" xfId="27550" xr:uid="{00000000-0005-0000-0000-00000F300000}"/>
    <cellStyle name="Coma 2 7 4 4 2 4" xfId="14478" xr:uid="{00000000-0005-0000-0000-000010300000}"/>
    <cellStyle name="Coma 2 7 4 4 2 4 2" xfId="23182" xr:uid="{00000000-0005-0000-0000-000011300000}"/>
    <cellStyle name="Coma 2 7 4 4 2 5" xfId="21013" xr:uid="{00000000-0005-0000-0000-000012300000}"/>
    <cellStyle name="Coma 2 7 4 4 3" xfId="2943" xr:uid="{00000000-0005-0000-0000-000013300000}"/>
    <cellStyle name="Coma 2 7 4 4 3 2" xfId="16649" xr:uid="{00000000-0005-0000-0000-000014300000}"/>
    <cellStyle name="Coma 2 7 4 4 3 2 2" xfId="25353" xr:uid="{00000000-0005-0000-0000-000015300000}"/>
    <cellStyle name="Coma 2 7 4 4 3 3" xfId="18847" xr:uid="{00000000-0005-0000-0000-000016300000}"/>
    <cellStyle name="Coma 2 7 4 4 3 3 2" xfId="27551" xr:uid="{00000000-0005-0000-0000-000017300000}"/>
    <cellStyle name="Coma 2 7 4 4 3 4" xfId="14479" xr:uid="{00000000-0005-0000-0000-000018300000}"/>
    <cellStyle name="Coma 2 7 4 4 3 4 2" xfId="23183" xr:uid="{00000000-0005-0000-0000-000019300000}"/>
    <cellStyle name="Coma 2 7 4 4 3 5" xfId="21014" xr:uid="{00000000-0005-0000-0000-00001A300000}"/>
    <cellStyle name="Coma 2 7 4 4 4" xfId="2944" xr:uid="{00000000-0005-0000-0000-00001B300000}"/>
    <cellStyle name="Coma 2 7 4 4 4 2" xfId="16650" xr:uid="{00000000-0005-0000-0000-00001C300000}"/>
    <cellStyle name="Coma 2 7 4 4 4 2 2" xfId="25354" xr:uid="{00000000-0005-0000-0000-00001D300000}"/>
    <cellStyle name="Coma 2 7 4 4 4 3" xfId="18848" xr:uid="{00000000-0005-0000-0000-00001E300000}"/>
    <cellStyle name="Coma 2 7 4 4 4 3 2" xfId="27552" xr:uid="{00000000-0005-0000-0000-00001F300000}"/>
    <cellStyle name="Coma 2 7 4 4 4 4" xfId="14480" xr:uid="{00000000-0005-0000-0000-000020300000}"/>
    <cellStyle name="Coma 2 7 4 4 4 4 2" xfId="23184" xr:uid="{00000000-0005-0000-0000-000021300000}"/>
    <cellStyle name="Coma 2 7 4 4 4 5" xfId="21015" xr:uid="{00000000-0005-0000-0000-000022300000}"/>
    <cellStyle name="Coma 2 7 4 4 5" xfId="2945" xr:uid="{00000000-0005-0000-0000-000023300000}"/>
    <cellStyle name="Coma 2 7 4 4 5 2" xfId="16651" xr:uid="{00000000-0005-0000-0000-000024300000}"/>
    <cellStyle name="Coma 2 7 4 4 5 2 2" xfId="25355" xr:uid="{00000000-0005-0000-0000-000025300000}"/>
    <cellStyle name="Coma 2 7 4 4 5 3" xfId="18849" xr:uid="{00000000-0005-0000-0000-000026300000}"/>
    <cellStyle name="Coma 2 7 4 4 5 3 2" xfId="27553" xr:uid="{00000000-0005-0000-0000-000027300000}"/>
    <cellStyle name="Coma 2 7 4 4 5 4" xfId="14481" xr:uid="{00000000-0005-0000-0000-000028300000}"/>
    <cellStyle name="Coma 2 7 4 4 5 4 2" xfId="23185" xr:uid="{00000000-0005-0000-0000-000029300000}"/>
    <cellStyle name="Coma 2 7 4 4 5 5" xfId="21016" xr:uid="{00000000-0005-0000-0000-00002A300000}"/>
    <cellStyle name="Coma 2 7 4 4 6" xfId="16647" xr:uid="{00000000-0005-0000-0000-00002B300000}"/>
    <cellStyle name="Coma 2 7 4 4 6 2" xfId="25351" xr:uid="{00000000-0005-0000-0000-00002C300000}"/>
    <cellStyle name="Coma 2 7 4 4 7" xfId="18845" xr:uid="{00000000-0005-0000-0000-00002D300000}"/>
    <cellStyle name="Coma 2 7 4 4 7 2" xfId="27549" xr:uid="{00000000-0005-0000-0000-00002E300000}"/>
    <cellStyle name="Coma 2 7 4 4 8" xfId="14477" xr:uid="{00000000-0005-0000-0000-00002F300000}"/>
    <cellStyle name="Coma 2 7 4 4 8 2" xfId="23181" xr:uid="{00000000-0005-0000-0000-000030300000}"/>
    <cellStyle name="Coma 2 7 4 4 9" xfId="21012" xr:uid="{00000000-0005-0000-0000-000031300000}"/>
    <cellStyle name="Coma 2 7 4 5" xfId="2946" xr:uid="{00000000-0005-0000-0000-000032300000}"/>
    <cellStyle name="Coma 2 7 4 6" xfId="2947" xr:uid="{00000000-0005-0000-0000-000033300000}"/>
    <cellStyle name="Coma 2 7 4 7" xfId="2948" xr:uid="{00000000-0005-0000-0000-000034300000}"/>
    <cellStyle name="Coma 2 7 4 8" xfId="2949" xr:uid="{00000000-0005-0000-0000-000035300000}"/>
    <cellStyle name="Coma 2 7 5" xfId="2950" xr:uid="{00000000-0005-0000-0000-000036300000}"/>
    <cellStyle name="Coma 2 7 5 2" xfId="2951" xr:uid="{00000000-0005-0000-0000-000037300000}"/>
    <cellStyle name="Coma 2 7 5 2 10" xfId="21017" xr:uid="{00000000-0005-0000-0000-000038300000}"/>
    <cellStyle name="Coma 2 7 5 2 2" xfId="2952" xr:uid="{00000000-0005-0000-0000-000039300000}"/>
    <cellStyle name="Coma 2 7 5 2 2 2" xfId="2953" xr:uid="{00000000-0005-0000-0000-00003A300000}"/>
    <cellStyle name="Coma 2 7 5 2 2 2 2" xfId="2954" xr:uid="{00000000-0005-0000-0000-00003B300000}"/>
    <cellStyle name="Coma 2 7 5 2 2 2 2 2" xfId="16654" xr:uid="{00000000-0005-0000-0000-00003C300000}"/>
    <cellStyle name="Coma 2 7 5 2 2 2 2 2 2" xfId="25358" xr:uid="{00000000-0005-0000-0000-00003D300000}"/>
    <cellStyle name="Coma 2 7 5 2 2 2 2 3" xfId="18852" xr:uid="{00000000-0005-0000-0000-00003E300000}"/>
    <cellStyle name="Coma 2 7 5 2 2 2 2 3 2" xfId="27556" xr:uid="{00000000-0005-0000-0000-00003F300000}"/>
    <cellStyle name="Coma 2 7 5 2 2 2 2 4" xfId="14484" xr:uid="{00000000-0005-0000-0000-000040300000}"/>
    <cellStyle name="Coma 2 7 5 2 2 2 2 4 2" xfId="23188" xr:uid="{00000000-0005-0000-0000-000041300000}"/>
    <cellStyle name="Coma 2 7 5 2 2 2 2 5" xfId="21019" xr:uid="{00000000-0005-0000-0000-000042300000}"/>
    <cellStyle name="Coma 2 7 5 2 2 2 3" xfId="2955" xr:uid="{00000000-0005-0000-0000-000043300000}"/>
    <cellStyle name="Coma 2 7 5 2 2 2 3 2" xfId="16655" xr:uid="{00000000-0005-0000-0000-000044300000}"/>
    <cellStyle name="Coma 2 7 5 2 2 2 3 2 2" xfId="25359" xr:uid="{00000000-0005-0000-0000-000045300000}"/>
    <cellStyle name="Coma 2 7 5 2 2 2 3 3" xfId="18853" xr:uid="{00000000-0005-0000-0000-000046300000}"/>
    <cellStyle name="Coma 2 7 5 2 2 2 3 3 2" xfId="27557" xr:uid="{00000000-0005-0000-0000-000047300000}"/>
    <cellStyle name="Coma 2 7 5 2 2 2 3 4" xfId="14485" xr:uid="{00000000-0005-0000-0000-000048300000}"/>
    <cellStyle name="Coma 2 7 5 2 2 2 3 4 2" xfId="23189" xr:uid="{00000000-0005-0000-0000-000049300000}"/>
    <cellStyle name="Coma 2 7 5 2 2 2 3 5" xfId="21020" xr:uid="{00000000-0005-0000-0000-00004A300000}"/>
    <cellStyle name="Coma 2 7 5 2 2 2 4" xfId="2956" xr:uid="{00000000-0005-0000-0000-00004B300000}"/>
    <cellStyle name="Coma 2 7 5 2 2 2 4 2" xfId="16656" xr:uid="{00000000-0005-0000-0000-00004C300000}"/>
    <cellStyle name="Coma 2 7 5 2 2 2 4 2 2" xfId="25360" xr:uid="{00000000-0005-0000-0000-00004D300000}"/>
    <cellStyle name="Coma 2 7 5 2 2 2 4 3" xfId="18854" xr:uid="{00000000-0005-0000-0000-00004E300000}"/>
    <cellStyle name="Coma 2 7 5 2 2 2 4 3 2" xfId="27558" xr:uid="{00000000-0005-0000-0000-00004F300000}"/>
    <cellStyle name="Coma 2 7 5 2 2 2 4 4" xfId="14486" xr:uid="{00000000-0005-0000-0000-000050300000}"/>
    <cellStyle name="Coma 2 7 5 2 2 2 4 4 2" xfId="23190" xr:uid="{00000000-0005-0000-0000-000051300000}"/>
    <cellStyle name="Coma 2 7 5 2 2 2 4 5" xfId="21021" xr:uid="{00000000-0005-0000-0000-000052300000}"/>
    <cellStyle name="Coma 2 7 5 2 2 2 5" xfId="2957" xr:uid="{00000000-0005-0000-0000-000053300000}"/>
    <cellStyle name="Coma 2 7 5 2 2 2 5 2" xfId="16657" xr:uid="{00000000-0005-0000-0000-000054300000}"/>
    <cellStyle name="Coma 2 7 5 2 2 2 5 2 2" xfId="25361" xr:uid="{00000000-0005-0000-0000-000055300000}"/>
    <cellStyle name="Coma 2 7 5 2 2 2 5 3" xfId="18855" xr:uid="{00000000-0005-0000-0000-000056300000}"/>
    <cellStyle name="Coma 2 7 5 2 2 2 5 3 2" xfId="27559" xr:uid="{00000000-0005-0000-0000-000057300000}"/>
    <cellStyle name="Coma 2 7 5 2 2 2 5 4" xfId="14487" xr:uid="{00000000-0005-0000-0000-000058300000}"/>
    <cellStyle name="Coma 2 7 5 2 2 2 5 4 2" xfId="23191" xr:uid="{00000000-0005-0000-0000-000059300000}"/>
    <cellStyle name="Coma 2 7 5 2 2 2 5 5" xfId="21022" xr:uid="{00000000-0005-0000-0000-00005A300000}"/>
    <cellStyle name="Coma 2 7 5 2 2 2 6" xfId="16653" xr:uid="{00000000-0005-0000-0000-00005B300000}"/>
    <cellStyle name="Coma 2 7 5 2 2 2 6 2" xfId="25357" xr:uid="{00000000-0005-0000-0000-00005C300000}"/>
    <cellStyle name="Coma 2 7 5 2 2 2 7" xfId="18851" xr:uid="{00000000-0005-0000-0000-00005D300000}"/>
    <cellStyle name="Coma 2 7 5 2 2 2 7 2" xfId="27555" xr:uid="{00000000-0005-0000-0000-00005E300000}"/>
    <cellStyle name="Coma 2 7 5 2 2 2 8" xfId="14483" xr:uid="{00000000-0005-0000-0000-00005F300000}"/>
    <cellStyle name="Coma 2 7 5 2 2 2 8 2" xfId="23187" xr:uid="{00000000-0005-0000-0000-000060300000}"/>
    <cellStyle name="Coma 2 7 5 2 2 2 9" xfId="21018" xr:uid="{00000000-0005-0000-0000-000061300000}"/>
    <cellStyle name="Coma 2 7 5 2 2 3" xfId="2958" xr:uid="{00000000-0005-0000-0000-000062300000}"/>
    <cellStyle name="Coma 2 7 5 2 2 4" xfId="2959" xr:uid="{00000000-0005-0000-0000-000063300000}"/>
    <cellStyle name="Coma 2 7 5 2 2 5" xfId="2960" xr:uid="{00000000-0005-0000-0000-000064300000}"/>
    <cellStyle name="Coma 2 7 5 2 2 6" xfId="2961" xr:uid="{00000000-0005-0000-0000-000065300000}"/>
    <cellStyle name="Coma 2 7 5 2 3" xfId="2962" xr:uid="{00000000-0005-0000-0000-000066300000}"/>
    <cellStyle name="Coma 2 7 5 2 3 2" xfId="16658" xr:uid="{00000000-0005-0000-0000-000067300000}"/>
    <cellStyle name="Coma 2 7 5 2 3 2 2" xfId="25362" xr:uid="{00000000-0005-0000-0000-000068300000}"/>
    <cellStyle name="Coma 2 7 5 2 3 3" xfId="18856" xr:uid="{00000000-0005-0000-0000-000069300000}"/>
    <cellStyle name="Coma 2 7 5 2 3 3 2" xfId="27560" xr:uid="{00000000-0005-0000-0000-00006A300000}"/>
    <cellStyle name="Coma 2 7 5 2 3 4" xfId="14488" xr:uid="{00000000-0005-0000-0000-00006B300000}"/>
    <cellStyle name="Coma 2 7 5 2 3 4 2" xfId="23192" xr:uid="{00000000-0005-0000-0000-00006C300000}"/>
    <cellStyle name="Coma 2 7 5 2 3 5" xfId="21023" xr:uid="{00000000-0005-0000-0000-00006D300000}"/>
    <cellStyle name="Coma 2 7 5 2 4" xfId="2963" xr:uid="{00000000-0005-0000-0000-00006E300000}"/>
    <cellStyle name="Coma 2 7 5 2 4 2" xfId="16659" xr:uid="{00000000-0005-0000-0000-00006F300000}"/>
    <cellStyle name="Coma 2 7 5 2 4 2 2" xfId="25363" xr:uid="{00000000-0005-0000-0000-000070300000}"/>
    <cellStyle name="Coma 2 7 5 2 4 3" xfId="18857" xr:uid="{00000000-0005-0000-0000-000071300000}"/>
    <cellStyle name="Coma 2 7 5 2 4 3 2" xfId="27561" xr:uid="{00000000-0005-0000-0000-000072300000}"/>
    <cellStyle name="Coma 2 7 5 2 4 4" xfId="14489" xr:uid="{00000000-0005-0000-0000-000073300000}"/>
    <cellStyle name="Coma 2 7 5 2 4 4 2" xfId="23193" xr:uid="{00000000-0005-0000-0000-000074300000}"/>
    <cellStyle name="Coma 2 7 5 2 4 5" xfId="21024" xr:uid="{00000000-0005-0000-0000-000075300000}"/>
    <cellStyle name="Coma 2 7 5 2 5" xfId="2964" xr:uid="{00000000-0005-0000-0000-000076300000}"/>
    <cellStyle name="Coma 2 7 5 2 5 2" xfId="16660" xr:uid="{00000000-0005-0000-0000-000077300000}"/>
    <cellStyle name="Coma 2 7 5 2 5 2 2" xfId="25364" xr:uid="{00000000-0005-0000-0000-000078300000}"/>
    <cellStyle name="Coma 2 7 5 2 5 3" xfId="18858" xr:uid="{00000000-0005-0000-0000-000079300000}"/>
    <cellStyle name="Coma 2 7 5 2 5 3 2" xfId="27562" xr:uid="{00000000-0005-0000-0000-00007A300000}"/>
    <cellStyle name="Coma 2 7 5 2 5 4" xfId="14490" xr:uid="{00000000-0005-0000-0000-00007B300000}"/>
    <cellStyle name="Coma 2 7 5 2 5 4 2" xfId="23194" xr:uid="{00000000-0005-0000-0000-00007C300000}"/>
    <cellStyle name="Coma 2 7 5 2 5 5" xfId="21025" xr:uid="{00000000-0005-0000-0000-00007D300000}"/>
    <cellStyle name="Coma 2 7 5 2 6" xfId="2965" xr:uid="{00000000-0005-0000-0000-00007E300000}"/>
    <cellStyle name="Coma 2 7 5 2 6 2" xfId="16661" xr:uid="{00000000-0005-0000-0000-00007F300000}"/>
    <cellStyle name="Coma 2 7 5 2 6 2 2" xfId="25365" xr:uid="{00000000-0005-0000-0000-000080300000}"/>
    <cellStyle name="Coma 2 7 5 2 6 3" xfId="18859" xr:uid="{00000000-0005-0000-0000-000081300000}"/>
    <cellStyle name="Coma 2 7 5 2 6 3 2" xfId="27563" xr:uid="{00000000-0005-0000-0000-000082300000}"/>
    <cellStyle name="Coma 2 7 5 2 6 4" xfId="14491" xr:uid="{00000000-0005-0000-0000-000083300000}"/>
    <cellStyle name="Coma 2 7 5 2 6 4 2" xfId="23195" xr:uid="{00000000-0005-0000-0000-000084300000}"/>
    <cellStyle name="Coma 2 7 5 2 6 5" xfId="21026" xr:uid="{00000000-0005-0000-0000-000085300000}"/>
    <cellStyle name="Coma 2 7 5 2 7" xfId="16652" xr:uid="{00000000-0005-0000-0000-000086300000}"/>
    <cellStyle name="Coma 2 7 5 2 7 2" xfId="25356" xr:uid="{00000000-0005-0000-0000-000087300000}"/>
    <cellStyle name="Coma 2 7 5 2 8" xfId="18850" xr:uid="{00000000-0005-0000-0000-000088300000}"/>
    <cellStyle name="Coma 2 7 5 2 8 2" xfId="27554" xr:uid="{00000000-0005-0000-0000-000089300000}"/>
    <cellStyle name="Coma 2 7 5 2 9" xfId="14482" xr:uid="{00000000-0005-0000-0000-00008A300000}"/>
    <cellStyle name="Coma 2 7 5 2 9 2" xfId="23186" xr:uid="{00000000-0005-0000-0000-00008B300000}"/>
    <cellStyle name="Coma 2 7 5 3" xfId="2966" xr:uid="{00000000-0005-0000-0000-00008C300000}"/>
    <cellStyle name="Coma 2 7 5 3 2" xfId="2967" xr:uid="{00000000-0005-0000-0000-00008D300000}"/>
    <cellStyle name="Coma 2 7 5 3 2 2" xfId="16663" xr:uid="{00000000-0005-0000-0000-00008E300000}"/>
    <cellStyle name="Coma 2 7 5 3 2 2 2" xfId="25367" xr:uid="{00000000-0005-0000-0000-00008F300000}"/>
    <cellStyle name="Coma 2 7 5 3 2 3" xfId="18861" xr:uid="{00000000-0005-0000-0000-000090300000}"/>
    <cellStyle name="Coma 2 7 5 3 2 3 2" xfId="27565" xr:uid="{00000000-0005-0000-0000-000091300000}"/>
    <cellStyle name="Coma 2 7 5 3 2 4" xfId="14493" xr:uid="{00000000-0005-0000-0000-000092300000}"/>
    <cellStyle name="Coma 2 7 5 3 2 4 2" xfId="23197" xr:uid="{00000000-0005-0000-0000-000093300000}"/>
    <cellStyle name="Coma 2 7 5 3 2 5" xfId="21028" xr:uid="{00000000-0005-0000-0000-000094300000}"/>
    <cellStyle name="Coma 2 7 5 3 3" xfId="2968" xr:uid="{00000000-0005-0000-0000-000095300000}"/>
    <cellStyle name="Coma 2 7 5 3 3 2" xfId="16664" xr:uid="{00000000-0005-0000-0000-000096300000}"/>
    <cellStyle name="Coma 2 7 5 3 3 2 2" xfId="25368" xr:uid="{00000000-0005-0000-0000-000097300000}"/>
    <cellStyle name="Coma 2 7 5 3 3 3" xfId="18862" xr:uid="{00000000-0005-0000-0000-000098300000}"/>
    <cellStyle name="Coma 2 7 5 3 3 3 2" xfId="27566" xr:uid="{00000000-0005-0000-0000-000099300000}"/>
    <cellStyle name="Coma 2 7 5 3 3 4" xfId="14494" xr:uid="{00000000-0005-0000-0000-00009A300000}"/>
    <cellStyle name="Coma 2 7 5 3 3 4 2" xfId="23198" xr:uid="{00000000-0005-0000-0000-00009B300000}"/>
    <cellStyle name="Coma 2 7 5 3 3 5" xfId="21029" xr:uid="{00000000-0005-0000-0000-00009C300000}"/>
    <cellStyle name="Coma 2 7 5 3 4" xfId="2969" xr:uid="{00000000-0005-0000-0000-00009D300000}"/>
    <cellStyle name="Coma 2 7 5 3 4 2" xfId="16665" xr:uid="{00000000-0005-0000-0000-00009E300000}"/>
    <cellStyle name="Coma 2 7 5 3 4 2 2" xfId="25369" xr:uid="{00000000-0005-0000-0000-00009F300000}"/>
    <cellStyle name="Coma 2 7 5 3 4 3" xfId="18863" xr:uid="{00000000-0005-0000-0000-0000A0300000}"/>
    <cellStyle name="Coma 2 7 5 3 4 3 2" xfId="27567" xr:uid="{00000000-0005-0000-0000-0000A1300000}"/>
    <cellStyle name="Coma 2 7 5 3 4 4" xfId="14495" xr:uid="{00000000-0005-0000-0000-0000A2300000}"/>
    <cellStyle name="Coma 2 7 5 3 4 4 2" xfId="23199" xr:uid="{00000000-0005-0000-0000-0000A3300000}"/>
    <cellStyle name="Coma 2 7 5 3 4 5" xfId="21030" xr:uid="{00000000-0005-0000-0000-0000A4300000}"/>
    <cellStyle name="Coma 2 7 5 3 5" xfId="2970" xr:uid="{00000000-0005-0000-0000-0000A5300000}"/>
    <cellStyle name="Coma 2 7 5 3 5 2" xfId="16666" xr:uid="{00000000-0005-0000-0000-0000A6300000}"/>
    <cellStyle name="Coma 2 7 5 3 5 2 2" xfId="25370" xr:uid="{00000000-0005-0000-0000-0000A7300000}"/>
    <cellStyle name="Coma 2 7 5 3 5 3" xfId="18864" xr:uid="{00000000-0005-0000-0000-0000A8300000}"/>
    <cellStyle name="Coma 2 7 5 3 5 3 2" xfId="27568" xr:uid="{00000000-0005-0000-0000-0000A9300000}"/>
    <cellStyle name="Coma 2 7 5 3 5 4" xfId="14496" xr:uid="{00000000-0005-0000-0000-0000AA300000}"/>
    <cellStyle name="Coma 2 7 5 3 5 4 2" xfId="23200" xr:uid="{00000000-0005-0000-0000-0000AB300000}"/>
    <cellStyle name="Coma 2 7 5 3 5 5" xfId="21031" xr:uid="{00000000-0005-0000-0000-0000AC300000}"/>
    <cellStyle name="Coma 2 7 5 3 6" xfId="16662" xr:uid="{00000000-0005-0000-0000-0000AD300000}"/>
    <cellStyle name="Coma 2 7 5 3 6 2" xfId="25366" xr:uid="{00000000-0005-0000-0000-0000AE300000}"/>
    <cellStyle name="Coma 2 7 5 3 7" xfId="18860" xr:uid="{00000000-0005-0000-0000-0000AF300000}"/>
    <cellStyle name="Coma 2 7 5 3 7 2" xfId="27564" xr:uid="{00000000-0005-0000-0000-0000B0300000}"/>
    <cellStyle name="Coma 2 7 5 3 8" xfId="14492" xr:uid="{00000000-0005-0000-0000-0000B1300000}"/>
    <cellStyle name="Coma 2 7 5 3 8 2" xfId="23196" xr:uid="{00000000-0005-0000-0000-0000B2300000}"/>
    <cellStyle name="Coma 2 7 5 3 9" xfId="21027" xr:uid="{00000000-0005-0000-0000-0000B3300000}"/>
    <cellStyle name="Coma 2 7 5 4" xfId="2971" xr:uid="{00000000-0005-0000-0000-0000B4300000}"/>
    <cellStyle name="Coma 2 7 5 5" xfId="2972" xr:uid="{00000000-0005-0000-0000-0000B5300000}"/>
    <cellStyle name="Coma 2 7 5 6" xfId="2973" xr:uid="{00000000-0005-0000-0000-0000B6300000}"/>
    <cellStyle name="Coma 2 7 5 7" xfId="2974" xr:uid="{00000000-0005-0000-0000-0000B7300000}"/>
    <cellStyle name="Coma 2 7 6" xfId="2975" xr:uid="{00000000-0005-0000-0000-0000B8300000}"/>
    <cellStyle name="Coma 2 7 6 2" xfId="2976" xr:uid="{00000000-0005-0000-0000-0000B9300000}"/>
    <cellStyle name="Coma 2 7 6 2 2" xfId="2977" xr:uid="{00000000-0005-0000-0000-0000BA300000}"/>
    <cellStyle name="Coma 2 7 6 2 2 2" xfId="16668" xr:uid="{00000000-0005-0000-0000-0000BB300000}"/>
    <cellStyle name="Coma 2 7 6 2 2 2 2" xfId="25372" xr:uid="{00000000-0005-0000-0000-0000BC300000}"/>
    <cellStyle name="Coma 2 7 6 2 2 3" xfId="18866" xr:uid="{00000000-0005-0000-0000-0000BD300000}"/>
    <cellStyle name="Coma 2 7 6 2 2 3 2" xfId="27570" xr:uid="{00000000-0005-0000-0000-0000BE300000}"/>
    <cellStyle name="Coma 2 7 6 2 2 4" xfId="14498" xr:uid="{00000000-0005-0000-0000-0000BF300000}"/>
    <cellStyle name="Coma 2 7 6 2 2 4 2" xfId="23202" xr:uid="{00000000-0005-0000-0000-0000C0300000}"/>
    <cellStyle name="Coma 2 7 6 2 2 5" xfId="21033" xr:uid="{00000000-0005-0000-0000-0000C1300000}"/>
    <cellStyle name="Coma 2 7 6 2 3" xfId="2978" xr:uid="{00000000-0005-0000-0000-0000C2300000}"/>
    <cellStyle name="Coma 2 7 6 2 3 2" xfId="16669" xr:uid="{00000000-0005-0000-0000-0000C3300000}"/>
    <cellStyle name="Coma 2 7 6 2 3 2 2" xfId="25373" xr:uid="{00000000-0005-0000-0000-0000C4300000}"/>
    <cellStyle name="Coma 2 7 6 2 3 3" xfId="18867" xr:uid="{00000000-0005-0000-0000-0000C5300000}"/>
    <cellStyle name="Coma 2 7 6 2 3 3 2" xfId="27571" xr:uid="{00000000-0005-0000-0000-0000C6300000}"/>
    <cellStyle name="Coma 2 7 6 2 3 4" xfId="14499" xr:uid="{00000000-0005-0000-0000-0000C7300000}"/>
    <cellStyle name="Coma 2 7 6 2 3 4 2" xfId="23203" xr:uid="{00000000-0005-0000-0000-0000C8300000}"/>
    <cellStyle name="Coma 2 7 6 2 3 5" xfId="21034" xr:uid="{00000000-0005-0000-0000-0000C9300000}"/>
    <cellStyle name="Coma 2 7 6 2 4" xfId="2979" xr:uid="{00000000-0005-0000-0000-0000CA300000}"/>
    <cellStyle name="Coma 2 7 6 2 4 2" xfId="16670" xr:uid="{00000000-0005-0000-0000-0000CB300000}"/>
    <cellStyle name="Coma 2 7 6 2 4 2 2" xfId="25374" xr:uid="{00000000-0005-0000-0000-0000CC300000}"/>
    <cellStyle name="Coma 2 7 6 2 4 3" xfId="18868" xr:uid="{00000000-0005-0000-0000-0000CD300000}"/>
    <cellStyle name="Coma 2 7 6 2 4 3 2" xfId="27572" xr:uid="{00000000-0005-0000-0000-0000CE300000}"/>
    <cellStyle name="Coma 2 7 6 2 4 4" xfId="14500" xr:uid="{00000000-0005-0000-0000-0000CF300000}"/>
    <cellStyle name="Coma 2 7 6 2 4 4 2" xfId="23204" xr:uid="{00000000-0005-0000-0000-0000D0300000}"/>
    <cellStyle name="Coma 2 7 6 2 4 5" xfId="21035" xr:uid="{00000000-0005-0000-0000-0000D1300000}"/>
    <cellStyle name="Coma 2 7 6 2 5" xfId="2980" xr:uid="{00000000-0005-0000-0000-0000D2300000}"/>
    <cellStyle name="Coma 2 7 6 2 5 2" xfId="16671" xr:uid="{00000000-0005-0000-0000-0000D3300000}"/>
    <cellStyle name="Coma 2 7 6 2 5 2 2" xfId="25375" xr:uid="{00000000-0005-0000-0000-0000D4300000}"/>
    <cellStyle name="Coma 2 7 6 2 5 3" xfId="18869" xr:uid="{00000000-0005-0000-0000-0000D5300000}"/>
    <cellStyle name="Coma 2 7 6 2 5 3 2" xfId="27573" xr:uid="{00000000-0005-0000-0000-0000D6300000}"/>
    <cellStyle name="Coma 2 7 6 2 5 4" xfId="14501" xr:uid="{00000000-0005-0000-0000-0000D7300000}"/>
    <cellStyle name="Coma 2 7 6 2 5 4 2" xfId="23205" xr:uid="{00000000-0005-0000-0000-0000D8300000}"/>
    <cellStyle name="Coma 2 7 6 2 5 5" xfId="21036" xr:uid="{00000000-0005-0000-0000-0000D9300000}"/>
    <cellStyle name="Coma 2 7 6 2 6" xfId="16667" xr:uid="{00000000-0005-0000-0000-0000DA300000}"/>
    <cellStyle name="Coma 2 7 6 2 6 2" xfId="25371" xr:uid="{00000000-0005-0000-0000-0000DB300000}"/>
    <cellStyle name="Coma 2 7 6 2 7" xfId="18865" xr:uid="{00000000-0005-0000-0000-0000DC300000}"/>
    <cellStyle name="Coma 2 7 6 2 7 2" xfId="27569" xr:uid="{00000000-0005-0000-0000-0000DD300000}"/>
    <cellStyle name="Coma 2 7 6 2 8" xfId="14497" xr:uid="{00000000-0005-0000-0000-0000DE300000}"/>
    <cellStyle name="Coma 2 7 6 2 8 2" xfId="23201" xr:uid="{00000000-0005-0000-0000-0000DF300000}"/>
    <cellStyle name="Coma 2 7 6 2 9" xfId="21032" xr:uid="{00000000-0005-0000-0000-0000E0300000}"/>
    <cellStyle name="Coma 2 7 6 3" xfId="2981" xr:uid="{00000000-0005-0000-0000-0000E1300000}"/>
    <cellStyle name="Coma 2 7 6 4" xfId="2982" xr:uid="{00000000-0005-0000-0000-0000E2300000}"/>
    <cellStyle name="Coma 2 7 6 5" xfId="2983" xr:uid="{00000000-0005-0000-0000-0000E3300000}"/>
    <cellStyle name="Coma 2 7 6 6" xfId="2984" xr:uid="{00000000-0005-0000-0000-0000E4300000}"/>
    <cellStyle name="Coma 2 7 7" xfId="2985" xr:uid="{00000000-0005-0000-0000-0000E5300000}"/>
    <cellStyle name="Coma 2 7 7 2" xfId="16672" xr:uid="{00000000-0005-0000-0000-0000E6300000}"/>
    <cellStyle name="Coma 2 7 7 2 2" xfId="25376" xr:uid="{00000000-0005-0000-0000-0000E7300000}"/>
    <cellStyle name="Coma 2 7 7 3" xfId="18870" xr:uid="{00000000-0005-0000-0000-0000E8300000}"/>
    <cellStyle name="Coma 2 7 7 3 2" xfId="27574" xr:uid="{00000000-0005-0000-0000-0000E9300000}"/>
    <cellStyle name="Coma 2 7 7 4" xfId="14502" xr:uid="{00000000-0005-0000-0000-0000EA300000}"/>
    <cellStyle name="Coma 2 7 7 4 2" xfId="23206" xr:uid="{00000000-0005-0000-0000-0000EB300000}"/>
    <cellStyle name="Coma 2 7 7 5" xfId="21037" xr:uid="{00000000-0005-0000-0000-0000EC300000}"/>
    <cellStyle name="Coma 2 7 8" xfId="2986" xr:uid="{00000000-0005-0000-0000-0000ED300000}"/>
    <cellStyle name="Coma 2 7 8 2" xfId="16673" xr:uid="{00000000-0005-0000-0000-0000EE300000}"/>
    <cellStyle name="Coma 2 7 8 2 2" xfId="25377" xr:uid="{00000000-0005-0000-0000-0000EF300000}"/>
    <cellStyle name="Coma 2 7 8 3" xfId="18871" xr:uid="{00000000-0005-0000-0000-0000F0300000}"/>
    <cellStyle name="Coma 2 7 8 3 2" xfId="27575" xr:uid="{00000000-0005-0000-0000-0000F1300000}"/>
    <cellStyle name="Coma 2 7 8 4" xfId="14503" xr:uid="{00000000-0005-0000-0000-0000F2300000}"/>
    <cellStyle name="Coma 2 7 8 4 2" xfId="23207" xr:uid="{00000000-0005-0000-0000-0000F3300000}"/>
    <cellStyle name="Coma 2 7 8 5" xfId="21038" xr:uid="{00000000-0005-0000-0000-0000F4300000}"/>
    <cellStyle name="Coma 2 7 9" xfId="2987" xr:uid="{00000000-0005-0000-0000-0000F5300000}"/>
    <cellStyle name="Coma 2 7 9 2" xfId="16674" xr:uid="{00000000-0005-0000-0000-0000F6300000}"/>
    <cellStyle name="Coma 2 7 9 2 2" xfId="25378" xr:uid="{00000000-0005-0000-0000-0000F7300000}"/>
    <cellStyle name="Coma 2 7 9 3" xfId="18872" xr:uid="{00000000-0005-0000-0000-0000F8300000}"/>
    <cellStyle name="Coma 2 7 9 3 2" xfId="27576" xr:uid="{00000000-0005-0000-0000-0000F9300000}"/>
    <cellStyle name="Coma 2 7 9 4" xfId="14504" xr:uid="{00000000-0005-0000-0000-0000FA300000}"/>
    <cellStyle name="Coma 2 7 9 4 2" xfId="23208" xr:uid="{00000000-0005-0000-0000-0000FB300000}"/>
    <cellStyle name="Coma 2 7 9 5" xfId="21039" xr:uid="{00000000-0005-0000-0000-0000FC300000}"/>
    <cellStyle name="Coma 2 8" xfId="2988" xr:uid="{00000000-0005-0000-0000-0000FD300000}"/>
    <cellStyle name="Coma 2 8 2" xfId="2989" xr:uid="{00000000-0005-0000-0000-0000FE300000}"/>
    <cellStyle name="Coma 2 8 3" xfId="2990" xr:uid="{00000000-0005-0000-0000-0000FF300000}"/>
    <cellStyle name="Coma 2 8 4" xfId="2991" xr:uid="{00000000-0005-0000-0000-000000310000}"/>
    <cellStyle name="Coma 2 8 5" xfId="2992" xr:uid="{00000000-0005-0000-0000-000001310000}"/>
    <cellStyle name="Coma 2 9" xfId="2993" xr:uid="{00000000-0005-0000-0000-000002310000}"/>
    <cellStyle name="Coma 2 9 2" xfId="2994" xr:uid="{00000000-0005-0000-0000-000003310000}"/>
    <cellStyle name="Coma 2 9 3" xfId="2995" xr:uid="{00000000-0005-0000-0000-000004310000}"/>
    <cellStyle name="Coma 2 9 4" xfId="2996" xr:uid="{00000000-0005-0000-0000-000005310000}"/>
    <cellStyle name="Coma 2 9 5" xfId="2997" xr:uid="{00000000-0005-0000-0000-000006310000}"/>
    <cellStyle name="Coma 3" xfId="2998" xr:uid="{00000000-0005-0000-0000-000007310000}"/>
    <cellStyle name="Coma 3 2" xfId="2999" xr:uid="{00000000-0005-0000-0000-000008310000}"/>
    <cellStyle name="Coma 3 2 2" xfId="3000" xr:uid="{00000000-0005-0000-0000-000009310000}"/>
    <cellStyle name="Coma 3 2 3" xfId="3001" xr:uid="{00000000-0005-0000-0000-00000A310000}"/>
    <cellStyle name="Coma 3 2 4" xfId="3002" xr:uid="{00000000-0005-0000-0000-00000B310000}"/>
    <cellStyle name="Coma 3 2 5" xfId="3003" xr:uid="{00000000-0005-0000-0000-00000C310000}"/>
    <cellStyle name="Coma 3 3" xfId="3004" xr:uid="{00000000-0005-0000-0000-00000D310000}"/>
    <cellStyle name="Coma 3 4" xfId="3005" xr:uid="{00000000-0005-0000-0000-00000E310000}"/>
    <cellStyle name="Coma 3 5" xfId="3006" xr:uid="{00000000-0005-0000-0000-00000F310000}"/>
    <cellStyle name="Coma 3 6" xfId="3007" xr:uid="{00000000-0005-0000-0000-000010310000}"/>
    <cellStyle name="Coma 4" xfId="3008" xr:uid="{00000000-0005-0000-0000-000011310000}"/>
    <cellStyle name="Coma 4 2" xfId="3009" xr:uid="{00000000-0005-0000-0000-000012310000}"/>
    <cellStyle name="Coma 4 3" xfId="3010" xr:uid="{00000000-0005-0000-0000-000013310000}"/>
    <cellStyle name="Coma 4 4" xfId="3011" xr:uid="{00000000-0005-0000-0000-000014310000}"/>
    <cellStyle name="Coma 4 5" xfId="3012" xr:uid="{00000000-0005-0000-0000-000015310000}"/>
    <cellStyle name="Comma 2" xfId="55" xr:uid="{00000000-0005-0000-0000-000016310000}"/>
    <cellStyle name="Comma 2 2" xfId="89" xr:uid="{00000000-0005-0000-0000-000017310000}"/>
    <cellStyle name="Comma 2 2 2" xfId="15243" xr:uid="{00000000-0005-0000-0000-000018310000}"/>
    <cellStyle name="Comma 2 2 2 2" xfId="23947" xr:uid="{00000000-0005-0000-0000-000019310000}"/>
    <cellStyle name="Comma 2 2 3" xfId="13073" xr:uid="{00000000-0005-0000-0000-00001A310000}"/>
    <cellStyle name="Comma 2 2 3 2" xfId="21777" xr:uid="{00000000-0005-0000-0000-00001B310000}"/>
    <cellStyle name="Comma 2 3" xfId="13021" xr:uid="{00000000-0005-0000-0000-00001C310000}"/>
    <cellStyle name="Comma 2 3 2" xfId="15190" xr:uid="{00000000-0005-0000-0000-00001D310000}"/>
    <cellStyle name="Comma 2 3 2 2" xfId="23894" xr:uid="{00000000-0005-0000-0000-00001E310000}"/>
    <cellStyle name="Comma 2 3 3" xfId="21725" xr:uid="{00000000-0005-0000-0000-00001F310000}"/>
    <cellStyle name="Comma 3" xfId="13022" xr:uid="{00000000-0005-0000-0000-000020310000}"/>
    <cellStyle name="Comma 3 2" xfId="15191" xr:uid="{00000000-0005-0000-0000-000021310000}"/>
    <cellStyle name="Comma 3 2 2" xfId="23895" xr:uid="{00000000-0005-0000-0000-000022310000}"/>
    <cellStyle name="Comma 3 3" xfId="21726" xr:uid="{00000000-0005-0000-0000-000023310000}"/>
    <cellStyle name="Comma 4" xfId="13023" xr:uid="{00000000-0005-0000-0000-000024310000}"/>
    <cellStyle name="Comma 4 2" xfId="15192" xr:uid="{00000000-0005-0000-0000-000025310000}"/>
    <cellStyle name="Comma 4 2 2" xfId="23896" xr:uid="{00000000-0005-0000-0000-000026310000}"/>
    <cellStyle name="Comma 4 3" xfId="21727" xr:uid="{00000000-0005-0000-0000-000027310000}"/>
    <cellStyle name="Comma 5" xfId="13024" xr:uid="{00000000-0005-0000-0000-000028310000}"/>
    <cellStyle name="Comma 5 2" xfId="15193" xr:uid="{00000000-0005-0000-0000-000029310000}"/>
    <cellStyle name="Comma 5 2 2" xfId="23897" xr:uid="{00000000-0005-0000-0000-00002A310000}"/>
    <cellStyle name="Comma 5 3" xfId="21728" xr:uid="{00000000-0005-0000-0000-00002B310000}"/>
    <cellStyle name="CUADRO - Style1" xfId="3013" xr:uid="{00000000-0005-0000-0000-00002C310000}"/>
    <cellStyle name="CUERPO - Style2" xfId="3014" xr:uid="{00000000-0005-0000-0000-00002D310000}"/>
    <cellStyle name="Diseño" xfId="49" xr:uid="{00000000-0005-0000-0000-00002E310000}"/>
    <cellStyle name="Diseño 2" xfId="3015" xr:uid="{00000000-0005-0000-0000-00002F310000}"/>
    <cellStyle name="Diseño 2 2" xfId="50" xr:uid="{00000000-0005-0000-0000-000030310000}"/>
    <cellStyle name="Diseño_Archivo_Auxcform_2009-06_MCH_CMB_vprovv1.0" xfId="51" xr:uid="{00000000-0005-0000-0000-000031310000}"/>
    <cellStyle name="Encabezado 1" xfId="7" builtinId="16" customBuiltin="1"/>
    <cellStyle name="Encabezado 4" xfId="10" builtinId="19" customBuiltin="1"/>
    <cellStyle name="Encabezado 4 2" xfId="3016" xr:uid="{00000000-0005-0000-0000-000034310000}"/>
    <cellStyle name="Encabezado 4 3" xfId="3017" xr:uid="{00000000-0005-0000-0000-000035310000}"/>
    <cellStyle name="Encabezado 4 4" xfId="3018" xr:uid="{00000000-0005-0000-0000-000036310000}"/>
    <cellStyle name="Encabezado 4 5" xfId="3019" xr:uid="{00000000-0005-0000-0000-000037310000}"/>
    <cellStyle name="Encabezado 4 6" xfId="3020" xr:uid="{00000000-0005-0000-0000-000038310000}"/>
    <cellStyle name="Encabezado 4 7" xfId="3021" xr:uid="{00000000-0005-0000-0000-000039310000}"/>
    <cellStyle name="Encabezado 4 8" xfId="3022" xr:uid="{00000000-0005-0000-0000-00003A310000}"/>
    <cellStyle name="Encabezado 4 9" xfId="3023" xr:uid="{00000000-0005-0000-0000-00003B310000}"/>
    <cellStyle name="Énfasis1" xfId="22" builtinId="29" customBuiltin="1"/>
    <cellStyle name="Énfasis1 2" xfId="3024" xr:uid="{00000000-0005-0000-0000-00003D310000}"/>
    <cellStyle name="Énfasis1 3" xfId="3025" xr:uid="{00000000-0005-0000-0000-00003E310000}"/>
    <cellStyle name="Énfasis1 4" xfId="3026" xr:uid="{00000000-0005-0000-0000-00003F310000}"/>
    <cellStyle name="Énfasis1 5" xfId="3027" xr:uid="{00000000-0005-0000-0000-000040310000}"/>
    <cellStyle name="Énfasis1 6" xfId="3028" xr:uid="{00000000-0005-0000-0000-000041310000}"/>
    <cellStyle name="Énfasis1 7" xfId="3029" xr:uid="{00000000-0005-0000-0000-000042310000}"/>
    <cellStyle name="Énfasis1 8" xfId="3030" xr:uid="{00000000-0005-0000-0000-000043310000}"/>
    <cellStyle name="Énfasis1 9" xfId="3031" xr:uid="{00000000-0005-0000-0000-000044310000}"/>
    <cellStyle name="Énfasis2" xfId="26" builtinId="33" customBuiltin="1"/>
    <cellStyle name="Énfasis2 2" xfId="3032" xr:uid="{00000000-0005-0000-0000-000046310000}"/>
    <cellStyle name="Énfasis2 3" xfId="3033" xr:uid="{00000000-0005-0000-0000-000047310000}"/>
    <cellStyle name="Énfasis2 4" xfId="3034" xr:uid="{00000000-0005-0000-0000-000048310000}"/>
    <cellStyle name="Énfasis2 5" xfId="3035" xr:uid="{00000000-0005-0000-0000-000049310000}"/>
    <cellStyle name="Énfasis2 6" xfId="3036" xr:uid="{00000000-0005-0000-0000-00004A310000}"/>
    <cellStyle name="Énfasis2 7" xfId="3037" xr:uid="{00000000-0005-0000-0000-00004B310000}"/>
    <cellStyle name="Énfasis2 8" xfId="3038" xr:uid="{00000000-0005-0000-0000-00004C310000}"/>
    <cellStyle name="Énfasis2 9" xfId="3039" xr:uid="{00000000-0005-0000-0000-00004D310000}"/>
    <cellStyle name="Énfasis3" xfId="30" builtinId="37" customBuiltin="1"/>
    <cellStyle name="Énfasis3 2" xfId="3040" xr:uid="{00000000-0005-0000-0000-00004F310000}"/>
    <cellStyle name="Énfasis3 3" xfId="3041" xr:uid="{00000000-0005-0000-0000-000050310000}"/>
    <cellStyle name="Énfasis3 4" xfId="3042" xr:uid="{00000000-0005-0000-0000-000051310000}"/>
    <cellStyle name="Énfasis3 5" xfId="3043" xr:uid="{00000000-0005-0000-0000-000052310000}"/>
    <cellStyle name="Énfasis3 6" xfId="3044" xr:uid="{00000000-0005-0000-0000-000053310000}"/>
    <cellStyle name="Énfasis3 7" xfId="3045" xr:uid="{00000000-0005-0000-0000-000054310000}"/>
    <cellStyle name="Énfasis3 8" xfId="3046" xr:uid="{00000000-0005-0000-0000-000055310000}"/>
    <cellStyle name="Énfasis3 9" xfId="3047" xr:uid="{00000000-0005-0000-0000-000056310000}"/>
    <cellStyle name="Énfasis4" xfId="34" builtinId="41" customBuiltin="1"/>
    <cellStyle name="Énfasis4 2" xfId="3048" xr:uid="{00000000-0005-0000-0000-000058310000}"/>
    <cellStyle name="Énfasis4 3" xfId="3049" xr:uid="{00000000-0005-0000-0000-000059310000}"/>
    <cellStyle name="Énfasis4 4" xfId="3050" xr:uid="{00000000-0005-0000-0000-00005A310000}"/>
    <cellStyle name="Énfasis4 5" xfId="3051" xr:uid="{00000000-0005-0000-0000-00005B310000}"/>
    <cellStyle name="Énfasis4 6" xfId="3052" xr:uid="{00000000-0005-0000-0000-00005C310000}"/>
    <cellStyle name="Énfasis4 7" xfId="3053" xr:uid="{00000000-0005-0000-0000-00005D310000}"/>
    <cellStyle name="Énfasis4 8" xfId="3054" xr:uid="{00000000-0005-0000-0000-00005E310000}"/>
    <cellStyle name="Énfasis4 9" xfId="3055" xr:uid="{00000000-0005-0000-0000-00005F310000}"/>
    <cellStyle name="Énfasis5" xfId="38" builtinId="45" customBuiltin="1"/>
    <cellStyle name="Énfasis5 2" xfId="3056" xr:uid="{00000000-0005-0000-0000-000061310000}"/>
    <cellStyle name="Énfasis5 3" xfId="3057" xr:uid="{00000000-0005-0000-0000-000062310000}"/>
    <cellStyle name="Énfasis5 4" xfId="3058" xr:uid="{00000000-0005-0000-0000-000063310000}"/>
    <cellStyle name="Énfasis5 5" xfId="3059" xr:uid="{00000000-0005-0000-0000-000064310000}"/>
    <cellStyle name="Énfasis5 6" xfId="3060" xr:uid="{00000000-0005-0000-0000-000065310000}"/>
    <cellStyle name="Énfasis5 7" xfId="3061" xr:uid="{00000000-0005-0000-0000-000066310000}"/>
    <cellStyle name="Énfasis5 8" xfId="3062" xr:uid="{00000000-0005-0000-0000-000067310000}"/>
    <cellStyle name="Énfasis5 9" xfId="3063" xr:uid="{00000000-0005-0000-0000-000068310000}"/>
    <cellStyle name="Énfasis6" xfId="42" builtinId="49" customBuiltin="1"/>
    <cellStyle name="Énfasis6 2" xfId="3064" xr:uid="{00000000-0005-0000-0000-00006A310000}"/>
    <cellStyle name="Énfasis6 3" xfId="3065" xr:uid="{00000000-0005-0000-0000-00006B310000}"/>
    <cellStyle name="Énfasis6 4" xfId="3066" xr:uid="{00000000-0005-0000-0000-00006C310000}"/>
    <cellStyle name="Énfasis6 5" xfId="3067" xr:uid="{00000000-0005-0000-0000-00006D310000}"/>
    <cellStyle name="Énfasis6 6" xfId="3068" xr:uid="{00000000-0005-0000-0000-00006E310000}"/>
    <cellStyle name="Énfasis6 7" xfId="3069" xr:uid="{00000000-0005-0000-0000-00006F310000}"/>
    <cellStyle name="Énfasis6 8" xfId="3070" xr:uid="{00000000-0005-0000-0000-000070310000}"/>
    <cellStyle name="Énfasis6 9" xfId="3071" xr:uid="{00000000-0005-0000-0000-000071310000}"/>
    <cellStyle name="Entrada" xfId="14" builtinId="20" customBuiltin="1"/>
    <cellStyle name="Entrada 2" xfId="3072" xr:uid="{00000000-0005-0000-0000-000073310000}"/>
    <cellStyle name="Entrada 3" xfId="3073" xr:uid="{00000000-0005-0000-0000-000074310000}"/>
    <cellStyle name="Entrada 3 2" xfId="16675" xr:uid="{00000000-0005-0000-0000-000075310000}"/>
    <cellStyle name="Entrada 3 2 2" xfId="25379" xr:uid="{00000000-0005-0000-0000-000076310000}"/>
    <cellStyle name="Entrada 3 3" xfId="17115" xr:uid="{00000000-0005-0000-0000-000077310000}"/>
    <cellStyle name="Entrada 3 3 2" xfId="25819" xr:uid="{00000000-0005-0000-0000-000078310000}"/>
    <cellStyle name="Entrada 3 4" xfId="18873" xr:uid="{00000000-0005-0000-0000-000079310000}"/>
    <cellStyle name="Entrada 3 4 2" xfId="27577" xr:uid="{00000000-0005-0000-0000-00007A310000}"/>
    <cellStyle name="Entrada 3 5" xfId="14505" xr:uid="{00000000-0005-0000-0000-00007B310000}"/>
    <cellStyle name="Entrada 3 5 2" xfId="23209" xr:uid="{00000000-0005-0000-0000-00007C310000}"/>
    <cellStyle name="Entrada 3 6" xfId="21040" xr:uid="{00000000-0005-0000-0000-00007D310000}"/>
    <cellStyle name="Entrada 4" xfId="3074" xr:uid="{00000000-0005-0000-0000-00007E310000}"/>
    <cellStyle name="Entrada 4 2" xfId="16676" xr:uid="{00000000-0005-0000-0000-00007F310000}"/>
    <cellStyle name="Entrada 4 2 2" xfId="25380" xr:uid="{00000000-0005-0000-0000-000080310000}"/>
    <cellStyle name="Entrada 4 3" xfId="17114" xr:uid="{00000000-0005-0000-0000-000081310000}"/>
    <cellStyle name="Entrada 4 3 2" xfId="25818" xr:uid="{00000000-0005-0000-0000-000082310000}"/>
    <cellStyle name="Entrada 4 4" xfId="18874" xr:uid="{00000000-0005-0000-0000-000083310000}"/>
    <cellStyle name="Entrada 4 4 2" xfId="27578" xr:uid="{00000000-0005-0000-0000-000084310000}"/>
    <cellStyle name="Entrada 4 5" xfId="14506" xr:uid="{00000000-0005-0000-0000-000085310000}"/>
    <cellStyle name="Entrada 4 5 2" xfId="23210" xr:uid="{00000000-0005-0000-0000-000086310000}"/>
    <cellStyle name="Entrada 4 6" xfId="21041" xr:uid="{00000000-0005-0000-0000-000087310000}"/>
    <cellStyle name="Entrada 5" xfId="3075" xr:uid="{00000000-0005-0000-0000-000088310000}"/>
    <cellStyle name="Entrada 5 2" xfId="16677" xr:uid="{00000000-0005-0000-0000-000089310000}"/>
    <cellStyle name="Entrada 5 2 2" xfId="25381" xr:uid="{00000000-0005-0000-0000-00008A310000}"/>
    <cellStyle name="Entrada 5 3" xfId="17113" xr:uid="{00000000-0005-0000-0000-00008B310000}"/>
    <cellStyle name="Entrada 5 3 2" xfId="25817" xr:uid="{00000000-0005-0000-0000-00008C310000}"/>
    <cellStyle name="Entrada 5 4" xfId="18875" xr:uid="{00000000-0005-0000-0000-00008D310000}"/>
    <cellStyle name="Entrada 5 4 2" xfId="27579" xr:uid="{00000000-0005-0000-0000-00008E310000}"/>
    <cellStyle name="Entrada 5 5" xfId="14507" xr:uid="{00000000-0005-0000-0000-00008F310000}"/>
    <cellStyle name="Entrada 5 5 2" xfId="23211" xr:uid="{00000000-0005-0000-0000-000090310000}"/>
    <cellStyle name="Entrada 5 6" xfId="21042" xr:uid="{00000000-0005-0000-0000-000091310000}"/>
    <cellStyle name="Entrada 6" xfId="3076" xr:uid="{00000000-0005-0000-0000-000092310000}"/>
    <cellStyle name="Entrada 6 2" xfId="16678" xr:uid="{00000000-0005-0000-0000-000093310000}"/>
    <cellStyle name="Entrada 6 2 2" xfId="25382" xr:uid="{00000000-0005-0000-0000-000094310000}"/>
    <cellStyle name="Entrada 6 3" xfId="17112" xr:uid="{00000000-0005-0000-0000-000095310000}"/>
    <cellStyle name="Entrada 6 3 2" xfId="25816" xr:uid="{00000000-0005-0000-0000-000096310000}"/>
    <cellStyle name="Entrada 6 4" xfId="18876" xr:uid="{00000000-0005-0000-0000-000097310000}"/>
    <cellStyle name="Entrada 6 4 2" xfId="27580" xr:uid="{00000000-0005-0000-0000-000098310000}"/>
    <cellStyle name="Entrada 6 5" xfId="14508" xr:uid="{00000000-0005-0000-0000-000099310000}"/>
    <cellStyle name="Entrada 6 5 2" xfId="23212" xr:uid="{00000000-0005-0000-0000-00009A310000}"/>
    <cellStyle name="Entrada 6 6" xfId="21043" xr:uid="{00000000-0005-0000-0000-00009B310000}"/>
    <cellStyle name="Entrada 7" xfId="3077" xr:uid="{00000000-0005-0000-0000-00009C310000}"/>
    <cellStyle name="Entrada 7 2" xfId="16679" xr:uid="{00000000-0005-0000-0000-00009D310000}"/>
    <cellStyle name="Entrada 7 2 2" xfId="25383" xr:uid="{00000000-0005-0000-0000-00009E310000}"/>
    <cellStyle name="Entrada 7 3" xfId="17111" xr:uid="{00000000-0005-0000-0000-00009F310000}"/>
    <cellStyle name="Entrada 7 3 2" xfId="25815" xr:uid="{00000000-0005-0000-0000-0000A0310000}"/>
    <cellStyle name="Entrada 7 4" xfId="18877" xr:uid="{00000000-0005-0000-0000-0000A1310000}"/>
    <cellStyle name="Entrada 7 4 2" xfId="27581" xr:uid="{00000000-0005-0000-0000-0000A2310000}"/>
    <cellStyle name="Entrada 7 5" xfId="14509" xr:uid="{00000000-0005-0000-0000-0000A3310000}"/>
    <cellStyle name="Entrada 7 5 2" xfId="23213" xr:uid="{00000000-0005-0000-0000-0000A4310000}"/>
    <cellStyle name="Entrada 7 6" xfId="21044" xr:uid="{00000000-0005-0000-0000-0000A5310000}"/>
    <cellStyle name="Entrada 8" xfId="3078" xr:uid="{00000000-0005-0000-0000-0000A6310000}"/>
    <cellStyle name="Entrada 8 2" xfId="16680" xr:uid="{00000000-0005-0000-0000-0000A7310000}"/>
    <cellStyle name="Entrada 8 2 2" xfId="25384" xr:uid="{00000000-0005-0000-0000-0000A8310000}"/>
    <cellStyle name="Entrada 8 3" xfId="17110" xr:uid="{00000000-0005-0000-0000-0000A9310000}"/>
    <cellStyle name="Entrada 8 3 2" xfId="25814" xr:uid="{00000000-0005-0000-0000-0000AA310000}"/>
    <cellStyle name="Entrada 8 4" xfId="18878" xr:uid="{00000000-0005-0000-0000-0000AB310000}"/>
    <cellStyle name="Entrada 8 4 2" xfId="27582" xr:uid="{00000000-0005-0000-0000-0000AC310000}"/>
    <cellStyle name="Entrada 8 5" xfId="14510" xr:uid="{00000000-0005-0000-0000-0000AD310000}"/>
    <cellStyle name="Entrada 8 5 2" xfId="23214" xr:uid="{00000000-0005-0000-0000-0000AE310000}"/>
    <cellStyle name="Entrada 8 6" xfId="21045" xr:uid="{00000000-0005-0000-0000-0000AF310000}"/>
    <cellStyle name="Entrada 9" xfId="3079" xr:uid="{00000000-0005-0000-0000-0000B0310000}"/>
    <cellStyle name="Entrada 9 2" xfId="16681" xr:uid="{00000000-0005-0000-0000-0000B1310000}"/>
    <cellStyle name="Entrada 9 2 2" xfId="25385" xr:uid="{00000000-0005-0000-0000-0000B2310000}"/>
    <cellStyle name="Entrada 9 3" xfId="17109" xr:uid="{00000000-0005-0000-0000-0000B3310000}"/>
    <cellStyle name="Entrada 9 3 2" xfId="25813" xr:uid="{00000000-0005-0000-0000-0000B4310000}"/>
    <cellStyle name="Entrada 9 4" xfId="18879" xr:uid="{00000000-0005-0000-0000-0000B5310000}"/>
    <cellStyle name="Entrada 9 4 2" xfId="27583" xr:uid="{00000000-0005-0000-0000-0000B6310000}"/>
    <cellStyle name="Entrada 9 5" xfId="14511" xr:uid="{00000000-0005-0000-0000-0000B7310000}"/>
    <cellStyle name="Entrada 9 5 2" xfId="23215" xr:uid="{00000000-0005-0000-0000-0000B8310000}"/>
    <cellStyle name="Entrada 9 6" xfId="21046" xr:uid="{00000000-0005-0000-0000-0000B9310000}"/>
    <cellStyle name="Estilo 1" xfId="3080" xr:uid="{00000000-0005-0000-0000-0000BA310000}"/>
    <cellStyle name="Euro" xfId="3081" xr:uid="{00000000-0005-0000-0000-0000BB310000}"/>
    <cellStyle name="Euro 2" xfId="3082" xr:uid="{00000000-0005-0000-0000-0000BC310000}"/>
    <cellStyle name="Euro 2 2" xfId="13002" xr:uid="{00000000-0005-0000-0000-0000BD310000}"/>
    <cellStyle name="Euro 3" xfId="13001" xr:uid="{00000000-0005-0000-0000-0000BE310000}"/>
    <cellStyle name="Hipervínculo 2" xfId="28269" xr:uid="{00000000-0005-0000-0000-0000BF310000}"/>
    <cellStyle name="Incorrecto" xfId="12" builtinId="27" customBuiltin="1"/>
    <cellStyle name="Incorrecto 2" xfId="3083" xr:uid="{00000000-0005-0000-0000-0000C1310000}"/>
    <cellStyle name="Incorrecto 3" xfId="3084" xr:uid="{00000000-0005-0000-0000-0000C2310000}"/>
    <cellStyle name="Incorrecto 4" xfId="3085" xr:uid="{00000000-0005-0000-0000-0000C3310000}"/>
    <cellStyle name="Incorrecto 5" xfId="3086" xr:uid="{00000000-0005-0000-0000-0000C4310000}"/>
    <cellStyle name="Incorrecto 6" xfId="3087" xr:uid="{00000000-0005-0000-0000-0000C5310000}"/>
    <cellStyle name="Incorrecto 7" xfId="3088" xr:uid="{00000000-0005-0000-0000-0000C6310000}"/>
    <cellStyle name="Incorrecto 8" xfId="3089" xr:uid="{00000000-0005-0000-0000-0000C7310000}"/>
    <cellStyle name="Incorrecto 9" xfId="3090" xr:uid="{00000000-0005-0000-0000-0000C8310000}"/>
    <cellStyle name="Millares [0] 2" xfId="3091" xr:uid="{00000000-0005-0000-0000-0000C9310000}"/>
    <cellStyle name="Millares [0] 2 2" xfId="3092" xr:uid="{00000000-0005-0000-0000-0000CA310000}"/>
    <cellStyle name="Millares [0] 2 3" xfId="3093" xr:uid="{00000000-0005-0000-0000-0000CB310000}"/>
    <cellStyle name="Millares [0] 2 4" xfId="3094" xr:uid="{00000000-0005-0000-0000-0000CC310000}"/>
    <cellStyle name="Millares [0] 2 5" xfId="3095" xr:uid="{00000000-0005-0000-0000-0000CD310000}"/>
    <cellStyle name="Millares [0] 3" xfId="3096" xr:uid="{00000000-0005-0000-0000-0000CE310000}"/>
    <cellStyle name="Millares 10" xfId="3097" xr:uid="{00000000-0005-0000-0000-0000CF310000}"/>
    <cellStyle name="Millares 11" xfId="3098" xr:uid="{00000000-0005-0000-0000-0000D0310000}"/>
    <cellStyle name="Millares 12" xfId="3099" xr:uid="{00000000-0005-0000-0000-0000D1310000}"/>
    <cellStyle name="Millares 13" xfId="3100" xr:uid="{00000000-0005-0000-0000-0000D2310000}"/>
    <cellStyle name="Millares 14" xfId="3101" xr:uid="{00000000-0005-0000-0000-0000D3310000}"/>
    <cellStyle name="Millares 15" xfId="15194" xr:uid="{00000000-0005-0000-0000-0000D4310000}"/>
    <cellStyle name="Millares 15 2" xfId="23898" xr:uid="{00000000-0005-0000-0000-0000D5310000}"/>
    <cellStyle name="Millares 16" xfId="15195" xr:uid="{00000000-0005-0000-0000-0000D6310000}"/>
    <cellStyle name="Millares 16 2" xfId="23899" xr:uid="{00000000-0005-0000-0000-0000D7310000}"/>
    <cellStyle name="Millares 17" xfId="17395" xr:uid="{00000000-0005-0000-0000-0000D8310000}"/>
    <cellStyle name="Millares 17 2" xfId="26099" xr:uid="{00000000-0005-0000-0000-0000D9310000}"/>
    <cellStyle name="Millares 18" xfId="13025" xr:uid="{00000000-0005-0000-0000-0000DA310000}"/>
    <cellStyle name="Millares 18 2" xfId="21729" xr:uid="{00000000-0005-0000-0000-0000DB310000}"/>
    <cellStyle name="Millares 19" xfId="19558" xr:uid="{00000000-0005-0000-0000-0000DC310000}"/>
    <cellStyle name="Millares 19 2" xfId="28262" xr:uid="{00000000-0005-0000-0000-0000DD310000}"/>
    <cellStyle name="Millares 2" xfId="3" xr:uid="{00000000-0005-0000-0000-0000DE310000}"/>
    <cellStyle name="Millares 2 2" xfId="73" xr:uid="{00000000-0005-0000-0000-0000DF310000}"/>
    <cellStyle name="Millares 2 2 2" xfId="3103" xr:uid="{00000000-0005-0000-0000-0000E0310000}"/>
    <cellStyle name="Millares 2 2 3" xfId="13003" xr:uid="{00000000-0005-0000-0000-0000E1310000}"/>
    <cellStyle name="Millares 2 2 3 2" xfId="17369" xr:uid="{00000000-0005-0000-0000-0000E2310000}"/>
    <cellStyle name="Millares 2 2 3 2 2" xfId="26073" xr:uid="{00000000-0005-0000-0000-0000E3310000}"/>
    <cellStyle name="Millares 2 2 3 3" xfId="19553" xr:uid="{00000000-0005-0000-0000-0000E4310000}"/>
    <cellStyle name="Millares 2 2 3 3 2" xfId="28257" xr:uid="{00000000-0005-0000-0000-0000E5310000}"/>
    <cellStyle name="Millares 2 2 3 4" xfId="15185" xr:uid="{00000000-0005-0000-0000-0000E6310000}"/>
    <cellStyle name="Millares 2 2 3 4 2" xfId="23889" xr:uid="{00000000-0005-0000-0000-0000E7310000}"/>
    <cellStyle name="Millares 2 2 3 5" xfId="21720" xr:uid="{00000000-0005-0000-0000-0000E8310000}"/>
    <cellStyle name="Millares 2 3" xfId="286" xr:uid="{00000000-0005-0000-0000-0000E9310000}"/>
    <cellStyle name="Millares 2 3 2" xfId="3104" xr:uid="{00000000-0005-0000-0000-0000EA310000}"/>
    <cellStyle name="Millares 2 4" xfId="3105" xr:uid="{00000000-0005-0000-0000-0000EB310000}"/>
    <cellStyle name="Millares 2 5" xfId="3106" xr:uid="{00000000-0005-0000-0000-0000EC310000}"/>
    <cellStyle name="Millares 2 6" xfId="3102" xr:uid="{00000000-0005-0000-0000-0000ED310000}"/>
    <cellStyle name="Millares 20" xfId="19562" xr:uid="{00000000-0005-0000-0000-0000EE310000}"/>
    <cellStyle name="Millares 21" xfId="28270" xr:uid="{00000000-0005-0000-0000-0000EF310000}"/>
    <cellStyle name="Millares 22" xfId="28273" xr:uid="{00000000-0005-0000-0000-0000F0310000}"/>
    <cellStyle name="Millares 22 2" xfId="28276" xr:uid="{00000000-0005-0000-0000-0000F1310000}"/>
    <cellStyle name="Millares 23" xfId="458" xr:uid="{00000000-0005-0000-0000-0000F2310000}"/>
    <cellStyle name="Millares 24" xfId="28277" xr:uid="{00000000-0005-0000-0000-0000F3310000}"/>
    <cellStyle name="Millares 27" xfId="19560" xr:uid="{00000000-0005-0000-0000-0000F4310000}"/>
    <cellStyle name="Millares 27 2" xfId="28264" xr:uid="{00000000-0005-0000-0000-0000F5310000}"/>
    <cellStyle name="Millares 3" xfId="121" xr:uid="{00000000-0005-0000-0000-0000F6310000}"/>
    <cellStyle name="Millares 3 2" xfId="3107" xr:uid="{00000000-0005-0000-0000-0000F7310000}"/>
    <cellStyle name="Millares 3 3" xfId="13004" xr:uid="{00000000-0005-0000-0000-0000F8310000}"/>
    <cellStyle name="Millares 3 4" xfId="15274" xr:uid="{00000000-0005-0000-0000-0000F9310000}"/>
    <cellStyle name="Millares 3 4 2" xfId="23978" xr:uid="{00000000-0005-0000-0000-0000FA310000}"/>
    <cellStyle name="Millares 3 5" xfId="13104" xr:uid="{00000000-0005-0000-0000-0000FB310000}"/>
    <cellStyle name="Millares 3 5 2" xfId="21808" xr:uid="{00000000-0005-0000-0000-0000FC310000}"/>
    <cellStyle name="Millares 4" xfId="4" xr:uid="{00000000-0005-0000-0000-0000FD310000}"/>
    <cellStyle name="Millares 4 10" xfId="3109" xr:uid="{00000000-0005-0000-0000-0000FE310000}"/>
    <cellStyle name="Millares 4 10 2" xfId="3110" xr:uid="{00000000-0005-0000-0000-0000FF310000}"/>
    <cellStyle name="Millares 4 10 3" xfId="3111" xr:uid="{00000000-0005-0000-0000-000000320000}"/>
    <cellStyle name="Millares 4 10 4" xfId="3112" xr:uid="{00000000-0005-0000-0000-000001320000}"/>
    <cellStyle name="Millares 4 10 5" xfId="3113" xr:uid="{00000000-0005-0000-0000-000002320000}"/>
    <cellStyle name="Millares 4 11" xfId="3114" xr:uid="{00000000-0005-0000-0000-000003320000}"/>
    <cellStyle name="Millares 4 11 2" xfId="3115" xr:uid="{00000000-0005-0000-0000-000004320000}"/>
    <cellStyle name="Millares 4 11 3" xfId="3116" xr:uid="{00000000-0005-0000-0000-000005320000}"/>
    <cellStyle name="Millares 4 11 4" xfId="3117" xr:uid="{00000000-0005-0000-0000-000006320000}"/>
    <cellStyle name="Millares 4 11 5" xfId="3118" xr:uid="{00000000-0005-0000-0000-000007320000}"/>
    <cellStyle name="Millares 4 12" xfId="3119" xr:uid="{00000000-0005-0000-0000-000008320000}"/>
    <cellStyle name="Millares 4 12 2" xfId="3120" xr:uid="{00000000-0005-0000-0000-000009320000}"/>
    <cellStyle name="Millares 4 12 3" xfId="3121" xr:uid="{00000000-0005-0000-0000-00000A320000}"/>
    <cellStyle name="Millares 4 12 4" xfId="3122" xr:uid="{00000000-0005-0000-0000-00000B320000}"/>
    <cellStyle name="Millares 4 12 5" xfId="3123" xr:uid="{00000000-0005-0000-0000-00000C320000}"/>
    <cellStyle name="Millares 4 13" xfId="3124" xr:uid="{00000000-0005-0000-0000-00000D320000}"/>
    <cellStyle name="Millares 4 13 2" xfId="3125" xr:uid="{00000000-0005-0000-0000-00000E320000}"/>
    <cellStyle name="Millares 4 13 3" xfId="3126" xr:uid="{00000000-0005-0000-0000-00000F320000}"/>
    <cellStyle name="Millares 4 13 4" xfId="3127" xr:uid="{00000000-0005-0000-0000-000010320000}"/>
    <cellStyle name="Millares 4 13 5" xfId="3128" xr:uid="{00000000-0005-0000-0000-000011320000}"/>
    <cellStyle name="Millares 4 14" xfId="3129" xr:uid="{00000000-0005-0000-0000-000012320000}"/>
    <cellStyle name="Millares 4 14 2" xfId="3130" xr:uid="{00000000-0005-0000-0000-000013320000}"/>
    <cellStyle name="Millares 4 14 3" xfId="3131" xr:uid="{00000000-0005-0000-0000-000014320000}"/>
    <cellStyle name="Millares 4 14 4" xfId="3132" xr:uid="{00000000-0005-0000-0000-000015320000}"/>
    <cellStyle name="Millares 4 14 5" xfId="3133" xr:uid="{00000000-0005-0000-0000-000016320000}"/>
    <cellStyle name="Millares 4 15" xfId="3134" xr:uid="{00000000-0005-0000-0000-000017320000}"/>
    <cellStyle name="Millares 4 15 2" xfId="3135" xr:uid="{00000000-0005-0000-0000-000018320000}"/>
    <cellStyle name="Millares 4 15 3" xfId="3136" xr:uid="{00000000-0005-0000-0000-000019320000}"/>
    <cellStyle name="Millares 4 15 4" xfId="3137" xr:uid="{00000000-0005-0000-0000-00001A320000}"/>
    <cellStyle name="Millares 4 15 5" xfId="3138" xr:uid="{00000000-0005-0000-0000-00001B320000}"/>
    <cellStyle name="Millares 4 16" xfId="3139" xr:uid="{00000000-0005-0000-0000-00001C320000}"/>
    <cellStyle name="Millares 4 16 2" xfId="3140" xr:uid="{00000000-0005-0000-0000-00001D320000}"/>
    <cellStyle name="Millares 4 16 3" xfId="3141" xr:uid="{00000000-0005-0000-0000-00001E320000}"/>
    <cellStyle name="Millares 4 16 4" xfId="3142" xr:uid="{00000000-0005-0000-0000-00001F320000}"/>
    <cellStyle name="Millares 4 16 5" xfId="3143" xr:uid="{00000000-0005-0000-0000-000020320000}"/>
    <cellStyle name="Millares 4 17" xfId="3144" xr:uid="{00000000-0005-0000-0000-000021320000}"/>
    <cellStyle name="Millares 4 17 2" xfId="3145" xr:uid="{00000000-0005-0000-0000-000022320000}"/>
    <cellStyle name="Millares 4 17 3" xfId="3146" xr:uid="{00000000-0005-0000-0000-000023320000}"/>
    <cellStyle name="Millares 4 17 4" xfId="3147" xr:uid="{00000000-0005-0000-0000-000024320000}"/>
    <cellStyle name="Millares 4 17 5" xfId="3148" xr:uid="{00000000-0005-0000-0000-000025320000}"/>
    <cellStyle name="Millares 4 18" xfId="3108" xr:uid="{00000000-0005-0000-0000-000026320000}"/>
    <cellStyle name="Millares 4 19" xfId="13005" xr:uid="{00000000-0005-0000-0000-000027320000}"/>
    <cellStyle name="Millares 4 19 2" xfId="17370" xr:uid="{00000000-0005-0000-0000-000028320000}"/>
    <cellStyle name="Millares 4 19 2 2" xfId="26074" xr:uid="{00000000-0005-0000-0000-000029320000}"/>
    <cellStyle name="Millares 4 19 3" xfId="19554" xr:uid="{00000000-0005-0000-0000-00002A320000}"/>
    <cellStyle name="Millares 4 19 3 2" xfId="28258" xr:uid="{00000000-0005-0000-0000-00002B320000}"/>
    <cellStyle name="Millares 4 19 4" xfId="15186" xr:uid="{00000000-0005-0000-0000-00002C320000}"/>
    <cellStyle name="Millares 4 19 4 2" xfId="23890" xr:uid="{00000000-0005-0000-0000-00002D320000}"/>
    <cellStyle name="Millares 4 19 5" xfId="21721" xr:uid="{00000000-0005-0000-0000-00002E320000}"/>
    <cellStyle name="Millares 4 2" xfId="3149" xr:uid="{00000000-0005-0000-0000-00002F320000}"/>
    <cellStyle name="Millares 4 2 2" xfId="3150" xr:uid="{00000000-0005-0000-0000-000030320000}"/>
    <cellStyle name="Millares 4 2 3" xfId="3151" xr:uid="{00000000-0005-0000-0000-000031320000}"/>
    <cellStyle name="Millares 4 2 4" xfId="3152" xr:uid="{00000000-0005-0000-0000-000032320000}"/>
    <cellStyle name="Millares 4 2 5" xfId="3153" xr:uid="{00000000-0005-0000-0000-000033320000}"/>
    <cellStyle name="Millares 4 3" xfId="3154" xr:uid="{00000000-0005-0000-0000-000034320000}"/>
    <cellStyle name="Millares 4 3 2" xfId="3155" xr:uid="{00000000-0005-0000-0000-000035320000}"/>
    <cellStyle name="Millares 4 3 3" xfId="3156" xr:uid="{00000000-0005-0000-0000-000036320000}"/>
    <cellStyle name="Millares 4 3 4" xfId="3157" xr:uid="{00000000-0005-0000-0000-000037320000}"/>
    <cellStyle name="Millares 4 3 5" xfId="3158" xr:uid="{00000000-0005-0000-0000-000038320000}"/>
    <cellStyle name="Millares 4 4" xfId="3159" xr:uid="{00000000-0005-0000-0000-000039320000}"/>
    <cellStyle name="Millares 4 4 2" xfId="3160" xr:uid="{00000000-0005-0000-0000-00003A320000}"/>
    <cellStyle name="Millares 4 4 3" xfId="3161" xr:uid="{00000000-0005-0000-0000-00003B320000}"/>
    <cellStyle name="Millares 4 4 4" xfId="3162" xr:uid="{00000000-0005-0000-0000-00003C320000}"/>
    <cellStyle name="Millares 4 4 5" xfId="3163" xr:uid="{00000000-0005-0000-0000-00003D320000}"/>
    <cellStyle name="Millares 4 5" xfId="3164" xr:uid="{00000000-0005-0000-0000-00003E320000}"/>
    <cellStyle name="Millares 4 5 2" xfId="3165" xr:uid="{00000000-0005-0000-0000-00003F320000}"/>
    <cellStyle name="Millares 4 5 3" xfId="3166" xr:uid="{00000000-0005-0000-0000-000040320000}"/>
    <cellStyle name="Millares 4 5 4" xfId="3167" xr:uid="{00000000-0005-0000-0000-000041320000}"/>
    <cellStyle name="Millares 4 5 5" xfId="3168" xr:uid="{00000000-0005-0000-0000-000042320000}"/>
    <cellStyle name="Millares 4 6" xfId="3169" xr:uid="{00000000-0005-0000-0000-000043320000}"/>
    <cellStyle name="Millares 4 6 2" xfId="3170" xr:uid="{00000000-0005-0000-0000-000044320000}"/>
    <cellStyle name="Millares 4 6 3" xfId="3171" xr:uid="{00000000-0005-0000-0000-000045320000}"/>
    <cellStyle name="Millares 4 6 4" xfId="3172" xr:uid="{00000000-0005-0000-0000-000046320000}"/>
    <cellStyle name="Millares 4 6 5" xfId="3173" xr:uid="{00000000-0005-0000-0000-000047320000}"/>
    <cellStyle name="Millares 4 7" xfId="3174" xr:uid="{00000000-0005-0000-0000-000048320000}"/>
    <cellStyle name="Millares 4 7 2" xfId="3175" xr:uid="{00000000-0005-0000-0000-000049320000}"/>
    <cellStyle name="Millares 4 7 3" xfId="3176" xr:uid="{00000000-0005-0000-0000-00004A320000}"/>
    <cellStyle name="Millares 4 7 4" xfId="3177" xr:uid="{00000000-0005-0000-0000-00004B320000}"/>
    <cellStyle name="Millares 4 7 5" xfId="3178" xr:uid="{00000000-0005-0000-0000-00004C320000}"/>
    <cellStyle name="Millares 4 8" xfId="3179" xr:uid="{00000000-0005-0000-0000-00004D320000}"/>
    <cellStyle name="Millares 4 8 2" xfId="3180" xr:uid="{00000000-0005-0000-0000-00004E320000}"/>
    <cellStyle name="Millares 4 8 3" xfId="3181" xr:uid="{00000000-0005-0000-0000-00004F320000}"/>
    <cellStyle name="Millares 4 8 4" xfId="3182" xr:uid="{00000000-0005-0000-0000-000050320000}"/>
    <cellStyle name="Millares 4 8 5" xfId="3183" xr:uid="{00000000-0005-0000-0000-000051320000}"/>
    <cellStyle name="Millares 4 9" xfId="3184" xr:uid="{00000000-0005-0000-0000-000052320000}"/>
    <cellStyle name="Millares 4 9 2" xfId="3185" xr:uid="{00000000-0005-0000-0000-000053320000}"/>
    <cellStyle name="Millares 4 9 3" xfId="3186" xr:uid="{00000000-0005-0000-0000-000054320000}"/>
    <cellStyle name="Millares 4 9 4" xfId="3187" xr:uid="{00000000-0005-0000-0000-000055320000}"/>
    <cellStyle name="Millares 4 9 5" xfId="3188" xr:uid="{00000000-0005-0000-0000-000056320000}"/>
    <cellStyle name="Millares 5" xfId="463" xr:uid="{00000000-0005-0000-0000-000057320000}"/>
    <cellStyle name="Millares 5 10" xfId="15604" xr:uid="{00000000-0005-0000-0000-000058320000}"/>
    <cellStyle name="Millares 5 10 2" xfId="24308" xr:uid="{00000000-0005-0000-0000-000059320000}"/>
    <cellStyle name="Millares 5 11" xfId="17802" xr:uid="{00000000-0005-0000-0000-00005A320000}"/>
    <cellStyle name="Millares 5 11 2" xfId="26506" xr:uid="{00000000-0005-0000-0000-00005B320000}"/>
    <cellStyle name="Millares 5 12" xfId="13434" xr:uid="{00000000-0005-0000-0000-00005C320000}"/>
    <cellStyle name="Millares 5 12 2" xfId="22138" xr:uid="{00000000-0005-0000-0000-00005D320000}"/>
    <cellStyle name="Millares 5 13" xfId="19969" xr:uid="{00000000-0005-0000-0000-00005E320000}"/>
    <cellStyle name="Millares 5 2" xfId="3190" xr:uid="{00000000-0005-0000-0000-00005F320000}"/>
    <cellStyle name="Millares 5 2 2" xfId="3191" xr:uid="{00000000-0005-0000-0000-000060320000}"/>
    <cellStyle name="Millares 5 2 2 2" xfId="16683" xr:uid="{00000000-0005-0000-0000-000061320000}"/>
    <cellStyle name="Millares 5 2 2 2 2" xfId="25387" xr:uid="{00000000-0005-0000-0000-000062320000}"/>
    <cellStyle name="Millares 5 2 2 3" xfId="18881" xr:uid="{00000000-0005-0000-0000-000063320000}"/>
    <cellStyle name="Millares 5 2 2 3 2" xfId="27585" xr:uid="{00000000-0005-0000-0000-000064320000}"/>
    <cellStyle name="Millares 5 2 2 4" xfId="14513" xr:uid="{00000000-0005-0000-0000-000065320000}"/>
    <cellStyle name="Millares 5 2 2 4 2" xfId="23217" xr:uid="{00000000-0005-0000-0000-000066320000}"/>
    <cellStyle name="Millares 5 2 2 5" xfId="21048" xr:uid="{00000000-0005-0000-0000-000067320000}"/>
    <cellStyle name="Millares 5 2 3" xfId="3192" xr:uid="{00000000-0005-0000-0000-000068320000}"/>
    <cellStyle name="Millares 5 2 3 2" xfId="16684" xr:uid="{00000000-0005-0000-0000-000069320000}"/>
    <cellStyle name="Millares 5 2 3 2 2" xfId="25388" xr:uid="{00000000-0005-0000-0000-00006A320000}"/>
    <cellStyle name="Millares 5 2 3 3" xfId="18882" xr:uid="{00000000-0005-0000-0000-00006B320000}"/>
    <cellStyle name="Millares 5 2 3 3 2" xfId="27586" xr:uid="{00000000-0005-0000-0000-00006C320000}"/>
    <cellStyle name="Millares 5 2 3 4" xfId="14514" xr:uid="{00000000-0005-0000-0000-00006D320000}"/>
    <cellStyle name="Millares 5 2 3 4 2" xfId="23218" xr:uid="{00000000-0005-0000-0000-00006E320000}"/>
    <cellStyle name="Millares 5 2 3 5" xfId="21049" xr:uid="{00000000-0005-0000-0000-00006F320000}"/>
    <cellStyle name="Millares 5 2 4" xfId="3193" xr:uid="{00000000-0005-0000-0000-000070320000}"/>
    <cellStyle name="Millares 5 2 4 2" xfId="16685" xr:uid="{00000000-0005-0000-0000-000071320000}"/>
    <cellStyle name="Millares 5 2 4 2 2" xfId="25389" xr:uid="{00000000-0005-0000-0000-000072320000}"/>
    <cellStyle name="Millares 5 2 4 3" xfId="18883" xr:uid="{00000000-0005-0000-0000-000073320000}"/>
    <cellStyle name="Millares 5 2 4 3 2" xfId="27587" xr:uid="{00000000-0005-0000-0000-000074320000}"/>
    <cellStyle name="Millares 5 2 4 4" xfId="14515" xr:uid="{00000000-0005-0000-0000-000075320000}"/>
    <cellStyle name="Millares 5 2 4 4 2" xfId="23219" xr:uid="{00000000-0005-0000-0000-000076320000}"/>
    <cellStyle name="Millares 5 2 4 5" xfId="21050" xr:uid="{00000000-0005-0000-0000-000077320000}"/>
    <cellStyle name="Millares 5 2 5" xfId="3194" xr:uid="{00000000-0005-0000-0000-000078320000}"/>
    <cellStyle name="Millares 5 2 5 2" xfId="16686" xr:uid="{00000000-0005-0000-0000-000079320000}"/>
    <cellStyle name="Millares 5 2 5 2 2" xfId="25390" xr:uid="{00000000-0005-0000-0000-00007A320000}"/>
    <cellStyle name="Millares 5 2 5 3" xfId="18884" xr:uid="{00000000-0005-0000-0000-00007B320000}"/>
    <cellStyle name="Millares 5 2 5 3 2" xfId="27588" xr:uid="{00000000-0005-0000-0000-00007C320000}"/>
    <cellStyle name="Millares 5 2 5 4" xfId="14516" xr:uid="{00000000-0005-0000-0000-00007D320000}"/>
    <cellStyle name="Millares 5 2 5 4 2" xfId="23220" xr:uid="{00000000-0005-0000-0000-00007E320000}"/>
    <cellStyle name="Millares 5 2 5 5" xfId="21051" xr:uid="{00000000-0005-0000-0000-00007F320000}"/>
    <cellStyle name="Millares 5 2 6" xfId="16682" xr:uid="{00000000-0005-0000-0000-000080320000}"/>
    <cellStyle name="Millares 5 2 6 2" xfId="25386" xr:uid="{00000000-0005-0000-0000-000081320000}"/>
    <cellStyle name="Millares 5 2 7" xfId="18880" xr:uid="{00000000-0005-0000-0000-000082320000}"/>
    <cellStyle name="Millares 5 2 7 2" xfId="27584" xr:uid="{00000000-0005-0000-0000-000083320000}"/>
    <cellStyle name="Millares 5 2 8" xfId="14512" xr:uid="{00000000-0005-0000-0000-000084320000}"/>
    <cellStyle name="Millares 5 2 8 2" xfId="23216" xr:uid="{00000000-0005-0000-0000-000085320000}"/>
    <cellStyle name="Millares 5 2 9" xfId="21047" xr:uid="{00000000-0005-0000-0000-000086320000}"/>
    <cellStyle name="Millares 5 3" xfId="3195" xr:uid="{00000000-0005-0000-0000-000087320000}"/>
    <cellStyle name="Millares 5 4" xfId="3196" xr:uid="{00000000-0005-0000-0000-000088320000}"/>
    <cellStyle name="Millares 5 5" xfId="3197" xr:uid="{00000000-0005-0000-0000-000089320000}"/>
    <cellStyle name="Millares 5 6" xfId="3198" xr:uid="{00000000-0005-0000-0000-00008A320000}"/>
    <cellStyle name="Millares 5 7" xfId="3199" xr:uid="{00000000-0005-0000-0000-00008B320000}"/>
    <cellStyle name="Millares 5 8" xfId="3200" xr:uid="{00000000-0005-0000-0000-00008C320000}"/>
    <cellStyle name="Millares 5 9" xfId="3189" xr:uid="{00000000-0005-0000-0000-00008D320000}"/>
    <cellStyle name="Millares 6" xfId="3201" xr:uid="{00000000-0005-0000-0000-00008E320000}"/>
    <cellStyle name="Millares 7" xfId="3202" xr:uid="{00000000-0005-0000-0000-00008F320000}"/>
    <cellStyle name="Millares 7 2" xfId="3203" xr:uid="{00000000-0005-0000-0000-000090320000}"/>
    <cellStyle name="Millares 8" xfId="3204" xr:uid="{00000000-0005-0000-0000-000091320000}"/>
    <cellStyle name="Millares 8 2" xfId="3205" xr:uid="{00000000-0005-0000-0000-000092320000}"/>
    <cellStyle name="Millares 9" xfId="3206" xr:uid="{00000000-0005-0000-0000-000093320000}"/>
    <cellStyle name="Neutral" xfId="13" builtinId="28" customBuiltin="1"/>
    <cellStyle name="Neutral 2" xfId="3207" xr:uid="{00000000-0005-0000-0000-000095320000}"/>
    <cellStyle name="Neutral 3" xfId="3208" xr:uid="{00000000-0005-0000-0000-000096320000}"/>
    <cellStyle name="Neutral 4" xfId="3209" xr:uid="{00000000-0005-0000-0000-000097320000}"/>
    <cellStyle name="Neutral 5" xfId="3210" xr:uid="{00000000-0005-0000-0000-000098320000}"/>
    <cellStyle name="Neutral 6" xfId="3211" xr:uid="{00000000-0005-0000-0000-000099320000}"/>
    <cellStyle name="Neutral 7" xfId="3212" xr:uid="{00000000-0005-0000-0000-00009A320000}"/>
    <cellStyle name="Neutral 8" xfId="3213" xr:uid="{00000000-0005-0000-0000-00009B320000}"/>
    <cellStyle name="Neutral 9" xfId="3214" xr:uid="{00000000-0005-0000-0000-00009C320000}"/>
    <cellStyle name="No-definido" xfId="3215" xr:uid="{00000000-0005-0000-0000-00009D320000}"/>
    <cellStyle name="Normal" xfId="0" builtinId="0"/>
    <cellStyle name="Normal 10" xfId="287" xr:uid="{00000000-0005-0000-0000-00009F320000}"/>
    <cellStyle name="Normal 10 10" xfId="3217" xr:uid="{00000000-0005-0000-0000-0000A0320000}"/>
    <cellStyle name="Normal 10 11" xfId="3218" xr:uid="{00000000-0005-0000-0000-0000A1320000}"/>
    <cellStyle name="Normal 10 11 2" xfId="3219" xr:uid="{00000000-0005-0000-0000-0000A2320000}"/>
    <cellStyle name="Normal 10 11 2 2" xfId="3220" xr:uid="{00000000-0005-0000-0000-0000A3320000}"/>
    <cellStyle name="Normal 10 11 2 2 2" xfId="3221" xr:uid="{00000000-0005-0000-0000-0000A4320000}"/>
    <cellStyle name="Normal 10 11 2 2 2 2" xfId="3222" xr:uid="{00000000-0005-0000-0000-0000A5320000}"/>
    <cellStyle name="Normal 10 11 2 2 2 2 2" xfId="3223" xr:uid="{00000000-0005-0000-0000-0000A6320000}"/>
    <cellStyle name="Normal 10 11 2 2 2 2 2 2" xfId="3224" xr:uid="{00000000-0005-0000-0000-0000A7320000}"/>
    <cellStyle name="Normal 10 11 2 2 2 2 2 2 2" xfId="3225" xr:uid="{00000000-0005-0000-0000-0000A8320000}"/>
    <cellStyle name="Normal 10 11 2 2 2 2 2 2 3" xfId="16690" xr:uid="{00000000-0005-0000-0000-0000A9320000}"/>
    <cellStyle name="Normal 10 11 2 2 2 2 2 2 3 2" xfId="25394" xr:uid="{00000000-0005-0000-0000-0000AA320000}"/>
    <cellStyle name="Normal 10 11 2 2 2 2 2 2 4" xfId="18888" xr:uid="{00000000-0005-0000-0000-0000AB320000}"/>
    <cellStyle name="Normal 10 11 2 2 2 2 2 2 4 2" xfId="27592" xr:uid="{00000000-0005-0000-0000-0000AC320000}"/>
    <cellStyle name="Normal 10 11 2 2 2 2 2 2 5" xfId="14520" xr:uid="{00000000-0005-0000-0000-0000AD320000}"/>
    <cellStyle name="Normal 10 11 2 2 2 2 2 2 5 2" xfId="23224" xr:uid="{00000000-0005-0000-0000-0000AE320000}"/>
    <cellStyle name="Normal 10 11 2 2 2 2 2 2 6" xfId="21055" xr:uid="{00000000-0005-0000-0000-0000AF320000}"/>
    <cellStyle name="Normal 10 11 2 2 2 2 3" xfId="3226" xr:uid="{00000000-0005-0000-0000-0000B0320000}"/>
    <cellStyle name="Normal 10 11 2 2 2 2 4" xfId="16689" xr:uid="{00000000-0005-0000-0000-0000B1320000}"/>
    <cellStyle name="Normal 10 11 2 2 2 2 4 2" xfId="25393" xr:uid="{00000000-0005-0000-0000-0000B2320000}"/>
    <cellStyle name="Normal 10 11 2 2 2 2 5" xfId="18887" xr:uid="{00000000-0005-0000-0000-0000B3320000}"/>
    <cellStyle name="Normal 10 11 2 2 2 2 5 2" xfId="27591" xr:uid="{00000000-0005-0000-0000-0000B4320000}"/>
    <cellStyle name="Normal 10 11 2 2 2 2 6" xfId="14519" xr:uid="{00000000-0005-0000-0000-0000B5320000}"/>
    <cellStyle name="Normal 10 11 2 2 2 2 6 2" xfId="23223" xr:uid="{00000000-0005-0000-0000-0000B6320000}"/>
    <cellStyle name="Normal 10 11 2 2 2 2 7" xfId="21054" xr:uid="{00000000-0005-0000-0000-0000B7320000}"/>
    <cellStyle name="Normal 10 11 2 2 2 3" xfId="3227" xr:uid="{00000000-0005-0000-0000-0000B8320000}"/>
    <cellStyle name="Normal 10 11 2 2 2 3 2" xfId="3228" xr:uid="{00000000-0005-0000-0000-0000B9320000}"/>
    <cellStyle name="Normal 10 11 2 2 2 3 3" xfId="16691" xr:uid="{00000000-0005-0000-0000-0000BA320000}"/>
    <cellStyle name="Normal 10 11 2 2 2 3 3 2" xfId="25395" xr:uid="{00000000-0005-0000-0000-0000BB320000}"/>
    <cellStyle name="Normal 10 11 2 2 2 3 4" xfId="18889" xr:uid="{00000000-0005-0000-0000-0000BC320000}"/>
    <cellStyle name="Normal 10 11 2 2 2 3 4 2" xfId="27593" xr:uid="{00000000-0005-0000-0000-0000BD320000}"/>
    <cellStyle name="Normal 10 11 2 2 2 3 5" xfId="14521" xr:uid="{00000000-0005-0000-0000-0000BE320000}"/>
    <cellStyle name="Normal 10 11 2 2 2 3 5 2" xfId="23225" xr:uid="{00000000-0005-0000-0000-0000BF320000}"/>
    <cellStyle name="Normal 10 11 2 2 2 3 6" xfId="21056" xr:uid="{00000000-0005-0000-0000-0000C0320000}"/>
    <cellStyle name="Normal 10 11 2 2 3" xfId="3229" xr:uid="{00000000-0005-0000-0000-0000C1320000}"/>
    <cellStyle name="Normal 10 11 2 2 3 2" xfId="3230" xr:uid="{00000000-0005-0000-0000-0000C2320000}"/>
    <cellStyle name="Normal 10 11 2 2 3 2 2" xfId="3231" xr:uid="{00000000-0005-0000-0000-0000C3320000}"/>
    <cellStyle name="Normal 10 11 2 2 3 2 3" xfId="16692" xr:uid="{00000000-0005-0000-0000-0000C4320000}"/>
    <cellStyle name="Normal 10 11 2 2 3 2 3 2" xfId="25396" xr:uid="{00000000-0005-0000-0000-0000C5320000}"/>
    <cellStyle name="Normal 10 11 2 2 3 2 4" xfId="18890" xr:uid="{00000000-0005-0000-0000-0000C6320000}"/>
    <cellStyle name="Normal 10 11 2 2 3 2 4 2" xfId="27594" xr:uid="{00000000-0005-0000-0000-0000C7320000}"/>
    <cellStyle name="Normal 10 11 2 2 3 2 5" xfId="14522" xr:uid="{00000000-0005-0000-0000-0000C8320000}"/>
    <cellStyle name="Normal 10 11 2 2 3 2 5 2" xfId="23226" xr:uid="{00000000-0005-0000-0000-0000C9320000}"/>
    <cellStyle name="Normal 10 11 2 2 3 2 6" xfId="21057" xr:uid="{00000000-0005-0000-0000-0000CA320000}"/>
    <cellStyle name="Normal 10 11 2 2 4" xfId="3232" xr:uid="{00000000-0005-0000-0000-0000CB320000}"/>
    <cellStyle name="Normal 10 11 2 2 5" xfId="16688" xr:uid="{00000000-0005-0000-0000-0000CC320000}"/>
    <cellStyle name="Normal 10 11 2 2 5 2" xfId="25392" xr:uid="{00000000-0005-0000-0000-0000CD320000}"/>
    <cellStyle name="Normal 10 11 2 2 6" xfId="18886" xr:uid="{00000000-0005-0000-0000-0000CE320000}"/>
    <cellStyle name="Normal 10 11 2 2 6 2" xfId="27590" xr:uid="{00000000-0005-0000-0000-0000CF320000}"/>
    <cellStyle name="Normal 10 11 2 2 7" xfId="14518" xr:uid="{00000000-0005-0000-0000-0000D0320000}"/>
    <cellStyle name="Normal 10 11 2 2 7 2" xfId="23222" xr:uid="{00000000-0005-0000-0000-0000D1320000}"/>
    <cellStyle name="Normal 10 11 2 2 8" xfId="21053" xr:uid="{00000000-0005-0000-0000-0000D2320000}"/>
    <cellStyle name="Normal 10 11 2 3" xfId="3233" xr:uid="{00000000-0005-0000-0000-0000D3320000}"/>
    <cellStyle name="Normal 10 11 2 4" xfId="3234" xr:uid="{00000000-0005-0000-0000-0000D4320000}"/>
    <cellStyle name="Normal 10 11 2 4 2" xfId="3235" xr:uid="{00000000-0005-0000-0000-0000D5320000}"/>
    <cellStyle name="Normal 10 11 2 4 2 2" xfId="3236" xr:uid="{00000000-0005-0000-0000-0000D6320000}"/>
    <cellStyle name="Normal 10 11 2 4 2 2 2" xfId="3237" xr:uid="{00000000-0005-0000-0000-0000D7320000}"/>
    <cellStyle name="Normal 10 11 2 4 2 2 3" xfId="16694" xr:uid="{00000000-0005-0000-0000-0000D8320000}"/>
    <cellStyle name="Normal 10 11 2 4 2 2 3 2" xfId="25398" xr:uid="{00000000-0005-0000-0000-0000D9320000}"/>
    <cellStyle name="Normal 10 11 2 4 2 2 4" xfId="18892" xr:uid="{00000000-0005-0000-0000-0000DA320000}"/>
    <cellStyle name="Normal 10 11 2 4 2 2 4 2" xfId="27596" xr:uid="{00000000-0005-0000-0000-0000DB320000}"/>
    <cellStyle name="Normal 10 11 2 4 2 2 5" xfId="14524" xr:uid="{00000000-0005-0000-0000-0000DC320000}"/>
    <cellStyle name="Normal 10 11 2 4 2 2 5 2" xfId="23228" xr:uid="{00000000-0005-0000-0000-0000DD320000}"/>
    <cellStyle name="Normal 10 11 2 4 2 2 6" xfId="21059" xr:uid="{00000000-0005-0000-0000-0000DE320000}"/>
    <cellStyle name="Normal 10 11 2 4 3" xfId="3238" xr:uid="{00000000-0005-0000-0000-0000DF320000}"/>
    <cellStyle name="Normal 10 11 2 4 4" xfId="16693" xr:uid="{00000000-0005-0000-0000-0000E0320000}"/>
    <cellStyle name="Normal 10 11 2 4 4 2" xfId="25397" xr:uid="{00000000-0005-0000-0000-0000E1320000}"/>
    <cellStyle name="Normal 10 11 2 4 5" xfId="18891" xr:uid="{00000000-0005-0000-0000-0000E2320000}"/>
    <cellStyle name="Normal 10 11 2 4 5 2" xfId="27595" xr:uid="{00000000-0005-0000-0000-0000E3320000}"/>
    <cellStyle name="Normal 10 11 2 4 6" xfId="14523" xr:uid="{00000000-0005-0000-0000-0000E4320000}"/>
    <cellStyle name="Normal 10 11 2 4 6 2" xfId="23227" xr:uid="{00000000-0005-0000-0000-0000E5320000}"/>
    <cellStyle name="Normal 10 11 2 4 7" xfId="21058" xr:uid="{00000000-0005-0000-0000-0000E6320000}"/>
    <cellStyle name="Normal 10 11 2 5" xfId="3239" xr:uid="{00000000-0005-0000-0000-0000E7320000}"/>
    <cellStyle name="Normal 10 11 2 5 2" xfId="3240" xr:uid="{00000000-0005-0000-0000-0000E8320000}"/>
    <cellStyle name="Normal 10 11 2 5 3" xfId="16695" xr:uid="{00000000-0005-0000-0000-0000E9320000}"/>
    <cellStyle name="Normal 10 11 2 5 3 2" xfId="25399" xr:uid="{00000000-0005-0000-0000-0000EA320000}"/>
    <cellStyle name="Normal 10 11 2 5 4" xfId="18893" xr:uid="{00000000-0005-0000-0000-0000EB320000}"/>
    <cellStyle name="Normal 10 11 2 5 4 2" xfId="27597" xr:uid="{00000000-0005-0000-0000-0000EC320000}"/>
    <cellStyle name="Normal 10 11 2 5 5" xfId="14525" xr:uid="{00000000-0005-0000-0000-0000ED320000}"/>
    <cellStyle name="Normal 10 11 2 5 5 2" xfId="23229" xr:uid="{00000000-0005-0000-0000-0000EE320000}"/>
    <cellStyle name="Normal 10 11 2 5 6" xfId="21060" xr:uid="{00000000-0005-0000-0000-0000EF320000}"/>
    <cellStyle name="Normal 10 11 3" xfId="3241" xr:uid="{00000000-0005-0000-0000-0000F0320000}"/>
    <cellStyle name="Normal 10 11 3 2" xfId="3242" xr:uid="{00000000-0005-0000-0000-0000F1320000}"/>
    <cellStyle name="Normal 10 11 3 2 2" xfId="3243" xr:uid="{00000000-0005-0000-0000-0000F2320000}"/>
    <cellStyle name="Normal 10 11 3 2 2 2" xfId="3244" xr:uid="{00000000-0005-0000-0000-0000F3320000}"/>
    <cellStyle name="Normal 10 11 3 2 2 2 2" xfId="3245" xr:uid="{00000000-0005-0000-0000-0000F4320000}"/>
    <cellStyle name="Normal 10 11 3 2 2 2 2 2" xfId="3246" xr:uid="{00000000-0005-0000-0000-0000F5320000}"/>
    <cellStyle name="Normal 10 11 3 2 2 2 2 2 2" xfId="16698" xr:uid="{00000000-0005-0000-0000-0000F6320000}"/>
    <cellStyle name="Normal 10 11 3 2 2 2 2 2 2 2" xfId="25402" xr:uid="{00000000-0005-0000-0000-0000F7320000}"/>
    <cellStyle name="Normal 10 11 3 2 2 2 2 2 3" xfId="18896" xr:uid="{00000000-0005-0000-0000-0000F8320000}"/>
    <cellStyle name="Normal 10 11 3 2 2 2 2 2 3 2" xfId="27600" xr:uid="{00000000-0005-0000-0000-0000F9320000}"/>
    <cellStyle name="Normal 10 11 3 2 2 2 2 2 4" xfId="14528" xr:uid="{00000000-0005-0000-0000-0000FA320000}"/>
    <cellStyle name="Normal 10 11 3 2 2 2 2 2 4 2" xfId="23232" xr:uid="{00000000-0005-0000-0000-0000FB320000}"/>
    <cellStyle name="Normal 10 11 3 2 2 2 2 2 5" xfId="21063" xr:uid="{00000000-0005-0000-0000-0000FC320000}"/>
    <cellStyle name="Normal 10 11 3 2 2 2 3" xfId="16697" xr:uid="{00000000-0005-0000-0000-0000FD320000}"/>
    <cellStyle name="Normal 10 11 3 2 2 2 3 2" xfId="25401" xr:uid="{00000000-0005-0000-0000-0000FE320000}"/>
    <cellStyle name="Normal 10 11 3 2 2 2 4" xfId="18895" xr:uid="{00000000-0005-0000-0000-0000FF320000}"/>
    <cellStyle name="Normal 10 11 3 2 2 2 4 2" xfId="27599" xr:uid="{00000000-0005-0000-0000-000000330000}"/>
    <cellStyle name="Normal 10 11 3 2 2 2 5" xfId="14527" xr:uid="{00000000-0005-0000-0000-000001330000}"/>
    <cellStyle name="Normal 10 11 3 2 2 2 5 2" xfId="23231" xr:uid="{00000000-0005-0000-0000-000002330000}"/>
    <cellStyle name="Normal 10 11 3 2 2 2 6" xfId="21062" xr:uid="{00000000-0005-0000-0000-000003330000}"/>
    <cellStyle name="Normal 10 11 3 2 2 3" xfId="3247" xr:uid="{00000000-0005-0000-0000-000004330000}"/>
    <cellStyle name="Normal 10 11 3 2 2 3 2" xfId="16699" xr:uid="{00000000-0005-0000-0000-000005330000}"/>
    <cellStyle name="Normal 10 11 3 2 2 3 2 2" xfId="25403" xr:uid="{00000000-0005-0000-0000-000006330000}"/>
    <cellStyle name="Normal 10 11 3 2 2 3 3" xfId="18897" xr:uid="{00000000-0005-0000-0000-000007330000}"/>
    <cellStyle name="Normal 10 11 3 2 2 3 3 2" xfId="27601" xr:uid="{00000000-0005-0000-0000-000008330000}"/>
    <cellStyle name="Normal 10 11 3 2 2 3 4" xfId="14529" xr:uid="{00000000-0005-0000-0000-000009330000}"/>
    <cellStyle name="Normal 10 11 3 2 2 3 4 2" xfId="23233" xr:uid="{00000000-0005-0000-0000-00000A330000}"/>
    <cellStyle name="Normal 10 11 3 2 2 3 5" xfId="21064" xr:uid="{00000000-0005-0000-0000-00000B330000}"/>
    <cellStyle name="Normal 10 11 3 2 3" xfId="3248" xr:uid="{00000000-0005-0000-0000-00000C330000}"/>
    <cellStyle name="Normal 10 11 3 2 3 2" xfId="3249" xr:uid="{00000000-0005-0000-0000-00000D330000}"/>
    <cellStyle name="Normal 10 11 3 2 3 2 2" xfId="16700" xr:uid="{00000000-0005-0000-0000-00000E330000}"/>
    <cellStyle name="Normal 10 11 3 2 3 2 2 2" xfId="25404" xr:uid="{00000000-0005-0000-0000-00000F330000}"/>
    <cellStyle name="Normal 10 11 3 2 3 2 3" xfId="18898" xr:uid="{00000000-0005-0000-0000-000010330000}"/>
    <cellStyle name="Normal 10 11 3 2 3 2 3 2" xfId="27602" xr:uid="{00000000-0005-0000-0000-000011330000}"/>
    <cellStyle name="Normal 10 11 3 2 3 2 4" xfId="14530" xr:uid="{00000000-0005-0000-0000-000012330000}"/>
    <cellStyle name="Normal 10 11 3 2 3 2 4 2" xfId="23234" xr:uid="{00000000-0005-0000-0000-000013330000}"/>
    <cellStyle name="Normal 10 11 3 2 3 2 5" xfId="21065" xr:uid="{00000000-0005-0000-0000-000014330000}"/>
    <cellStyle name="Normal 10 11 3 2 4" xfId="16696" xr:uid="{00000000-0005-0000-0000-000015330000}"/>
    <cellStyle name="Normal 10 11 3 2 4 2" xfId="25400" xr:uid="{00000000-0005-0000-0000-000016330000}"/>
    <cellStyle name="Normal 10 11 3 2 5" xfId="18894" xr:uid="{00000000-0005-0000-0000-000017330000}"/>
    <cellStyle name="Normal 10 11 3 2 5 2" xfId="27598" xr:uid="{00000000-0005-0000-0000-000018330000}"/>
    <cellStyle name="Normal 10 11 3 2 6" xfId="14526" xr:uid="{00000000-0005-0000-0000-000019330000}"/>
    <cellStyle name="Normal 10 11 3 2 6 2" xfId="23230" xr:uid="{00000000-0005-0000-0000-00001A330000}"/>
    <cellStyle name="Normal 10 11 3 2 7" xfId="21061" xr:uid="{00000000-0005-0000-0000-00001B330000}"/>
    <cellStyle name="Normal 10 11 3 3" xfId="3250" xr:uid="{00000000-0005-0000-0000-00001C330000}"/>
    <cellStyle name="Normal 10 11 3 3 2" xfId="3251" xr:uid="{00000000-0005-0000-0000-00001D330000}"/>
    <cellStyle name="Normal 10 11 3 3 2 2" xfId="3252" xr:uid="{00000000-0005-0000-0000-00001E330000}"/>
    <cellStyle name="Normal 10 11 3 3 2 2 2" xfId="16702" xr:uid="{00000000-0005-0000-0000-00001F330000}"/>
    <cellStyle name="Normal 10 11 3 3 2 2 2 2" xfId="25406" xr:uid="{00000000-0005-0000-0000-000020330000}"/>
    <cellStyle name="Normal 10 11 3 3 2 2 3" xfId="18900" xr:uid="{00000000-0005-0000-0000-000021330000}"/>
    <cellStyle name="Normal 10 11 3 3 2 2 3 2" xfId="27604" xr:uid="{00000000-0005-0000-0000-000022330000}"/>
    <cellStyle name="Normal 10 11 3 3 2 2 4" xfId="14532" xr:uid="{00000000-0005-0000-0000-000023330000}"/>
    <cellStyle name="Normal 10 11 3 3 2 2 4 2" xfId="23236" xr:uid="{00000000-0005-0000-0000-000024330000}"/>
    <cellStyle name="Normal 10 11 3 3 2 2 5" xfId="21067" xr:uid="{00000000-0005-0000-0000-000025330000}"/>
    <cellStyle name="Normal 10 11 3 3 3" xfId="16701" xr:uid="{00000000-0005-0000-0000-000026330000}"/>
    <cellStyle name="Normal 10 11 3 3 3 2" xfId="25405" xr:uid="{00000000-0005-0000-0000-000027330000}"/>
    <cellStyle name="Normal 10 11 3 3 4" xfId="18899" xr:uid="{00000000-0005-0000-0000-000028330000}"/>
    <cellStyle name="Normal 10 11 3 3 4 2" xfId="27603" xr:uid="{00000000-0005-0000-0000-000029330000}"/>
    <cellStyle name="Normal 10 11 3 3 5" xfId="14531" xr:uid="{00000000-0005-0000-0000-00002A330000}"/>
    <cellStyle name="Normal 10 11 3 3 5 2" xfId="23235" xr:uid="{00000000-0005-0000-0000-00002B330000}"/>
    <cellStyle name="Normal 10 11 3 3 6" xfId="21066" xr:uid="{00000000-0005-0000-0000-00002C330000}"/>
    <cellStyle name="Normal 10 11 3 4" xfId="3253" xr:uid="{00000000-0005-0000-0000-00002D330000}"/>
    <cellStyle name="Normal 10 11 3 4 2" xfId="16703" xr:uid="{00000000-0005-0000-0000-00002E330000}"/>
    <cellStyle name="Normal 10 11 3 4 2 2" xfId="25407" xr:uid="{00000000-0005-0000-0000-00002F330000}"/>
    <cellStyle name="Normal 10 11 3 4 3" xfId="18901" xr:uid="{00000000-0005-0000-0000-000030330000}"/>
    <cellStyle name="Normal 10 11 3 4 3 2" xfId="27605" xr:uid="{00000000-0005-0000-0000-000031330000}"/>
    <cellStyle name="Normal 10 11 3 4 4" xfId="14533" xr:uid="{00000000-0005-0000-0000-000032330000}"/>
    <cellStyle name="Normal 10 11 3 4 4 2" xfId="23237" xr:uid="{00000000-0005-0000-0000-000033330000}"/>
    <cellStyle name="Normal 10 11 3 4 5" xfId="21068" xr:uid="{00000000-0005-0000-0000-000034330000}"/>
    <cellStyle name="Normal 10 11 4" xfId="3254" xr:uid="{00000000-0005-0000-0000-000035330000}"/>
    <cellStyle name="Normal 10 11 4 2" xfId="3255" xr:uid="{00000000-0005-0000-0000-000036330000}"/>
    <cellStyle name="Normal 10 11 4 2 2" xfId="3256" xr:uid="{00000000-0005-0000-0000-000037330000}"/>
    <cellStyle name="Normal 10 11 4 2 2 2" xfId="3257" xr:uid="{00000000-0005-0000-0000-000038330000}"/>
    <cellStyle name="Normal 10 11 4 2 2 2 2" xfId="16705" xr:uid="{00000000-0005-0000-0000-000039330000}"/>
    <cellStyle name="Normal 10 11 4 2 2 2 2 2" xfId="25409" xr:uid="{00000000-0005-0000-0000-00003A330000}"/>
    <cellStyle name="Normal 10 11 4 2 2 2 3" xfId="18903" xr:uid="{00000000-0005-0000-0000-00003B330000}"/>
    <cellStyle name="Normal 10 11 4 2 2 2 3 2" xfId="27607" xr:uid="{00000000-0005-0000-0000-00003C330000}"/>
    <cellStyle name="Normal 10 11 4 2 2 2 4" xfId="14535" xr:uid="{00000000-0005-0000-0000-00003D330000}"/>
    <cellStyle name="Normal 10 11 4 2 2 2 4 2" xfId="23239" xr:uid="{00000000-0005-0000-0000-00003E330000}"/>
    <cellStyle name="Normal 10 11 4 2 2 2 5" xfId="21070" xr:uid="{00000000-0005-0000-0000-00003F330000}"/>
    <cellStyle name="Normal 10 11 4 2 3" xfId="16704" xr:uid="{00000000-0005-0000-0000-000040330000}"/>
    <cellStyle name="Normal 10 11 4 2 3 2" xfId="25408" xr:uid="{00000000-0005-0000-0000-000041330000}"/>
    <cellStyle name="Normal 10 11 4 2 4" xfId="18902" xr:uid="{00000000-0005-0000-0000-000042330000}"/>
    <cellStyle name="Normal 10 11 4 2 4 2" xfId="27606" xr:uid="{00000000-0005-0000-0000-000043330000}"/>
    <cellStyle name="Normal 10 11 4 2 5" xfId="14534" xr:uid="{00000000-0005-0000-0000-000044330000}"/>
    <cellStyle name="Normal 10 11 4 2 5 2" xfId="23238" xr:uid="{00000000-0005-0000-0000-000045330000}"/>
    <cellStyle name="Normal 10 11 4 2 6" xfId="21069" xr:uid="{00000000-0005-0000-0000-000046330000}"/>
    <cellStyle name="Normal 10 11 4 3" xfId="3258" xr:uid="{00000000-0005-0000-0000-000047330000}"/>
    <cellStyle name="Normal 10 11 4 3 2" xfId="16706" xr:uid="{00000000-0005-0000-0000-000048330000}"/>
    <cellStyle name="Normal 10 11 4 3 2 2" xfId="25410" xr:uid="{00000000-0005-0000-0000-000049330000}"/>
    <cellStyle name="Normal 10 11 4 3 3" xfId="18904" xr:uid="{00000000-0005-0000-0000-00004A330000}"/>
    <cellStyle name="Normal 10 11 4 3 3 2" xfId="27608" xr:uid="{00000000-0005-0000-0000-00004B330000}"/>
    <cellStyle name="Normal 10 11 4 3 4" xfId="14536" xr:uid="{00000000-0005-0000-0000-00004C330000}"/>
    <cellStyle name="Normal 10 11 4 3 4 2" xfId="23240" xr:uid="{00000000-0005-0000-0000-00004D330000}"/>
    <cellStyle name="Normal 10 11 4 3 5" xfId="21071" xr:uid="{00000000-0005-0000-0000-00004E330000}"/>
    <cellStyle name="Normal 10 11 5" xfId="3259" xr:uid="{00000000-0005-0000-0000-00004F330000}"/>
    <cellStyle name="Normal 10 11 5 2" xfId="3260" xr:uid="{00000000-0005-0000-0000-000050330000}"/>
    <cellStyle name="Normal 10 11 5 2 2" xfId="16707" xr:uid="{00000000-0005-0000-0000-000051330000}"/>
    <cellStyle name="Normal 10 11 5 2 2 2" xfId="25411" xr:uid="{00000000-0005-0000-0000-000052330000}"/>
    <cellStyle name="Normal 10 11 5 2 3" xfId="18905" xr:uid="{00000000-0005-0000-0000-000053330000}"/>
    <cellStyle name="Normal 10 11 5 2 3 2" xfId="27609" xr:uid="{00000000-0005-0000-0000-000054330000}"/>
    <cellStyle name="Normal 10 11 5 2 4" xfId="14537" xr:uid="{00000000-0005-0000-0000-000055330000}"/>
    <cellStyle name="Normal 10 11 5 2 4 2" xfId="23241" xr:uid="{00000000-0005-0000-0000-000056330000}"/>
    <cellStyle name="Normal 10 11 5 2 5" xfId="21072" xr:uid="{00000000-0005-0000-0000-000057330000}"/>
    <cellStyle name="Normal 10 11 6" xfId="16687" xr:uid="{00000000-0005-0000-0000-000058330000}"/>
    <cellStyle name="Normal 10 11 6 2" xfId="25391" xr:uid="{00000000-0005-0000-0000-000059330000}"/>
    <cellStyle name="Normal 10 11 7" xfId="18885" xr:uid="{00000000-0005-0000-0000-00005A330000}"/>
    <cellStyle name="Normal 10 11 7 2" xfId="27589" xr:uid="{00000000-0005-0000-0000-00005B330000}"/>
    <cellStyle name="Normal 10 11 8" xfId="14517" xr:uid="{00000000-0005-0000-0000-00005C330000}"/>
    <cellStyle name="Normal 10 11 8 2" xfId="23221" xr:uid="{00000000-0005-0000-0000-00005D330000}"/>
    <cellStyle name="Normal 10 11 9" xfId="21052" xr:uid="{00000000-0005-0000-0000-00005E330000}"/>
    <cellStyle name="Normal 10 12" xfId="3261" xr:uid="{00000000-0005-0000-0000-00005F330000}"/>
    <cellStyle name="Normal 10 13" xfId="3262" xr:uid="{00000000-0005-0000-0000-000060330000}"/>
    <cellStyle name="Normal 10 14" xfId="3263" xr:uid="{00000000-0005-0000-0000-000061330000}"/>
    <cellStyle name="Normal 10 14 2" xfId="3264" xr:uid="{00000000-0005-0000-0000-000062330000}"/>
    <cellStyle name="Normal 10 14 2 2" xfId="3265" xr:uid="{00000000-0005-0000-0000-000063330000}"/>
    <cellStyle name="Normal 10 14 2 2 2" xfId="3266" xr:uid="{00000000-0005-0000-0000-000064330000}"/>
    <cellStyle name="Normal 10 14 2 2 2 2" xfId="3267" xr:uid="{00000000-0005-0000-0000-000065330000}"/>
    <cellStyle name="Normal 10 14 2 2 2 2 2" xfId="3268" xr:uid="{00000000-0005-0000-0000-000066330000}"/>
    <cellStyle name="Normal 10 14 2 2 2 2 3" xfId="16710" xr:uid="{00000000-0005-0000-0000-000067330000}"/>
    <cellStyle name="Normal 10 14 2 2 2 2 3 2" xfId="25414" xr:uid="{00000000-0005-0000-0000-000068330000}"/>
    <cellStyle name="Normal 10 14 2 2 2 2 4" xfId="18908" xr:uid="{00000000-0005-0000-0000-000069330000}"/>
    <cellStyle name="Normal 10 14 2 2 2 2 4 2" xfId="27612" xr:uid="{00000000-0005-0000-0000-00006A330000}"/>
    <cellStyle name="Normal 10 14 2 2 2 2 5" xfId="14540" xr:uid="{00000000-0005-0000-0000-00006B330000}"/>
    <cellStyle name="Normal 10 14 2 2 2 2 5 2" xfId="23244" xr:uid="{00000000-0005-0000-0000-00006C330000}"/>
    <cellStyle name="Normal 10 14 2 2 2 2 6" xfId="21075" xr:uid="{00000000-0005-0000-0000-00006D330000}"/>
    <cellStyle name="Normal 10 14 2 2 3" xfId="3269" xr:uid="{00000000-0005-0000-0000-00006E330000}"/>
    <cellStyle name="Normal 10 14 2 2 4" xfId="16709" xr:uid="{00000000-0005-0000-0000-00006F330000}"/>
    <cellStyle name="Normal 10 14 2 2 4 2" xfId="25413" xr:uid="{00000000-0005-0000-0000-000070330000}"/>
    <cellStyle name="Normal 10 14 2 2 5" xfId="18907" xr:uid="{00000000-0005-0000-0000-000071330000}"/>
    <cellStyle name="Normal 10 14 2 2 5 2" xfId="27611" xr:uid="{00000000-0005-0000-0000-000072330000}"/>
    <cellStyle name="Normal 10 14 2 2 6" xfId="14539" xr:uid="{00000000-0005-0000-0000-000073330000}"/>
    <cellStyle name="Normal 10 14 2 2 6 2" xfId="23243" xr:uid="{00000000-0005-0000-0000-000074330000}"/>
    <cellStyle name="Normal 10 14 2 2 7" xfId="21074" xr:uid="{00000000-0005-0000-0000-000075330000}"/>
    <cellStyle name="Normal 10 14 2 3" xfId="3270" xr:uid="{00000000-0005-0000-0000-000076330000}"/>
    <cellStyle name="Normal 10 14 2 3 2" xfId="3271" xr:uid="{00000000-0005-0000-0000-000077330000}"/>
    <cellStyle name="Normal 10 14 2 3 3" xfId="16711" xr:uid="{00000000-0005-0000-0000-000078330000}"/>
    <cellStyle name="Normal 10 14 2 3 3 2" xfId="25415" xr:uid="{00000000-0005-0000-0000-000079330000}"/>
    <cellStyle name="Normal 10 14 2 3 4" xfId="18909" xr:uid="{00000000-0005-0000-0000-00007A330000}"/>
    <cellStyle name="Normal 10 14 2 3 4 2" xfId="27613" xr:uid="{00000000-0005-0000-0000-00007B330000}"/>
    <cellStyle name="Normal 10 14 2 3 5" xfId="14541" xr:uid="{00000000-0005-0000-0000-00007C330000}"/>
    <cellStyle name="Normal 10 14 2 3 5 2" xfId="23245" xr:uid="{00000000-0005-0000-0000-00007D330000}"/>
    <cellStyle name="Normal 10 14 2 3 6" xfId="21076" xr:uid="{00000000-0005-0000-0000-00007E330000}"/>
    <cellStyle name="Normal 10 14 3" xfId="3272" xr:uid="{00000000-0005-0000-0000-00007F330000}"/>
    <cellStyle name="Normal 10 14 3 2" xfId="3273" xr:uid="{00000000-0005-0000-0000-000080330000}"/>
    <cellStyle name="Normal 10 14 3 2 2" xfId="3274" xr:uid="{00000000-0005-0000-0000-000081330000}"/>
    <cellStyle name="Normal 10 14 3 2 3" xfId="16712" xr:uid="{00000000-0005-0000-0000-000082330000}"/>
    <cellStyle name="Normal 10 14 3 2 3 2" xfId="25416" xr:uid="{00000000-0005-0000-0000-000083330000}"/>
    <cellStyle name="Normal 10 14 3 2 4" xfId="18910" xr:uid="{00000000-0005-0000-0000-000084330000}"/>
    <cellStyle name="Normal 10 14 3 2 4 2" xfId="27614" xr:uid="{00000000-0005-0000-0000-000085330000}"/>
    <cellStyle name="Normal 10 14 3 2 5" xfId="14542" xr:uid="{00000000-0005-0000-0000-000086330000}"/>
    <cellStyle name="Normal 10 14 3 2 5 2" xfId="23246" xr:uid="{00000000-0005-0000-0000-000087330000}"/>
    <cellStyle name="Normal 10 14 3 2 6" xfId="21077" xr:uid="{00000000-0005-0000-0000-000088330000}"/>
    <cellStyle name="Normal 10 14 4" xfId="3275" xr:uid="{00000000-0005-0000-0000-000089330000}"/>
    <cellStyle name="Normal 10 14 5" xfId="16708" xr:uid="{00000000-0005-0000-0000-00008A330000}"/>
    <cellStyle name="Normal 10 14 5 2" xfId="25412" xr:uid="{00000000-0005-0000-0000-00008B330000}"/>
    <cellStyle name="Normal 10 14 6" xfId="18906" xr:uid="{00000000-0005-0000-0000-00008C330000}"/>
    <cellStyle name="Normal 10 14 6 2" xfId="27610" xr:uid="{00000000-0005-0000-0000-00008D330000}"/>
    <cellStyle name="Normal 10 14 7" xfId="14538" xr:uid="{00000000-0005-0000-0000-00008E330000}"/>
    <cellStyle name="Normal 10 14 7 2" xfId="23242" xr:uid="{00000000-0005-0000-0000-00008F330000}"/>
    <cellStyle name="Normal 10 14 8" xfId="21073" xr:uid="{00000000-0005-0000-0000-000090330000}"/>
    <cellStyle name="Normal 10 15" xfId="3276" xr:uid="{00000000-0005-0000-0000-000091330000}"/>
    <cellStyle name="Normal 10 16" xfId="3277" xr:uid="{00000000-0005-0000-0000-000092330000}"/>
    <cellStyle name="Normal 10 17" xfId="3278" xr:uid="{00000000-0005-0000-0000-000093330000}"/>
    <cellStyle name="Normal 10 17 2" xfId="3279" xr:uid="{00000000-0005-0000-0000-000094330000}"/>
    <cellStyle name="Normal 10 17 2 2" xfId="3280" xr:uid="{00000000-0005-0000-0000-000095330000}"/>
    <cellStyle name="Normal 10 17 2 2 2" xfId="3281" xr:uid="{00000000-0005-0000-0000-000096330000}"/>
    <cellStyle name="Normal 10 17 2 2 3" xfId="16714" xr:uid="{00000000-0005-0000-0000-000097330000}"/>
    <cellStyle name="Normal 10 17 2 2 3 2" xfId="25418" xr:uid="{00000000-0005-0000-0000-000098330000}"/>
    <cellStyle name="Normal 10 17 2 2 4" xfId="18912" xr:uid="{00000000-0005-0000-0000-000099330000}"/>
    <cellStyle name="Normal 10 17 2 2 4 2" xfId="27616" xr:uid="{00000000-0005-0000-0000-00009A330000}"/>
    <cellStyle name="Normal 10 17 2 2 5" xfId="14544" xr:uid="{00000000-0005-0000-0000-00009B330000}"/>
    <cellStyle name="Normal 10 17 2 2 5 2" xfId="23248" xr:uid="{00000000-0005-0000-0000-00009C330000}"/>
    <cellStyle name="Normal 10 17 2 2 6" xfId="21079" xr:uid="{00000000-0005-0000-0000-00009D330000}"/>
    <cellStyle name="Normal 10 17 3" xfId="3282" xr:uid="{00000000-0005-0000-0000-00009E330000}"/>
    <cellStyle name="Normal 10 17 4" xfId="16713" xr:uid="{00000000-0005-0000-0000-00009F330000}"/>
    <cellStyle name="Normal 10 17 4 2" xfId="25417" xr:uid="{00000000-0005-0000-0000-0000A0330000}"/>
    <cellStyle name="Normal 10 17 5" xfId="18911" xr:uid="{00000000-0005-0000-0000-0000A1330000}"/>
    <cellStyle name="Normal 10 17 5 2" xfId="27615" xr:uid="{00000000-0005-0000-0000-0000A2330000}"/>
    <cellStyle name="Normal 10 17 6" xfId="14543" xr:uid="{00000000-0005-0000-0000-0000A3330000}"/>
    <cellStyle name="Normal 10 17 6 2" xfId="23247" xr:uid="{00000000-0005-0000-0000-0000A4330000}"/>
    <cellStyle name="Normal 10 17 7" xfId="21078" xr:uid="{00000000-0005-0000-0000-0000A5330000}"/>
    <cellStyle name="Normal 10 18" xfId="3283" xr:uid="{00000000-0005-0000-0000-0000A6330000}"/>
    <cellStyle name="Normal 10 19" xfId="3284" xr:uid="{00000000-0005-0000-0000-0000A7330000}"/>
    <cellStyle name="Normal 10 19 2" xfId="3285" xr:uid="{00000000-0005-0000-0000-0000A8330000}"/>
    <cellStyle name="Normal 10 19 3" xfId="16715" xr:uid="{00000000-0005-0000-0000-0000A9330000}"/>
    <cellStyle name="Normal 10 19 3 2" xfId="25419" xr:uid="{00000000-0005-0000-0000-0000AA330000}"/>
    <cellStyle name="Normal 10 19 4" xfId="18913" xr:uid="{00000000-0005-0000-0000-0000AB330000}"/>
    <cellStyle name="Normal 10 19 4 2" xfId="27617" xr:uid="{00000000-0005-0000-0000-0000AC330000}"/>
    <cellStyle name="Normal 10 19 5" xfId="14545" xr:uid="{00000000-0005-0000-0000-0000AD330000}"/>
    <cellStyle name="Normal 10 19 5 2" xfId="23249" xr:uid="{00000000-0005-0000-0000-0000AE330000}"/>
    <cellStyle name="Normal 10 19 6" xfId="21080" xr:uid="{00000000-0005-0000-0000-0000AF330000}"/>
    <cellStyle name="Normal 10 2" xfId="428" xr:uid="{00000000-0005-0000-0000-0000B0330000}"/>
    <cellStyle name="Normal 10 2 10" xfId="17770" xr:uid="{00000000-0005-0000-0000-0000B1330000}"/>
    <cellStyle name="Normal 10 2 10 2" xfId="26474" xr:uid="{00000000-0005-0000-0000-0000B2330000}"/>
    <cellStyle name="Normal 10 2 11" xfId="13402" xr:uid="{00000000-0005-0000-0000-0000B3330000}"/>
    <cellStyle name="Normal 10 2 11 2" xfId="22106" xr:uid="{00000000-0005-0000-0000-0000B4330000}"/>
    <cellStyle name="Normal 10 2 12" xfId="19937" xr:uid="{00000000-0005-0000-0000-0000B5330000}"/>
    <cellStyle name="Normal 10 2 2" xfId="3287" xr:uid="{00000000-0005-0000-0000-0000B6330000}"/>
    <cellStyle name="Normal 10 2 2 2" xfId="3288" xr:uid="{00000000-0005-0000-0000-0000B7330000}"/>
    <cellStyle name="Normal 10 2 2 2 10" xfId="21082" xr:uid="{00000000-0005-0000-0000-0000B8330000}"/>
    <cellStyle name="Normal 10 2 2 2 2" xfId="3289" xr:uid="{00000000-0005-0000-0000-0000B9330000}"/>
    <cellStyle name="Normal 10 2 2 2 2 2" xfId="3290" xr:uid="{00000000-0005-0000-0000-0000BA330000}"/>
    <cellStyle name="Normal 10 2 2 2 2 2 2" xfId="3291" xr:uid="{00000000-0005-0000-0000-0000BB330000}"/>
    <cellStyle name="Normal 10 2 2 2 2 2 2 2" xfId="3292" xr:uid="{00000000-0005-0000-0000-0000BC330000}"/>
    <cellStyle name="Normal 10 2 2 2 2 2 2 2 2" xfId="3293" xr:uid="{00000000-0005-0000-0000-0000BD330000}"/>
    <cellStyle name="Normal 10 2 2 2 2 2 2 2 2 2" xfId="3294" xr:uid="{00000000-0005-0000-0000-0000BE330000}"/>
    <cellStyle name="Normal 10 2 2 2 2 2 2 2 2 2 2" xfId="3295" xr:uid="{00000000-0005-0000-0000-0000BF330000}"/>
    <cellStyle name="Normal 10 2 2 2 2 2 2 2 2 2 2 2" xfId="3296" xr:uid="{00000000-0005-0000-0000-0000C0330000}"/>
    <cellStyle name="Normal 10 2 2 2 2 2 2 2 2 2 2 2 2" xfId="3297" xr:uid="{00000000-0005-0000-0000-0000C1330000}"/>
    <cellStyle name="Normal 10 2 2 2 2 2 2 2 2 2 2 2 3" xfId="16721" xr:uid="{00000000-0005-0000-0000-0000C2330000}"/>
    <cellStyle name="Normal 10 2 2 2 2 2 2 2 2 2 2 2 3 2" xfId="25425" xr:uid="{00000000-0005-0000-0000-0000C3330000}"/>
    <cellStyle name="Normal 10 2 2 2 2 2 2 2 2 2 2 2 4" xfId="18919" xr:uid="{00000000-0005-0000-0000-0000C4330000}"/>
    <cellStyle name="Normal 10 2 2 2 2 2 2 2 2 2 2 2 4 2" xfId="27623" xr:uid="{00000000-0005-0000-0000-0000C5330000}"/>
    <cellStyle name="Normal 10 2 2 2 2 2 2 2 2 2 2 2 5" xfId="14551" xr:uid="{00000000-0005-0000-0000-0000C6330000}"/>
    <cellStyle name="Normal 10 2 2 2 2 2 2 2 2 2 2 2 5 2" xfId="23255" xr:uid="{00000000-0005-0000-0000-0000C7330000}"/>
    <cellStyle name="Normal 10 2 2 2 2 2 2 2 2 2 2 2 6" xfId="21086" xr:uid="{00000000-0005-0000-0000-0000C8330000}"/>
    <cellStyle name="Normal 10 2 2 2 2 2 2 2 2 2 3" xfId="3298" xr:uid="{00000000-0005-0000-0000-0000C9330000}"/>
    <cellStyle name="Normal 10 2 2 2 2 2 2 2 2 2 4" xfId="16720" xr:uid="{00000000-0005-0000-0000-0000CA330000}"/>
    <cellStyle name="Normal 10 2 2 2 2 2 2 2 2 2 4 2" xfId="25424" xr:uid="{00000000-0005-0000-0000-0000CB330000}"/>
    <cellStyle name="Normal 10 2 2 2 2 2 2 2 2 2 5" xfId="18918" xr:uid="{00000000-0005-0000-0000-0000CC330000}"/>
    <cellStyle name="Normal 10 2 2 2 2 2 2 2 2 2 5 2" xfId="27622" xr:uid="{00000000-0005-0000-0000-0000CD330000}"/>
    <cellStyle name="Normal 10 2 2 2 2 2 2 2 2 2 6" xfId="14550" xr:uid="{00000000-0005-0000-0000-0000CE330000}"/>
    <cellStyle name="Normal 10 2 2 2 2 2 2 2 2 2 6 2" xfId="23254" xr:uid="{00000000-0005-0000-0000-0000CF330000}"/>
    <cellStyle name="Normal 10 2 2 2 2 2 2 2 2 2 7" xfId="21085" xr:uid="{00000000-0005-0000-0000-0000D0330000}"/>
    <cellStyle name="Normal 10 2 2 2 2 2 2 2 2 3" xfId="3299" xr:uid="{00000000-0005-0000-0000-0000D1330000}"/>
    <cellStyle name="Normal 10 2 2 2 2 2 2 2 2 3 2" xfId="3300" xr:uid="{00000000-0005-0000-0000-0000D2330000}"/>
    <cellStyle name="Normal 10 2 2 2 2 2 2 2 2 3 3" xfId="16722" xr:uid="{00000000-0005-0000-0000-0000D3330000}"/>
    <cellStyle name="Normal 10 2 2 2 2 2 2 2 2 3 3 2" xfId="25426" xr:uid="{00000000-0005-0000-0000-0000D4330000}"/>
    <cellStyle name="Normal 10 2 2 2 2 2 2 2 2 3 4" xfId="18920" xr:uid="{00000000-0005-0000-0000-0000D5330000}"/>
    <cellStyle name="Normal 10 2 2 2 2 2 2 2 2 3 4 2" xfId="27624" xr:uid="{00000000-0005-0000-0000-0000D6330000}"/>
    <cellStyle name="Normal 10 2 2 2 2 2 2 2 2 3 5" xfId="14552" xr:uid="{00000000-0005-0000-0000-0000D7330000}"/>
    <cellStyle name="Normal 10 2 2 2 2 2 2 2 2 3 5 2" xfId="23256" xr:uid="{00000000-0005-0000-0000-0000D8330000}"/>
    <cellStyle name="Normal 10 2 2 2 2 2 2 2 2 3 6" xfId="21087" xr:uid="{00000000-0005-0000-0000-0000D9330000}"/>
    <cellStyle name="Normal 10 2 2 2 2 2 2 2 3" xfId="3301" xr:uid="{00000000-0005-0000-0000-0000DA330000}"/>
    <cellStyle name="Normal 10 2 2 2 2 2 2 2 3 2" xfId="3302" xr:uid="{00000000-0005-0000-0000-0000DB330000}"/>
    <cellStyle name="Normal 10 2 2 2 2 2 2 2 3 2 2" xfId="3303" xr:uid="{00000000-0005-0000-0000-0000DC330000}"/>
    <cellStyle name="Normal 10 2 2 2 2 2 2 2 3 2 3" xfId="16723" xr:uid="{00000000-0005-0000-0000-0000DD330000}"/>
    <cellStyle name="Normal 10 2 2 2 2 2 2 2 3 2 3 2" xfId="25427" xr:uid="{00000000-0005-0000-0000-0000DE330000}"/>
    <cellStyle name="Normal 10 2 2 2 2 2 2 2 3 2 4" xfId="18921" xr:uid="{00000000-0005-0000-0000-0000DF330000}"/>
    <cellStyle name="Normal 10 2 2 2 2 2 2 2 3 2 4 2" xfId="27625" xr:uid="{00000000-0005-0000-0000-0000E0330000}"/>
    <cellStyle name="Normal 10 2 2 2 2 2 2 2 3 2 5" xfId="14553" xr:uid="{00000000-0005-0000-0000-0000E1330000}"/>
    <cellStyle name="Normal 10 2 2 2 2 2 2 2 3 2 5 2" xfId="23257" xr:uid="{00000000-0005-0000-0000-0000E2330000}"/>
    <cellStyle name="Normal 10 2 2 2 2 2 2 2 3 2 6" xfId="21088" xr:uid="{00000000-0005-0000-0000-0000E3330000}"/>
    <cellStyle name="Normal 10 2 2 2 2 2 2 2 4" xfId="3304" xr:uid="{00000000-0005-0000-0000-0000E4330000}"/>
    <cellStyle name="Normal 10 2 2 2 2 2 2 2 5" xfId="16719" xr:uid="{00000000-0005-0000-0000-0000E5330000}"/>
    <cellStyle name="Normal 10 2 2 2 2 2 2 2 5 2" xfId="25423" xr:uid="{00000000-0005-0000-0000-0000E6330000}"/>
    <cellStyle name="Normal 10 2 2 2 2 2 2 2 6" xfId="18917" xr:uid="{00000000-0005-0000-0000-0000E7330000}"/>
    <cellStyle name="Normal 10 2 2 2 2 2 2 2 6 2" xfId="27621" xr:uid="{00000000-0005-0000-0000-0000E8330000}"/>
    <cellStyle name="Normal 10 2 2 2 2 2 2 2 7" xfId="14549" xr:uid="{00000000-0005-0000-0000-0000E9330000}"/>
    <cellStyle name="Normal 10 2 2 2 2 2 2 2 7 2" xfId="23253" xr:uid="{00000000-0005-0000-0000-0000EA330000}"/>
    <cellStyle name="Normal 10 2 2 2 2 2 2 2 8" xfId="21084" xr:uid="{00000000-0005-0000-0000-0000EB330000}"/>
    <cellStyle name="Normal 10 2 2 2 2 2 2 3" xfId="3305" xr:uid="{00000000-0005-0000-0000-0000EC330000}"/>
    <cellStyle name="Normal 10 2 2 2 2 2 2 4" xfId="3306" xr:uid="{00000000-0005-0000-0000-0000ED330000}"/>
    <cellStyle name="Normal 10 2 2 2 2 2 2 4 2" xfId="3307" xr:uid="{00000000-0005-0000-0000-0000EE330000}"/>
    <cellStyle name="Normal 10 2 2 2 2 2 2 4 2 2" xfId="3308" xr:uid="{00000000-0005-0000-0000-0000EF330000}"/>
    <cellStyle name="Normal 10 2 2 2 2 2 2 4 2 2 2" xfId="3309" xr:uid="{00000000-0005-0000-0000-0000F0330000}"/>
    <cellStyle name="Normal 10 2 2 2 2 2 2 4 2 2 3" xfId="16725" xr:uid="{00000000-0005-0000-0000-0000F1330000}"/>
    <cellStyle name="Normal 10 2 2 2 2 2 2 4 2 2 3 2" xfId="25429" xr:uid="{00000000-0005-0000-0000-0000F2330000}"/>
    <cellStyle name="Normal 10 2 2 2 2 2 2 4 2 2 4" xfId="18923" xr:uid="{00000000-0005-0000-0000-0000F3330000}"/>
    <cellStyle name="Normal 10 2 2 2 2 2 2 4 2 2 4 2" xfId="27627" xr:uid="{00000000-0005-0000-0000-0000F4330000}"/>
    <cellStyle name="Normal 10 2 2 2 2 2 2 4 2 2 5" xfId="14555" xr:uid="{00000000-0005-0000-0000-0000F5330000}"/>
    <cellStyle name="Normal 10 2 2 2 2 2 2 4 2 2 5 2" xfId="23259" xr:uid="{00000000-0005-0000-0000-0000F6330000}"/>
    <cellStyle name="Normal 10 2 2 2 2 2 2 4 2 2 6" xfId="21090" xr:uid="{00000000-0005-0000-0000-0000F7330000}"/>
    <cellStyle name="Normal 10 2 2 2 2 2 2 4 3" xfId="3310" xr:uid="{00000000-0005-0000-0000-0000F8330000}"/>
    <cellStyle name="Normal 10 2 2 2 2 2 2 4 4" xfId="16724" xr:uid="{00000000-0005-0000-0000-0000F9330000}"/>
    <cellStyle name="Normal 10 2 2 2 2 2 2 4 4 2" xfId="25428" xr:uid="{00000000-0005-0000-0000-0000FA330000}"/>
    <cellStyle name="Normal 10 2 2 2 2 2 2 4 5" xfId="18922" xr:uid="{00000000-0005-0000-0000-0000FB330000}"/>
    <cellStyle name="Normal 10 2 2 2 2 2 2 4 5 2" xfId="27626" xr:uid="{00000000-0005-0000-0000-0000FC330000}"/>
    <cellStyle name="Normal 10 2 2 2 2 2 2 4 6" xfId="14554" xr:uid="{00000000-0005-0000-0000-0000FD330000}"/>
    <cellStyle name="Normal 10 2 2 2 2 2 2 4 6 2" xfId="23258" xr:uid="{00000000-0005-0000-0000-0000FE330000}"/>
    <cellStyle name="Normal 10 2 2 2 2 2 2 4 7" xfId="21089" xr:uid="{00000000-0005-0000-0000-0000FF330000}"/>
    <cellStyle name="Normal 10 2 2 2 2 2 2 5" xfId="3311" xr:uid="{00000000-0005-0000-0000-000000340000}"/>
    <cellStyle name="Normal 10 2 2 2 2 2 2 5 2" xfId="3312" xr:uid="{00000000-0005-0000-0000-000001340000}"/>
    <cellStyle name="Normal 10 2 2 2 2 2 2 5 3" xfId="16726" xr:uid="{00000000-0005-0000-0000-000002340000}"/>
    <cellStyle name="Normal 10 2 2 2 2 2 2 5 3 2" xfId="25430" xr:uid="{00000000-0005-0000-0000-000003340000}"/>
    <cellStyle name="Normal 10 2 2 2 2 2 2 5 4" xfId="18924" xr:uid="{00000000-0005-0000-0000-000004340000}"/>
    <cellStyle name="Normal 10 2 2 2 2 2 2 5 4 2" xfId="27628" xr:uid="{00000000-0005-0000-0000-000005340000}"/>
    <cellStyle name="Normal 10 2 2 2 2 2 2 5 5" xfId="14556" xr:uid="{00000000-0005-0000-0000-000006340000}"/>
    <cellStyle name="Normal 10 2 2 2 2 2 2 5 5 2" xfId="23260" xr:uid="{00000000-0005-0000-0000-000007340000}"/>
    <cellStyle name="Normal 10 2 2 2 2 2 2 5 6" xfId="21091" xr:uid="{00000000-0005-0000-0000-000008340000}"/>
    <cellStyle name="Normal 10 2 2 2 2 2 3" xfId="3313" xr:uid="{00000000-0005-0000-0000-000009340000}"/>
    <cellStyle name="Normal 10 2 2 2 2 2 3 2" xfId="3314" xr:uid="{00000000-0005-0000-0000-00000A340000}"/>
    <cellStyle name="Normal 10 2 2 2 2 2 3 2 2" xfId="3315" xr:uid="{00000000-0005-0000-0000-00000B340000}"/>
    <cellStyle name="Normal 10 2 2 2 2 2 3 2 2 2" xfId="3316" xr:uid="{00000000-0005-0000-0000-00000C340000}"/>
    <cellStyle name="Normal 10 2 2 2 2 2 3 2 2 2 2" xfId="3317" xr:uid="{00000000-0005-0000-0000-00000D340000}"/>
    <cellStyle name="Normal 10 2 2 2 2 2 3 2 2 2 2 2" xfId="3318" xr:uid="{00000000-0005-0000-0000-00000E340000}"/>
    <cellStyle name="Normal 10 2 2 2 2 2 3 2 2 2 2 2 2" xfId="16729" xr:uid="{00000000-0005-0000-0000-00000F340000}"/>
    <cellStyle name="Normal 10 2 2 2 2 2 3 2 2 2 2 2 2 2" xfId="25433" xr:uid="{00000000-0005-0000-0000-000010340000}"/>
    <cellStyle name="Normal 10 2 2 2 2 2 3 2 2 2 2 2 3" xfId="18927" xr:uid="{00000000-0005-0000-0000-000011340000}"/>
    <cellStyle name="Normal 10 2 2 2 2 2 3 2 2 2 2 2 3 2" xfId="27631" xr:uid="{00000000-0005-0000-0000-000012340000}"/>
    <cellStyle name="Normal 10 2 2 2 2 2 3 2 2 2 2 2 4" xfId="14559" xr:uid="{00000000-0005-0000-0000-000013340000}"/>
    <cellStyle name="Normal 10 2 2 2 2 2 3 2 2 2 2 2 4 2" xfId="23263" xr:uid="{00000000-0005-0000-0000-000014340000}"/>
    <cellStyle name="Normal 10 2 2 2 2 2 3 2 2 2 2 2 5" xfId="21094" xr:uid="{00000000-0005-0000-0000-000015340000}"/>
    <cellStyle name="Normal 10 2 2 2 2 2 3 2 2 2 3" xfId="16728" xr:uid="{00000000-0005-0000-0000-000016340000}"/>
    <cellStyle name="Normal 10 2 2 2 2 2 3 2 2 2 3 2" xfId="25432" xr:uid="{00000000-0005-0000-0000-000017340000}"/>
    <cellStyle name="Normal 10 2 2 2 2 2 3 2 2 2 4" xfId="18926" xr:uid="{00000000-0005-0000-0000-000018340000}"/>
    <cellStyle name="Normal 10 2 2 2 2 2 3 2 2 2 4 2" xfId="27630" xr:uid="{00000000-0005-0000-0000-000019340000}"/>
    <cellStyle name="Normal 10 2 2 2 2 2 3 2 2 2 5" xfId="14558" xr:uid="{00000000-0005-0000-0000-00001A340000}"/>
    <cellStyle name="Normal 10 2 2 2 2 2 3 2 2 2 5 2" xfId="23262" xr:uid="{00000000-0005-0000-0000-00001B340000}"/>
    <cellStyle name="Normal 10 2 2 2 2 2 3 2 2 2 6" xfId="21093" xr:uid="{00000000-0005-0000-0000-00001C340000}"/>
    <cellStyle name="Normal 10 2 2 2 2 2 3 2 2 3" xfId="3319" xr:uid="{00000000-0005-0000-0000-00001D340000}"/>
    <cellStyle name="Normal 10 2 2 2 2 2 3 2 2 3 2" xfId="16730" xr:uid="{00000000-0005-0000-0000-00001E340000}"/>
    <cellStyle name="Normal 10 2 2 2 2 2 3 2 2 3 2 2" xfId="25434" xr:uid="{00000000-0005-0000-0000-00001F340000}"/>
    <cellStyle name="Normal 10 2 2 2 2 2 3 2 2 3 3" xfId="18928" xr:uid="{00000000-0005-0000-0000-000020340000}"/>
    <cellStyle name="Normal 10 2 2 2 2 2 3 2 2 3 3 2" xfId="27632" xr:uid="{00000000-0005-0000-0000-000021340000}"/>
    <cellStyle name="Normal 10 2 2 2 2 2 3 2 2 3 4" xfId="14560" xr:uid="{00000000-0005-0000-0000-000022340000}"/>
    <cellStyle name="Normal 10 2 2 2 2 2 3 2 2 3 4 2" xfId="23264" xr:uid="{00000000-0005-0000-0000-000023340000}"/>
    <cellStyle name="Normal 10 2 2 2 2 2 3 2 2 3 5" xfId="21095" xr:uid="{00000000-0005-0000-0000-000024340000}"/>
    <cellStyle name="Normal 10 2 2 2 2 2 3 2 3" xfId="3320" xr:uid="{00000000-0005-0000-0000-000025340000}"/>
    <cellStyle name="Normal 10 2 2 2 2 2 3 2 3 2" xfId="3321" xr:uid="{00000000-0005-0000-0000-000026340000}"/>
    <cellStyle name="Normal 10 2 2 2 2 2 3 2 3 2 2" xfId="16731" xr:uid="{00000000-0005-0000-0000-000027340000}"/>
    <cellStyle name="Normal 10 2 2 2 2 2 3 2 3 2 2 2" xfId="25435" xr:uid="{00000000-0005-0000-0000-000028340000}"/>
    <cellStyle name="Normal 10 2 2 2 2 2 3 2 3 2 3" xfId="18929" xr:uid="{00000000-0005-0000-0000-000029340000}"/>
    <cellStyle name="Normal 10 2 2 2 2 2 3 2 3 2 3 2" xfId="27633" xr:uid="{00000000-0005-0000-0000-00002A340000}"/>
    <cellStyle name="Normal 10 2 2 2 2 2 3 2 3 2 4" xfId="14561" xr:uid="{00000000-0005-0000-0000-00002B340000}"/>
    <cellStyle name="Normal 10 2 2 2 2 2 3 2 3 2 4 2" xfId="23265" xr:uid="{00000000-0005-0000-0000-00002C340000}"/>
    <cellStyle name="Normal 10 2 2 2 2 2 3 2 3 2 5" xfId="21096" xr:uid="{00000000-0005-0000-0000-00002D340000}"/>
    <cellStyle name="Normal 10 2 2 2 2 2 3 2 4" xfId="16727" xr:uid="{00000000-0005-0000-0000-00002E340000}"/>
    <cellStyle name="Normal 10 2 2 2 2 2 3 2 4 2" xfId="25431" xr:uid="{00000000-0005-0000-0000-00002F340000}"/>
    <cellStyle name="Normal 10 2 2 2 2 2 3 2 5" xfId="18925" xr:uid="{00000000-0005-0000-0000-000030340000}"/>
    <cellStyle name="Normal 10 2 2 2 2 2 3 2 5 2" xfId="27629" xr:uid="{00000000-0005-0000-0000-000031340000}"/>
    <cellStyle name="Normal 10 2 2 2 2 2 3 2 6" xfId="14557" xr:uid="{00000000-0005-0000-0000-000032340000}"/>
    <cellStyle name="Normal 10 2 2 2 2 2 3 2 6 2" xfId="23261" xr:uid="{00000000-0005-0000-0000-000033340000}"/>
    <cellStyle name="Normal 10 2 2 2 2 2 3 2 7" xfId="21092" xr:uid="{00000000-0005-0000-0000-000034340000}"/>
    <cellStyle name="Normal 10 2 2 2 2 2 3 3" xfId="3322" xr:uid="{00000000-0005-0000-0000-000035340000}"/>
    <cellStyle name="Normal 10 2 2 2 2 2 3 3 2" xfId="3323" xr:uid="{00000000-0005-0000-0000-000036340000}"/>
    <cellStyle name="Normal 10 2 2 2 2 2 3 3 2 2" xfId="3324" xr:uid="{00000000-0005-0000-0000-000037340000}"/>
    <cellStyle name="Normal 10 2 2 2 2 2 3 3 2 2 2" xfId="16733" xr:uid="{00000000-0005-0000-0000-000038340000}"/>
    <cellStyle name="Normal 10 2 2 2 2 2 3 3 2 2 2 2" xfId="25437" xr:uid="{00000000-0005-0000-0000-000039340000}"/>
    <cellStyle name="Normal 10 2 2 2 2 2 3 3 2 2 3" xfId="18931" xr:uid="{00000000-0005-0000-0000-00003A340000}"/>
    <cellStyle name="Normal 10 2 2 2 2 2 3 3 2 2 3 2" xfId="27635" xr:uid="{00000000-0005-0000-0000-00003B340000}"/>
    <cellStyle name="Normal 10 2 2 2 2 2 3 3 2 2 4" xfId="14563" xr:uid="{00000000-0005-0000-0000-00003C340000}"/>
    <cellStyle name="Normal 10 2 2 2 2 2 3 3 2 2 4 2" xfId="23267" xr:uid="{00000000-0005-0000-0000-00003D340000}"/>
    <cellStyle name="Normal 10 2 2 2 2 2 3 3 2 2 5" xfId="21098" xr:uid="{00000000-0005-0000-0000-00003E340000}"/>
    <cellStyle name="Normal 10 2 2 2 2 2 3 3 3" xfId="16732" xr:uid="{00000000-0005-0000-0000-00003F340000}"/>
    <cellStyle name="Normal 10 2 2 2 2 2 3 3 3 2" xfId="25436" xr:uid="{00000000-0005-0000-0000-000040340000}"/>
    <cellStyle name="Normal 10 2 2 2 2 2 3 3 4" xfId="18930" xr:uid="{00000000-0005-0000-0000-000041340000}"/>
    <cellStyle name="Normal 10 2 2 2 2 2 3 3 4 2" xfId="27634" xr:uid="{00000000-0005-0000-0000-000042340000}"/>
    <cellStyle name="Normal 10 2 2 2 2 2 3 3 5" xfId="14562" xr:uid="{00000000-0005-0000-0000-000043340000}"/>
    <cellStyle name="Normal 10 2 2 2 2 2 3 3 5 2" xfId="23266" xr:uid="{00000000-0005-0000-0000-000044340000}"/>
    <cellStyle name="Normal 10 2 2 2 2 2 3 3 6" xfId="21097" xr:uid="{00000000-0005-0000-0000-000045340000}"/>
    <cellStyle name="Normal 10 2 2 2 2 2 3 4" xfId="3325" xr:uid="{00000000-0005-0000-0000-000046340000}"/>
    <cellStyle name="Normal 10 2 2 2 2 2 3 4 2" xfId="16734" xr:uid="{00000000-0005-0000-0000-000047340000}"/>
    <cellStyle name="Normal 10 2 2 2 2 2 3 4 2 2" xfId="25438" xr:uid="{00000000-0005-0000-0000-000048340000}"/>
    <cellStyle name="Normal 10 2 2 2 2 2 3 4 3" xfId="18932" xr:uid="{00000000-0005-0000-0000-000049340000}"/>
    <cellStyle name="Normal 10 2 2 2 2 2 3 4 3 2" xfId="27636" xr:uid="{00000000-0005-0000-0000-00004A340000}"/>
    <cellStyle name="Normal 10 2 2 2 2 2 3 4 4" xfId="14564" xr:uid="{00000000-0005-0000-0000-00004B340000}"/>
    <cellStyle name="Normal 10 2 2 2 2 2 3 4 4 2" xfId="23268" xr:uid="{00000000-0005-0000-0000-00004C340000}"/>
    <cellStyle name="Normal 10 2 2 2 2 2 3 4 5" xfId="21099" xr:uid="{00000000-0005-0000-0000-00004D340000}"/>
    <cellStyle name="Normal 10 2 2 2 2 2 4" xfId="3326" xr:uid="{00000000-0005-0000-0000-00004E340000}"/>
    <cellStyle name="Normal 10 2 2 2 2 2 4 2" xfId="3327" xr:uid="{00000000-0005-0000-0000-00004F340000}"/>
    <cellStyle name="Normal 10 2 2 2 2 2 4 2 2" xfId="3328" xr:uid="{00000000-0005-0000-0000-000050340000}"/>
    <cellStyle name="Normal 10 2 2 2 2 2 4 2 2 2" xfId="3329" xr:uid="{00000000-0005-0000-0000-000051340000}"/>
    <cellStyle name="Normal 10 2 2 2 2 2 4 2 2 2 2" xfId="16736" xr:uid="{00000000-0005-0000-0000-000052340000}"/>
    <cellStyle name="Normal 10 2 2 2 2 2 4 2 2 2 2 2" xfId="25440" xr:uid="{00000000-0005-0000-0000-000053340000}"/>
    <cellStyle name="Normal 10 2 2 2 2 2 4 2 2 2 3" xfId="18934" xr:uid="{00000000-0005-0000-0000-000054340000}"/>
    <cellStyle name="Normal 10 2 2 2 2 2 4 2 2 2 3 2" xfId="27638" xr:uid="{00000000-0005-0000-0000-000055340000}"/>
    <cellStyle name="Normal 10 2 2 2 2 2 4 2 2 2 4" xfId="14566" xr:uid="{00000000-0005-0000-0000-000056340000}"/>
    <cellStyle name="Normal 10 2 2 2 2 2 4 2 2 2 4 2" xfId="23270" xr:uid="{00000000-0005-0000-0000-000057340000}"/>
    <cellStyle name="Normal 10 2 2 2 2 2 4 2 2 2 5" xfId="21101" xr:uid="{00000000-0005-0000-0000-000058340000}"/>
    <cellStyle name="Normal 10 2 2 2 2 2 4 2 3" xfId="16735" xr:uid="{00000000-0005-0000-0000-000059340000}"/>
    <cellStyle name="Normal 10 2 2 2 2 2 4 2 3 2" xfId="25439" xr:uid="{00000000-0005-0000-0000-00005A340000}"/>
    <cellStyle name="Normal 10 2 2 2 2 2 4 2 4" xfId="18933" xr:uid="{00000000-0005-0000-0000-00005B340000}"/>
    <cellStyle name="Normal 10 2 2 2 2 2 4 2 4 2" xfId="27637" xr:uid="{00000000-0005-0000-0000-00005C340000}"/>
    <cellStyle name="Normal 10 2 2 2 2 2 4 2 5" xfId="14565" xr:uid="{00000000-0005-0000-0000-00005D340000}"/>
    <cellStyle name="Normal 10 2 2 2 2 2 4 2 5 2" xfId="23269" xr:uid="{00000000-0005-0000-0000-00005E340000}"/>
    <cellStyle name="Normal 10 2 2 2 2 2 4 2 6" xfId="21100" xr:uid="{00000000-0005-0000-0000-00005F340000}"/>
    <cellStyle name="Normal 10 2 2 2 2 2 4 3" xfId="3330" xr:uid="{00000000-0005-0000-0000-000060340000}"/>
    <cellStyle name="Normal 10 2 2 2 2 2 4 3 2" xfId="16737" xr:uid="{00000000-0005-0000-0000-000061340000}"/>
    <cellStyle name="Normal 10 2 2 2 2 2 4 3 2 2" xfId="25441" xr:uid="{00000000-0005-0000-0000-000062340000}"/>
    <cellStyle name="Normal 10 2 2 2 2 2 4 3 3" xfId="18935" xr:uid="{00000000-0005-0000-0000-000063340000}"/>
    <cellStyle name="Normal 10 2 2 2 2 2 4 3 3 2" xfId="27639" xr:uid="{00000000-0005-0000-0000-000064340000}"/>
    <cellStyle name="Normal 10 2 2 2 2 2 4 3 4" xfId="14567" xr:uid="{00000000-0005-0000-0000-000065340000}"/>
    <cellStyle name="Normal 10 2 2 2 2 2 4 3 4 2" xfId="23271" xr:uid="{00000000-0005-0000-0000-000066340000}"/>
    <cellStyle name="Normal 10 2 2 2 2 2 4 3 5" xfId="21102" xr:uid="{00000000-0005-0000-0000-000067340000}"/>
    <cellStyle name="Normal 10 2 2 2 2 2 5" xfId="3331" xr:uid="{00000000-0005-0000-0000-000068340000}"/>
    <cellStyle name="Normal 10 2 2 2 2 2 5 2" xfId="3332" xr:uid="{00000000-0005-0000-0000-000069340000}"/>
    <cellStyle name="Normal 10 2 2 2 2 2 5 2 2" xfId="16738" xr:uid="{00000000-0005-0000-0000-00006A340000}"/>
    <cellStyle name="Normal 10 2 2 2 2 2 5 2 2 2" xfId="25442" xr:uid="{00000000-0005-0000-0000-00006B340000}"/>
    <cellStyle name="Normal 10 2 2 2 2 2 5 2 3" xfId="18936" xr:uid="{00000000-0005-0000-0000-00006C340000}"/>
    <cellStyle name="Normal 10 2 2 2 2 2 5 2 3 2" xfId="27640" xr:uid="{00000000-0005-0000-0000-00006D340000}"/>
    <cellStyle name="Normal 10 2 2 2 2 2 5 2 4" xfId="14568" xr:uid="{00000000-0005-0000-0000-00006E340000}"/>
    <cellStyle name="Normal 10 2 2 2 2 2 5 2 4 2" xfId="23272" xr:uid="{00000000-0005-0000-0000-00006F340000}"/>
    <cellStyle name="Normal 10 2 2 2 2 2 5 2 5" xfId="21103" xr:uid="{00000000-0005-0000-0000-000070340000}"/>
    <cellStyle name="Normal 10 2 2 2 2 2 6" xfId="16718" xr:uid="{00000000-0005-0000-0000-000071340000}"/>
    <cellStyle name="Normal 10 2 2 2 2 2 6 2" xfId="25422" xr:uid="{00000000-0005-0000-0000-000072340000}"/>
    <cellStyle name="Normal 10 2 2 2 2 2 7" xfId="18916" xr:uid="{00000000-0005-0000-0000-000073340000}"/>
    <cellStyle name="Normal 10 2 2 2 2 2 7 2" xfId="27620" xr:uid="{00000000-0005-0000-0000-000074340000}"/>
    <cellStyle name="Normal 10 2 2 2 2 2 8" xfId="14548" xr:uid="{00000000-0005-0000-0000-000075340000}"/>
    <cellStyle name="Normal 10 2 2 2 2 2 8 2" xfId="23252" xr:uid="{00000000-0005-0000-0000-000076340000}"/>
    <cellStyle name="Normal 10 2 2 2 2 2 9" xfId="21083" xr:uid="{00000000-0005-0000-0000-000077340000}"/>
    <cellStyle name="Normal 10 2 2 2 2 3" xfId="3333" xr:uid="{00000000-0005-0000-0000-000078340000}"/>
    <cellStyle name="Normal 10 2 2 2 2 3 2" xfId="3334" xr:uid="{00000000-0005-0000-0000-000079340000}"/>
    <cellStyle name="Normal 10 2 2 2 2 3 2 2" xfId="3335" xr:uid="{00000000-0005-0000-0000-00007A340000}"/>
    <cellStyle name="Normal 10 2 2 2 2 3 2 2 2" xfId="3336" xr:uid="{00000000-0005-0000-0000-00007B340000}"/>
    <cellStyle name="Normal 10 2 2 2 2 3 2 2 2 2" xfId="3337" xr:uid="{00000000-0005-0000-0000-00007C340000}"/>
    <cellStyle name="Normal 10 2 2 2 2 3 2 2 2 2 2" xfId="3338" xr:uid="{00000000-0005-0000-0000-00007D340000}"/>
    <cellStyle name="Normal 10 2 2 2 2 3 2 2 2 2 3" xfId="16741" xr:uid="{00000000-0005-0000-0000-00007E340000}"/>
    <cellStyle name="Normal 10 2 2 2 2 3 2 2 2 2 3 2" xfId="25445" xr:uid="{00000000-0005-0000-0000-00007F340000}"/>
    <cellStyle name="Normal 10 2 2 2 2 3 2 2 2 2 4" xfId="18939" xr:uid="{00000000-0005-0000-0000-000080340000}"/>
    <cellStyle name="Normal 10 2 2 2 2 3 2 2 2 2 4 2" xfId="27643" xr:uid="{00000000-0005-0000-0000-000081340000}"/>
    <cellStyle name="Normal 10 2 2 2 2 3 2 2 2 2 5" xfId="14571" xr:uid="{00000000-0005-0000-0000-000082340000}"/>
    <cellStyle name="Normal 10 2 2 2 2 3 2 2 2 2 5 2" xfId="23275" xr:uid="{00000000-0005-0000-0000-000083340000}"/>
    <cellStyle name="Normal 10 2 2 2 2 3 2 2 2 2 6" xfId="21106" xr:uid="{00000000-0005-0000-0000-000084340000}"/>
    <cellStyle name="Normal 10 2 2 2 2 3 2 2 3" xfId="3339" xr:uid="{00000000-0005-0000-0000-000085340000}"/>
    <cellStyle name="Normal 10 2 2 2 2 3 2 2 4" xfId="16740" xr:uid="{00000000-0005-0000-0000-000086340000}"/>
    <cellStyle name="Normal 10 2 2 2 2 3 2 2 4 2" xfId="25444" xr:uid="{00000000-0005-0000-0000-000087340000}"/>
    <cellStyle name="Normal 10 2 2 2 2 3 2 2 5" xfId="18938" xr:uid="{00000000-0005-0000-0000-000088340000}"/>
    <cellStyle name="Normal 10 2 2 2 2 3 2 2 5 2" xfId="27642" xr:uid="{00000000-0005-0000-0000-000089340000}"/>
    <cellStyle name="Normal 10 2 2 2 2 3 2 2 6" xfId="14570" xr:uid="{00000000-0005-0000-0000-00008A340000}"/>
    <cellStyle name="Normal 10 2 2 2 2 3 2 2 6 2" xfId="23274" xr:uid="{00000000-0005-0000-0000-00008B340000}"/>
    <cellStyle name="Normal 10 2 2 2 2 3 2 2 7" xfId="21105" xr:uid="{00000000-0005-0000-0000-00008C340000}"/>
    <cellStyle name="Normal 10 2 2 2 2 3 2 3" xfId="3340" xr:uid="{00000000-0005-0000-0000-00008D340000}"/>
    <cellStyle name="Normal 10 2 2 2 2 3 2 3 2" xfId="3341" xr:uid="{00000000-0005-0000-0000-00008E340000}"/>
    <cellStyle name="Normal 10 2 2 2 2 3 2 3 3" xfId="16742" xr:uid="{00000000-0005-0000-0000-00008F340000}"/>
    <cellStyle name="Normal 10 2 2 2 2 3 2 3 3 2" xfId="25446" xr:uid="{00000000-0005-0000-0000-000090340000}"/>
    <cellStyle name="Normal 10 2 2 2 2 3 2 3 4" xfId="18940" xr:uid="{00000000-0005-0000-0000-000091340000}"/>
    <cellStyle name="Normal 10 2 2 2 2 3 2 3 4 2" xfId="27644" xr:uid="{00000000-0005-0000-0000-000092340000}"/>
    <cellStyle name="Normal 10 2 2 2 2 3 2 3 5" xfId="14572" xr:uid="{00000000-0005-0000-0000-000093340000}"/>
    <cellStyle name="Normal 10 2 2 2 2 3 2 3 5 2" xfId="23276" xr:uid="{00000000-0005-0000-0000-000094340000}"/>
    <cellStyle name="Normal 10 2 2 2 2 3 2 3 6" xfId="21107" xr:uid="{00000000-0005-0000-0000-000095340000}"/>
    <cellStyle name="Normal 10 2 2 2 2 3 3" xfId="3342" xr:uid="{00000000-0005-0000-0000-000096340000}"/>
    <cellStyle name="Normal 10 2 2 2 2 3 3 2" xfId="3343" xr:uid="{00000000-0005-0000-0000-000097340000}"/>
    <cellStyle name="Normal 10 2 2 2 2 3 3 2 2" xfId="3344" xr:uid="{00000000-0005-0000-0000-000098340000}"/>
    <cellStyle name="Normal 10 2 2 2 2 3 3 2 3" xfId="16743" xr:uid="{00000000-0005-0000-0000-000099340000}"/>
    <cellStyle name="Normal 10 2 2 2 2 3 3 2 3 2" xfId="25447" xr:uid="{00000000-0005-0000-0000-00009A340000}"/>
    <cellStyle name="Normal 10 2 2 2 2 3 3 2 4" xfId="18941" xr:uid="{00000000-0005-0000-0000-00009B340000}"/>
    <cellStyle name="Normal 10 2 2 2 2 3 3 2 4 2" xfId="27645" xr:uid="{00000000-0005-0000-0000-00009C340000}"/>
    <cellStyle name="Normal 10 2 2 2 2 3 3 2 5" xfId="14573" xr:uid="{00000000-0005-0000-0000-00009D340000}"/>
    <cellStyle name="Normal 10 2 2 2 2 3 3 2 5 2" xfId="23277" xr:uid="{00000000-0005-0000-0000-00009E340000}"/>
    <cellStyle name="Normal 10 2 2 2 2 3 3 2 6" xfId="21108" xr:uid="{00000000-0005-0000-0000-00009F340000}"/>
    <cellStyle name="Normal 10 2 2 2 2 3 4" xfId="3345" xr:uid="{00000000-0005-0000-0000-0000A0340000}"/>
    <cellStyle name="Normal 10 2 2 2 2 3 5" xfId="16739" xr:uid="{00000000-0005-0000-0000-0000A1340000}"/>
    <cellStyle name="Normal 10 2 2 2 2 3 5 2" xfId="25443" xr:uid="{00000000-0005-0000-0000-0000A2340000}"/>
    <cellStyle name="Normal 10 2 2 2 2 3 6" xfId="18937" xr:uid="{00000000-0005-0000-0000-0000A3340000}"/>
    <cellStyle name="Normal 10 2 2 2 2 3 6 2" xfId="27641" xr:uid="{00000000-0005-0000-0000-0000A4340000}"/>
    <cellStyle name="Normal 10 2 2 2 2 3 7" xfId="14569" xr:uid="{00000000-0005-0000-0000-0000A5340000}"/>
    <cellStyle name="Normal 10 2 2 2 2 3 7 2" xfId="23273" xr:uid="{00000000-0005-0000-0000-0000A6340000}"/>
    <cellStyle name="Normal 10 2 2 2 2 3 8" xfId="21104" xr:uid="{00000000-0005-0000-0000-0000A7340000}"/>
    <cellStyle name="Normal 10 2 2 2 2 4" xfId="3346" xr:uid="{00000000-0005-0000-0000-0000A8340000}"/>
    <cellStyle name="Normal 10 2 2 2 2 5" xfId="3347" xr:uid="{00000000-0005-0000-0000-0000A9340000}"/>
    <cellStyle name="Normal 10 2 2 2 2 5 2" xfId="3348" xr:uid="{00000000-0005-0000-0000-0000AA340000}"/>
    <cellStyle name="Normal 10 2 2 2 2 5 2 2" xfId="3349" xr:uid="{00000000-0005-0000-0000-0000AB340000}"/>
    <cellStyle name="Normal 10 2 2 2 2 5 2 2 2" xfId="3350" xr:uid="{00000000-0005-0000-0000-0000AC340000}"/>
    <cellStyle name="Normal 10 2 2 2 2 5 2 2 3" xfId="16745" xr:uid="{00000000-0005-0000-0000-0000AD340000}"/>
    <cellStyle name="Normal 10 2 2 2 2 5 2 2 3 2" xfId="25449" xr:uid="{00000000-0005-0000-0000-0000AE340000}"/>
    <cellStyle name="Normal 10 2 2 2 2 5 2 2 4" xfId="18943" xr:uid="{00000000-0005-0000-0000-0000AF340000}"/>
    <cellStyle name="Normal 10 2 2 2 2 5 2 2 4 2" xfId="27647" xr:uid="{00000000-0005-0000-0000-0000B0340000}"/>
    <cellStyle name="Normal 10 2 2 2 2 5 2 2 5" xfId="14575" xr:uid="{00000000-0005-0000-0000-0000B1340000}"/>
    <cellStyle name="Normal 10 2 2 2 2 5 2 2 5 2" xfId="23279" xr:uid="{00000000-0005-0000-0000-0000B2340000}"/>
    <cellStyle name="Normal 10 2 2 2 2 5 2 2 6" xfId="21110" xr:uid="{00000000-0005-0000-0000-0000B3340000}"/>
    <cellStyle name="Normal 10 2 2 2 2 5 3" xfId="3351" xr:uid="{00000000-0005-0000-0000-0000B4340000}"/>
    <cellStyle name="Normal 10 2 2 2 2 5 4" xfId="16744" xr:uid="{00000000-0005-0000-0000-0000B5340000}"/>
    <cellStyle name="Normal 10 2 2 2 2 5 4 2" xfId="25448" xr:uid="{00000000-0005-0000-0000-0000B6340000}"/>
    <cellStyle name="Normal 10 2 2 2 2 5 5" xfId="18942" xr:uid="{00000000-0005-0000-0000-0000B7340000}"/>
    <cellStyle name="Normal 10 2 2 2 2 5 5 2" xfId="27646" xr:uid="{00000000-0005-0000-0000-0000B8340000}"/>
    <cellStyle name="Normal 10 2 2 2 2 5 6" xfId="14574" xr:uid="{00000000-0005-0000-0000-0000B9340000}"/>
    <cellStyle name="Normal 10 2 2 2 2 5 6 2" xfId="23278" xr:uid="{00000000-0005-0000-0000-0000BA340000}"/>
    <cellStyle name="Normal 10 2 2 2 2 5 7" xfId="21109" xr:uid="{00000000-0005-0000-0000-0000BB340000}"/>
    <cellStyle name="Normal 10 2 2 2 2 6" xfId="3352" xr:uid="{00000000-0005-0000-0000-0000BC340000}"/>
    <cellStyle name="Normal 10 2 2 2 2 6 2" xfId="3353" xr:uid="{00000000-0005-0000-0000-0000BD340000}"/>
    <cellStyle name="Normal 10 2 2 2 2 6 3" xfId="16746" xr:uid="{00000000-0005-0000-0000-0000BE340000}"/>
    <cellStyle name="Normal 10 2 2 2 2 6 3 2" xfId="25450" xr:uid="{00000000-0005-0000-0000-0000BF340000}"/>
    <cellStyle name="Normal 10 2 2 2 2 6 4" xfId="18944" xr:uid="{00000000-0005-0000-0000-0000C0340000}"/>
    <cellStyle name="Normal 10 2 2 2 2 6 4 2" xfId="27648" xr:uid="{00000000-0005-0000-0000-0000C1340000}"/>
    <cellStyle name="Normal 10 2 2 2 2 6 5" xfId="14576" xr:uid="{00000000-0005-0000-0000-0000C2340000}"/>
    <cellStyle name="Normal 10 2 2 2 2 6 5 2" xfId="23280" xr:uid="{00000000-0005-0000-0000-0000C3340000}"/>
    <cellStyle name="Normal 10 2 2 2 2 6 6" xfId="21111" xr:uid="{00000000-0005-0000-0000-0000C4340000}"/>
    <cellStyle name="Normal 10 2 2 2 3" xfId="3354" xr:uid="{00000000-0005-0000-0000-0000C5340000}"/>
    <cellStyle name="Normal 10 2 2 2 3 2" xfId="3355" xr:uid="{00000000-0005-0000-0000-0000C6340000}"/>
    <cellStyle name="Normal 10 2 2 2 3 2 2" xfId="3356" xr:uid="{00000000-0005-0000-0000-0000C7340000}"/>
    <cellStyle name="Normal 10 2 2 2 3 2 2 2" xfId="3357" xr:uid="{00000000-0005-0000-0000-0000C8340000}"/>
    <cellStyle name="Normal 10 2 2 2 3 2 2 2 2" xfId="3358" xr:uid="{00000000-0005-0000-0000-0000C9340000}"/>
    <cellStyle name="Normal 10 2 2 2 3 2 2 2 2 2" xfId="3359" xr:uid="{00000000-0005-0000-0000-0000CA340000}"/>
    <cellStyle name="Normal 10 2 2 2 3 2 2 2 2 2 2" xfId="3360" xr:uid="{00000000-0005-0000-0000-0000CB340000}"/>
    <cellStyle name="Normal 10 2 2 2 3 2 2 2 2 2 3" xfId="16749" xr:uid="{00000000-0005-0000-0000-0000CC340000}"/>
    <cellStyle name="Normal 10 2 2 2 3 2 2 2 2 2 3 2" xfId="25453" xr:uid="{00000000-0005-0000-0000-0000CD340000}"/>
    <cellStyle name="Normal 10 2 2 2 3 2 2 2 2 2 4" xfId="18947" xr:uid="{00000000-0005-0000-0000-0000CE340000}"/>
    <cellStyle name="Normal 10 2 2 2 3 2 2 2 2 2 4 2" xfId="27651" xr:uid="{00000000-0005-0000-0000-0000CF340000}"/>
    <cellStyle name="Normal 10 2 2 2 3 2 2 2 2 2 5" xfId="14579" xr:uid="{00000000-0005-0000-0000-0000D0340000}"/>
    <cellStyle name="Normal 10 2 2 2 3 2 2 2 2 2 5 2" xfId="23283" xr:uid="{00000000-0005-0000-0000-0000D1340000}"/>
    <cellStyle name="Normal 10 2 2 2 3 2 2 2 2 2 6" xfId="21114" xr:uid="{00000000-0005-0000-0000-0000D2340000}"/>
    <cellStyle name="Normal 10 2 2 2 3 2 2 2 3" xfId="3361" xr:uid="{00000000-0005-0000-0000-0000D3340000}"/>
    <cellStyle name="Normal 10 2 2 2 3 2 2 2 4" xfId="16748" xr:uid="{00000000-0005-0000-0000-0000D4340000}"/>
    <cellStyle name="Normal 10 2 2 2 3 2 2 2 4 2" xfId="25452" xr:uid="{00000000-0005-0000-0000-0000D5340000}"/>
    <cellStyle name="Normal 10 2 2 2 3 2 2 2 5" xfId="18946" xr:uid="{00000000-0005-0000-0000-0000D6340000}"/>
    <cellStyle name="Normal 10 2 2 2 3 2 2 2 5 2" xfId="27650" xr:uid="{00000000-0005-0000-0000-0000D7340000}"/>
    <cellStyle name="Normal 10 2 2 2 3 2 2 2 6" xfId="14578" xr:uid="{00000000-0005-0000-0000-0000D8340000}"/>
    <cellStyle name="Normal 10 2 2 2 3 2 2 2 6 2" xfId="23282" xr:uid="{00000000-0005-0000-0000-0000D9340000}"/>
    <cellStyle name="Normal 10 2 2 2 3 2 2 2 7" xfId="21113" xr:uid="{00000000-0005-0000-0000-0000DA340000}"/>
    <cellStyle name="Normal 10 2 2 2 3 2 2 3" xfId="3362" xr:uid="{00000000-0005-0000-0000-0000DB340000}"/>
    <cellStyle name="Normal 10 2 2 2 3 2 2 3 2" xfId="3363" xr:uid="{00000000-0005-0000-0000-0000DC340000}"/>
    <cellStyle name="Normal 10 2 2 2 3 2 2 3 3" xfId="16750" xr:uid="{00000000-0005-0000-0000-0000DD340000}"/>
    <cellStyle name="Normal 10 2 2 2 3 2 2 3 3 2" xfId="25454" xr:uid="{00000000-0005-0000-0000-0000DE340000}"/>
    <cellStyle name="Normal 10 2 2 2 3 2 2 3 4" xfId="18948" xr:uid="{00000000-0005-0000-0000-0000DF340000}"/>
    <cellStyle name="Normal 10 2 2 2 3 2 2 3 4 2" xfId="27652" xr:uid="{00000000-0005-0000-0000-0000E0340000}"/>
    <cellStyle name="Normal 10 2 2 2 3 2 2 3 5" xfId="14580" xr:uid="{00000000-0005-0000-0000-0000E1340000}"/>
    <cellStyle name="Normal 10 2 2 2 3 2 2 3 5 2" xfId="23284" xr:uid="{00000000-0005-0000-0000-0000E2340000}"/>
    <cellStyle name="Normal 10 2 2 2 3 2 2 3 6" xfId="21115" xr:uid="{00000000-0005-0000-0000-0000E3340000}"/>
    <cellStyle name="Normal 10 2 2 2 3 2 3" xfId="3364" xr:uid="{00000000-0005-0000-0000-0000E4340000}"/>
    <cellStyle name="Normal 10 2 2 2 3 2 3 2" xfId="3365" xr:uid="{00000000-0005-0000-0000-0000E5340000}"/>
    <cellStyle name="Normal 10 2 2 2 3 2 3 2 2" xfId="3366" xr:uid="{00000000-0005-0000-0000-0000E6340000}"/>
    <cellStyle name="Normal 10 2 2 2 3 2 3 2 3" xfId="16751" xr:uid="{00000000-0005-0000-0000-0000E7340000}"/>
    <cellStyle name="Normal 10 2 2 2 3 2 3 2 3 2" xfId="25455" xr:uid="{00000000-0005-0000-0000-0000E8340000}"/>
    <cellStyle name="Normal 10 2 2 2 3 2 3 2 4" xfId="18949" xr:uid="{00000000-0005-0000-0000-0000E9340000}"/>
    <cellStyle name="Normal 10 2 2 2 3 2 3 2 4 2" xfId="27653" xr:uid="{00000000-0005-0000-0000-0000EA340000}"/>
    <cellStyle name="Normal 10 2 2 2 3 2 3 2 5" xfId="14581" xr:uid="{00000000-0005-0000-0000-0000EB340000}"/>
    <cellStyle name="Normal 10 2 2 2 3 2 3 2 5 2" xfId="23285" xr:uid="{00000000-0005-0000-0000-0000EC340000}"/>
    <cellStyle name="Normal 10 2 2 2 3 2 3 2 6" xfId="21116" xr:uid="{00000000-0005-0000-0000-0000ED340000}"/>
    <cellStyle name="Normal 10 2 2 2 3 2 4" xfId="3367" xr:uid="{00000000-0005-0000-0000-0000EE340000}"/>
    <cellStyle name="Normal 10 2 2 2 3 2 5" xfId="16747" xr:uid="{00000000-0005-0000-0000-0000EF340000}"/>
    <cellStyle name="Normal 10 2 2 2 3 2 5 2" xfId="25451" xr:uid="{00000000-0005-0000-0000-0000F0340000}"/>
    <cellStyle name="Normal 10 2 2 2 3 2 6" xfId="18945" xr:uid="{00000000-0005-0000-0000-0000F1340000}"/>
    <cellStyle name="Normal 10 2 2 2 3 2 6 2" xfId="27649" xr:uid="{00000000-0005-0000-0000-0000F2340000}"/>
    <cellStyle name="Normal 10 2 2 2 3 2 7" xfId="14577" xr:uid="{00000000-0005-0000-0000-0000F3340000}"/>
    <cellStyle name="Normal 10 2 2 2 3 2 7 2" xfId="23281" xr:uid="{00000000-0005-0000-0000-0000F4340000}"/>
    <cellStyle name="Normal 10 2 2 2 3 2 8" xfId="21112" xr:uid="{00000000-0005-0000-0000-0000F5340000}"/>
    <cellStyle name="Normal 10 2 2 2 3 3" xfId="3368" xr:uid="{00000000-0005-0000-0000-0000F6340000}"/>
    <cellStyle name="Normal 10 2 2 2 3 4" xfId="3369" xr:uid="{00000000-0005-0000-0000-0000F7340000}"/>
    <cellStyle name="Normal 10 2 2 2 3 4 2" xfId="3370" xr:uid="{00000000-0005-0000-0000-0000F8340000}"/>
    <cellStyle name="Normal 10 2 2 2 3 4 2 2" xfId="3371" xr:uid="{00000000-0005-0000-0000-0000F9340000}"/>
    <cellStyle name="Normal 10 2 2 2 3 4 2 2 2" xfId="3372" xr:uid="{00000000-0005-0000-0000-0000FA340000}"/>
    <cellStyle name="Normal 10 2 2 2 3 4 2 2 3" xfId="16753" xr:uid="{00000000-0005-0000-0000-0000FB340000}"/>
    <cellStyle name="Normal 10 2 2 2 3 4 2 2 3 2" xfId="25457" xr:uid="{00000000-0005-0000-0000-0000FC340000}"/>
    <cellStyle name="Normal 10 2 2 2 3 4 2 2 4" xfId="18951" xr:uid="{00000000-0005-0000-0000-0000FD340000}"/>
    <cellStyle name="Normal 10 2 2 2 3 4 2 2 4 2" xfId="27655" xr:uid="{00000000-0005-0000-0000-0000FE340000}"/>
    <cellStyle name="Normal 10 2 2 2 3 4 2 2 5" xfId="14583" xr:uid="{00000000-0005-0000-0000-0000FF340000}"/>
    <cellStyle name="Normal 10 2 2 2 3 4 2 2 5 2" xfId="23287" xr:uid="{00000000-0005-0000-0000-000000350000}"/>
    <cellStyle name="Normal 10 2 2 2 3 4 2 2 6" xfId="21118" xr:uid="{00000000-0005-0000-0000-000001350000}"/>
    <cellStyle name="Normal 10 2 2 2 3 4 3" xfId="3373" xr:uid="{00000000-0005-0000-0000-000002350000}"/>
    <cellStyle name="Normal 10 2 2 2 3 4 4" xfId="16752" xr:uid="{00000000-0005-0000-0000-000003350000}"/>
    <cellStyle name="Normal 10 2 2 2 3 4 4 2" xfId="25456" xr:uid="{00000000-0005-0000-0000-000004350000}"/>
    <cellStyle name="Normal 10 2 2 2 3 4 5" xfId="18950" xr:uid="{00000000-0005-0000-0000-000005350000}"/>
    <cellStyle name="Normal 10 2 2 2 3 4 5 2" xfId="27654" xr:uid="{00000000-0005-0000-0000-000006350000}"/>
    <cellStyle name="Normal 10 2 2 2 3 4 6" xfId="14582" xr:uid="{00000000-0005-0000-0000-000007350000}"/>
    <cellStyle name="Normal 10 2 2 2 3 4 6 2" xfId="23286" xr:uid="{00000000-0005-0000-0000-000008350000}"/>
    <cellStyle name="Normal 10 2 2 2 3 4 7" xfId="21117" xr:uid="{00000000-0005-0000-0000-000009350000}"/>
    <cellStyle name="Normal 10 2 2 2 3 5" xfId="3374" xr:uid="{00000000-0005-0000-0000-00000A350000}"/>
    <cellStyle name="Normal 10 2 2 2 3 5 2" xfId="3375" xr:uid="{00000000-0005-0000-0000-00000B350000}"/>
    <cellStyle name="Normal 10 2 2 2 3 5 3" xfId="16754" xr:uid="{00000000-0005-0000-0000-00000C350000}"/>
    <cellStyle name="Normal 10 2 2 2 3 5 3 2" xfId="25458" xr:uid="{00000000-0005-0000-0000-00000D350000}"/>
    <cellStyle name="Normal 10 2 2 2 3 5 4" xfId="18952" xr:uid="{00000000-0005-0000-0000-00000E350000}"/>
    <cellStyle name="Normal 10 2 2 2 3 5 4 2" xfId="27656" xr:uid="{00000000-0005-0000-0000-00000F350000}"/>
    <cellStyle name="Normal 10 2 2 2 3 5 5" xfId="14584" xr:uid="{00000000-0005-0000-0000-000010350000}"/>
    <cellStyle name="Normal 10 2 2 2 3 5 5 2" xfId="23288" xr:uid="{00000000-0005-0000-0000-000011350000}"/>
    <cellStyle name="Normal 10 2 2 2 3 5 6" xfId="21119" xr:uid="{00000000-0005-0000-0000-000012350000}"/>
    <cellStyle name="Normal 10 2 2 2 4" xfId="3376" xr:uid="{00000000-0005-0000-0000-000013350000}"/>
    <cellStyle name="Normal 10 2 2 2 4 2" xfId="3377" xr:uid="{00000000-0005-0000-0000-000014350000}"/>
    <cellStyle name="Normal 10 2 2 2 4 2 2" xfId="3378" xr:uid="{00000000-0005-0000-0000-000015350000}"/>
    <cellStyle name="Normal 10 2 2 2 4 2 2 2" xfId="3379" xr:uid="{00000000-0005-0000-0000-000016350000}"/>
    <cellStyle name="Normal 10 2 2 2 4 2 2 2 2" xfId="3380" xr:uid="{00000000-0005-0000-0000-000017350000}"/>
    <cellStyle name="Normal 10 2 2 2 4 2 2 2 2 2" xfId="3381" xr:uid="{00000000-0005-0000-0000-000018350000}"/>
    <cellStyle name="Normal 10 2 2 2 4 2 2 2 2 2 2" xfId="16757" xr:uid="{00000000-0005-0000-0000-000019350000}"/>
    <cellStyle name="Normal 10 2 2 2 4 2 2 2 2 2 2 2" xfId="25461" xr:uid="{00000000-0005-0000-0000-00001A350000}"/>
    <cellStyle name="Normal 10 2 2 2 4 2 2 2 2 2 3" xfId="18955" xr:uid="{00000000-0005-0000-0000-00001B350000}"/>
    <cellStyle name="Normal 10 2 2 2 4 2 2 2 2 2 3 2" xfId="27659" xr:uid="{00000000-0005-0000-0000-00001C350000}"/>
    <cellStyle name="Normal 10 2 2 2 4 2 2 2 2 2 4" xfId="14587" xr:uid="{00000000-0005-0000-0000-00001D350000}"/>
    <cellStyle name="Normal 10 2 2 2 4 2 2 2 2 2 4 2" xfId="23291" xr:uid="{00000000-0005-0000-0000-00001E350000}"/>
    <cellStyle name="Normal 10 2 2 2 4 2 2 2 2 2 5" xfId="21122" xr:uid="{00000000-0005-0000-0000-00001F350000}"/>
    <cellStyle name="Normal 10 2 2 2 4 2 2 2 3" xfId="16756" xr:uid="{00000000-0005-0000-0000-000020350000}"/>
    <cellStyle name="Normal 10 2 2 2 4 2 2 2 3 2" xfId="25460" xr:uid="{00000000-0005-0000-0000-000021350000}"/>
    <cellStyle name="Normal 10 2 2 2 4 2 2 2 4" xfId="18954" xr:uid="{00000000-0005-0000-0000-000022350000}"/>
    <cellStyle name="Normal 10 2 2 2 4 2 2 2 4 2" xfId="27658" xr:uid="{00000000-0005-0000-0000-000023350000}"/>
    <cellStyle name="Normal 10 2 2 2 4 2 2 2 5" xfId="14586" xr:uid="{00000000-0005-0000-0000-000024350000}"/>
    <cellStyle name="Normal 10 2 2 2 4 2 2 2 5 2" xfId="23290" xr:uid="{00000000-0005-0000-0000-000025350000}"/>
    <cellStyle name="Normal 10 2 2 2 4 2 2 2 6" xfId="21121" xr:uid="{00000000-0005-0000-0000-000026350000}"/>
    <cellStyle name="Normal 10 2 2 2 4 2 2 3" xfId="3382" xr:uid="{00000000-0005-0000-0000-000027350000}"/>
    <cellStyle name="Normal 10 2 2 2 4 2 2 3 2" xfId="16758" xr:uid="{00000000-0005-0000-0000-000028350000}"/>
    <cellStyle name="Normal 10 2 2 2 4 2 2 3 2 2" xfId="25462" xr:uid="{00000000-0005-0000-0000-000029350000}"/>
    <cellStyle name="Normal 10 2 2 2 4 2 2 3 3" xfId="18956" xr:uid="{00000000-0005-0000-0000-00002A350000}"/>
    <cellStyle name="Normal 10 2 2 2 4 2 2 3 3 2" xfId="27660" xr:uid="{00000000-0005-0000-0000-00002B350000}"/>
    <cellStyle name="Normal 10 2 2 2 4 2 2 3 4" xfId="14588" xr:uid="{00000000-0005-0000-0000-00002C350000}"/>
    <cellStyle name="Normal 10 2 2 2 4 2 2 3 4 2" xfId="23292" xr:uid="{00000000-0005-0000-0000-00002D350000}"/>
    <cellStyle name="Normal 10 2 2 2 4 2 2 3 5" xfId="21123" xr:uid="{00000000-0005-0000-0000-00002E350000}"/>
    <cellStyle name="Normal 10 2 2 2 4 2 3" xfId="3383" xr:uid="{00000000-0005-0000-0000-00002F350000}"/>
    <cellStyle name="Normal 10 2 2 2 4 2 3 2" xfId="3384" xr:uid="{00000000-0005-0000-0000-000030350000}"/>
    <cellStyle name="Normal 10 2 2 2 4 2 3 2 2" xfId="16759" xr:uid="{00000000-0005-0000-0000-000031350000}"/>
    <cellStyle name="Normal 10 2 2 2 4 2 3 2 2 2" xfId="25463" xr:uid="{00000000-0005-0000-0000-000032350000}"/>
    <cellStyle name="Normal 10 2 2 2 4 2 3 2 3" xfId="18957" xr:uid="{00000000-0005-0000-0000-000033350000}"/>
    <cellStyle name="Normal 10 2 2 2 4 2 3 2 3 2" xfId="27661" xr:uid="{00000000-0005-0000-0000-000034350000}"/>
    <cellStyle name="Normal 10 2 2 2 4 2 3 2 4" xfId="14589" xr:uid="{00000000-0005-0000-0000-000035350000}"/>
    <cellStyle name="Normal 10 2 2 2 4 2 3 2 4 2" xfId="23293" xr:uid="{00000000-0005-0000-0000-000036350000}"/>
    <cellStyle name="Normal 10 2 2 2 4 2 3 2 5" xfId="21124" xr:uid="{00000000-0005-0000-0000-000037350000}"/>
    <cellStyle name="Normal 10 2 2 2 4 2 4" xfId="16755" xr:uid="{00000000-0005-0000-0000-000038350000}"/>
    <cellStyle name="Normal 10 2 2 2 4 2 4 2" xfId="25459" xr:uid="{00000000-0005-0000-0000-000039350000}"/>
    <cellStyle name="Normal 10 2 2 2 4 2 5" xfId="18953" xr:uid="{00000000-0005-0000-0000-00003A350000}"/>
    <cellStyle name="Normal 10 2 2 2 4 2 5 2" xfId="27657" xr:uid="{00000000-0005-0000-0000-00003B350000}"/>
    <cellStyle name="Normal 10 2 2 2 4 2 6" xfId="14585" xr:uid="{00000000-0005-0000-0000-00003C350000}"/>
    <cellStyle name="Normal 10 2 2 2 4 2 6 2" xfId="23289" xr:uid="{00000000-0005-0000-0000-00003D350000}"/>
    <cellStyle name="Normal 10 2 2 2 4 2 7" xfId="21120" xr:uid="{00000000-0005-0000-0000-00003E350000}"/>
    <cellStyle name="Normal 10 2 2 2 4 3" xfId="3385" xr:uid="{00000000-0005-0000-0000-00003F350000}"/>
    <cellStyle name="Normal 10 2 2 2 4 3 2" xfId="3386" xr:uid="{00000000-0005-0000-0000-000040350000}"/>
    <cellStyle name="Normal 10 2 2 2 4 3 2 2" xfId="3387" xr:uid="{00000000-0005-0000-0000-000041350000}"/>
    <cellStyle name="Normal 10 2 2 2 4 3 2 2 2" xfId="16761" xr:uid="{00000000-0005-0000-0000-000042350000}"/>
    <cellStyle name="Normal 10 2 2 2 4 3 2 2 2 2" xfId="25465" xr:uid="{00000000-0005-0000-0000-000043350000}"/>
    <cellStyle name="Normal 10 2 2 2 4 3 2 2 3" xfId="18959" xr:uid="{00000000-0005-0000-0000-000044350000}"/>
    <cellStyle name="Normal 10 2 2 2 4 3 2 2 3 2" xfId="27663" xr:uid="{00000000-0005-0000-0000-000045350000}"/>
    <cellStyle name="Normal 10 2 2 2 4 3 2 2 4" xfId="14591" xr:uid="{00000000-0005-0000-0000-000046350000}"/>
    <cellStyle name="Normal 10 2 2 2 4 3 2 2 4 2" xfId="23295" xr:uid="{00000000-0005-0000-0000-000047350000}"/>
    <cellStyle name="Normal 10 2 2 2 4 3 2 2 5" xfId="21126" xr:uid="{00000000-0005-0000-0000-000048350000}"/>
    <cellStyle name="Normal 10 2 2 2 4 3 3" xfId="16760" xr:uid="{00000000-0005-0000-0000-000049350000}"/>
    <cellStyle name="Normal 10 2 2 2 4 3 3 2" xfId="25464" xr:uid="{00000000-0005-0000-0000-00004A350000}"/>
    <cellStyle name="Normal 10 2 2 2 4 3 4" xfId="18958" xr:uid="{00000000-0005-0000-0000-00004B350000}"/>
    <cellStyle name="Normal 10 2 2 2 4 3 4 2" xfId="27662" xr:uid="{00000000-0005-0000-0000-00004C350000}"/>
    <cellStyle name="Normal 10 2 2 2 4 3 5" xfId="14590" xr:uid="{00000000-0005-0000-0000-00004D350000}"/>
    <cellStyle name="Normal 10 2 2 2 4 3 5 2" xfId="23294" xr:uid="{00000000-0005-0000-0000-00004E350000}"/>
    <cellStyle name="Normal 10 2 2 2 4 3 6" xfId="21125" xr:uid="{00000000-0005-0000-0000-00004F350000}"/>
    <cellStyle name="Normal 10 2 2 2 4 4" xfId="3388" xr:uid="{00000000-0005-0000-0000-000050350000}"/>
    <cellStyle name="Normal 10 2 2 2 4 4 2" xfId="16762" xr:uid="{00000000-0005-0000-0000-000051350000}"/>
    <cellStyle name="Normal 10 2 2 2 4 4 2 2" xfId="25466" xr:uid="{00000000-0005-0000-0000-000052350000}"/>
    <cellStyle name="Normal 10 2 2 2 4 4 3" xfId="18960" xr:uid="{00000000-0005-0000-0000-000053350000}"/>
    <cellStyle name="Normal 10 2 2 2 4 4 3 2" xfId="27664" xr:uid="{00000000-0005-0000-0000-000054350000}"/>
    <cellStyle name="Normal 10 2 2 2 4 4 4" xfId="14592" xr:uid="{00000000-0005-0000-0000-000055350000}"/>
    <cellStyle name="Normal 10 2 2 2 4 4 4 2" xfId="23296" xr:uid="{00000000-0005-0000-0000-000056350000}"/>
    <cellStyle name="Normal 10 2 2 2 4 4 5" xfId="21127" xr:uid="{00000000-0005-0000-0000-000057350000}"/>
    <cellStyle name="Normal 10 2 2 2 5" xfId="3389" xr:uid="{00000000-0005-0000-0000-000058350000}"/>
    <cellStyle name="Normal 10 2 2 2 5 2" xfId="3390" xr:uid="{00000000-0005-0000-0000-000059350000}"/>
    <cellStyle name="Normal 10 2 2 2 5 2 2" xfId="3391" xr:uid="{00000000-0005-0000-0000-00005A350000}"/>
    <cellStyle name="Normal 10 2 2 2 5 2 2 2" xfId="3392" xr:uid="{00000000-0005-0000-0000-00005B350000}"/>
    <cellStyle name="Normal 10 2 2 2 5 2 2 2 2" xfId="16764" xr:uid="{00000000-0005-0000-0000-00005C350000}"/>
    <cellStyle name="Normal 10 2 2 2 5 2 2 2 2 2" xfId="25468" xr:uid="{00000000-0005-0000-0000-00005D350000}"/>
    <cellStyle name="Normal 10 2 2 2 5 2 2 2 3" xfId="18962" xr:uid="{00000000-0005-0000-0000-00005E350000}"/>
    <cellStyle name="Normal 10 2 2 2 5 2 2 2 3 2" xfId="27666" xr:uid="{00000000-0005-0000-0000-00005F350000}"/>
    <cellStyle name="Normal 10 2 2 2 5 2 2 2 4" xfId="14594" xr:uid="{00000000-0005-0000-0000-000060350000}"/>
    <cellStyle name="Normal 10 2 2 2 5 2 2 2 4 2" xfId="23298" xr:uid="{00000000-0005-0000-0000-000061350000}"/>
    <cellStyle name="Normal 10 2 2 2 5 2 2 2 5" xfId="21129" xr:uid="{00000000-0005-0000-0000-000062350000}"/>
    <cellStyle name="Normal 10 2 2 2 5 2 3" xfId="16763" xr:uid="{00000000-0005-0000-0000-000063350000}"/>
    <cellStyle name="Normal 10 2 2 2 5 2 3 2" xfId="25467" xr:uid="{00000000-0005-0000-0000-000064350000}"/>
    <cellStyle name="Normal 10 2 2 2 5 2 4" xfId="18961" xr:uid="{00000000-0005-0000-0000-000065350000}"/>
    <cellStyle name="Normal 10 2 2 2 5 2 4 2" xfId="27665" xr:uid="{00000000-0005-0000-0000-000066350000}"/>
    <cellStyle name="Normal 10 2 2 2 5 2 5" xfId="14593" xr:uid="{00000000-0005-0000-0000-000067350000}"/>
    <cellStyle name="Normal 10 2 2 2 5 2 5 2" xfId="23297" xr:uid="{00000000-0005-0000-0000-000068350000}"/>
    <cellStyle name="Normal 10 2 2 2 5 2 6" xfId="21128" xr:uid="{00000000-0005-0000-0000-000069350000}"/>
    <cellStyle name="Normal 10 2 2 2 5 3" xfId="3393" xr:uid="{00000000-0005-0000-0000-00006A350000}"/>
    <cellStyle name="Normal 10 2 2 2 5 3 2" xfId="16765" xr:uid="{00000000-0005-0000-0000-00006B350000}"/>
    <cellStyle name="Normal 10 2 2 2 5 3 2 2" xfId="25469" xr:uid="{00000000-0005-0000-0000-00006C350000}"/>
    <cellStyle name="Normal 10 2 2 2 5 3 3" xfId="18963" xr:uid="{00000000-0005-0000-0000-00006D350000}"/>
    <cellStyle name="Normal 10 2 2 2 5 3 3 2" xfId="27667" xr:uid="{00000000-0005-0000-0000-00006E350000}"/>
    <cellStyle name="Normal 10 2 2 2 5 3 4" xfId="14595" xr:uid="{00000000-0005-0000-0000-00006F350000}"/>
    <cellStyle name="Normal 10 2 2 2 5 3 4 2" xfId="23299" xr:uid="{00000000-0005-0000-0000-000070350000}"/>
    <cellStyle name="Normal 10 2 2 2 5 3 5" xfId="21130" xr:uid="{00000000-0005-0000-0000-000071350000}"/>
    <cellStyle name="Normal 10 2 2 2 6" xfId="3394" xr:uid="{00000000-0005-0000-0000-000072350000}"/>
    <cellStyle name="Normal 10 2 2 2 6 2" xfId="3395" xr:uid="{00000000-0005-0000-0000-000073350000}"/>
    <cellStyle name="Normal 10 2 2 2 6 2 2" xfId="16766" xr:uid="{00000000-0005-0000-0000-000074350000}"/>
    <cellStyle name="Normal 10 2 2 2 6 2 2 2" xfId="25470" xr:uid="{00000000-0005-0000-0000-000075350000}"/>
    <cellStyle name="Normal 10 2 2 2 6 2 3" xfId="18964" xr:uid="{00000000-0005-0000-0000-000076350000}"/>
    <cellStyle name="Normal 10 2 2 2 6 2 3 2" xfId="27668" xr:uid="{00000000-0005-0000-0000-000077350000}"/>
    <cellStyle name="Normal 10 2 2 2 6 2 4" xfId="14596" xr:uid="{00000000-0005-0000-0000-000078350000}"/>
    <cellStyle name="Normal 10 2 2 2 6 2 4 2" xfId="23300" xr:uid="{00000000-0005-0000-0000-000079350000}"/>
    <cellStyle name="Normal 10 2 2 2 6 2 5" xfId="21131" xr:uid="{00000000-0005-0000-0000-00007A350000}"/>
    <cellStyle name="Normal 10 2 2 2 7" xfId="16717" xr:uid="{00000000-0005-0000-0000-00007B350000}"/>
    <cellStyle name="Normal 10 2 2 2 7 2" xfId="25421" xr:uid="{00000000-0005-0000-0000-00007C350000}"/>
    <cellStyle name="Normal 10 2 2 2 8" xfId="18915" xr:uid="{00000000-0005-0000-0000-00007D350000}"/>
    <cellStyle name="Normal 10 2 2 2 8 2" xfId="27619" xr:uid="{00000000-0005-0000-0000-00007E350000}"/>
    <cellStyle name="Normal 10 2 2 2 9" xfId="14547" xr:uid="{00000000-0005-0000-0000-00007F350000}"/>
    <cellStyle name="Normal 10 2 2 2 9 2" xfId="23251" xr:uid="{00000000-0005-0000-0000-000080350000}"/>
    <cellStyle name="Normal 10 2 2 3" xfId="3396" xr:uid="{00000000-0005-0000-0000-000081350000}"/>
    <cellStyle name="Normal 10 2 2 3 2" xfId="3397" xr:uid="{00000000-0005-0000-0000-000082350000}"/>
    <cellStyle name="Normal 10 2 2 3 2 2" xfId="3398" xr:uid="{00000000-0005-0000-0000-000083350000}"/>
    <cellStyle name="Normal 10 2 2 3 2 2 2" xfId="3399" xr:uid="{00000000-0005-0000-0000-000084350000}"/>
    <cellStyle name="Normal 10 2 2 3 2 2 2 2" xfId="3400" xr:uid="{00000000-0005-0000-0000-000085350000}"/>
    <cellStyle name="Normal 10 2 2 3 2 2 2 2 2" xfId="3401" xr:uid="{00000000-0005-0000-0000-000086350000}"/>
    <cellStyle name="Normal 10 2 2 3 2 2 2 2 2 2" xfId="3402" xr:uid="{00000000-0005-0000-0000-000087350000}"/>
    <cellStyle name="Normal 10 2 2 3 2 2 2 2 2 2 2" xfId="3403" xr:uid="{00000000-0005-0000-0000-000088350000}"/>
    <cellStyle name="Normal 10 2 2 3 2 2 2 2 2 2 3" xfId="16770" xr:uid="{00000000-0005-0000-0000-000089350000}"/>
    <cellStyle name="Normal 10 2 2 3 2 2 2 2 2 2 3 2" xfId="25474" xr:uid="{00000000-0005-0000-0000-00008A350000}"/>
    <cellStyle name="Normal 10 2 2 3 2 2 2 2 2 2 4" xfId="18968" xr:uid="{00000000-0005-0000-0000-00008B350000}"/>
    <cellStyle name="Normal 10 2 2 3 2 2 2 2 2 2 4 2" xfId="27672" xr:uid="{00000000-0005-0000-0000-00008C350000}"/>
    <cellStyle name="Normal 10 2 2 3 2 2 2 2 2 2 5" xfId="14600" xr:uid="{00000000-0005-0000-0000-00008D350000}"/>
    <cellStyle name="Normal 10 2 2 3 2 2 2 2 2 2 5 2" xfId="23304" xr:uid="{00000000-0005-0000-0000-00008E350000}"/>
    <cellStyle name="Normal 10 2 2 3 2 2 2 2 2 2 6" xfId="21135" xr:uid="{00000000-0005-0000-0000-00008F350000}"/>
    <cellStyle name="Normal 10 2 2 3 2 2 2 2 3" xfId="3404" xr:uid="{00000000-0005-0000-0000-000090350000}"/>
    <cellStyle name="Normal 10 2 2 3 2 2 2 2 4" xfId="16769" xr:uid="{00000000-0005-0000-0000-000091350000}"/>
    <cellStyle name="Normal 10 2 2 3 2 2 2 2 4 2" xfId="25473" xr:uid="{00000000-0005-0000-0000-000092350000}"/>
    <cellStyle name="Normal 10 2 2 3 2 2 2 2 5" xfId="18967" xr:uid="{00000000-0005-0000-0000-000093350000}"/>
    <cellStyle name="Normal 10 2 2 3 2 2 2 2 5 2" xfId="27671" xr:uid="{00000000-0005-0000-0000-000094350000}"/>
    <cellStyle name="Normal 10 2 2 3 2 2 2 2 6" xfId="14599" xr:uid="{00000000-0005-0000-0000-000095350000}"/>
    <cellStyle name="Normal 10 2 2 3 2 2 2 2 6 2" xfId="23303" xr:uid="{00000000-0005-0000-0000-000096350000}"/>
    <cellStyle name="Normal 10 2 2 3 2 2 2 2 7" xfId="21134" xr:uid="{00000000-0005-0000-0000-000097350000}"/>
    <cellStyle name="Normal 10 2 2 3 2 2 2 3" xfId="3405" xr:uid="{00000000-0005-0000-0000-000098350000}"/>
    <cellStyle name="Normal 10 2 2 3 2 2 2 3 2" xfId="3406" xr:uid="{00000000-0005-0000-0000-000099350000}"/>
    <cellStyle name="Normal 10 2 2 3 2 2 2 3 3" xfId="16771" xr:uid="{00000000-0005-0000-0000-00009A350000}"/>
    <cellStyle name="Normal 10 2 2 3 2 2 2 3 3 2" xfId="25475" xr:uid="{00000000-0005-0000-0000-00009B350000}"/>
    <cellStyle name="Normal 10 2 2 3 2 2 2 3 4" xfId="18969" xr:uid="{00000000-0005-0000-0000-00009C350000}"/>
    <cellStyle name="Normal 10 2 2 3 2 2 2 3 4 2" xfId="27673" xr:uid="{00000000-0005-0000-0000-00009D350000}"/>
    <cellStyle name="Normal 10 2 2 3 2 2 2 3 5" xfId="14601" xr:uid="{00000000-0005-0000-0000-00009E350000}"/>
    <cellStyle name="Normal 10 2 2 3 2 2 2 3 5 2" xfId="23305" xr:uid="{00000000-0005-0000-0000-00009F350000}"/>
    <cellStyle name="Normal 10 2 2 3 2 2 2 3 6" xfId="21136" xr:uid="{00000000-0005-0000-0000-0000A0350000}"/>
    <cellStyle name="Normal 10 2 2 3 2 2 3" xfId="3407" xr:uid="{00000000-0005-0000-0000-0000A1350000}"/>
    <cellStyle name="Normal 10 2 2 3 2 2 3 2" xfId="3408" xr:uid="{00000000-0005-0000-0000-0000A2350000}"/>
    <cellStyle name="Normal 10 2 2 3 2 2 3 2 2" xfId="3409" xr:uid="{00000000-0005-0000-0000-0000A3350000}"/>
    <cellStyle name="Normal 10 2 2 3 2 2 3 2 3" xfId="16772" xr:uid="{00000000-0005-0000-0000-0000A4350000}"/>
    <cellStyle name="Normal 10 2 2 3 2 2 3 2 3 2" xfId="25476" xr:uid="{00000000-0005-0000-0000-0000A5350000}"/>
    <cellStyle name="Normal 10 2 2 3 2 2 3 2 4" xfId="18970" xr:uid="{00000000-0005-0000-0000-0000A6350000}"/>
    <cellStyle name="Normal 10 2 2 3 2 2 3 2 4 2" xfId="27674" xr:uid="{00000000-0005-0000-0000-0000A7350000}"/>
    <cellStyle name="Normal 10 2 2 3 2 2 3 2 5" xfId="14602" xr:uid="{00000000-0005-0000-0000-0000A8350000}"/>
    <cellStyle name="Normal 10 2 2 3 2 2 3 2 5 2" xfId="23306" xr:uid="{00000000-0005-0000-0000-0000A9350000}"/>
    <cellStyle name="Normal 10 2 2 3 2 2 3 2 6" xfId="21137" xr:uid="{00000000-0005-0000-0000-0000AA350000}"/>
    <cellStyle name="Normal 10 2 2 3 2 2 4" xfId="3410" xr:uid="{00000000-0005-0000-0000-0000AB350000}"/>
    <cellStyle name="Normal 10 2 2 3 2 2 5" xfId="16768" xr:uid="{00000000-0005-0000-0000-0000AC350000}"/>
    <cellStyle name="Normal 10 2 2 3 2 2 5 2" xfId="25472" xr:uid="{00000000-0005-0000-0000-0000AD350000}"/>
    <cellStyle name="Normal 10 2 2 3 2 2 6" xfId="18966" xr:uid="{00000000-0005-0000-0000-0000AE350000}"/>
    <cellStyle name="Normal 10 2 2 3 2 2 6 2" xfId="27670" xr:uid="{00000000-0005-0000-0000-0000AF350000}"/>
    <cellStyle name="Normal 10 2 2 3 2 2 7" xfId="14598" xr:uid="{00000000-0005-0000-0000-0000B0350000}"/>
    <cellStyle name="Normal 10 2 2 3 2 2 7 2" xfId="23302" xr:uid="{00000000-0005-0000-0000-0000B1350000}"/>
    <cellStyle name="Normal 10 2 2 3 2 2 8" xfId="21133" xr:uid="{00000000-0005-0000-0000-0000B2350000}"/>
    <cellStyle name="Normal 10 2 2 3 2 3" xfId="3411" xr:uid="{00000000-0005-0000-0000-0000B3350000}"/>
    <cellStyle name="Normal 10 2 2 3 2 4" xfId="3412" xr:uid="{00000000-0005-0000-0000-0000B4350000}"/>
    <cellStyle name="Normal 10 2 2 3 2 4 2" xfId="3413" xr:uid="{00000000-0005-0000-0000-0000B5350000}"/>
    <cellStyle name="Normal 10 2 2 3 2 4 2 2" xfId="3414" xr:uid="{00000000-0005-0000-0000-0000B6350000}"/>
    <cellStyle name="Normal 10 2 2 3 2 4 2 2 2" xfId="3415" xr:uid="{00000000-0005-0000-0000-0000B7350000}"/>
    <cellStyle name="Normal 10 2 2 3 2 4 2 2 3" xfId="16774" xr:uid="{00000000-0005-0000-0000-0000B8350000}"/>
    <cellStyle name="Normal 10 2 2 3 2 4 2 2 3 2" xfId="25478" xr:uid="{00000000-0005-0000-0000-0000B9350000}"/>
    <cellStyle name="Normal 10 2 2 3 2 4 2 2 4" xfId="18972" xr:uid="{00000000-0005-0000-0000-0000BA350000}"/>
    <cellStyle name="Normal 10 2 2 3 2 4 2 2 4 2" xfId="27676" xr:uid="{00000000-0005-0000-0000-0000BB350000}"/>
    <cellStyle name="Normal 10 2 2 3 2 4 2 2 5" xfId="14604" xr:uid="{00000000-0005-0000-0000-0000BC350000}"/>
    <cellStyle name="Normal 10 2 2 3 2 4 2 2 5 2" xfId="23308" xr:uid="{00000000-0005-0000-0000-0000BD350000}"/>
    <cellStyle name="Normal 10 2 2 3 2 4 2 2 6" xfId="21139" xr:uid="{00000000-0005-0000-0000-0000BE350000}"/>
    <cellStyle name="Normal 10 2 2 3 2 4 3" xfId="3416" xr:uid="{00000000-0005-0000-0000-0000BF350000}"/>
    <cellStyle name="Normal 10 2 2 3 2 4 4" xfId="16773" xr:uid="{00000000-0005-0000-0000-0000C0350000}"/>
    <cellStyle name="Normal 10 2 2 3 2 4 4 2" xfId="25477" xr:uid="{00000000-0005-0000-0000-0000C1350000}"/>
    <cellStyle name="Normal 10 2 2 3 2 4 5" xfId="18971" xr:uid="{00000000-0005-0000-0000-0000C2350000}"/>
    <cellStyle name="Normal 10 2 2 3 2 4 5 2" xfId="27675" xr:uid="{00000000-0005-0000-0000-0000C3350000}"/>
    <cellStyle name="Normal 10 2 2 3 2 4 6" xfId="14603" xr:uid="{00000000-0005-0000-0000-0000C4350000}"/>
    <cellStyle name="Normal 10 2 2 3 2 4 6 2" xfId="23307" xr:uid="{00000000-0005-0000-0000-0000C5350000}"/>
    <cellStyle name="Normal 10 2 2 3 2 4 7" xfId="21138" xr:uid="{00000000-0005-0000-0000-0000C6350000}"/>
    <cellStyle name="Normal 10 2 2 3 2 5" xfId="3417" xr:uid="{00000000-0005-0000-0000-0000C7350000}"/>
    <cellStyle name="Normal 10 2 2 3 2 5 2" xfId="3418" xr:uid="{00000000-0005-0000-0000-0000C8350000}"/>
    <cellStyle name="Normal 10 2 2 3 2 5 3" xfId="16775" xr:uid="{00000000-0005-0000-0000-0000C9350000}"/>
    <cellStyle name="Normal 10 2 2 3 2 5 3 2" xfId="25479" xr:uid="{00000000-0005-0000-0000-0000CA350000}"/>
    <cellStyle name="Normal 10 2 2 3 2 5 4" xfId="18973" xr:uid="{00000000-0005-0000-0000-0000CB350000}"/>
    <cellStyle name="Normal 10 2 2 3 2 5 4 2" xfId="27677" xr:uid="{00000000-0005-0000-0000-0000CC350000}"/>
    <cellStyle name="Normal 10 2 2 3 2 5 5" xfId="14605" xr:uid="{00000000-0005-0000-0000-0000CD350000}"/>
    <cellStyle name="Normal 10 2 2 3 2 5 5 2" xfId="23309" xr:uid="{00000000-0005-0000-0000-0000CE350000}"/>
    <cellStyle name="Normal 10 2 2 3 2 5 6" xfId="21140" xr:uid="{00000000-0005-0000-0000-0000CF350000}"/>
    <cellStyle name="Normal 10 2 2 3 3" xfId="3419" xr:uid="{00000000-0005-0000-0000-0000D0350000}"/>
    <cellStyle name="Normal 10 2 2 3 3 2" xfId="3420" xr:uid="{00000000-0005-0000-0000-0000D1350000}"/>
    <cellStyle name="Normal 10 2 2 3 3 2 2" xfId="3421" xr:uid="{00000000-0005-0000-0000-0000D2350000}"/>
    <cellStyle name="Normal 10 2 2 3 3 2 2 2" xfId="3422" xr:uid="{00000000-0005-0000-0000-0000D3350000}"/>
    <cellStyle name="Normal 10 2 2 3 3 2 2 2 2" xfId="3423" xr:uid="{00000000-0005-0000-0000-0000D4350000}"/>
    <cellStyle name="Normal 10 2 2 3 3 2 2 2 2 2" xfId="3424" xr:uid="{00000000-0005-0000-0000-0000D5350000}"/>
    <cellStyle name="Normal 10 2 2 3 3 2 2 2 2 2 2" xfId="16778" xr:uid="{00000000-0005-0000-0000-0000D6350000}"/>
    <cellStyle name="Normal 10 2 2 3 3 2 2 2 2 2 2 2" xfId="25482" xr:uid="{00000000-0005-0000-0000-0000D7350000}"/>
    <cellStyle name="Normal 10 2 2 3 3 2 2 2 2 2 3" xfId="18976" xr:uid="{00000000-0005-0000-0000-0000D8350000}"/>
    <cellStyle name="Normal 10 2 2 3 3 2 2 2 2 2 3 2" xfId="27680" xr:uid="{00000000-0005-0000-0000-0000D9350000}"/>
    <cellStyle name="Normal 10 2 2 3 3 2 2 2 2 2 4" xfId="14608" xr:uid="{00000000-0005-0000-0000-0000DA350000}"/>
    <cellStyle name="Normal 10 2 2 3 3 2 2 2 2 2 4 2" xfId="23312" xr:uid="{00000000-0005-0000-0000-0000DB350000}"/>
    <cellStyle name="Normal 10 2 2 3 3 2 2 2 2 2 5" xfId="21143" xr:uid="{00000000-0005-0000-0000-0000DC350000}"/>
    <cellStyle name="Normal 10 2 2 3 3 2 2 2 3" xfId="16777" xr:uid="{00000000-0005-0000-0000-0000DD350000}"/>
    <cellStyle name="Normal 10 2 2 3 3 2 2 2 3 2" xfId="25481" xr:uid="{00000000-0005-0000-0000-0000DE350000}"/>
    <cellStyle name="Normal 10 2 2 3 3 2 2 2 4" xfId="18975" xr:uid="{00000000-0005-0000-0000-0000DF350000}"/>
    <cellStyle name="Normal 10 2 2 3 3 2 2 2 4 2" xfId="27679" xr:uid="{00000000-0005-0000-0000-0000E0350000}"/>
    <cellStyle name="Normal 10 2 2 3 3 2 2 2 5" xfId="14607" xr:uid="{00000000-0005-0000-0000-0000E1350000}"/>
    <cellStyle name="Normal 10 2 2 3 3 2 2 2 5 2" xfId="23311" xr:uid="{00000000-0005-0000-0000-0000E2350000}"/>
    <cellStyle name="Normal 10 2 2 3 3 2 2 2 6" xfId="21142" xr:uid="{00000000-0005-0000-0000-0000E3350000}"/>
    <cellStyle name="Normal 10 2 2 3 3 2 2 3" xfId="3425" xr:uid="{00000000-0005-0000-0000-0000E4350000}"/>
    <cellStyle name="Normal 10 2 2 3 3 2 2 3 2" xfId="16779" xr:uid="{00000000-0005-0000-0000-0000E5350000}"/>
    <cellStyle name="Normal 10 2 2 3 3 2 2 3 2 2" xfId="25483" xr:uid="{00000000-0005-0000-0000-0000E6350000}"/>
    <cellStyle name="Normal 10 2 2 3 3 2 2 3 3" xfId="18977" xr:uid="{00000000-0005-0000-0000-0000E7350000}"/>
    <cellStyle name="Normal 10 2 2 3 3 2 2 3 3 2" xfId="27681" xr:uid="{00000000-0005-0000-0000-0000E8350000}"/>
    <cellStyle name="Normal 10 2 2 3 3 2 2 3 4" xfId="14609" xr:uid="{00000000-0005-0000-0000-0000E9350000}"/>
    <cellStyle name="Normal 10 2 2 3 3 2 2 3 4 2" xfId="23313" xr:uid="{00000000-0005-0000-0000-0000EA350000}"/>
    <cellStyle name="Normal 10 2 2 3 3 2 2 3 5" xfId="21144" xr:uid="{00000000-0005-0000-0000-0000EB350000}"/>
    <cellStyle name="Normal 10 2 2 3 3 2 3" xfId="3426" xr:uid="{00000000-0005-0000-0000-0000EC350000}"/>
    <cellStyle name="Normal 10 2 2 3 3 2 3 2" xfId="3427" xr:uid="{00000000-0005-0000-0000-0000ED350000}"/>
    <cellStyle name="Normal 10 2 2 3 3 2 3 2 2" xfId="16780" xr:uid="{00000000-0005-0000-0000-0000EE350000}"/>
    <cellStyle name="Normal 10 2 2 3 3 2 3 2 2 2" xfId="25484" xr:uid="{00000000-0005-0000-0000-0000EF350000}"/>
    <cellStyle name="Normal 10 2 2 3 3 2 3 2 3" xfId="18978" xr:uid="{00000000-0005-0000-0000-0000F0350000}"/>
    <cellStyle name="Normal 10 2 2 3 3 2 3 2 3 2" xfId="27682" xr:uid="{00000000-0005-0000-0000-0000F1350000}"/>
    <cellStyle name="Normal 10 2 2 3 3 2 3 2 4" xfId="14610" xr:uid="{00000000-0005-0000-0000-0000F2350000}"/>
    <cellStyle name="Normal 10 2 2 3 3 2 3 2 4 2" xfId="23314" xr:uid="{00000000-0005-0000-0000-0000F3350000}"/>
    <cellStyle name="Normal 10 2 2 3 3 2 3 2 5" xfId="21145" xr:uid="{00000000-0005-0000-0000-0000F4350000}"/>
    <cellStyle name="Normal 10 2 2 3 3 2 4" xfId="16776" xr:uid="{00000000-0005-0000-0000-0000F5350000}"/>
    <cellStyle name="Normal 10 2 2 3 3 2 4 2" xfId="25480" xr:uid="{00000000-0005-0000-0000-0000F6350000}"/>
    <cellStyle name="Normal 10 2 2 3 3 2 5" xfId="18974" xr:uid="{00000000-0005-0000-0000-0000F7350000}"/>
    <cellStyle name="Normal 10 2 2 3 3 2 5 2" xfId="27678" xr:uid="{00000000-0005-0000-0000-0000F8350000}"/>
    <cellStyle name="Normal 10 2 2 3 3 2 6" xfId="14606" xr:uid="{00000000-0005-0000-0000-0000F9350000}"/>
    <cellStyle name="Normal 10 2 2 3 3 2 6 2" xfId="23310" xr:uid="{00000000-0005-0000-0000-0000FA350000}"/>
    <cellStyle name="Normal 10 2 2 3 3 2 7" xfId="21141" xr:uid="{00000000-0005-0000-0000-0000FB350000}"/>
    <cellStyle name="Normal 10 2 2 3 3 3" xfId="3428" xr:uid="{00000000-0005-0000-0000-0000FC350000}"/>
    <cellStyle name="Normal 10 2 2 3 3 3 2" xfId="3429" xr:uid="{00000000-0005-0000-0000-0000FD350000}"/>
    <cellStyle name="Normal 10 2 2 3 3 3 2 2" xfId="3430" xr:uid="{00000000-0005-0000-0000-0000FE350000}"/>
    <cellStyle name="Normal 10 2 2 3 3 3 2 2 2" xfId="16782" xr:uid="{00000000-0005-0000-0000-0000FF350000}"/>
    <cellStyle name="Normal 10 2 2 3 3 3 2 2 2 2" xfId="25486" xr:uid="{00000000-0005-0000-0000-000000360000}"/>
    <cellStyle name="Normal 10 2 2 3 3 3 2 2 3" xfId="18980" xr:uid="{00000000-0005-0000-0000-000001360000}"/>
    <cellStyle name="Normal 10 2 2 3 3 3 2 2 3 2" xfId="27684" xr:uid="{00000000-0005-0000-0000-000002360000}"/>
    <cellStyle name="Normal 10 2 2 3 3 3 2 2 4" xfId="14612" xr:uid="{00000000-0005-0000-0000-000003360000}"/>
    <cellStyle name="Normal 10 2 2 3 3 3 2 2 4 2" xfId="23316" xr:uid="{00000000-0005-0000-0000-000004360000}"/>
    <cellStyle name="Normal 10 2 2 3 3 3 2 2 5" xfId="21147" xr:uid="{00000000-0005-0000-0000-000005360000}"/>
    <cellStyle name="Normal 10 2 2 3 3 3 3" xfId="16781" xr:uid="{00000000-0005-0000-0000-000006360000}"/>
    <cellStyle name="Normal 10 2 2 3 3 3 3 2" xfId="25485" xr:uid="{00000000-0005-0000-0000-000007360000}"/>
    <cellStyle name="Normal 10 2 2 3 3 3 4" xfId="18979" xr:uid="{00000000-0005-0000-0000-000008360000}"/>
    <cellStyle name="Normal 10 2 2 3 3 3 4 2" xfId="27683" xr:uid="{00000000-0005-0000-0000-000009360000}"/>
    <cellStyle name="Normal 10 2 2 3 3 3 5" xfId="14611" xr:uid="{00000000-0005-0000-0000-00000A360000}"/>
    <cellStyle name="Normal 10 2 2 3 3 3 5 2" xfId="23315" xr:uid="{00000000-0005-0000-0000-00000B360000}"/>
    <cellStyle name="Normal 10 2 2 3 3 3 6" xfId="21146" xr:uid="{00000000-0005-0000-0000-00000C360000}"/>
    <cellStyle name="Normal 10 2 2 3 3 4" xfId="3431" xr:uid="{00000000-0005-0000-0000-00000D360000}"/>
    <cellStyle name="Normal 10 2 2 3 3 4 2" xfId="16783" xr:uid="{00000000-0005-0000-0000-00000E360000}"/>
    <cellStyle name="Normal 10 2 2 3 3 4 2 2" xfId="25487" xr:uid="{00000000-0005-0000-0000-00000F360000}"/>
    <cellStyle name="Normal 10 2 2 3 3 4 3" xfId="18981" xr:uid="{00000000-0005-0000-0000-000010360000}"/>
    <cellStyle name="Normal 10 2 2 3 3 4 3 2" xfId="27685" xr:uid="{00000000-0005-0000-0000-000011360000}"/>
    <cellStyle name="Normal 10 2 2 3 3 4 4" xfId="14613" xr:uid="{00000000-0005-0000-0000-000012360000}"/>
    <cellStyle name="Normal 10 2 2 3 3 4 4 2" xfId="23317" xr:uid="{00000000-0005-0000-0000-000013360000}"/>
    <cellStyle name="Normal 10 2 2 3 3 4 5" xfId="21148" xr:uid="{00000000-0005-0000-0000-000014360000}"/>
    <cellStyle name="Normal 10 2 2 3 4" xfId="3432" xr:uid="{00000000-0005-0000-0000-000015360000}"/>
    <cellStyle name="Normal 10 2 2 3 4 2" xfId="3433" xr:uid="{00000000-0005-0000-0000-000016360000}"/>
    <cellStyle name="Normal 10 2 2 3 4 2 2" xfId="3434" xr:uid="{00000000-0005-0000-0000-000017360000}"/>
    <cellStyle name="Normal 10 2 2 3 4 2 2 2" xfId="3435" xr:uid="{00000000-0005-0000-0000-000018360000}"/>
    <cellStyle name="Normal 10 2 2 3 4 2 2 2 2" xfId="16785" xr:uid="{00000000-0005-0000-0000-000019360000}"/>
    <cellStyle name="Normal 10 2 2 3 4 2 2 2 2 2" xfId="25489" xr:uid="{00000000-0005-0000-0000-00001A360000}"/>
    <cellStyle name="Normal 10 2 2 3 4 2 2 2 3" xfId="18983" xr:uid="{00000000-0005-0000-0000-00001B360000}"/>
    <cellStyle name="Normal 10 2 2 3 4 2 2 2 3 2" xfId="27687" xr:uid="{00000000-0005-0000-0000-00001C360000}"/>
    <cellStyle name="Normal 10 2 2 3 4 2 2 2 4" xfId="14615" xr:uid="{00000000-0005-0000-0000-00001D360000}"/>
    <cellStyle name="Normal 10 2 2 3 4 2 2 2 4 2" xfId="23319" xr:uid="{00000000-0005-0000-0000-00001E360000}"/>
    <cellStyle name="Normal 10 2 2 3 4 2 2 2 5" xfId="21150" xr:uid="{00000000-0005-0000-0000-00001F360000}"/>
    <cellStyle name="Normal 10 2 2 3 4 2 3" xfId="16784" xr:uid="{00000000-0005-0000-0000-000020360000}"/>
    <cellStyle name="Normal 10 2 2 3 4 2 3 2" xfId="25488" xr:uid="{00000000-0005-0000-0000-000021360000}"/>
    <cellStyle name="Normal 10 2 2 3 4 2 4" xfId="18982" xr:uid="{00000000-0005-0000-0000-000022360000}"/>
    <cellStyle name="Normal 10 2 2 3 4 2 4 2" xfId="27686" xr:uid="{00000000-0005-0000-0000-000023360000}"/>
    <cellStyle name="Normal 10 2 2 3 4 2 5" xfId="14614" xr:uid="{00000000-0005-0000-0000-000024360000}"/>
    <cellStyle name="Normal 10 2 2 3 4 2 5 2" xfId="23318" xr:uid="{00000000-0005-0000-0000-000025360000}"/>
    <cellStyle name="Normal 10 2 2 3 4 2 6" xfId="21149" xr:uid="{00000000-0005-0000-0000-000026360000}"/>
    <cellStyle name="Normal 10 2 2 3 4 3" xfId="3436" xr:uid="{00000000-0005-0000-0000-000027360000}"/>
    <cellStyle name="Normal 10 2 2 3 4 3 2" xfId="16786" xr:uid="{00000000-0005-0000-0000-000028360000}"/>
    <cellStyle name="Normal 10 2 2 3 4 3 2 2" xfId="25490" xr:uid="{00000000-0005-0000-0000-000029360000}"/>
    <cellStyle name="Normal 10 2 2 3 4 3 3" xfId="18984" xr:uid="{00000000-0005-0000-0000-00002A360000}"/>
    <cellStyle name="Normal 10 2 2 3 4 3 3 2" xfId="27688" xr:uid="{00000000-0005-0000-0000-00002B360000}"/>
    <cellStyle name="Normal 10 2 2 3 4 3 4" xfId="14616" xr:uid="{00000000-0005-0000-0000-00002C360000}"/>
    <cellStyle name="Normal 10 2 2 3 4 3 4 2" xfId="23320" xr:uid="{00000000-0005-0000-0000-00002D360000}"/>
    <cellStyle name="Normal 10 2 2 3 4 3 5" xfId="21151" xr:uid="{00000000-0005-0000-0000-00002E360000}"/>
    <cellStyle name="Normal 10 2 2 3 5" xfId="3437" xr:uid="{00000000-0005-0000-0000-00002F360000}"/>
    <cellStyle name="Normal 10 2 2 3 5 2" xfId="3438" xr:uid="{00000000-0005-0000-0000-000030360000}"/>
    <cellStyle name="Normal 10 2 2 3 5 2 2" xfId="16787" xr:uid="{00000000-0005-0000-0000-000031360000}"/>
    <cellStyle name="Normal 10 2 2 3 5 2 2 2" xfId="25491" xr:uid="{00000000-0005-0000-0000-000032360000}"/>
    <cellStyle name="Normal 10 2 2 3 5 2 3" xfId="18985" xr:uid="{00000000-0005-0000-0000-000033360000}"/>
    <cellStyle name="Normal 10 2 2 3 5 2 3 2" xfId="27689" xr:uid="{00000000-0005-0000-0000-000034360000}"/>
    <cellStyle name="Normal 10 2 2 3 5 2 4" xfId="14617" xr:uid="{00000000-0005-0000-0000-000035360000}"/>
    <cellStyle name="Normal 10 2 2 3 5 2 4 2" xfId="23321" xr:uid="{00000000-0005-0000-0000-000036360000}"/>
    <cellStyle name="Normal 10 2 2 3 5 2 5" xfId="21152" xr:uid="{00000000-0005-0000-0000-000037360000}"/>
    <cellStyle name="Normal 10 2 2 3 6" xfId="16767" xr:uid="{00000000-0005-0000-0000-000038360000}"/>
    <cellStyle name="Normal 10 2 2 3 6 2" xfId="25471" xr:uid="{00000000-0005-0000-0000-000039360000}"/>
    <cellStyle name="Normal 10 2 2 3 7" xfId="18965" xr:uid="{00000000-0005-0000-0000-00003A360000}"/>
    <cellStyle name="Normal 10 2 2 3 7 2" xfId="27669" xr:uid="{00000000-0005-0000-0000-00003B360000}"/>
    <cellStyle name="Normal 10 2 2 3 8" xfId="14597" xr:uid="{00000000-0005-0000-0000-00003C360000}"/>
    <cellStyle name="Normal 10 2 2 3 8 2" xfId="23301" xr:uid="{00000000-0005-0000-0000-00003D360000}"/>
    <cellStyle name="Normal 10 2 2 3 9" xfId="21132" xr:uid="{00000000-0005-0000-0000-00003E360000}"/>
    <cellStyle name="Normal 10 2 2 4" xfId="3439" xr:uid="{00000000-0005-0000-0000-00003F360000}"/>
    <cellStyle name="Normal 10 2 2 4 2" xfId="3440" xr:uid="{00000000-0005-0000-0000-000040360000}"/>
    <cellStyle name="Normal 10 2 2 4 2 2" xfId="3441" xr:uid="{00000000-0005-0000-0000-000041360000}"/>
    <cellStyle name="Normal 10 2 2 4 2 2 2" xfId="3442" xr:uid="{00000000-0005-0000-0000-000042360000}"/>
    <cellStyle name="Normal 10 2 2 4 2 2 2 2" xfId="3443" xr:uid="{00000000-0005-0000-0000-000043360000}"/>
    <cellStyle name="Normal 10 2 2 4 2 2 2 2 2" xfId="3444" xr:uid="{00000000-0005-0000-0000-000044360000}"/>
    <cellStyle name="Normal 10 2 2 4 2 2 2 2 3" xfId="16790" xr:uid="{00000000-0005-0000-0000-000045360000}"/>
    <cellStyle name="Normal 10 2 2 4 2 2 2 2 3 2" xfId="25494" xr:uid="{00000000-0005-0000-0000-000046360000}"/>
    <cellStyle name="Normal 10 2 2 4 2 2 2 2 4" xfId="18988" xr:uid="{00000000-0005-0000-0000-000047360000}"/>
    <cellStyle name="Normal 10 2 2 4 2 2 2 2 4 2" xfId="27692" xr:uid="{00000000-0005-0000-0000-000048360000}"/>
    <cellStyle name="Normal 10 2 2 4 2 2 2 2 5" xfId="14620" xr:uid="{00000000-0005-0000-0000-000049360000}"/>
    <cellStyle name="Normal 10 2 2 4 2 2 2 2 5 2" xfId="23324" xr:uid="{00000000-0005-0000-0000-00004A360000}"/>
    <cellStyle name="Normal 10 2 2 4 2 2 2 2 6" xfId="21155" xr:uid="{00000000-0005-0000-0000-00004B360000}"/>
    <cellStyle name="Normal 10 2 2 4 2 2 3" xfId="3445" xr:uid="{00000000-0005-0000-0000-00004C360000}"/>
    <cellStyle name="Normal 10 2 2 4 2 2 4" xfId="16789" xr:uid="{00000000-0005-0000-0000-00004D360000}"/>
    <cellStyle name="Normal 10 2 2 4 2 2 4 2" xfId="25493" xr:uid="{00000000-0005-0000-0000-00004E360000}"/>
    <cellStyle name="Normal 10 2 2 4 2 2 5" xfId="18987" xr:uid="{00000000-0005-0000-0000-00004F360000}"/>
    <cellStyle name="Normal 10 2 2 4 2 2 5 2" xfId="27691" xr:uid="{00000000-0005-0000-0000-000050360000}"/>
    <cellStyle name="Normal 10 2 2 4 2 2 6" xfId="14619" xr:uid="{00000000-0005-0000-0000-000051360000}"/>
    <cellStyle name="Normal 10 2 2 4 2 2 6 2" xfId="23323" xr:uid="{00000000-0005-0000-0000-000052360000}"/>
    <cellStyle name="Normal 10 2 2 4 2 2 7" xfId="21154" xr:uid="{00000000-0005-0000-0000-000053360000}"/>
    <cellStyle name="Normal 10 2 2 4 2 3" xfId="3446" xr:uid="{00000000-0005-0000-0000-000054360000}"/>
    <cellStyle name="Normal 10 2 2 4 2 3 2" xfId="3447" xr:uid="{00000000-0005-0000-0000-000055360000}"/>
    <cellStyle name="Normal 10 2 2 4 2 3 3" xfId="16791" xr:uid="{00000000-0005-0000-0000-000056360000}"/>
    <cellStyle name="Normal 10 2 2 4 2 3 3 2" xfId="25495" xr:uid="{00000000-0005-0000-0000-000057360000}"/>
    <cellStyle name="Normal 10 2 2 4 2 3 4" xfId="18989" xr:uid="{00000000-0005-0000-0000-000058360000}"/>
    <cellStyle name="Normal 10 2 2 4 2 3 4 2" xfId="27693" xr:uid="{00000000-0005-0000-0000-000059360000}"/>
    <cellStyle name="Normal 10 2 2 4 2 3 5" xfId="14621" xr:uid="{00000000-0005-0000-0000-00005A360000}"/>
    <cellStyle name="Normal 10 2 2 4 2 3 5 2" xfId="23325" xr:uid="{00000000-0005-0000-0000-00005B360000}"/>
    <cellStyle name="Normal 10 2 2 4 2 3 6" xfId="21156" xr:uid="{00000000-0005-0000-0000-00005C360000}"/>
    <cellStyle name="Normal 10 2 2 4 3" xfId="3448" xr:uid="{00000000-0005-0000-0000-00005D360000}"/>
    <cellStyle name="Normal 10 2 2 4 3 2" xfId="3449" xr:uid="{00000000-0005-0000-0000-00005E360000}"/>
    <cellStyle name="Normal 10 2 2 4 3 2 2" xfId="3450" xr:uid="{00000000-0005-0000-0000-00005F360000}"/>
    <cellStyle name="Normal 10 2 2 4 3 2 3" xfId="16792" xr:uid="{00000000-0005-0000-0000-000060360000}"/>
    <cellStyle name="Normal 10 2 2 4 3 2 3 2" xfId="25496" xr:uid="{00000000-0005-0000-0000-000061360000}"/>
    <cellStyle name="Normal 10 2 2 4 3 2 4" xfId="18990" xr:uid="{00000000-0005-0000-0000-000062360000}"/>
    <cellStyle name="Normal 10 2 2 4 3 2 4 2" xfId="27694" xr:uid="{00000000-0005-0000-0000-000063360000}"/>
    <cellStyle name="Normal 10 2 2 4 3 2 5" xfId="14622" xr:uid="{00000000-0005-0000-0000-000064360000}"/>
    <cellStyle name="Normal 10 2 2 4 3 2 5 2" xfId="23326" xr:uid="{00000000-0005-0000-0000-000065360000}"/>
    <cellStyle name="Normal 10 2 2 4 3 2 6" xfId="21157" xr:uid="{00000000-0005-0000-0000-000066360000}"/>
    <cellStyle name="Normal 10 2 2 4 4" xfId="3451" xr:uid="{00000000-0005-0000-0000-000067360000}"/>
    <cellStyle name="Normal 10 2 2 4 5" xfId="16788" xr:uid="{00000000-0005-0000-0000-000068360000}"/>
    <cellStyle name="Normal 10 2 2 4 5 2" xfId="25492" xr:uid="{00000000-0005-0000-0000-000069360000}"/>
    <cellStyle name="Normal 10 2 2 4 6" xfId="18986" xr:uid="{00000000-0005-0000-0000-00006A360000}"/>
    <cellStyle name="Normal 10 2 2 4 6 2" xfId="27690" xr:uid="{00000000-0005-0000-0000-00006B360000}"/>
    <cellStyle name="Normal 10 2 2 4 7" xfId="14618" xr:uid="{00000000-0005-0000-0000-00006C360000}"/>
    <cellStyle name="Normal 10 2 2 4 7 2" xfId="23322" xr:uid="{00000000-0005-0000-0000-00006D360000}"/>
    <cellStyle name="Normal 10 2 2 4 8" xfId="21153" xr:uid="{00000000-0005-0000-0000-00006E360000}"/>
    <cellStyle name="Normal 10 2 2 5" xfId="3452" xr:uid="{00000000-0005-0000-0000-00006F360000}"/>
    <cellStyle name="Normal 10 2 2 6" xfId="3453" xr:uid="{00000000-0005-0000-0000-000070360000}"/>
    <cellStyle name="Normal 10 2 2 6 2" xfId="3454" xr:uid="{00000000-0005-0000-0000-000071360000}"/>
    <cellStyle name="Normal 10 2 2 6 2 2" xfId="3455" xr:uid="{00000000-0005-0000-0000-000072360000}"/>
    <cellStyle name="Normal 10 2 2 6 2 2 2" xfId="3456" xr:uid="{00000000-0005-0000-0000-000073360000}"/>
    <cellStyle name="Normal 10 2 2 6 2 2 3" xfId="16794" xr:uid="{00000000-0005-0000-0000-000074360000}"/>
    <cellStyle name="Normal 10 2 2 6 2 2 3 2" xfId="25498" xr:uid="{00000000-0005-0000-0000-000075360000}"/>
    <cellStyle name="Normal 10 2 2 6 2 2 4" xfId="18992" xr:uid="{00000000-0005-0000-0000-000076360000}"/>
    <cellStyle name="Normal 10 2 2 6 2 2 4 2" xfId="27696" xr:uid="{00000000-0005-0000-0000-000077360000}"/>
    <cellStyle name="Normal 10 2 2 6 2 2 5" xfId="14624" xr:uid="{00000000-0005-0000-0000-000078360000}"/>
    <cellStyle name="Normal 10 2 2 6 2 2 5 2" xfId="23328" xr:uid="{00000000-0005-0000-0000-000079360000}"/>
    <cellStyle name="Normal 10 2 2 6 2 2 6" xfId="21159" xr:uid="{00000000-0005-0000-0000-00007A360000}"/>
    <cellStyle name="Normal 10 2 2 6 3" xfId="3457" xr:uid="{00000000-0005-0000-0000-00007B360000}"/>
    <cellStyle name="Normal 10 2 2 6 4" xfId="16793" xr:uid="{00000000-0005-0000-0000-00007C360000}"/>
    <cellStyle name="Normal 10 2 2 6 4 2" xfId="25497" xr:uid="{00000000-0005-0000-0000-00007D360000}"/>
    <cellStyle name="Normal 10 2 2 6 5" xfId="18991" xr:uid="{00000000-0005-0000-0000-00007E360000}"/>
    <cellStyle name="Normal 10 2 2 6 5 2" xfId="27695" xr:uid="{00000000-0005-0000-0000-00007F360000}"/>
    <cellStyle name="Normal 10 2 2 6 6" xfId="14623" xr:uid="{00000000-0005-0000-0000-000080360000}"/>
    <cellStyle name="Normal 10 2 2 6 6 2" xfId="23327" xr:uid="{00000000-0005-0000-0000-000081360000}"/>
    <cellStyle name="Normal 10 2 2 6 7" xfId="21158" xr:uid="{00000000-0005-0000-0000-000082360000}"/>
    <cellStyle name="Normal 10 2 2 7" xfId="3458" xr:uid="{00000000-0005-0000-0000-000083360000}"/>
    <cellStyle name="Normal 10 2 2 7 2" xfId="3459" xr:uid="{00000000-0005-0000-0000-000084360000}"/>
    <cellStyle name="Normal 10 2 2 7 3" xfId="16795" xr:uid="{00000000-0005-0000-0000-000085360000}"/>
    <cellStyle name="Normal 10 2 2 7 3 2" xfId="25499" xr:uid="{00000000-0005-0000-0000-000086360000}"/>
    <cellStyle name="Normal 10 2 2 7 4" xfId="18993" xr:uid="{00000000-0005-0000-0000-000087360000}"/>
    <cellStyle name="Normal 10 2 2 7 4 2" xfId="27697" xr:uid="{00000000-0005-0000-0000-000088360000}"/>
    <cellStyle name="Normal 10 2 2 7 5" xfId="14625" xr:uid="{00000000-0005-0000-0000-000089360000}"/>
    <cellStyle name="Normal 10 2 2 7 5 2" xfId="23329" xr:uid="{00000000-0005-0000-0000-00008A360000}"/>
    <cellStyle name="Normal 10 2 2 7 6" xfId="21160" xr:uid="{00000000-0005-0000-0000-00008B360000}"/>
    <cellStyle name="Normal 10 2 3" xfId="3460" xr:uid="{00000000-0005-0000-0000-00008C360000}"/>
    <cellStyle name="Normal 10 2 3 2" xfId="3461" xr:uid="{00000000-0005-0000-0000-00008D360000}"/>
    <cellStyle name="Normal 10 2 3 2 2" xfId="3462" xr:uid="{00000000-0005-0000-0000-00008E360000}"/>
    <cellStyle name="Normal 10 2 3 2 2 2" xfId="3463" xr:uid="{00000000-0005-0000-0000-00008F360000}"/>
    <cellStyle name="Normal 10 2 3 2 2 2 2" xfId="3464" xr:uid="{00000000-0005-0000-0000-000090360000}"/>
    <cellStyle name="Normal 10 2 3 2 2 2 2 2" xfId="3465" xr:uid="{00000000-0005-0000-0000-000091360000}"/>
    <cellStyle name="Normal 10 2 3 2 2 2 2 2 2" xfId="3466" xr:uid="{00000000-0005-0000-0000-000092360000}"/>
    <cellStyle name="Normal 10 2 3 2 2 2 2 2 2 2" xfId="3467" xr:uid="{00000000-0005-0000-0000-000093360000}"/>
    <cellStyle name="Normal 10 2 3 2 2 2 2 2 2 2 2" xfId="3468" xr:uid="{00000000-0005-0000-0000-000094360000}"/>
    <cellStyle name="Normal 10 2 3 2 2 2 2 2 2 2 3" xfId="16799" xr:uid="{00000000-0005-0000-0000-000095360000}"/>
    <cellStyle name="Normal 10 2 3 2 2 2 2 2 2 2 3 2" xfId="25503" xr:uid="{00000000-0005-0000-0000-000096360000}"/>
    <cellStyle name="Normal 10 2 3 2 2 2 2 2 2 2 4" xfId="18997" xr:uid="{00000000-0005-0000-0000-000097360000}"/>
    <cellStyle name="Normal 10 2 3 2 2 2 2 2 2 2 4 2" xfId="27701" xr:uid="{00000000-0005-0000-0000-000098360000}"/>
    <cellStyle name="Normal 10 2 3 2 2 2 2 2 2 2 5" xfId="14629" xr:uid="{00000000-0005-0000-0000-000099360000}"/>
    <cellStyle name="Normal 10 2 3 2 2 2 2 2 2 2 5 2" xfId="23333" xr:uid="{00000000-0005-0000-0000-00009A360000}"/>
    <cellStyle name="Normal 10 2 3 2 2 2 2 2 2 2 6" xfId="21164" xr:uid="{00000000-0005-0000-0000-00009B360000}"/>
    <cellStyle name="Normal 10 2 3 2 2 2 2 2 3" xfId="3469" xr:uid="{00000000-0005-0000-0000-00009C360000}"/>
    <cellStyle name="Normal 10 2 3 2 2 2 2 2 4" xfId="16798" xr:uid="{00000000-0005-0000-0000-00009D360000}"/>
    <cellStyle name="Normal 10 2 3 2 2 2 2 2 4 2" xfId="25502" xr:uid="{00000000-0005-0000-0000-00009E360000}"/>
    <cellStyle name="Normal 10 2 3 2 2 2 2 2 5" xfId="18996" xr:uid="{00000000-0005-0000-0000-00009F360000}"/>
    <cellStyle name="Normal 10 2 3 2 2 2 2 2 5 2" xfId="27700" xr:uid="{00000000-0005-0000-0000-0000A0360000}"/>
    <cellStyle name="Normal 10 2 3 2 2 2 2 2 6" xfId="14628" xr:uid="{00000000-0005-0000-0000-0000A1360000}"/>
    <cellStyle name="Normal 10 2 3 2 2 2 2 2 6 2" xfId="23332" xr:uid="{00000000-0005-0000-0000-0000A2360000}"/>
    <cellStyle name="Normal 10 2 3 2 2 2 2 2 7" xfId="21163" xr:uid="{00000000-0005-0000-0000-0000A3360000}"/>
    <cellStyle name="Normal 10 2 3 2 2 2 2 3" xfId="3470" xr:uid="{00000000-0005-0000-0000-0000A4360000}"/>
    <cellStyle name="Normal 10 2 3 2 2 2 2 3 2" xfId="3471" xr:uid="{00000000-0005-0000-0000-0000A5360000}"/>
    <cellStyle name="Normal 10 2 3 2 2 2 2 3 3" xfId="16800" xr:uid="{00000000-0005-0000-0000-0000A6360000}"/>
    <cellStyle name="Normal 10 2 3 2 2 2 2 3 3 2" xfId="25504" xr:uid="{00000000-0005-0000-0000-0000A7360000}"/>
    <cellStyle name="Normal 10 2 3 2 2 2 2 3 4" xfId="18998" xr:uid="{00000000-0005-0000-0000-0000A8360000}"/>
    <cellStyle name="Normal 10 2 3 2 2 2 2 3 4 2" xfId="27702" xr:uid="{00000000-0005-0000-0000-0000A9360000}"/>
    <cellStyle name="Normal 10 2 3 2 2 2 2 3 5" xfId="14630" xr:uid="{00000000-0005-0000-0000-0000AA360000}"/>
    <cellStyle name="Normal 10 2 3 2 2 2 2 3 5 2" xfId="23334" xr:uid="{00000000-0005-0000-0000-0000AB360000}"/>
    <cellStyle name="Normal 10 2 3 2 2 2 2 3 6" xfId="21165" xr:uid="{00000000-0005-0000-0000-0000AC360000}"/>
    <cellStyle name="Normal 10 2 3 2 2 2 3" xfId="3472" xr:uid="{00000000-0005-0000-0000-0000AD360000}"/>
    <cellStyle name="Normal 10 2 3 2 2 2 3 2" xfId="3473" xr:uid="{00000000-0005-0000-0000-0000AE360000}"/>
    <cellStyle name="Normal 10 2 3 2 2 2 3 2 2" xfId="3474" xr:uid="{00000000-0005-0000-0000-0000AF360000}"/>
    <cellStyle name="Normal 10 2 3 2 2 2 3 2 3" xfId="16801" xr:uid="{00000000-0005-0000-0000-0000B0360000}"/>
    <cellStyle name="Normal 10 2 3 2 2 2 3 2 3 2" xfId="25505" xr:uid="{00000000-0005-0000-0000-0000B1360000}"/>
    <cellStyle name="Normal 10 2 3 2 2 2 3 2 4" xfId="18999" xr:uid="{00000000-0005-0000-0000-0000B2360000}"/>
    <cellStyle name="Normal 10 2 3 2 2 2 3 2 4 2" xfId="27703" xr:uid="{00000000-0005-0000-0000-0000B3360000}"/>
    <cellStyle name="Normal 10 2 3 2 2 2 3 2 5" xfId="14631" xr:uid="{00000000-0005-0000-0000-0000B4360000}"/>
    <cellStyle name="Normal 10 2 3 2 2 2 3 2 5 2" xfId="23335" xr:uid="{00000000-0005-0000-0000-0000B5360000}"/>
    <cellStyle name="Normal 10 2 3 2 2 2 3 2 6" xfId="21166" xr:uid="{00000000-0005-0000-0000-0000B6360000}"/>
    <cellStyle name="Normal 10 2 3 2 2 2 4" xfId="3475" xr:uid="{00000000-0005-0000-0000-0000B7360000}"/>
    <cellStyle name="Normal 10 2 3 2 2 2 5" xfId="16797" xr:uid="{00000000-0005-0000-0000-0000B8360000}"/>
    <cellStyle name="Normal 10 2 3 2 2 2 5 2" xfId="25501" xr:uid="{00000000-0005-0000-0000-0000B9360000}"/>
    <cellStyle name="Normal 10 2 3 2 2 2 6" xfId="18995" xr:uid="{00000000-0005-0000-0000-0000BA360000}"/>
    <cellStyle name="Normal 10 2 3 2 2 2 6 2" xfId="27699" xr:uid="{00000000-0005-0000-0000-0000BB360000}"/>
    <cellStyle name="Normal 10 2 3 2 2 2 7" xfId="14627" xr:uid="{00000000-0005-0000-0000-0000BC360000}"/>
    <cellStyle name="Normal 10 2 3 2 2 2 7 2" xfId="23331" xr:uid="{00000000-0005-0000-0000-0000BD360000}"/>
    <cellStyle name="Normal 10 2 3 2 2 2 8" xfId="21162" xr:uid="{00000000-0005-0000-0000-0000BE360000}"/>
    <cellStyle name="Normal 10 2 3 2 2 3" xfId="3476" xr:uid="{00000000-0005-0000-0000-0000BF360000}"/>
    <cellStyle name="Normal 10 2 3 2 2 4" xfId="3477" xr:uid="{00000000-0005-0000-0000-0000C0360000}"/>
    <cellStyle name="Normal 10 2 3 2 2 4 2" xfId="3478" xr:uid="{00000000-0005-0000-0000-0000C1360000}"/>
    <cellStyle name="Normal 10 2 3 2 2 4 2 2" xfId="3479" xr:uid="{00000000-0005-0000-0000-0000C2360000}"/>
    <cellStyle name="Normal 10 2 3 2 2 4 2 2 2" xfId="3480" xr:uid="{00000000-0005-0000-0000-0000C3360000}"/>
    <cellStyle name="Normal 10 2 3 2 2 4 2 2 3" xfId="16803" xr:uid="{00000000-0005-0000-0000-0000C4360000}"/>
    <cellStyle name="Normal 10 2 3 2 2 4 2 2 3 2" xfId="25507" xr:uid="{00000000-0005-0000-0000-0000C5360000}"/>
    <cellStyle name="Normal 10 2 3 2 2 4 2 2 4" xfId="19001" xr:uid="{00000000-0005-0000-0000-0000C6360000}"/>
    <cellStyle name="Normal 10 2 3 2 2 4 2 2 4 2" xfId="27705" xr:uid="{00000000-0005-0000-0000-0000C7360000}"/>
    <cellStyle name="Normal 10 2 3 2 2 4 2 2 5" xfId="14633" xr:uid="{00000000-0005-0000-0000-0000C8360000}"/>
    <cellStyle name="Normal 10 2 3 2 2 4 2 2 5 2" xfId="23337" xr:uid="{00000000-0005-0000-0000-0000C9360000}"/>
    <cellStyle name="Normal 10 2 3 2 2 4 2 2 6" xfId="21168" xr:uid="{00000000-0005-0000-0000-0000CA360000}"/>
    <cellStyle name="Normal 10 2 3 2 2 4 3" xfId="3481" xr:uid="{00000000-0005-0000-0000-0000CB360000}"/>
    <cellStyle name="Normal 10 2 3 2 2 4 4" xfId="16802" xr:uid="{00000000-0005-0000-0000-0000CC360000}"/>
    <cellStyle name="Normal 10 2 3 2 2 4 4 2" xfId="25506" xr:uid="{00000000-0005-0000-0000-0000CD360000}"/>
    <cellStyle name="Normal 10 2 3 2 2 4 5" xfId="19000" xr:uid="{00000000-0005-0000-0000-0000CE360000}"/>
    <cellStyle name="Normal 10 2 3 2 2 4 5 2" xfId="27704" xr:uid="{00000000-0005-0000-0000-0000CF360000}"/>
    <cellStyle name="Normal 10 2 3 2 2 4 6" xfId="14632" xr:uid="{00000000-0005-0000-0000-0000D0360000}"/>
    <cellStyle name="Normal 10 2 3 2 2 4 6 2" xfId="23336" xr:uid="{00000000-0005-0000-0000-0000D1360000}"/>
    <cellStyle name="Normal 10 2 3 2 2 4 7" xfId="21167" xr:uid="{00000000-0005-0000-0000-0000D2360000}"/>
    <cellStyle name="Normal 10 2 3 2 2 5" xfId="3482" xr:uid="{00000000-0005-0000-0000-0000D3360000}"/>
    <cellStyle name="Normal 10 2 3 2 2 5 2" xfId="3483" xr:uid="{00000000-0005-0000-0000-0000D4360000}"/>
    <cellStyle name="Normal 10 2 3 2 2 5 3" xfId="16804" xr:uid="{00000000-0005-0000-0000-0000D5360000}"/>
    <cellStyle name="Normal 10 2 3 2 2 5 3 2" xfId="25508" xr:uid="{00000000-0005-0000-0000-0000D6360000}"/>
    <cellStyle name="Normal 10 2 3 2 2 5 4" xfId="19002" xr:uid="{00000000-0005-0000-0000-0000D7360000}"/>
    <cellStyle name="Normal 10 2 3 2 2 5 4 2" xfId="27706" xr:uid="{00000000-0005-0000-0000-0000D8360000}"/>
    <cellStyle name="Normal 10 2 3 2 2 5 5" xfId="14634" xr:uid="{00000000-0005-0000-0000-0000D9360000}"/>
    <cellStyle name="Normal 10 2 3 2 2 5 5 2" xfId="23338" xr:uid="{00000000-0005-0000-0000-0000DA360000}"/>
    <cellStyle name="Normal 10 2 3 2 2 5 6" xfId="21169" xr:uid="{00000000-0005-0000-0000-0000DB360000}"/>
    <cellStyle name="Normal 10 2 3 2 3" xfId="3484" xr:uid="{00000000-0005-0000-0000-0000DC360000}"/>
    <cellStyle name="Normal 10 2 3 2 3 2" xfId="3485" xr:uid="{00000000-0005-0000-0000-0000DD360000}"/>
    <cellStyle name="Normal 10 2 3 2 3 2 2" xfId="3486" xr:uid="{00000000-0005-0000-0000-0000DE360000}"/>
    <cellStyle name="Normal 10 2 3 2 3 2 2 2" xfId="3487" xr:uid="{00000000-0005-0000-0000-0000DF360000}"/>
    <cellStyle name="Normal 10 2 3 2 3 2 2 2 2" xfId="3488" xr:uid="{00000000-0005-0000-0000-0000E0360000}"/>
    <cellStyle name="Normal 10 2 3 2 3 2 2 2 2 2" xfId="3489" xr:uid="{00000000-0005-0000-0000-0000E1360000}"/>
    <cellStyle name="Normal 10 2 3 2 3 2 2 2 2 2 2" xfId="16807" xr:uid="{00000000-0005-0000-0000-0000E2360000}"/>
    <cellStyle name="Normal 10 2 3 2 3 2 2 2 2 2 2 2" xfId="25511" xr:uid="{00000000-0005-0000-0000-0000E3360000}"/>
    <cellStyle name="Normal 10 2 3 2 3 2 2 2 2 2 3" xfId="19005" xr:uid="{00000000-0005-0000-0000-0000E4360000}"/>
    <cellStyle name="Normal 10 2 3 2 3 2 2 2 2 2 3 2" xfId="27709" xr:uid="{00000000-0005-0000-0000-0000E5360000}"/>
    <cellStyle name="Normal 10 2 3 2 3 2 2 2 2 2 4" xfId="14637" xr:uid="{00000000-0005-0000-0000-0000E6360000}"/>
    <cellStyle name="Normal 10 2 3 2 3 2 2 2 2 2 4 2" xfId="23341" xr:uid="{00000000-0005-0000-0000-0000E7360000}"/>
    <cellStyle name="Normal 10 2 3 2 3 2 2 2 2 2 5" xfId="21172" xr:uid="{00000000-0005-0000-0000-0000E8360000}"/>
    <cellStyle name="Normal 10 2 3 2 3 2 2 2 3" xfId="16806" xr:uid="{00000000-0005-0000-0000-0000E9360000}"/>
    <cellStyle name="Normal 10 2 3 2 3 2 2 2 3 2" xfId="25510" xr:uid="{00000000-0005-0000-0000-0000EA360000}"/>
    <cellStyle name="Normal 10 2 3 2 3 2 2 2 4" xfId="19004" xr:uid="{00000000-0005-0000-0000-0000EB360000}"/>
    <cellStyle name="Normal 10 2 3 2 3 2 2 2 4 2" xfId="27708" xr:uid="{00000000-0005-0000-0000-0000EC360000}"/>
    <cellStyle name="Normal 10 2 3 2 3 2 2 2 5" xfId="14636" xr:uid="{00000000-0005-0000-0000-0000ED360000}"/>
    <cellStyle name="Normal 10 2 3 2 3 2 2 2 5 2" xfId="23340" xr:uid="{00000000-0005-0000-0000-0000EE360000}"/>
    <cellStyle name="Normal 10 2 3 2 3 2 2 2 6" xfId="21171" xr:uid="{00000000-0005-0000-0000-0000EF360000}"/>
    <cellStyle name="Normal 10 2 3 2 3 2 2 3" xfId="3490" xr:uid="{00000000-0005-0000-0000-0000F0360000}"/>
    <cellStyle name="Normal 10 2 3 2 3 2 2 3 2" xfId="16808" xr:uid="{00000000-0005-0000-0000-0000F1360000}"/>
    <cellStyle name="Normal 10 2 3 2 3 2 2 3 2 2" xfId="25512" xr:uid="{00000000-0005-0000-0000-0000F2360000}"/>
    <cellStyle name="Normal 10 2 3 2 3 2 2 3 3" xfId="19006" xr:uid="{00000000-0005-0000-0000-0000F3360000}"/>
    <cellStyle name="Normal 10 2 3 2 3 2 2 3 3 2" xfId="27710" xr:uid="{00000000-0005-0000-0000-0000F4360000}"/>
    <cellStyle name="Normal 10 2 3 2 3 2 2 3 4" xfId="14638" xr:uid="{00000000-0005-0000-0000-0000F5360000}"/>
    <cellStyle name="Normal 10 2 3 2 3 2 2 3 4 2" xfId="23342" xr:uid="{00000000-0005-0000-0000-0000F6360000}"/>
    <cellStyle name="Normal 10 2 3 2 3 2 2 3 5" xfId="21173" xr:uid="{00000000-0005-0000-0000-0000F7360000}"/>
    <cellStyle name="Normal 10 2 3 2 3 2 3" xfId="3491" xr:uid="{00000000-0005-0000-0000-0000F8360000}"/>
    <cellStyle name="Normal 10 2 3 2 3 2 3 2" xfId="3492" xr:uid="{00000000-0005-0000-0000-0000F9360000}"/>
    <cellStyle name="Normal 10 2 3 2 3 2 3 2 2" xfId="16809" xr:uid="{00000000-0005-0000-0000-0000FA360000}"/>
    <cellStyle name="Normal 10 2 3 2 3 2 3 2 2 2" xfId="25513" xr:uid="{00000000-0005-0000-0000-0000FB360000}"/>
    <cellStyle name="Normal 10 2 3 2 3 2 3 2 3" xfId="19007" xr:uid="{00000000-0005-0000-0000-0000FC360000}"/>
    <cellStyle name="Normal 10 2 3 2 3 2 3 2 3 2" xfId="27711" xr:uid="{00000000-0005-0000-0000-0000FD360000}"/>
    <cellStyle name="Normal 10 2 3 2 3 2 3 2 4" xfId="14639" xr:uid="{00000000-0005-0000-0000-0000FE360000}"/>
    <cellStyle name="Normal 10 2 3 2 3 2 3 2 4 2" xfId="23343" xr:uid="{00000000-0005-0000-0000-0000FF360000}"/>
    <cellStyle name="Normal 10 2 3 2 3 2 3 2 5" xfId="21174" xr:uid="{00000000-0005-0000-0000-000000370000}"/>
    <cellStyle name="Normal 10 2 3 2 3 2 4" xfId="16805" xr:uid="{00000000-0005-0000-0000-000001370000}"/>
    <cellStyle name="Normal 10 2 3 2 3 2 4 2" xfId="25509" xr:uid="{00000000-0005-0000-0000-000002370000}"/>
    <cellStyle name="Normal 10 2 3 2 3 2 5" xfId="19003" xr:uid="{00000000-0005-0000-0000-000003370000}"/>
    <cellStyle name="Normal 10 2 3 2 3 2 5 2" xfId="27707" xr:uid="{00000000-0005-0000-0000-000004370000}"/>
    <cellStyle name="Normal 10 2 3 2 3 2 6" xfId="14635" xr:uid="{00000000-0005-0000-0000-000005370000}"/>
    <cellStyle name="Normal 10 2 3 2 3 2 6 2" xfId="23339" xr:uid="{00000000-0005-0000-0000-000006370000}"/>
    <cellStyle name="Normal 10 2 3 2 3 2 7" xfId="21170" xr:uid="{00000000-0005-0000-0000-000007370000}"/>
    <cellStyle name="Normal 10 2 3 2 3 3" xfId="3493" xr:uid="{00000000-0005-0000-0000-000008370000}"/>
    <cellStyle name="Normal 10 2 3 2 3 3 2" xfId="3494" xr:uid="{00000000-0005-0000-0000-000009370000}"/>
    <cellStyle name="Normal 10 2 3 2 3 3 2 2" xfId="3495" xr:uid="{00000000-0005-0000-0000-00000A370000}"/>
    <cellStyle name="Normal 10 2 3 2 3 3 2 2 2" xfId="16811" xr:uid="{00000000-0005-0000-0000-00000B370000}"/>
    <cellStyle name="Normal 10 2 3 2 3 3 2 2 2 2" xfId="25515" xr:uid="{00000000-0005-0000-0000-00000C370000}"/>
    <cellStyle name="Normal 10 2 3 2 3 3 2 2 3" xfId="19009" xr:uid="{00000000-0005-0000-0000-00000D370000}"/>
    <cellStyle name="Normal 10 2 3 2 3 3 2 2 3 2" xfId="27713" xr:uid="{00000000-0005-0000-0000-00000E370000}"/>
    <cellStyle name="Normal 10 2 3 2 3 3 2 2 4" xfId="14641" xr:uid="{00000000-0005-0000-0000-00000F370000}"/>
    <cellStyle name="Normal 10 2 3 2 3 3 2 2 4 2" xfId="23345" xr:uid="{00000000-0005-0000-0000-000010370000}"/>
    <cellStyle name="Normal 10 2 3 2 3 3 2 2 5" xfId="21176" xr:uid="{00000000-0005-0000-0000-000011370000}"/>
    <cellStyle name="Normal 10 2 3 2 3 3 3" xfId="16810" xr:uid="{00000000-0005-0000-0000-000012370000}"/>
    <cellStyle name="Normal 10 2 3 2 3 3 3 2" xfId="25514" xr:uid="{00000000-0005-0000-0000-000013370000}"/>
    <cellStyle name="Normal 10 2 3 2 3 3 4" xfId="19008" xr:uid="{00000000-0005-0000-0000-000014370000}"/>
    <cellStyle name="Normal 10 2 3 2 3 3 4 2" xfId="27712" xr:uid="{00000000-0005-0000-0000-000015370000}"/>
    <cellStyle name="Normal 10 2 3 2 3 3 5" xfId="14640" xr:uid="{00000000-0005-0000-0000-000016370000}"/>
    <cellStyle name="Normal 10 2 3 2 3 3 5 2" xfId="23344" xr:uid="{00000000-0005-0000-0000-000017370000}"/>
    <cellStyle name="Normal 10 2 3 2 3 3 6" xfId="21175" xr:uid="{00000000-0005-0000-0000-000018370000}"/>
    <cellStyle name="Normal 10 2 3 2 3 4" xfId="3496" xr:uid="{00000000-0005-0000-0000-000019370000}"/>
    <cellStyle name="Normal 10 2 3 2 3 4 2" xfId="16812" xr:uid="{00000000-0005-0000-0000-00001A370000}"/>
    <cellStyle name="Normal 10 2 3 2 3 4 2 2" xfId="25516" xr:uid="{00000000-0005-0000-0000-00001B370000}"/>
    <cellStyle name="Normal 10 2 3 2 3 4 3" xfId="19010" xr:uid="{00000000-0005-0000-0000-00001C370000}"/>
    <cellStyle name="Normal 10 2 3 2 3 4 3 2" xfId="27714" xr:uid="{00000000-0005-0000-0000-00001D370000}"/>
    <cellStyle name="Normal 10 2 3 2 3 4 4" xfId="14642" xr:uid="{00000000-0005-0000-0000-00001E370000}"/>
    <cellStyle name="Normal 10 2 3 2 3 4 4 2" xfId="23346" xr:uid="{00000000-0005-0000-0000-00001F370000}"/>
    <cellStyle name="Normal 10 2 3 2 3 4 5" xfId="21177" xr:uid="{00000000-0005-0000-0000-000020370000}"/>
    <cellStyle name="Normal 10 2 3 2 4" xfId="3497" xr:uid="{00000000-0005-0000-0000-000021370000}"/>
    <cellStyle name="Normal 10 2 3 2 4 2" xfId="3498" xr:uid="{00000000-0005-0000-0000-000022370000}"/>
    <cellStyle name="Normal 10 2 3 2 4 2 2" xfId="3499" xr:uid="{00000000-0005-0000-0000-000023370000}"/>
    <cellStyle name="Normal 10 2 3 2 4 2 2 2" xfId="3500" xr:uid="{00000000-0005-0000-0000-000024370000}"/>
    <cellStyle name="Normal 10 2 3 2 4 2 2 2 2" xfId="16814" xr:uid="{00000000-0005-0000-0000-000025370000}"/>
    <cellStyle name="Normal 10 2 3 2 4 2 2 2 2 2" xfId="25518" xr:uid="{00000000-0005-0000-0000-000026370000}"/>
    <cellStyle name="Normal 10 2 3 2 4 2 2 2 3" xfId="19012" xr:uid="{00000000-0005-0000-0000-000027370000}"/>
    <cellStyle name="Normal 10 2 3 2 4 2 2 2 3 2" xfId="27716" xr:uid="{00000000-0005-0000-0000-000028370000}"/>
    <cellStyle name="Normal 10 2 3 2 4 2 2 2 4" xfId="14644" xr:uid="{00000000-0005-0000-0000-000029370000}"/>
    <cellStyle name="Normal 10 2 3 2 4 2 2 2 4 2" xfId="23348" xr:uid="{00000000-0005-0000-0000-00002A370000}"/>
    <cellStyle name="Normal 10 2 3 2 4 2 2 2 5" xfId="21179" xr:uid="{00000000-0005-0000-0000-00002B370000}"/>
    <cellStyle name="Normal 10 2 3 2 4 2 3" xfId="16813" xr:uid="{00000000-0005-0000-0000-00002C370000}"/>
    <cellStyle name="Normal 10 2 3 2 4 2 3 2" xfId="25517" xr:uid="{00000000-0005-0000-0000-00002D370000}"/>
    <cellStyle name="Normal 10 2 3 2 4 2 4" xfId="19011" xr:uid="{00000000-0005-0000-0000-00002E370000}"/>
    <cellStyle name="Normal 10 2 3 2 4 2 4 2" xfId="27715" xr:uid="{00000000-0005-0000-0000-00002F370000}"/>
    <cellStyle name="Normal 10 2 3 2 4 2 5" xfId="14643" xr:uid="{00000000-0005-0000-0000-000030370000}"/>
    <cellStyle name="Normal 10 2 3 2 4 2 5 2" xfId="23347" xr:uid="{00000000-0005-0000-0000-000031370000}"/>
    <cellStyle name="Normal 10 2 3 2 4 2 6" xfId="21178" xr:uid="{00000000-0005-0000-0000-000032370000}"/>
    <cellStyle name="Normal 10 2 3 2 4 3" xfId="3501" xr:uid="{00000000-0005-0000-0000-000033370000}"/>
    <cellStyle name="Normal 10 2 3 2 4 3 2" xfId="16815" xr:uid="{00000000-0005-0000-0000-000034370000}"/>
    <cellStyle name="Normal 10 2 3 2 4 3 2 2" xfId="25519" xr:uid="{00000000-0005-0000-0000-000035370000}"/>
    <cellStyle name="Normal 10 2 3 2 4 3 3" xfId="19013" xr:uid="{00000000-0005-0000-0000-000036370000}"/>
    <cellStyle name="Normal 10 2 3 2 4 3 3 2" xfId="27717" xr:uid="{00000000-0005-0000-0000-000037370000}"/>
    <cellStyle name="Normal 10 2 3 2 4 3 4" xfId="14645" xr:uid="{00000000-0005-0000-0000-000038370000}"/>
    <cellStyle name="Normal 10 2 3 2 4 3 4 2" xfId="23349" xr:uid="{00000000-0005-0000-0000-000039370000}"/>
    <cellStyle name="Normal 10 2 3 2 4 3 5" xfId="21180" xr:uid="{00000000-0005-0000-0000-00003A370000}"/>
    <cellStyle name="Normal 10 2 3 2 5" xfId="3502" xr:uid="{00000000-0005-0000-0000-00003B370000}"/>
    <cellStyle name="Normal 10 2 3 2 5 2" xfId="3503" xr:uid="{00000000-0005-0000-0000-00003C370000}"/>
    <cellStyle name="Normal 10 2 3 2 5 2 2" xfId="16816" xr:uid="{00000000-0005-0000-0000-00003D370000}"/>
    <cellStyle name="Normal 10 2 3 2 5 2 2 2" xfId="25520" xr:uid="{00000000-0005-0000-0000-00003E370000}"/>
    <cellStyle name="Normal 10 2 3 2 5 2 3" xfId="19014" xr:uid="{00000000-0005-0000-0000-00003F370000}"/>
    <cellStyle name="Normal 10 2 3 2 5 2 3 2" xfId="27718" xr:uid="{00000000-0005-0000-0000-000040370000}"/>
    <cellStyle name="Normal 10 2 3 2 5 2 4" xfId="14646" xr:uid="{00000000-0005-0000-0000-000041370000}"/>
    <cellStyle name="Normal 10 2 3 2 5 2 4 2" xfId="23350" xr:uid="{00000000-0005-0000-0000-000042370000}"/>
    <cellStyle name="Normal 10 2 3 2 5 2 5" xfId="21181" xr:uid="{00000000-0005-0000-0000-000043370000}"/>
    <cellStyle name="Normal 10 2 3 2 6" xfId="16796" xr:uid="{00000000-0005-0000-0000-000044370000}"/>
    <cellStyle name="Normal 10 2 3 2 6 2" xfId="25500" xr:uid="{00000000-0005-0000-0000-000045370000}"/>
    <cellStyle name="Normal 10 2 3 2 7" xfId="18994" xr:uid="{00000000-0005-0000-0000-000046370000}"/>
    <cellStyle name="Normal 10 2 3 2 7 2" xfId="27698" xr:uid="{00000000-0005-0000-0000-000047370000}"/>
    <cellStyle name="Normal 10 2 3 2 8" xfId="14626" xr:uid="{00000000-0005-0000-0000-000048370000}"/>
    <cellStyle name="Normal 10 2 3 2 8 2" xfId="23330" xr:uid="{00000000-0005-0000-0000-000049370000}"/>
    <cellStyle name="Normal 10 2 3 2 9" xfId="21161" xr:uid="{00000000-0005-0000-0000-00004A370000}"/>
    <cellStyle name="Normal 10 2 3 3" xfId="3504" xr:uid="{00000000-0005-0000-0000-00004B370000}"/>
    <cellStyle name="Normal 10 2 3 3 2" xfId="3505" xr:uid="{00000000-0005-0000-0000-00004C370000}"/>
    <cellStyle name="Normal 10 2 3 3 2 2" xfId="3506" xr:uid="{00000000-0005-0000-0000-00004D370000}"/>
    <cellStyle name="Normal 10 2 3 3 2 2 2" xfId="3507" xr:uid="{00000000-0005-0000-0000-00004E370000}"/>
    <cellStyle name="Normal 10 2 3 3 2 2 2 2" xfId="3508" xr:uid="{00000000-0005-0000-0000-00004F370000}"/>
    <cellStyle name="Normal 10 2 3 3 2 2 2 2 2" xfId="3509" xr:uid="{00000000-0005-0000-0000-000050370000}"/>
    <cellStyle name="Normal 10 2 3 3 2 2 2 2 3" xfId="16819" xr:uid="{00000000-0005-0000-0000-000051370000}"/>
    <cellStyle name="Normal 10 2 3 3 2 2 2 2 3 2" xfId="25523" xr:uid="{00000000-0005-0000-0000-000052370000}"/>
    <cellStyle name="Normal 10 2 3 3 2 2 2 2 4" xfId="19017" xr:uid="{00000000-0005-0000-0000-000053370000}"/>
    <cellStyle name="Normal 10 2 3 3 2 2 2 2 4 2" xfId="27721" xr:uid="{00000000-0005-0000-0000-000054370000}"/>
    <cellStyle name="Normal 10 2 3 3 2 2 2 2 5" xfId="14649" xr:uid="{00000000-0005-0000-0000-000055370000}"/>
    <cellStyle name="Normal 10 2 3 3 2 2 2 2 5 2" xfId="23353" xr:uid="{00000000-0005-0000-0000-000056370000}"/>
    <cellStyle name="Normal 10 2 3 3 2 2 2 2 6" xfId="21184" xr:uid="{00000000-0005-0000-0000-000057370000}"/>
    <cellStyle name="Normal 10 2 3 3 2 2 3" xfId="3510" xr:uid="{00000000-0005-0000-0000-000058370000}"/>
    <cellStyle name="Normal 10 2 3 3 2 2 4" xfId="16818" xr:uid="{00000000-0005-0000-0000-000059370000}"/>
    <cellStyle name="Normal 10 2 3 3 2 2 4 2" xfId="25522" xr:uid="{00000000-0005-0000-0000-00005A370000}"/>
    <cellStyle name="Normal 10 2 3 3 2 2 5" xfId="19016" xr:uid="{00000000-0005-0000-0000-00005B370000}"/>
    <cellStyle name="Normal 10 2 3 3 2 2 5 2" xfId="27720" xr:uid="{00000000-0005-0000-0000-00005C370000}"/>
    <cellStyle name="Normal 10 2 3 3 2 2 6" xfId="14648" xr:uid="{00000000-0005-0000-0000-00005D370000}"/>
    <cellStyle name="Normal 10 2 3 3 2 2 6 2" xfId="23352" xr:uid="{00000000-0005-0000-0000-00005E370000}"/>
    <cellStyle name="Normal 10 2 3 3 2 2 7" xfId="21183" xr:uid="{00000000-0005-0000-0000-00005F370000}"/>
    <cellStyle name="Normal 10 2 3 3 2 3" xfId="3511" xr:uid="{00000000-0005-0000-0000-000060370000}"/>
    <cellStyle name="Normal 10 2 3 3 2 3 2" xfId="3512" xr:uid="{00000000-0005-0000-0000-000061370000}"/>
    <cellStyle name="Normal 10 2 3 3 2 3 3" xfId="16820" xr:uid="{00000000-0005-0000-0000-000062370000}"/>
    <cellStyle name="Normal 10 2 3 3 2 3 3 2" xfId="25524" xr:uid="{00000000-0005-0000-0000-000063370000}"/>
    <cellStyle name="Normal 10 2 3 3 2 3 4" xfId="19018" xr:uid="{00000000-0005-0000-0000-000064370000}"/>
    <cellStyle name="Normal 10 2 3 3 2 3 4 2" xfId="27722" xr:uid="{00000000-0005-0000-0000-000065370000}"/>
    <cellStyle name="Normal 10 2 3 3 2 3 5" xfId="14650" xr:uid="{00000000-0005-0000-0000-000066370000}"/>
    <cellStyle name="Normal 10 2 3 3 2 3 5 2" xfId="23354" xr:uid="{00000000-0005-0000-0000-000067370000}"/>
    <cellStyle name="Normal 10 2 3 3 2 3 6" xfId="21185" xr:uid="{00000000-0005-0000-0000-000068370000}"/>
    <cellStyle name="Normal 10 2 3 3 3" xfId="3513" xr:uid="{00000000-0005-0000-0000-000069370000}"/>
    <cellStyle name="Normal 10 2 3 3 3 2" xfId="3514" xr:uid="{00000000-0005-0000-0000-00006A370000}"/>
    <cellStyle name="Normal 10 2 3 3 3 2 2" xfId="3515" xr:uid="{00000000-0005-0000-0000-00006B370000}"/>
    <cellStyle name="Normal 10 2 3 3 3 2 3" xfId="16821" xr:uid="{00000000-0005-0000-0000-00006C370000}"/>
    <cellStyle name="Normal 10 2 3 3 3 2 3 2" xfId="25525" xr:uid="{00000000-0005-0000-0000-00006D370000}"/>
    <cellStyle name="Normal 10 2 3 3 3 2 4" xfId="19019" xr:uid="{00000000-0005-0000-0000-00006E370000}"/>
    <cellStyle name="Normal 10 2 3 3 3 2 4 2" xfId="27723" xr:uid="{00000000-0005-0000-0000-00006F370000}"/>
    <cellStyle name="Normal 10 2 3 3 3 2 5" xfId="14651" xr:uid="{00000000-0005-0000-0000-000070370000}"/>
    <cellStyle name="Normal 10 2 3 3 3 2 5 2" xfId="23355" xr:uid="{00000000-0005-0000-0000-000071370000}"/>
    <cellStyle name="Normal 10 2 3 3 3 2 6" xfId="21186" xr:uid="{00000000-0005-0000-0000-000072370000}"/>
    <cellStyle name="Normal 10 2 3 3 4" xfId="3516" xr:uid="{00000000-0005-0000-0000-000073370000}"/>
    <cellStyle name="Normal 10 2 3 3 5" xfId="16817" xr:uid="{00000000-0005-0000-0000-000074370000}"/>
    <cellStyle name="Normal 10 2 3 3 5 2" xfId="25521" xr:uid="{00000000-0005-0000-0000-000075370000}"/>
    <cellStyle name="Normal 10 2 3 3 6" xfId="19015" xr:uid="{00000000-0005-0000-0000-000076370000}"/>
    <cellStyle name="Normal 10 2 3 3 6 2" xfId="27719" xr:uid="{00000000-0005-0000-0000-000077370000}"/>
    <cellStyle name="Normal 10 2 3 3 7" xfId="14647" xr:uid="{00000000-0005-0000-0000-000078370000}"/>
    <cellStyle name="Normal 10 2 3 3 7 2" xfId="23351" xr:uid="{00000000-0005-0000-0000-000079370000}"/>
    <cellStyle name="Normal 10 2 3 3 8" xfId="21182" xr:uid="{00000000-0005-0000-0000-00007A370000}"/>
    <cellStyle name="Normal 10 2 3 4" xfId="3517" xr:uid="{00000000-0005-0000-0000-00007B370000}"/>
    <cellStyle name="Normal 10 2 3 5" xfId="3518" xr:uid="{00000000-0005-0000-0000-00007C370000}"/>
    <cellStyle name="Normal 10 2 3 5 2" xfId="3519" xr:uid="{00000000-0005-0000-0000-00007D370000}"/>
    <cellStyle name="Normal 10 2 3 5 2 2" xfId="3520" xr:uid="{00000000-0005-0000-0000-00007E370000}"/>
    <cellStyle name="Normal 10 2 3 5 2 2 2" xfId="3521" xr:uid="{00000000-0005-0000-0000-00007F370000}"/>
    <cellStyle name="Normal 10 2 3 5 2 2 3" xfId="16823" xr:uid="{00000000-0005-0000-0000-000080370000}"/>
    <cellStyle name="Normal 10 2 3 5 2 2 3 2" xfId="25527" xr:uid="{00000000-0005-0000-0000-000081370000}"/>
    <cellStyle name="Normal 10 2 3 5 2 2 4" xfId="19021" xr:uid="{00000000-0005-0000-0000-000082370000}"/>
    <cellStyle name="Normal 10 2 3 5 2 2 4 2" xfId="27725" xr:uid="{00000000-0005-0000-0000-000083370000}"/>
    <cellStyle name="Normal 10 2 3 5 2 2 5" xfId="14653" xr:uid="{00000000-0005-0000-0000-000084370000}"/>
    <cellStyle name="Normal 10 2 3 5 2 2 5 2" xfId="23357" xr:uid="{00000000-0005-0000-0000-000085370000}"/>
    <cellStyle name="Normal 10 2 3 5 2 2 6" xfId="21188" xr:uid="{00000000-0005-0000-0000-000086370000}"/>
    <cellStyle name="Normal 10 2 3 5 3" xfId="3522" xr:uid="{00000000-0005-0000-0000-000087370000}"/>
    <cellStyle name="Normal 10 2 3 5 4" xfId="16822" xr:uid="{00000000-0005-0000-0000-000088370000}"/>
    <cellStyle name="Normal 10 2 3 5 4 2" xfId="25526" xr:uid="{00000000-0005-0000-0000-000089370000}"/>
    <cellStyle name="Normal 10 2 3 5 5" xfId="19020" xr:uid="{00000000-0005-0000-0000-00008A370000}"/>
    <cellStyle name="Normal 10 2 3 5 5 2" xfId="27724" xr:uid="{00000000-0005-0000-0000-00008B370000}"/>
    <cellStyle name="Normal 10 2 3 5 6" xfId="14652" xr:uid="{00000000-0005-0000-0000-00008C370000}"/>
    <cellStyle name="Normal 10 2 3 5 6 2" xfId="23356" xr:uid="{00000000-0005-0000-0000-00008D370000}"/>
    <cellStyle name="Normal 10 2 3 5 7" xfId="21187" xr:uid="{00000000-0005-0000-0000-00008E370000}"/>
    <cellStyle name="Normal 10 2 3 6" xfId="3523" xr:uid="{00000000-0005-0000-0000-00008F370000}"/>
    <cellStyle name="Normal 10 2 3 6 2" xfId="3524" xr:uid="{00000000-0005-0000-0000-000090370000}"/>
    <cellStyle name="Normal 10 2 3 6 3" xfId="16824" xr:uid="{00000000-0005-0000-0000-000091370000}"/>
    <cellStyle name="Normal 10 2 3 6 3 2" xfId="25528" xr:uid="{00000000-0005-0000-0000-000092370000}"/>
    <cellStyle name="Normal 10 2 3 6 4" xfId="19022" xr:uid="{00000000-0005-0000-0000-000093370000}"/>
    <cellStyle name="Normal 10 2 3 6 4 2" xfId="27726" xr:uid="{00000000-0005-0000-0000-000094370000}"/>
    <cellStyle name="Normal 10 2 3 6 5" xfId="14654" xr:uid="{00000000-0005-0000-0000-000095370000}"/>
    <cellStyle name="Normal 10 2 3 6 5 2" xfId="23358" xr:uid="{00000000-0005-0000-0000-000096370000}"/>
    <cellStyle name="Normal 10 2 3 6 6" xfId="21189" xr:uid="{00000000-0005-0000-0000-000097370000}"/>
    <cellStyle name="Normal 10 2 4" xfId="3525" xr:uid="{00000000-0005-0000-0000-000098370000}"/>
    <cellStyle name="Normal 10 2 4 2" xfId="3526" xr:uid="{00000000-0005-0000-0000-000099370000}"/>
    <cellStyle name="Normal 10 2 4 2 2" xfId="3527" xr:uid="{00000000-0005-0000-0000-00009A370000}"/>
    <cellStyle name="Normal 10 2 4 2 2 2" xfId="3528" xr:uid="{00000000-0005-0000-0000-00009B370000}"/>
    <cellStyle name="Normal 10 2 4 2 2 2 2" xfId="3529" xr:uid="{00000000-0005-0000-0000-00009C370000}"/>
    <cellStyle name="Normal 10 2 4 2 2 2 2 2" xfId="3530" xr:uid="{00000000-0005-0000-0000-00009D370000}"/>
    <cellStyle name="Normal 10 2 4 2 2 2 2 2 2" xfId="3531" xr:uid="{00000000-0005-0000-0000-00009E370000}"/>
    <cellStyle name="Normal 10 2 4 2 2 2 2 2 3" xfId="16827" xr:uid="{00000000-0005-0000-0000-00009F370000}"/>
    <cellStyle name="Normal 10 2 4 2 2 2 2 2 3 2" xfId="25531" xr:uid="{00000000-0005-0000-0000-0000A0370000}"/>
    <cellStyle name="Normal 10 2 4 2 2 2 2 2 4" xfId="19025" xr:uid="{00000000-0005-0000-0000-0000A1370000}"/>
    <cellStyle name="Normal 10 2 4 2 2 2 2 2 4 2" xfId="27729" xr:uid="{00000000-0005-0000-0000-0000A2370000}"/>
    <cellStyle name="Normal 10 2 4 2 2 2 2 2 5" xfId="14657" xr:uid="{00000000-0005-0000-0000-0000A3370000}"/>
    <cellStyle name="Normal 10 2 4 2 2 2 2 2 5 2" xfId="23361" xr:uid="{00000000-0005-0000-0000-0000A4370000}"/>
    <cellStyle name="Normal 10 2 4 2 2 2 2 2 6" xfId="21192" xr:uid="{00000000-0005-0000-0000-0000A5370000}"/>
    <cellStyle name="Normal 10 2 4 2 2 2 3" xfId="3532" xr:uid="{00000000-0005-0000-0000-0000A6370000}"/>
    <cellStyle name="Normal 10 2 4 2 2 2 4" xfId="16826" xr:uid="{00000000-0005-0000-0000-0000A7370000}"/>
    <cellStyle name="Normal 10 2 4 2 2 2 4 2" xfId="25530" xr:uid="{00000000-0005-0000-0000-0000A8370000}"/>
    <cellStyle name="Normal 10 2 4 2 2 2 5" xfId="19024" xr:uid="{00000000-0005-0000-0000-0000A9370000}"/>
    <cellStyle name="Normal 10 2 4 2 2 2 5 2" xfId="27728" xr:uid="{00000000-0005-0000-0000-0000AA370000}"/>
    <cellStyle name="Normal 10 2 4 2 2 2 6" xfId="14656" xr:uid="{00000000-0005-0000-0000-0000AB370000}"/>
    <cellStyle name="Normal 10 2 4 2 2 2 6 2" xfId="23360" xr:uid="{00000000-0005-0000-0000-0000AC370000}"/>
    <cellStyle name="Normal 10 2 4 2 2 2 7" xfId="21191" xr:uid="{00000000-0005-0000-0000-0000AD370000}"/>
    <cellStyle name="Normal 10 2 4 2 2 3" xfId="3533" xr:uid="{00000000-0005-0000-0000-0000AE370000}"/>
    <cellStyle name="Normal 10 2 4 2 2 3 2" xfId="3534" xr:uid="{00000000-0005-0000-0000-0000AF370000}"/>
    <cellStyle name="Normal 10 2 4 2 2 3 3" xfId="16828" xr:uid="{00000000-0005-0000-0000-0000B0370000}"/>
    <cellStyle name="Normal 10 2 4 2 2 3 3 2" xfId="25532" xr:uid="{00000000-0005-0000-0000-0000B1370000}"/>
    <cellStyle name="Normal 10 2 4 2 2 3 4" xfId="19026" xr:uid="{00000000-0005-0000-0000-0000B2370000}"/>
    <cellStyle name="Normal 10 2 4 2 2 3 4 2" xfId="27730" xr:uid="{00000000-0005-0000-0000-0000B3370000}"/>
    <cellStyle name="Normal 10 2 4 2 2 3 5" xfId="14658" xr:uid="{00000000-0005-0000-0000-0000B4370000}"/>
    <cellStyle name="Normal 10 2 4 2 2 3 5 2" xfId="23362" xr:uid="{00000000-0005-0000-0000-0000B5370000}"/>
    <cellStyle name="Normal 10 2 4 2 2 3 6" xfId="21193" xr:uid="{00000000-0005-0000-0000-0000B6370000}"/>
    <cellStyle name="Normal 10 2 4 2 3" xfId="3535" xr:uid="{00000000-0005-0000-0000-0000B7370000}"/>
    <cellStyle name="Normal 10 2 4 2 3 2" xfId="3536" xr:uid="{00000000-0005-0000-0000-0000B8370000}"/>
    <cellStyle name="Normal 10 2 4 2 3 2 2" xfId="3537" xr:uid="{00000000-0005-0000-0000-0000B9370000}"/>
    <cellStyle name="Normal 10 2 4 2 3 2 3" xfId="16829" xr:uid="{00000000-0005-0000-0000-0000BA370000}"/>
    <cellStyle name="Normal 10 2 4 2 3 2 3 2" xfId="25533" xr:uid="{00000000-0005-0000-0000-0000BB370000}"/>
    <cellStyle name="Normal 10 2 4 2 3 2 4" xfId="19027" xr:uid="{00000000-0005-0000-0000-0000BC370000}"/>
    <cellStyle name="Normal 10 2 4 2 3 2 4 2" xfId="27731" xr:uid="{00000000-0005-0000-0000-0000BD370000}"/>
    <cellStyle name="Normal 10 2 4 2 3 2 5" xfId="14659" xr:uid="{00000000-0005-0000-0000-0000BE370000}"/>
    <cellStyle name="Normal 10 2 4 2 3 2 5 2" xfId="23363" xr:uid="{00000000-0005-0000-0000-0000BF370000}"/>
    <cellStyle name="Normal 10 2 4 2 3 2 6" xfId="21194" xr:uid="{00000000-0005-0000-0000-0000C0370000}"/>
    <cellStyle name="Normal 10 2 4 2 4" xfId="3538" xr:uid="{00000000-0005-0000-0000-0000C1370000}"/>
    <cellStyle name="Normal 10 2 4 2 5" xfId="16825" xr:uid="{00000000-0005-0000-0000-0000C2370000}"/>
    <cellStyle name="Normal 10 2 4 2 5 2" xfId="25529" xr:uid="{00000000-0005-0000-0000-0000C3370000}"/>
    <cellStyle name="Normal 10 2 4 2 6" xfId="19023" xr:uid="{00000000-0005-0000-0000-0000C4370000}"/>
    <cellStyle name="Normal 10 2 4 2 6 2" xfId="27727" xr:uid="{00000000-0005-0000-0000-0000C5370000}"/>
    <cellStyle name="Normal 10 2 4 2 7" xfId="14655" xr:uid="{00000000-0005-0000-0000-0000C6370000}"/>
    <cellStyle name="Normal 10 2 4 2 7 2" xfId="23359" xr:uid="{00000000-0005-0000-0000-0000C7370000}"/>
    <cellStyle name="Normal 10 2 4 2 8" xfId="21190" xr:uid="{00000000-0005-0000-0000-0000C8370000}"/>
    <cellStyle name="Normal 10 2 4 3" xfId="3539" xr:uid="{00000000-0005-0000-0000-0000C9370000}"/>
    <cellStyle name="Normal 10 2 4 4" xfId="3540" xr:uid="{00000000-0005-0000-0000-0000CA370000}"/>
    <cellStyle name="Normal 10 2 4 4 2" xfId="3541" xr:uid="{00000000-0005-0000-0000-0000CB370000}"/>
    <cellStyle name="Normal 10 2 4 4 2 2" xfId="3542" xr:uid="{00000000-0005-0000-0000-0000CC370000}"/>
    <cellStyle name="Normal 10 2 4 4 2 2 2" xfId="3543" xr:uid="{00000000-0005-0000-0000-0000CD370000}"/>
    <cellStyle name="Normal 10 2 4 4 2 2 3" xfId="16831" xr:uid="{00000000-0005-0000-0000-0000CE370000}"/>
    <cellStyle name="Normal 10 2 4 4 2 2 3 2" xfId="25535" xr:uid="{00000000-0005-0000-0000-0000CF370000}"/>
    <cellStyle name="Normal 10 2 4 4 2 2 4" xfId="19029" xr:uid="{00000000-0005-0000-0000-0000D0370000}"/>
    <cellStyle name="Normal 10 2 4 4 2 2 4 2" xfId="27733" xr:uid="{00000000-0005-0000-0000-0000D1370000}"/>
    <cellStyle name="Normal 10 2 4 4 2 2 5" xfId="14661" xr:uid="{00000000-0005-0000-0000-0000D2370000}"/>
    <cellStyle name="Normal 10 2 4 4 2 2 5 2" xfId="23365" xr:uid="{00000000-0005-0000-0000-0000D3370000}"/>
    <cellStyle name="Normal 10 2 4 4 2 2 6" xfId="21196" xr:uid="{00000000-0005-0000-0000-0000D4370000}"/>
    <cellStyle name="Normal 10 2 4 4 3" xfId="3544" xr:uid="{00000000-0005-0000-0000-0000D5370000}"/>
    <cellStyle name="Normal 10 2 4 4 4" xfId="16830" xr:uid="{00000000-0005-0000-0000-0000D6370000}"/>
    <cellStyle name="Normal 10 2 4 4 4 2" xfId="25534" xr:uid="{00000000-0005-0000-0000-0000D7370000}"/>
    <cellStyle name="Normal 10 2 4 4 5" xfId="19028" xr:uid="{00000000-0005-0000-0000-0000D8370000}"/>
    <cellStyle name="Normal 10 2 4 4 5 2" xfId="27732" xr:uid="{00000000-0005-0000-0000-0000D9370000}"/>
    <cellStyle name="Normal 10 2 4 4 6" xfId="14660" xr:uid="{00000000-0005-0000-0000-0000DA370000}"/>
    <cellStyle name="Normal 10 2 4 4 6 2" xfId="23364" xr:uid="{00000000-0005-0000-0000-0000DB370000}"/>
    <cellStyle name="Normal 10 2 4 4 7" xfId="21195" xr:uid="{00000000-0005-0000-0000-0000DC370000}"/>
    <cellStyle name="Normal 10 2 4 5" xfId="3545" xr:uid="{00000000-0005-0000-0000-0000DD370000}"/>
    <cellStyle name="Normal 10 2 4 5 2" xfId="3546" xr:uid="{00000000-0005-0000-0000-0000DE370000}"/>
    <cellStyle name="Normal 10 2 4 5 3" xfId="16832" xr:uid="{00000000-0005-0000-0000-0000DF370000}"/>
    <cellStyle name="Normal 10 2 4 5 3 2" xfId="25536" xr:uid="{00000000-0005-0000-0000-0000E0370000}"/>
    <cellStyle name="Normal 10 2 4 5 4" xfId="19030" xr:uid="{00000000-0005-0000-0000-0000E1370000}"/>
    <cellStyle name="Normal 10 2 4 5 4 2" xfId="27734" xr:uid="{00000000-0005-0000-0000-0000E2370000}"/>
    <cellStyle name="Normal 10 2 4 5 5" xfId="14662" xr:uid="{00000000-0005-0000-0000-0000E3370000}"/>
    <cellStyle name="Normal 10 2 4 5 5 2" xfId="23366" xr:uid="{00000000-0005-0000-0000-0000E4370000}"/>
    <cellStyle name="Normal 10 2 4 5 6" xfId="21197" xr:uid="{00000000-0005-0000-0000-0000E5370000}"/>
    <cellStyle name="Normal 10 2 5" xfId="3547" xr:uid="{00000000-0005-0000-0000-0000E6370000}"/>
    <cellStyle name="Normal 10 2 5 2" xfId="3548" xr:uid="{00000000-0005-0000-0000-0000E7370000}"/>
    <cellStyle name="Normal 10 2 5 2 2" xfId="3549" xr:uid="{00000000-0005-0000-0000-0000E8370000}"/>
    <cellStyle name="Normal 10 2 5 2 2 2" xfId="3550" xr:uid="{00000000-0005-0000-0000-0000E9370000}"/>
    <cellStyle name="Normal 10 2 5 2 2 2 2" xfId="3551" xr:uid="{00000000-0005-0000-0000-0000EA370000}"/>
    <cellStyle name="Normal 10 2 5 2 2 2 2 2" xfId="3552" xr:uid="{00000000-0005-0000-0000-0000EB370000}"/>
    <cellStyle name="Normal 10 2 5 2 2 2 2 2 2" xfId="16835" xr:uid="{00000000-0005-0000-0000-0000EC370000}"/>
    <cellStyle name="Normal 10 2 5 2 2 2 2 2 2 2" xfId="25539" xr:uid="{00000000-0005-0000-0000-0000ED370000}"/>
    <cellStyle name="Normal 10 2 5 2 2 2 2 2 3" xfId="19033" xr:uid="{00000000-0005-0000-0000-0000EE370000}"/>
    <cellStyle name="Normal 10 2 5 2 2 2 2 2 3 2" xfId="27737" xr:uid="{00000000-0005-0000-0000-0000EF370000}"/>
    <cellStyle name="Normal 10 2 5 2 2 2 2 2 4" xfId="14665" xr:uid="{00000000-0005-0000-0000-0000F0370000}"/>
    <cellStyle name="Normal 10 2 5 2 2 2 2 2 4 2" xfId="23369" xr:uid="{00000000-0005-0000-0000-0000F1370000}"/>
    <cellStyle name="Normal 10 2 5 2 2 2 2 2 5" xfId="21200" xr:uid="{00000000-0005-0000-0000-0000F2370000}"/>
    <cellStyle name="Normal 10 2 5 2 2 2 3" xfId="16834" xr:uid="{00000000-0005-0000-0000-0000F3370000}"/>
    <cellStyle name="Normal 10 2 5 2 2 2 3 2" xfId="25538" xr:uid="{00000000-0005-0000-0000-0000F4370000}"/>
    <cellStyle name="Normal 10 2 5 2 2 2 4" xfId="19032" xr:uid="{00000000-0005-0000-0000-0000F5370000}"/>
    <cellStyle name="Normal 10 2 5 2 2 2 4 2" xfId="27736" xr:uid="{00000000-0005-0000-0000-0000F6370000}"/>
    <cellStyle name="Normal 10 2 5 2 2 2 5" xfId="14664" xr:uid="{00000000-0005-0000-0000-0000F7370000}"/>
    <cellStyle name="Normal 10 2 5 2 2 2 5 2" xfId="23368" xr:uid="{00000000-0005-0000-0000-0000F8370000}"/>
    <cellStyle name="Normal 10 2 5 2 2 2 6" xfId="21199" xr:uid="{00000000-0005-0000-0000-0000F9370000}"/>
    <cellStyle name="Normal 10 2 5 2 2 3" xfId="3553" xr:uid="{00000000-0005-0000-0000-0000FA370000}"/>
    <cellStyle name="Normal 10 2 5 2 2 3 2" xfId="16836" xr:uid="{00000000-0005-0000-0000-0000FB370000}"/>
    <cellStyle name="Normal 10 2 5 2 2 3 2 2" xfId="25540" xr:uid="{00000000-0005-0000-0000-0000FC370000}"/>
    <cellStyle name="Normal 10 2 5 2 2 3 3" xfId="19034" xr:uid="{00000000-0005-0000-0000-0000FD370000}"/>
    <cellStyle name="Normal 10 2 5 2 2 3 3 2" xfId="27738" xr:uid="{00000000-0005-0000-0000-0000FE370000}"/>
    <cellStyle name="Normal 10 2 5 2 2 3 4" xfId="14666" xr:uid="{00000000-0005-0000-0000-0000FF370000}"/>
    <cellStyle name="Normal 10 2 5 2 2 3 4 2" xfId="23370" xr:uid="{00000000-0005-0000-0000-000000380000}"/>
    <cellStyle name="Normal 10 2 5 2 2 3 5" xfId="21201" xr:uid="{00000000-0005-0000-0000-000001380000}"/>
    <cellStyle name="Normal 10 2 5 2 3" xfId="3554" xr:uid="{00000000-0005-0000-0000-000002380000}"/>
    <cellStyle name="Normal 10 2 5 2 3 2" xfId="3555" xr:uid="{00000000-0005-0000-0000-000003380000}"/>
    <cellStyle name="Normal 10 2 5 2 3 2 2" xfId="16837" xr:uid="{00000000-0005-0000-0000-000004380000}"/>
    <cellStyle name="Normal 10 2 5 2 3 2 2 2" xfId="25541" xr:uid="{00000000-0005-0000-0000-000005380000}"/>
    <cellStyle name="Normal 10 2 5 2 3 2 3" xfId="19035" xr:uid="{00000000-0005-0000-0000-000006380000}"/>
    <cellStyle name="Normal 10 2 5 2 3 2 3 2" xfId="27739" xr:uid="{00000000-0005-0000-0000-000007380000}"/>
    <cellStyle name="Normal 10 2 5 2 3 2 4" xfId="14667" xr:uid="{00000000-0005-0000-0000-000008380000}"/>
    <cellStyle name="Normal 10 2 5 2 3 2 4 2" xfId="23371" xr:uid="{00000000-0005-0000-0000-000009380000}"/>
    <cellStyle name="Normal 10 2 5 2 3 2 5" xfId="21202" xr:uid="{00000000-0005-0000-0000-00000A380000}"/>
    <cellStyle name="Normal 10 2 5 2 4" xfId="16833" xr:uid="{00000000-0005-0000-0000-00000B380000}"/>
    <cellStyle name="Normal 10 2 5 2 4 2" xfId="25537" xr:uid="{00000000-0005-0000-0000-00000C380000}"/>
    <cellStyle name="Normal 10 2 5 2 5" xfId="19031" xr:uid="{00000000-0005-0000-0000-00000D380000}"/>
    <cellStyle name="Normal 10 2 5 2 5 2" xfId="27735" xr:uid="{00000000-0005-0000-0000-00000E380000}"/>
    <cellStyle name="Normal 10 2 5 2 6" xfId="14663" xr:uid="{00000000-0005-0000-0000-00000F380000}"/>
    <cellStyle name="Normal 10 2 5 2 6 2" xfId="23367" xr:uid="{00000000-0005-0000-0000-000010380000}"/>
    <cellStyle name="Normal 10 2 5 2 7" xfId="21198" xr:uid="{00000000-0005-0000-0000-000011380000}"/>
    <cellStyle name="Normal 10 2 5 3" xfId="3556" xr:uid="{00000000-0005-0000-0000-000012380000}"/>
    <cellStyle name="Normal 10 2 5 3 2" xfId="3557" xr:uid="{00000000-0005-0000-0000-000013380000}"/>
    <cellStyle name="Normal 10 2 5 3 2 2" xfId="3558" xr:uid="{00000000-0005-0000-0000-000014380000}"/>
    <cellStyle name="Normal 10 2 5 3 2 2 2" xfId="16839" xr:uid="{00000000-0005-0000-0000-000015380000}"/>
    <cellStyle name="Normal 10 2 5 3 2 2 2 2" xfId="25543" xr:uid="{00000000-0005-0000-0000-000016380000}"/>
    <cellStyle name="Normal 10 2 5 3 2 2 3" xfId="19037" xr:uid="{00000000-0005-0000-0000-000017380000}"/>
    <cellStyle name="Normal 10 2 5 3 2 2 3 2" xfId="27741" xr:uid="{00000000-0005-0000-0000-000018380000}"/>
    <cellStyle name="Normal 10 2 5 3 2 2 4" xfId="14669" xr:uid="{00000000-0005-0000-0000-000019380000}"/>
    <cellStyle name="Normal 10 2 5 3 2 2 4 2" xfId="23373" xr:uid="{00000000-0005-0000-0000-00001A380000}"/>
    <cellStyle name="Normal 10 2 5 3 2 2 5" xfId="21204" xr:uid="{00000000-0005-0000-0000-00001B380000}"/>
    <cellStyle name="Normal 10 2 5 3 3" xfId="16838" xr:uid="{00000000-0005-0000-0000-00001C380000}"/>
    <cellStyle name="Normal 10 2 5 3 3 2" xfId="25542" xr:uid="{00000000-0005-0000-0000-00001D380000}"/>
    <cellStyle name="Normal 10 2 5 3 4" xfId="19036" xr:uid="{00000000-0005-0000-0000-00001E380000}"/>
    <cellStyle name="Normal 10 2 5 3 4 2" xfId="27740" xr:uid="{00000000-0005-0000-0000-00001F380000}"/>
    <cellStyle name="Normal 10 2 5 3 5" xfId="14668" xr:uid="{00000000-0005-0000-0000-000020380000}"/>
    <cellStyle name="Normal 10 2 5 3 5 2" xfId="23372" xr:uid="{00000000-0005-0000-0000-000021380000}"/>
    <cellStyle name="Normal 10 2 5 3 6" xfId="21203" xr:uid="{00000000-0005-0000-0000-000022380000}"/>
    <cellStyle name="Normal 10 2 5 4" xfId="3559" xr:uid="{00000000-0005-0000-0000-000023380000}"/>
    <cellStyle name="Normal 10 2 5 4 2" xfId="16840" xr:uid="{00000000-0005-0000-0000-000024380000}"/>
    <cellStyle name="Normal 10 2 5 4 2 2" xfId="25544" xr:uid="{00000000-0005-0000-0000-000025380000}"/>
    <cellStyle name="Normal 10 2 5 4 3" xfId="19038" xr:uid="{00000000-0005-0000-0000-000026380000}"/>
    <cellStyle name="Normal 10 2 5 4 3 2" xfId="27742" xr:uid="{00000000-0005-0000-0000-000027380000}"/>
    <cellStyle name="Normal 10 2 5 4 4" xfId="14670" xr:uid="{00000000-0005-0000-0000-000028380000}"/>
    <cellStyle name="Normal 10 2 5 4 4 2" xfId="23374" xr:uid="{00000000-0005-0000-0000-000029380000}"/>
    <cellStyle name="Normal 10 2 5 4 5" xfId="21205" xr:uid="{00000000-0005-0000-0000-00002A380000}"/>
    <cellStyle name="Normal 10 2 6" xfId="3560" xr:uid="{00000000-0005-0000-0000-00002B380000}"/>
    <cellStyle name="Normal 10 2 6 2" xfId="3561" xr:uid="{00000000-0005-0000-0000-00002C380000}"/>
    <cellStyle name="Normal 10 2 6 2 2" xfId="3562" xr:uid="{00000000-0005-0000-0000-00002D380000}"/>
    <cellStyle name="Normal 10 2 6 2 2 2" xfId="3563" xr:uid="{00000000-0005-0000-0000-00002E380000}"/>
    <cellStyle name="Normal 10 2 6 2 2 2 2" xfId="16842" xr:uid="{00000000-0005-0000-0000-00002F380000}"/>
    <cellStyle name="Normal 10 2 6 2 2 2 2 2" xfId="25546" xr:uid="{00000000-0005-0000-0000-000030380000}"/>
    <cellStyle name="Normal 10 2 6 2 2 2 3" xfId="19040" xr:uid="{00000000-0005-0000-0000-000031380000}"/>
    <cellStyle name="Normal 10 2 6 2 2 2 3 2" xfId="27744" xr:uid="{00000000-0005-0000-0000-000032380000}"/>
    <cellStyle name="Normal 10 2 6 2 2 2 4" xfId="14672" xr:uid="{00000000-0005-0000-0000-000033380000}"/>
    <cellStyle name="Normal 10 2 6 2 2 2 4 2" xfId="23376" xr:uid="{00000000-0005-0000-0000-000034380000}"/>
    <cellStyle name="Normal 10 2 6 2 2 2 5" xfId="21207" xr:uid="{00000000-0005-0000-0000-000035380000}"/>
    <cellStyle name="Normal 10 2 6 2 3" xfId="16841" xr:uid="{00000000-0005-0000-0000-000036380000}"/>
    <cellStyle name="Normal 10 2 6 2 3 2" xfId="25545" xr:uid="{00000000-0005-0000-0000-000037380000}"/>
    <cellStyle name="Normal 10 2 6 2 4" xfId="19039" xr:uid="{00000000-0005-0000-0000-000038380000}"/>
    <cellStyle name="Normal 10 2 6 2 4 2" xfId="27743" xr:uid="{00000000-0005-0000-0000-000039380000}"/>
    <cellStyle name="Normal 10 2 6 2 5" xfId="14671" xr:uid="{00000000-0005-0000-0000-00003A380000}"/>
    <cellStyle name="Normal 10 2 6 2 5 2" xfId="23375" xr:uid="{00000000-0005-0000-0000-00003B380000}"/>
    <cellStyle name="Normal 10 2 6 2 6" xfId="21206" xr:uid="{00000000-0005-0000-0000-00003C380000}"/>
    <cellStyle name="Normal 10 2 6 3" xfId="3564" xr:uid="{00000000-0005-0000-0000-00003D380000}"/>
    <cellStyle name="Normal 10 2 6 3 2" xfId="16843" xr:uid="{00000000-0005-0000-0000-00003E380000}"/>
    <cellStyle name="Normal 10 2 6 3 2 2" xfId="25547" xr:uid="{00000000-0005-0000-0000-00003F380000}"/>
    <cellStyle name="Normal 10 2 6 3 3" xfId="19041" xr:uid="{00000000-0005-0000-0000-000040380000}"/>
    <cellStyle name="Normal 10 2 6 3 3 2" xfId="27745" xr:uid="{00000000-0005-0000-0000-000041380000}"/>
    <cellStyle name="Normal 10 2 6 3 4" xfId="14673" xr:uid="{00000000-0005-0000-0000-000042380000}"/>
    <cellStyle name="Normal 10 2 6 3 4 2" xfId="23377" xr:uid="{00000000-0005-0000-0000-000043380000}"/>
    <cellStyle name="Normal 10 2 6 3 5" xfId="21208" xr:uid="{00000000-0005-0000-0000-000044380000}"/>
    <cellStyle name="Normal 10 2 7" xfId="3565" xr:uid="{00000000-0005-0000-0000-000045380000}"/>
    <cellStyle name="Normal 10 2 7 2" xfId="3566" xr:uid="{00000000-0005-0000-0000-000046380000}"/>
    <cellStyle name="Normal 10 2 7 2 2" xfId="16844" xr:uid="{00000000-0005-0000-0000-000047380000}"/>
    <cellStyle name="Normal 10 2 7 2 2 2" xfId="25548" xr:uid="{00000000-0005-0000-0000-000048380000}"/>
    <cellStyle name="Normal 10 2 7 2 3" xfId="19042" xr:uid="{00000000-0005-0000-0000-000049380000}"/>
    <cellStyle name="Normal 10 2 7 2 3 2" xfId="27746" xr:uid="{00000000-0005-0000-0000-00004A380000}"/>
    <cellStyle name="Normal 10 2 7 2 4" xfId="14674" xr:uid="{00000000-0005-0000-0000-00004B380000}"/>
    <cellStyle name="Normal 10 2 7 2 4 2" xfId="23378" xr:uid="{00000000-0005-0000-0000-00004C380000}"/>
    <cellStyle name="Normal 10 2 7 2 5" xfId="21209" xr:uid="{00000000-0005-0000-0000-00004D380000}"/>
    <cellStyle name="Normal 10 2 8" xfId="3286" xr:uid="{00000000-0005-0000-0000-00004E380000}"/>
    <cellStyle name="Normal 10 2 8 2" xfId="16716" xr:uid="{00000000-0005-0000-0000-00004F380000}"/>
    <cellStyle name="Normal 10 2 8 2 2" xfId="25420" xr:uid="{00000000-0005-0000-0000-000050380000}"/>
    <cellStyle name="Normal 10 2 8 3" xfId="18914" xr:uid="{00000000-0005-0000-0000-000051380000}"/>
    <cellStyle name="Normal 10 2 8 3 2" xfId="27618" xr:uid="{00000000-0005-0000-0000-000052380000}"/>
    <cellStyle name="Normal 10 2 8 4" xfId="14546" xr:uid="{00000000-0005-0000-0000-000053380000}"/>
    <cellStyle name="Normal 10 2 8 4 2" xfId="23250" xr:uid="{00000000-0005-0000-0000-000054380000}"/>
    <cellStyle name="Normal 10 2 8 5" xfId="21081" xr:uid="{00000000-0005-0000-0000-000055380000}"/>
    <cellStyle name="Normal 10 2 9" xfId="15572" xr:uid="{00000000-0005-0000-0000-000056380000}"/>
    <cellStyle name="Normal 10 2 9 2" xfId="24276" xr:uid="{00000000-0005-0000-0000-000057380000}"/>
    <cellStyle name="Normal 10 20" xfId="3567" xr:uid="{00000000-0005-0000-0000-000058380000}"/>
    <cellStyle name="Normal 10 21" xfId="3568" xr:uid="{00000000-0005-0000-0000-000059380000}"/>
    <cellStyle name="Normal 10 22" xfId="3216" xr:uid="{00000000-0005-0000-0000-00005A380000}"/>
    <cellStyle name="Normal 10 23" xfId="15437" xr:uid="{00000000-0005-0000-0000-00005B380000}"/>
    <cellStyle name="Normal 10 23 2" xfId="24141" xr:uid="{00000000-0005-0000-0000-00005C380000}"/>
    <cellStyle name="Normal 10 24" xfId="17635" xr:uid="{00000000-0005-0000-0000-00005D380000}"/>
    <cellStyle name="Normal 10 24 2" xfId="26339" xr:uid="{00000000-0005-0000-0000-00005E380000}"/>
    <cellStyle name="Normal 10 25" xfId="13267" xr:uid="{00000000-0005-0000-0000-00005F380000}"/>
    <cellStyle name="Normal 10 25 2" xfId="21971" xr:uid="{00000000-0005-0000-0000-000060380000}"/>
    <cellStyle name="Normal 10 26" xfId="19802" xr:uid="{00000000-0005-0000-0000-000061380000}"/>
    <cellStyle name="Normal 10 3" xfId="459" xr:uid="{00000000-0005-0000-0000-000062380000}"/>
    <cellStyle name="Normal 10 3 2" xfId="462" xr:uid="{00000000-0005-0000-0000-000063380000}"/>
    <cellStyle name="Normal 10 3 2 2" xfId="15603" xr:uid="{00000000-0005-0000-0000-000064380000}"/>
    <cellStyle name="Normal 10 3 2 2 2" xfId="24307" xr:uid="{00000000-0005-0000-0000-000065380000}"/>
    <cellStyle name="Normal 10 3 2 3" xfId="17801" xr:uid="{00000000-0005-0000-0000-000066380000}"/>
    <cellStyle name="Normal 10 3 2 3 2" xfId="26505" xr:uid="{00000000-0005-0000-0000-000067380000}"/>
    <cellStyle name="Normal 10 3 2 4" xfId="13433" xr:uid="{00000000-0005-0000-0000-000068380000}"/>
    <cellStyle name="Normal 10 3 2 4 2" xfId="22137" xr:uid="{00000000-0005-0000-0000-000069380000}"/>
    <cellStyle name="Normal 10 3 2 5" xfId="19968" xr:uid="{00000000-0005-0000-0000-00006A380000}"/>
    <cellStyle name="Normal 10 3 3" xfId="3569" xr:uid="{00000000-0005-0000-0000-00006B380000}"/>
    <cellStyle name="Normal 10 3 4" xfId="15601" xr:uid="{00000000-0005-0000-0000-00006C380000}"/>
    <cellStyle name="Normal 10 3 4 2" xfId="24305" xr:uid="{00000000-0005-0000-0000-00006D380000}"/>
    <cellStyle name="Normal 10 3 5" xfId="17799" xr:uid="{00000000-0005-0000-0000-00006E380000}"/>
    <cellStyle name="Normal 10 3 5 2" xfId="26503" xr:uid="{00000000-0005-0000-0000-00006F380000}"/>
    <cellStyle name="Normal 10 3 6" xfId="13431" xr:uid="{00000000-0005-0000-0000-000070380000}"/>
    <cellStyle name="Normal 10 3 6 2" xfId="22135" xr:uid="{00000000-0005-0000-0000-000071380000}"/>
    <cellStyle name="Normal 10 3 7" xfId="19966" xr:uid="{00000000-0005-0000-0000-000072380000}"/>
    <cellStyle name="Normal 10 4" xfId="3570" xr:uid="{00000000-0005-0000-0000-000073380000}"/>
    <cellStyle name="Normal 10 5" xfId="3571" xr:uid="{00000000-0005-0000-0000-000074380000}"/>
    <cellStyle name="Normal 10 5 2" xfId="16845" xr:uid="{00000000-0005-0000-0000-000075380000}"/>
    <cellStyle name="Normal 10 5 2 2" xfId="25549" xr:uid="{00000000-0005-0000-0000-000076380000}"/>
    <cellStyle name="Normal 10 5 3" xfId="19043" xr:uid="{00000000-0005-0000-0000-000077380000}"/>
    <cellStyle name="Normal 10 5 3 2" xfId="27747" xr:uid="{00000000-0005-0000-0000-000078380000}"/>
    <cellStyle name="Normal 10 5 4" xfId="14675" xr:uid="{00000000-0005-0000-0000-000079380000}"/>
    <cellStyle name="Normal 10 5 4 2" xfId="23379" xr:uid="{00000000-0005-0000-0000-00007A380000}"/>
    <cellStyle name="Normal 10 5 5" xfId="21210" xr:uid="{00000000-0005-0000-0000-00007B380000}"/>
    <cellStyle name="Normal 10 6" xfId="3572" xr:uid="{00000000-0005-0000-0000-00007C380000}"/>
    <cellStyle name="Normal 10 7" xfId="3573" xr:uid="{00000000-0005-0000-0000-00007D380000}"/>
    <cellStyle name="Normal 10 7 10" xfId="21211" xr:uid="{00000000-0005-0000-0000-00007E380000}"/>
    <cellStyle name="Normal 10 7 2" xfId="3574" xr:uid="{00000000-0005-0000-0000-00007F380000}"/>
    <cellStyle name="Normal 10 7 2 2" xfId="3575" xr:uid="{00000000-0005-0000-0000-000080380000}"/>
    <cellStyle name="Normal 10 7 2 2 2" xfId="3576" xr:uid="{00000000-0005-0000-0000-000081380000}"/>
    <cellStyle name="Normal 10 7 2 2 2 2" xfId="3577" xr:uid="{00000000-0005-0000-0000-000082380000}"/>
    <cellStyle name="Normal 10 7 2 2 2 2 2" xfId="3578" xr:uid="{00000000-0005-0000-0000-000083380000}"/>
    <cellStyle name="Normal 10 7 2 2 2 2 2 2" xfId="3579" xr:uid="{00000000-0005-0000-0000-000084380000}"/>
    <cellStyle name="Normal 10 7 2 2 2 2 2 2 2" xfId="3580" xr:uid="{00000000-0005-0000-0000-000085380000}"/>
    <cellStyle name="Normal 10 7 2 2 2 2 2 2 2 2" xfId="3581" xr:uid="{00000000-0005-0000-0000-000086380000}"/>
    <cellStyle name="Normal 10 7 2 2 2 2 2 2 2 2 2" xfId="3582" xr:uid="{00000000-0005-0000-0000-000087380000}"/>
    <cellStyle name="Normal 10 7 2 2 2 2 2 2 2 2 3" xfId="16850" xr:uid="{00000000-0005-0000-0000-000088380000}"/>
    <cellStyle name="Normal 10 7 2 2 2 2 2 2 2 2 3 2" xfId="25554" xr:uid="{00000000-0005-0000-0000-000089380000}"/>
    <cellStyle name="Normal 10 7 2 2 2 2 2 2 2 2 4" xfId="19048" xr:uid="{00000000-0005-0000-0000-00008A380000}"/>
    <cellStyle name="Normal 10 7 2 2 2 2 2 2 2 2 4 2" xfId="27752" xr:uid="{00000000-0005-0000-0000-00008B380000}"/>
    <cellStyle name="Normal 10 7 2 2 2 2 2 2 2 2 5" xfId="14680" xr:uid="{00000000-0005-0000-0000-00008C380000}"/>
    <cellStyle name="Normal 10 7 2 2 2 2 2 2 2 2 5 2" xfId="23384" xr:uid="{00000000-0005-0000-0000-00008D380000}"/>
    <cellStyle name="Normal 10 7 2 2 2 2 2 2 2 2 6" xfId="21215" xr:uid="{00000000-0005-0000-0000-00008E380000}"/>
    <cellStyle name="Normal 10 7 2 2 2 2 2 2 3" xfId="3583" xr:uid="{00000000-0005-0000-0000-00008F380000}"/>
    <cellStyle name="Normal 10 7 2 2 2 2 2 2 4" xfId="16849" xr:uid="{00000000-0005-0000-0000-000090380000}"/>
    <cellStyle name="Normal 10 7 2 2 2 2 2 2 4 2" xfId="25553" xr:uid="{00000000-0005-0000-0000-000091380000}"/>
    <cellStyle name="Normal 10 7 2 2 2 2 2 2 5" xfId="19047" xr:uid="{00000000-0005-0000-0000-000092380000}"/>
    <cellStyle name="Normal 10 7 2 2 2 2 2 2 5 2" xfId="27751" xr:uid="{00000000-0005-0000-0000-000093380000}"/>
    <cellStyle name="Normal 10 7 2 2 2 2 2 2 6" xfId="14679" xr:uid="{00000000-0005-0000-0000-000094380000}"/>
    <cellStyle name="Normal 10 7 2 2 2 2 2 2 6 2" xfId="23383" xr:uid="{00000000-0005-0000-0000-000095380000}"/>
    <cellStyle name="Normal 10 7 2 2 2 2 2 2 7" xfId="21214" xr:uid="{00000000-0005-0000-0000-000096380000}"/>
    <cellStyle name="Normal 10 7 2 2 2 2 2 3" xfId="3584" xr:uid="{00000000-0005-0000-0000-000097380000}"/>
    <cellStyle name="Normal 10 7 2 2 2 2 2 3 2" xfId="3585" xr:uid="{00000000-0005-0000-0000-000098380000}"/>
    <cellStyle name="Normal 10 7 2 2 2 2 2 3 3" xfId="16851" xr:uid="{00000000-0005-0000-0000-000099380000}"/>
    <cellStyle name="Normal 10 7 2 2 2 2 2 3 3 2" xfId="25555" xr:uid="{00000000-0005-0000-0000-00009A380000}"/>
    <cellStyle name="Normal 10 7 2 2 2 2 2 3 4" xfId="19049" xr:uid="{00000000-0005-0000-0000-00009B380000}"/>
    <cellStyle name="Normal 10 7 2 2 2 2 2 3 4 2" xfId="27753" xr:uid="{00000000-0005-0000-0000-00009C380000}"/>
    <cellStyle name="Normal 10 7 2 2 2 2 2 3 5" xfId="14681" xr:uid="{00000000-0005-0000-0000-00009D380000}"/>
    <cellStyle name="Normal 10 7 2 2 2 2 2 3 5 2" xfId="23385" xr:uid="{00000000-0005-0000-0000-00009E380000}"/>
    <cellStyle name="Normal 10 7 2 2 2 2 2 3 6" xfId="21216" xr:uid="{00000000-0005-0000-0000-00009F380000}"/>
    <cellStyle name="Normal 10 7 2 2 2 2 3" xfId="3586" xr:uid="{00000000-0005-0000-0000-0000A0380000}"/>
    <cellStyle name="Normal 10 7 2 2 2 2 3 2" xfId="3587" xr:uid="{00000000-0005-0000-0000-0000A1380000}"/>
    <cellStyle name="Normal 10 7 2 2 2 2 3 2 2" xfId="3588" xr:uid="{00000000-0005-0000-0000-0000A2380000}"/>
    <cellStyle name="Normal 10 7 2 2 2 2 3 2 3" xfId="16852" xr:uid="{00000000-0005-0000-0000-0000A3380000}"/>
    <cellStyle name="Normal 10 7 2 2 2 2 3 2 3 2" xfId="25556" xr:uid="{00000000-0005-0000-0000-0000A4380000}"/>
    <cellStyle name="Normal 10 7 2 2 2 2 3 2 4" xfId="19050" xr:uid="{00000000-0005-0000-0000-0000A5380000}"/>
    <cellStyle name="Normal 10 7 2 2 2 2 3 2 4 2" xfId="27754" xr:uid="{00000000-0005-0000-0000-0000A6380000}"/>
    <cellStyle name="Normal 10 7 2 2 2 2 3 2 5" xfId="14682" xr:uid="{00000000-0005-0000-0000-0000A7380000}"/>
    <cellStyle name="Normal 10 7 2 2 2 2 3 2 5 2" xfId="23386" xr:uid="{00000000-0005-0000-0000-0000A8380000}"/>
    <cellStyle name="Normal 10 7 2 2 2 2 3 2 6" xfId="21217" xr:uid="{00000000-0005-0000-0000-0000A9380000}"/>
    <cellStyle name="Normal 10 7 2 2 2 2 4" xfId="3589" xr:uid="{00000000-0005-0000-0000-0000AA380000}"/>
    <cellStyle name="Normal 10 7 2 2 2 2 5" xfId="16848" xr:uid="{00000000-0005-0000-0000-0000AB380000}"/>
    <cellStyle name="Normal 10 7 2 2 2 2 5 2" xfId="25552" xr:uid="{00000000-0005-0000-0000-0000AC380000}"/>
    <cellStyle name="Normal 10 7 2 2 2 2 6" xfId="19046" xr:uid="{00000000-0005-0000-0000-0000AD380000}"/>
    <cellStyle name="Normal 10 7 2 2 2 2 6 2" xfId="27750" xr:uid="{00000000-0005-0000-0000-0000AE380000}"/>
    <cellStyle name="Normal 10 7 2 2 2 2 7" xfId="14678" xr:uid="{00000000-0005-0000-0000-0000AF380000}"/>
    <cellStyle name="Normal 10 7 2 2 2 2 7 2" xfId="23382" xr:uid="{00000000-0005-0000-0000-0000B0380000}"/>
    <cellStyle name="Normal 10 7 2 2 2 2 8" xfId="21213" xr:uid="{00000000-0005-0000-0000-0000B1380000}"/>
    <cellStyle name="Normal 10 7 2 2 2 3" xfId="3590" xr:uid="{00000000-0005-0000-0000-0000B2380000}"/>
    <cellStyle name="Normal 10 7 2 2 2 4" xfId="3591" xr:uid="{00000000-0005-0000-0000-0000B3380000}"/>
    <cellStyle name="Normal 10 7 2 2 2 4 2" xfId="3592" xr:uid="{00000000-0005-0000-0000-0000B4380000}"/>
    <cellStyle name="Normal 10 7 2 2 2 4 2 2" xfId="3593" xr:uid="{00000000-0005-0000-0000-0000B5380000}"/>
    <cellStyle name="Normal 10 7 2 2 2 4 2 2 2" xfId="3594" xr:uid="{00000000-0005-0000-0000-0000B6380000}"/>
    <cellStyle name="Normal 10 7 2 2 2 4 2 2 3" xfId="16854" xr:uid="{00000000-0005-0000-0000-0000B7380000}"/>
    <cellStyle name="Normal 10 7 2 2 2 4 2 2 3 2" xfId="25558" xr:uid="{00000000-0005-0000-0000-0000B8380000}"/>
    <cellStyle name="Normal 10 7 2 2 2 4 2 2 4" xfId="19052" xr:uid="{00000000-0005-0000-0000-0000B9380000}"/>
    <cellStyle name="Normal 10 7 2 2 2 4 2 2 4 2" xfId="27756" xr:uid="{00000000-0005-0000-0000-0000BA380000}"/>
    <cellStyle name="Normal 10 7 2 2 2 4 2 2 5" xfId="14684" xr:uid="{00000000-0005-0000-0000-0000BB380000}"/>
    <cellStyle name="Normal 10 7 2 2 2 4 2 2 5 2" xfId="23388" xr:uid="{00000000-0005-0000-0000-0000BC380000}"/>
    <cellStyle name="Normal 10 7 2 2 2 4 2 2 6" xfId="21219" xr:uid="{00000000-0005-0000-0000-0000BD380000}"/>
    <cellStyle name="Normal 10 7 2 2 2 4 3" xfId="3595" xr:uid="{00000000-0005-0000-0000-0000BE380000}"/>
    <cellStyle name="Normal 10 7 2 2 2 4 4" xfId="16853" xr:uid="{00000000-0005-0000-0000-0000BF380000}"/>
    <cellStyle name="Normal 10 7 2 2 2 4 4 2" xfId="25557" xr:uid="{00000000-0005-0000-0000-0000C0380000}"/>
    <cellStyle name="Normal 10 7 2 2 2 4 5" xfId="19051" xr:uid="{00000000-0005-0000-0000-0000C1380000}"/>
    <cellStyle name="Normal 10 7 2 2 2 4 5 2" xfId="27755" xr:uid="{00000000-0005-0000-0000-0000C2380000}"/>
    <cellStyle name="Normal 10 7 2 2 2 4 6" xfId="14683" xr:uid="{00000000-0005-0000-0000-0000C3380000}"/>
    <cellStyle name="Normal 10 7 2 2 2 4 6 2" xfId="23387" xr:uid="{00000000-0005-0000-0000-0000C4380000}"/>
    <cellStyle name="Normal 10 7 2 2 2 4 7" xfId="21218" xr:uid="{00000000-0005-0000-0000-0000C5380000}"/>
    <cellStyle name="Normal 10 7 2 2 2 5" xfId="3596" xr:uid="{00000000-0005-0000-0000-0000C6380000}"/>
    <cellStyle name="Normal 10 7 2 2 2 5 2" xfId="3597" xr:uid="{00000000-0005-0000-0000-0000C7380000}"/>
    <cellStyle name="Normal 10 7 2 2 2 5 3" xfId="16855" xr:uid="{00000000-0005-0000-0000-0000C8380000}"/>
    <cellStyle name="Normal 10 7 2 2 2 5 3 2" xfId="25559" xr:uid="{00000000-0005-0000-0000-0000C9380000}"/>
    <cellStyle name="Normal 10 7 2 2 2 5 4" xfId="19053" xr:uid="{00000000-0005-0000-0000-0000CA380000}"/>
    <cellStyle name="Normal 10 7 2 2 2 5 4 2" xfId="27757" xr:uid="{00000000-0005-0000-0000-0000CB380000}"/>
    <cellStyle name="Normal 10 7 2 2 2 5 5" xfId="14685" xr:uid="{00000000-0005-0000-0000-0000CC380000}"/>
    <cellStyle name="Normal 10 7 2 2 2 5 5 2" xfId="23389" xr:uid="{00000000-0005-0000-0000-0000CD380000}"/>
    <cellStyle name="Normal 10 7 2 2 2 5 6" xfId="21220" xr:uid="{00000000-0005-0000-0000-0000CE380000}"/>
    <cellStyle name="Normal 10 7 2 2 3" xfId="3598" xr:uid="{00000000-0005-0000-0000-0000CF380000}"/>
    <cellStyle name="Normal 10 7 2 2 3 2" xfId="3599" xr:uid="{00000000-0005-0000-0000-0000D0380000}"/>
    <cellStyle name="Normal 10 7 2 2 3 2 2" xfId="3600" xr:uid="{00000000-0005-0000-0000-0000D1380000}"/>
    <cellStyle name="Normal 10 7 2 2 3 2 2 2" xfId="3601" xr:uid="{00000000-0005-0000-0000-0000D2380000}"/>
    <cellStyle name="Normal 10 7 2 2 3 2 2 2 2" xfId="3602" xr:uid="{00000000-0005-0000-0000-0000D3380000}"/>
    <cellStyle name="Normal 10 7 2 2 3 2 2 2 2 2" xfId="3603" xr:uid="{00000000-0005-0000-0000-0000D4380000}"/>
    <cellStyle name="Normal 10 7 2 2 3 2 2 2 2 2 2" xfId="16858" xr:uid="{00000000-0005-0000-0000-0000D5380000}"/>
    <cellStyle name="Normal 10 7 2 2 3 2 2 2 2 2 2 2" xfId="25562" xr:uid="{00000000-0005-0000-0000-0000D6380000}"/>
    <cellStyle name="Normal 10 7 2 2 3 2 2 2 2 2 3" xfId="19056" xr:uid="{00000000-0005-0000-0000-0000D7380000}"/>
    <cellStyle name="Normal 10 7 2 2 3 2 2 2 2 2 3 2" xfId="27760" xr:uid="{00000000-0005-0000-0000-0000D8380000}"/>
    <cellStyle name="Normal 10 7 2 2 3 2 2 2 2 2 4" xfId="14688" xr:uid="{00000000-0005-0000-0000-0000D9380000}"/>
    <cellStyle name="Normal 10 7 2 2 3 2 2 2 2 2 4 2" xfId="23392" xr:uid="{00000000-0005-0000-0000-0000DA380000}"/>
    <cellStyle name="Normal 10 7 2 2 3 2 2 2 2 2 5" xfId="21223" xr:uid="{00000000-0005-0000-0000-0000DB380000}"/>
    <cellStyle name="Normal 10 7 2 2 3 2 2 2 3" xfId="16857" xr:uid="{00000000-0005-0000-0000-0000DC380000}"/>
    <cellStyle name="Normal 10 7 2 2 3 2 2 2 3 2" xfId="25561" xr:uid="{00000000-0005-0000-0000-0000DD380000}"/>
    <cellStyle name="Normal 10 7 2 2 3 2 2 2 4" xfId="19055" xr:uid="{00000000-0005-0000-0000-0000DE380000}"/>
    <cellStyle name="Normal 10 7 2 2 3 2 2 2 4 2" xfId="27759" xr:uid="{00000000-0005-0000-0000-0000DF380000}"/>
    <cellStyle name="Normal 10 7 2 2 3 2 2 2 5" xfId="14687" xr:uid="{00000000-0005-0000-0000-0000E0380000}"/>
    <cellStyle name="Normal 10 7 2 2 3 2 2 2 5 2" xfId="23391" xr:uid="{00000000-0005-0000-0000-0000E1380000}"/>
    <cellStyle name="Normal 10 7 2 2 3 2 2 2 6" xfId="21222" xr:uid="{00000000-0005-0000-0000-0000E2380000}"/>
    <cellStyle name="Normal 10 7 2 2 3 2 2 3" xfId="3604" xr:uid="{00000000-0005-0000-0000-0000E3380000}"/>
    <cellStyle name="Normal 10 7 2 2 3 2 2 3 2" xfId="16859" xr:uid="{00000000-0005-0000-0000-0000E4380000}"/>
    <cellStyle name="Normal 10 7 2 2 3 2 2 3 2 2" xfId="25563" xr:uid="{00000000-0005-0000-0000-0000E5380000}"/>
    <cellStyle name="Normal 10 7 2 2 3 2 2 3 3" xfId="19057" xr:uid="{00000000-0005-0000-0000-0000E6380000}"/>
    <cellStyle name="Normal 10 7 2 2 3 2 2 3 3 2" xfId="27761" xr:uid="{00000000-0005-0000-0000-0000E7380000}"/>
    <cellStyle name="Normal 10 7 2 2 3 2 2 3 4" xfId="14689" xr:uid="{00000000-0005-0000-0000-0000E8380000}"/>
    <cellStyle name="Normal 10 7 2 2 3 2 2 3 4 2" xfId="23393" xr:uid="{00000000-0005-0000-0000-0000E9380000}"/>
    <cellStyle name="Normal 10 7 2 2 3 2 2 3 5" xfId="21224" xr:uid="{00000000-0005-0000-0000-0000EA380000}"/>
    <cellStyle name="Normal 10 7 2 2 3 2 3" xfId="3605" xr:uid="{00000000-0005-0000-0000-0000EB380000}"/>
    <cellStyle name="Normal 10 7 2 2 3 2 3 2" xfId="3606" xr:uid="{00000000-0005-0000-0000-0000EC380000}"/>
    <cellStyle name="Normal 10 7 2 2 3 2 3 2 2" xfId="16860" xr:uid="{00000000-0005-0000-0000-0000ED380000}"/>
    <cellStyle name="Normal 10 7 2 2 3 2 3 2 2 2" xfId="25564" xr:uid="{00000000-0005-0000-0000-0000EE380000}"/>
    <cellStyle name="Normal 10 7 2 2 3 2 3 2 3" xfId="19058" xr:uid="{00000000-0005-0000-0000-0000EF380000}"/>
    <cellStyle name="Normal 10 7 2 2 3 2 3 2 3 2" xfId="27762" xr:uid="{00000000-0005-0000-0000-0000F0380000}"/>
    <cellStyle name="Normal 10 7 2 2 3 2 3 2 4" xfId="14690" xr:uid="{00000000-0005-0000-0000-0000F1380000}"/>
    <cellStyle name="Normal 10 7 2 2 3 2 3 2 4 2" xfId="23394" xr:uid="{00000000-0005-0000-0000-0000F2380000}"/>
    <cellStyle name="Normal 10 7 2 2 3 2 3 2 5" xfId="21225" xr:uid="{00000000-0005-0000-0000-0000F3380000}"/>
    <cellStyle name="Normal 10 7 2 2 3 2 4" xfId="16856" xr:uid="{00000000-0005-0000-0000-0000F4380000}"/>
    <cellStyle name="Normal 10 7 2 2 3 2 4 2" xfId="25560" xr:uid="{00000000-0005-0000-0000-0000F5380000}"/>
    <cellStyle name="Normal 10 7 2 2 3 2 5" xfId="19054" xr:uid="{00000000-0005-0000-0000-0000F6380000}"/>
    <cellStyle name="Normal 10 7 2 2 3 2 5 2" xfId="27758" xr:uid="{00000000-0005-0000-0000-0000F7380000}"/>
    <cellStyle name="Normal 10 7 2 2 3 2 6" xfId="14686" xr:uid="{00000000-0005-0000-0000-0000F8380000}"/>
    <cellStyle name="Normal 10 7 2 2 3 2 6 2" xfId="23390" xr:uid="{00000000-0005-0000-0000-0000F9380000}"/>
    <cellStyle name="Normal 10 7 2 2 3 2 7" xfId="21221" xr:uid="{00000000-0005-0000-0000-0000FA380000}"/>
    <cellStyle name="Normal 10 7 2 2 3 3" xfId="3607" xr:uid="{00000000-0005-0000-0000-0000FB380000}"/>
    <cellStyle name="Normal 10 7 2 2 3 3 2" xfId="3608" xr:uid="{00000000-0005-0000-0000-0000FC380000}"/>
    <cellStyle name="Normal 10 7 2 2 3 3 2 2" xfId="3609" xr:uid="{00000000-0005-0000-0000-0000FD380000}"/>
    <cellStyle name="Normal 10 7 2 2 3 3 2 2 2" xfId="16862" xr:uid="{00000000-0005-0000-0000-0000FE380000}"/>
    <cellStyle name="Normal 10 7 2 2 3 3 2 2 2 2" xfId="25566" xr:uid="{00000000-0005-0000-0000-0000FF380000}"/>
    <cellStyle name="Normal 10 7 2 2 3 3 2 2 3" xfId="19060" xr:uid="{00000000-0005-0000-0000-000000390000}"/>
    <cellStyle name="Normal 10 7 2 2 3 3 2 2 3 2" xfId="27764" xr:uid="{00000000-0005-0000-0000-000001390000}"/>
    <cellStyle name="Normal 10 7 2 2 3 3 2 2 4" xfId="14692" xr:uid="{00000000-0005-0000-0000-000002390000}"/>
    <cellStyle name="Normal 10 7 2 2 3 3 2 2 4 2" xfId="23396" xr:uid="{00000000-0005-0000-0000-000003390000}"/>
    <cellStyle name="Normal 10 7 2 2 3 3 2 2 5" xfId="21227" xr:uid="{00000000-0005-0000-0000-000004390000}"/>
    <cellStyle name="Normal 10 7 2 2 3 3 3" xfId="16861" xr:uid="{00000000-0005-0000-0000-000005390000}"/>
    <cellStyle name="Normal 10 7 2 2 3 3 3 2" xfId="25565" xr:uid="{00000000-0005-0000-0000-000006390000}"/>
    <cellStyle name="Normal 10 7 2 2 3 3 4" xfId="19059" xr:uid="{00000000-0005-0000-0000-000007390000}"/>
    <cellStyle name="Normal 10 7 2 2 3 3 4 2" xfId="27763" xr:uid="{00000000-0005-0000-0000-000008390000}"/>
    <cellStyle name="Normal 10 7 2 2 3 3 5" xfId="14691" xr:uid="{00000000-0005-0000-0000-000009390000}"/>
    <cellStyle name="Normal 10 7 2 2 3 3 5 2" xfId="23395" xr:uid="{00000000-0005-0000-0000-00000A390000}"/>
    <cellStyle name="Normal 10 7 2 2 3 3 6" xfId="21226" xr:uid="{00000000-0005-0000-0000-00000B390000}"/>
    <cellStyle name="Normal 10 7 2 2 3 4" xfId="3610" xr:uid="{00000000-0005-0000-0000-00000C390000}"/>
    <cellStyle name="Normal 10 7 2 2 3 4 2" xfId="16863" xr:uid="{00000000-0005-0000-0000-00000D390000}"/>
    <cellStyle name="Normal 10 7 2 2 3 4 2 2" xfId="25567" xr:uid="{00000000-0005-0000-0000-00000E390000}"/>
    <cellStyle name="Normal 10 7 2 2 3 4 3" xfId="19061" xr:uid="{00000000-0005-0000-0000-00000F390000}"/>
    <cellStyle name="Normal 10 7 2 2 3 4 3 2" xfId="27765" xr:uid="{00000000-0005-0000-0000-000010390000}"/>
    <cellStyle name="Normal 10 7 2 2 3 4 4" xfId="14693" xr:uid="{00000000-0005-0000-0000-000011390000}"/>
    <cellStyle name="Normal 10 7 2 2 3 4 4 2" xfId="23397" xr:uid="{00000000-0005-0000-0000-000012390000}"/>
    <cellStyle name="Normal 10 7 2 2 3 4 5" xfId="21228" xr:uid="{00000000-0005-0000-0000-000013390000}"/>
    <cellStyle name="Normal 10 7 2 2 4" xfId="3611" xr:uid="{00000000-0005-0000-0000-000014390000}"/>
    <cellStyle name="Normal 10 7 2 2 4 2" xfId="3612" xr:uid="{00000000-0005-0000-0000-000015390000}"/>
    <cellStyle name="Normal 10 7 2 2 4 2 2" xfId="3613" xr:uid="{00000000-0005-0000-0000-000016390000}"/>
    <cellStyle name="Normal 10 7 2 2 4 2 2 2" xfId="3614" xr:uid="{00000000-0005-0000-0000-000017390000}"/>
    <cellStyle name="Normal 10 7 2 2 4 2 2 2 2" xfId="16865" xr:uid="{00000000-0005-0000-0000-000018390000}"/>
    <cellStyle name="Normal 10 7 2 2 4 2 2 2 2 2" xfId="25569" xr:uid="{00000000-0005-0000-0000-000019390000}"/>
    <cellStyle name="Normal 10 7 2 2 4 2 2 2 3" xfId="19063" xr:uid="{00000000-0005-0000-0000-00001A390000}"/>
    <cellStyle name="Normal 10 7 2 2 4 2 2 2 3 2" xfId="27767" xr:uid="{00000000-0005-0000-0000-00001B390000}"/>
    <cellStyle name="Normal 10 7 2 2 4 2 2 2 4" xfId="14695" xr:uid="{00000000-0005-0000-0000-00001C390000}"/>
    <cellStyle name="Normal 10 7 2 2 4 2 2 2 4 2" xfId="23399" xr:uid="{00000000-0005-0000-0000-00001D390000}"/>
    <cellStyle name="Normal 10 7 2 2 4 2 2 2 5" xfId="21230" xr:uid="{00000000-0005-0000-0000-00001E390000}"/>
    <cellStyle name="Normal 10 7 2 2 4 2 3" xfId="16864" xr:uid="{00000000-0005-0000-0000-00001F390000}"/>
    <cellStyle name="Normal 10 7 2 2 4 2 3 2" xfId="25568" xr:uid="{00000000-0005-0000-0000-000020390000}"/>
    <cellStyle name="Normal 10 7 2 2 4 2 4" xfId="19062" xr:uid="{00000000-0005-0000-0000-000021390000}"/>
    <cellStyle name="Normal 10 7 2 2 4 2 4 2" xfId="27766" xr:uid="{00000000-0005-0000-0000-000022390000}"/>
    <cellStyle name="Normal 10 7 2 2 4 2 5" xfId="14694" xr:uid="{00000000-0005-0000-0000-000023390000}"/>
    <cellStyle name="Normal 10 7 2 2 4 2 5 2" xfId="23398" xr:uid="{00000000-0005-0000-0000-000024390000}"/>
    <cellStyle name="Normal 10 7 2 2 4 2 6" xfId="21229" xr:uid="{00000000-0005-0000-0000-000025390000}"/>
    <cellStyle name="Normal 10 7 2 2 4 3" xfId="3615" xr:uid="{00000000-0005-0000-0000-000026390000}"/>
    <cellStyle name="Normal 10 7 2 2 4 3 2" xfId="16866" xr:uid="{00000000-0005-0000-0000-000027390000}"/>
    <cellStyle name="Normal 10 7 2 2 4 3 2 2" xfId="25570" xr:uid="{00000000-0005-0000-0000-000028390000}"/>
    <cellStyle name="Normal 10 7 2 2 4 3 3" xfId="19064" xr:uid="{00000000-0005-0000-0000-000029390000}"/>
    <cellStyle name="Normal 10 7 2 2 4 3 3 2" xfId="27768" xr:uid="{00000000-0005-0000-0000-00002A390000}"/>
    <cellStyle name="Normal 10 7 2 2 4 3 4" xfId="14696" xr:uid="{00000000-0005-0000-0000-00002B390000}"/>
    <cellStyle name="Normal 10 7 2 2 4 3 4 2" xfId="23400" xr:uid="{00000000-0005-0000-0000-00002C390000}"/>
    <cellStyle name="Normal 10 7 2 2 4 3 5" xfId="21231" xr:uid="{00000000-0005-0000-0000-00002D390000}"/>
    <cellStyle name="Normal 10 7 2 2 5" xfId="3616" xr:uid="{00000000-0005-0000-0000-00002E390000}"/>
    <cellStyle name="Normal 10 7 2 2 5 2" xfId="3617" xr:uid="{00000000-0005-0000-0000-00002F390000}"/>
    <cellStyle name="Normal 10 7 2 2 5 2 2" xfId="16867" xr:uid="{00000000-0005-0000-0000-000030390000}"/>
    <cellStyle name="Normal 10 7 2 2 5 2 2 2" xfId="25571" xr:uid="{00000000-0005-0000-0000-000031390000}"/>
    <cellStyle name="Normal 10 7 2 2 5 2 3" xfId="19065" xr:uid="{00000000-0005-0000-0000-000032390000}"/>
    <cellStyle name="Normal 10 7 2 2 5 2 3 2" xfId="27769" xr:uid="{00000000-0005-0000-0000-000033390000}"/>
    <cellStyle name="Normal 10 7 2 2 5 2 4" xfId="14697" xr:uid="{00000000-0005-0000-0000-000034390000}"/>
    <cellStyle name="Normal 10 7 2 2 5 2 4 2" xfId="23401" xr:uid="{00000000-0005-0000-0000-000035390000}"/>
    <cellStyle name="Normal 10 7 2 2 5 2 5" xfId="21232" xr:uid="{00000000-0005-0000-0000-000036390000}"/>
    <cellStyle name="Normal 10 7 2 2 6" xfId="16847" xr:uid="{00000000-0005-0000-0000-000037390000}"/>
    <cellStyle name="Normal 10 7 2 2 6 2" xfId="25551" xr:uid="{00000000-0005-0000-0000-000038390000}"/>
    <cellStyle name="Normal 10 7 2 2 7" xfId="19045" xr:uid="{00000000-0005-0000-0000-000039390000}"/>
    <cellStyle name="Normal 10 7 2 2 7 2" xfId="27749" xr:uid="{00000000-0005-0000-0000-00003A390000}"/>
    <cellStyle name="Normal 10 7 2 2 8" xfId="14677" xr:uid="{00000000-0005-0000-0000-00003B390000}"/>
    <cellStyle name="Normal 10 7 2 2 8 2" xfId="23381" xr:uid="{00000000-0005-0000-0000-00003C390000}"/>
    <cellStyle name="Normal 10 7 2 2 9" xfId="21212" xr:uid="{00000000-0005-0000-0000-00003D390000}"/>
    <cellStyle name="Normal 10 7 2 3" xfId="3618" xr:uid="{00000000-0005-0000-0000-00003E390000}"/>
    <cellStyle name="Normal 10 7 2 3 2" xfId="3619" xr:uid="{00000000-0005-0000-0000-00003F390000}"/>
    <cellStyle name="Normal 10 7 2 3 2 2" xfId="3620" xr:uid="{00000000-0005-0000-0000-000040390000}"/>
    <cellStyle name="Normal 10 7 2 3 2 2 2" xfId="3621" xr:uid="{00000000-0005-0000-0000-000041390000}"/>
    <cellStyle name="Normal 10 7 2 3 2 2 2 2" xfId="3622" xr:uid="{00000000-0005-0000-0000-000042390000}"/>
    <cellStyle name="Normal 10 7 2 3 2 2 2 2 2" xfId="3623" xr:uid="{00000000-0005-0000-0000-000043390000}"/>
    <cellStyle name="Normal 10 7 2 3 2 2 2 2 3" xfId="16870" xr:uid="{00000000-0005-0000-0000-000044390000}"/>
    <cellStyle name="Normal 10 7 2 3 2 2 2 2 3 2" xfId="25574" xr:uid="{00000000-0005-0000-0000-000045390000}"/>
    <cellStyle name="Normal 10 7 2 3 2 2 2 2 4" xfId="19068" xr:uid="{00000000-0005-0000-0000-000046390000}"/>
    <cellStyle name="Normal 10 7 2 3 2 2 2 2 4 2" xfId="27772" xr:uid="{00000000-0005-0000-0000-000047390000}"/>
    <cellStyle name="Normal 10 7 2 3 2 2 2 2 5" xfId="14700" xr:uid="{00000000-0005-0000-0000-000048390000}"/>
    <cellStyle name="Normal 10 7 2 3 2 2 2 2 5 2" xfId="23404" xr:uid="{00000000-0005-0000-0000-000049390000}"/>
    <cellStyle name="Normal 10 7 2 3 2 2 2 2 6" xfId="21235" xr:uid="{00000000-0005-0000-0000-00004A390000}"/>
    <cellStyle name="Normal 10 7 2 3 2 2 3" xfId="3624" xr:uid="{00000000-0005-0000-0000-00004B390000}"/>
    <cellStyle name="Normal 10 7 2 3 2 2 4" xfId="16869" xr:uid="{00000000-0005-0000-0000-00004C390000}"/>
    <cellStyle name="Normal 10 7 2 3 2 2 4 2" xfId="25573" xr:uid="{00000000-0005-0000-0000-00004D390000}"/>
    <cellStyle name="Normal 10 7 2 3 2 2 5" xfId="19067" xr:uid="{00000000-0005-0000-0000-00004E390000}"/>
    <cellStyle name="Normal 10 7 2 3 2 2 5 2" xfId="27771" xr:uid="{00000000-0005-0000-0000-00004F390000}"/>
    <cellStyle name="Normal 10 7 2 3 2 2 6" xfId="14699" xr:uid="{00000000-0005-0000-0000-000050390000}"/>
    <cellStyle name="Normal 10 7 2 3 2 2 6 2" xfId="23403" xr:uid="{00000000-0005-0000-0000-000051390000}"/>
    <cellStyle name="Normal 10 7 2 3 2 2 7" xfId="21234" xr:uid="{00000000-0005-0000-0000-000052390000}"/>
    <cellStyle name="Normal 10 7 2 3 2 3" xfId="3625" xr:uid="{00000000-0005-0000-0000-000053390000}"/>
    <cellStyle name="Normal 10 7 2 3 2 3 2" xfId="3626" xr:uid="{00000000-0005-0000-0000-000054390000}"/>
    <cellStyle name="Normal 10 7 2 3 2 3 3" xfId="16871" xr:uid="{00000000-0005-0000-0000-000055390000}"/>
    <cellStyle name="Normal 10 7 2 3 2 3 3 2" xfId="25575" xr:uid="{00000000-0005-0000-0000-000056390000}"/>
    <cellStyle name="Normal 10 7 2 3 2 3 4" xfId="19069" xr:uid="{00000000-0005-0000-0000-000057390000}"/>
    <cellStyle name="Normal 10 7 2 3 2 3 4 2" xfId="27773" xr:uid="{00000000-0005-0000-0000-000058390000}"/>
    <cellStyle name="Normal 10 7 2 3 2 3 5" xfId="14701" xr:uid="{00000000-0005-0000-0000-000059390000}"/>
    <cellStyle name="Normal 10 7 2 3 2 3 5 2" xfId="23405" xr:uid="{00000000-0005-0000-0000-00005A390000}"/>
    <cellStyle name="Normal 10 7 2 3 2 3 6" xfId="21236" xr:uid="{00000000-0005-0000-0000-00005B390000}"/>
    <cellStyle name="Normal 10 7 2 3 3" xfId="3627" xr:uid="{00000000-0005-0000-0000-00005C390000}"/>
    <cellStyle name="Normal 10 7 2 3 3 2" xfId="3628" xr:uid="{00000000-0005-0000-0000-00005D390000}"/>
    <cellStyle name="Normal 10 7 2 3 3 2 2" xfId="3629" xr:uid="{00000000-0005-0000-0000-00005E390000}"/>
    <cellStyle name="Normal 10 7 2 3 3 2 3" xfId="16872" xr:uid="{00000000-0005-0000-0000-00005F390000}"/>
    <cellStyle name="Normal 10 7 2 3 3 2 3 2" xfId="25576" xr:uid="{00000000-0005-0000-0000-000060390000}"/>
    <cellStyle name="Normal 10 7 2 3 3 2 4" xfId="19070" xr:uid="{00000000-0005-0000-0000-000061390000}"/>
    <cellStyle name="Normal 10 7 2 3 3 2 4 2" xfId="27774" xr:uid="{00000000-0005-0000-0000-000062390000}"/>
    <cellStyle name="Normal 10 7 2 3 3 2 5" xfId="14702" xr:uid="{00000000-0005-0000-0000-000063390000}"/>
    <cellStyle name="Normal 10 7 2 3 3 2 5 2" xfId="23406" xr:uid="{00000000-0005-0000-0000-000064390000}"/>
    <cellStyle name="Normal 10 7 2 3 3 2 6" xfId="21237" xr:uid="{00000000-0005-0000-0000-000065390000}"/>
    <cellStyle name="Normal 10 7 2 3 4" xfId="3630" xr:uid="{00000000-0005-0000-0000-000066390000}"/>
    <cellStyle name="Normal 10 7 2 3 5" xfId="16868" xr:uid="{00000000-0005-0000-0000-000067390000}"/>
    <cellStyle name="Normal 10 7 2 3 5 2" xfId="25572" xr:uid="{00000000-0005-0000-0000-000068390000}"/>
    <cellStyle name="Normal 10 7 2 3 6" xfId="19066" xr:uid="{00000000-0005-0000-0000-000069390000}"/>
    <cellStyle name="Normal 10 7 2 3 6 2" xfId="27770" xr:uid="{00000000-0005-0000-0000-00006A390000}"/>
    <cellStyle name="Normal 10 7 2 3 7" xfId="14698" xr:uid="{00000000-0005-0000-0000-00006B390000}"/>
    <cellStyle name="Normal 10 7 2 3 7 2" xfId="23402" xr:uid="{00000000-0005-0000-0000-00006C390000}"/>
    <cellStyle name="Normal 10 7 2 3 8" xfId="21233" xr:uid="{00000000-0005-0000-0000-00006D390000}"/>
    <cellStyle name="Normal 10 7 2 4" xfId="3631" xr:uid="{00000000-0005-0000-0000-00006E390000}"/>
    <cellStyle name="Normal 10 7 2 5" xfId="3632" xr:uid="{00000000-0005-0000-0000-00006F390000}"/>
    <cellStyle name="Normal 10 7 2 5 2" xfId="3633" xr:uid="{00000000-0005-0000-0000-000070390000}"/>
    <cellStyle name="Normal 10 7 2 5 2 2" xfId="3634" xr:uid="{00000000-0005-0000-0000-000071390000}"/>
    <cellStyle name="Normal 10 7 2 5 2 2 2" xfId="3635" xr:uid="{00000000-0005-0000-0000-000072390000}"/>
    <cellStyle name="Normal 10 7 2 5 2 2 3" xfId="16874" xr:uid="{00000000-0005-0000-0000-000073390000}"/>
    <cellStyle name="Normal 10 7 2 5 2 2 3 2" xfId="25578" xr:uid="{00000000-0005-0000-0000-000074390000}"/>
    <cellStyle name="Normal 10 7 2 5 2 2 4" xfId="19072" xr:uid="{00000000-0005-0000-0000-000075390000}"/>
    <cellStyle name="Normal 10 7 2 5 2 2 4 2" xfId="27776" xr:uid="{00000000-0005-0000-0000-000076390000}"/>
    <cellStyle name="Normal 10 7 2 5 2 2 5" xfId="14704" xr:uid="{00000000-0005-0000-0000-000077390000}"/>
    <cellStyle name="Normal 10 7 2 5 2 2 5 2" xfId="23408" xr:uid="{00000000-0005-0000-0000-000078390000}"/>
    <cellStyle name="Normal 10 7 2 5 2 2 6" xfId="21239" xr:uid="{00000000-0005-0000-0000-000079390000}"/>
    <cellStyle name="Normal 10 7 2 5 3" xfId="3636" xr:uid="{00000000-0005-0000-0000-00007A390000}"/>
    <cellStyle name="Normal 10 7 2 5 4" xfId="16873" xr:uid="{00000000-0005-0000-0000-00007B390000}"/>
    <cellStyle name="Normal 10 7 2 5 4 2" xfId="25577" xr:uid="{00000000-0005-0000-0000-00007C390000}"/>
    <cellStyle name="Normal 10 7 2 5 5" xfId="19071" xr:uid="{00000000-0005-0000-0000-00007D390000}"/>
    <cellStyle name="Normal 10 7 2 5 5 2" xfId="27775" xr:uid="{00000000-0005-0000-0000-00007E390000}"/>
    <cellStyle name="Normal 10 7 2 5 6" xfId="14703" xr:uid="{00000000-0005-0000-0000-00007F390000}"/>
    <cellStyle name="Normal 10 7 2 5 6 2" xfId="23407" xr:uid="{00000000-0005-0000-0000-000080390000}"/>
    <cellStyle name="Normal 10 7 2 5 7" xfId="21238" xr:uid="{00000000-0005-0000-0000-000081390000}"/>
    <cellStyle name="Normal 10 7 2 6" xfId="3637" xr:uid="{00000000-0005-0000-0000-000082390000}"/>
    <cellStyle name="Normal 10 7 2 6 2" xfId="3638" xr:uid="{00000000-0005-0000-0000-000083390000}"/>
    <cellStyle name="Normal 10 7 2 6 3" xfId="16875" xr:uid="{00000000-0005-0000-0000-000084390000}"/>
    <cellStyle name="Normal 10 7 2 6 3 2" xfId="25579" xr:uid="{00000000-0005-0000-0000-000085390000}"/>
    <cellStyle name="Normal 10 7 2 6 4" xfId="19073" xr:uid="{00000000-0005-0000-0000-000086390000}"/>
    <cellStyle name="Normal 10 7 2 6 4 2" xfId="27777" xr:uid="{00000000-0005-0000-0000-000087390000}"/>
    <cellStyle name="Normal 10 7 2 6 5" xfId="14705" xr:uid="{00000000-0005-0000-0000-000088390000}"/>
    <cellStyle name="Normal 10 7 2 6 5 2" xfId="23409" xr:uid="{00000000-0005-0000-0000-000089390000}"/>
    <cellStyle name="Normal 10 7 2 6 6" xfId="21240" xr:uid="{00000000-0005-0000-0000-00008A390000}"/>
    <cellStyle name="Normal 10 7 3" xfId="3639" xr:uid="{00000000-0005-0000-0000-00008B390000}"/>
    <cellStyle name="Normal 10 7 3 2" xfId="3640" xr:uid="{00000000-0005-0000-0000-00008C390000}"/>
    <cellStyle name="Normal 10 7 3 2 2" xfId="3641" xr:uid="{00000000-0005-0000-0000-00008D390000}"/>
    <cellStyle name="Normal 10 7 3 2 2 2" xfId="3642" xr:uid="{00000000-0005-0000-0000-00008E390000}"/>
    <cellStyle name="Normal 10 7 3 2 2 2 2" xfId="3643" xr:uid="{00000000-0005-0000-0000-00008F390000}"/>
    <cellStyle name="Normal 10 7 3 2 2 2 2 2" xfId="3644" xr:uid="{00000000-0005-0000-0000-000090390000}"/>
    <cellStyle name="Normal 10 7 3 2 2 2 2 2 2" xfId="3645" xr:uid="{00000000-0005-0000-0000-000091390000}"/>
    <cellStyle name="Normal 10 7 3 2 2 2 2 2 3" xfId="16878" xr:uid="{00000000-0005-0000-0000-000092390000}"/>
    <cellStyle name="Normal 10 7 3 2 2 2 2 2 3 2" xfId="25582" xr:uid="{00000000-0005-0000-0000-000093390000}"/>
    <cellStyle name="Normal 10 7 3 2 2 2 2 2 4" xfId="19076" xr:uid="{00000000-0005-0000-0000-000094390000}"/>
    <cellStyle name="Normal 10 7 3 2 2 2 2 2 4 2" xfId="27780" xr:uid="{00000000-0005-0000-0000-000095390000}"/>
    <cellStyle name="Normal 10 7 3 2 2 2 2 2 5" xfId="14708" xr:uid="{00000000-0005-0000-0000-000096390000}"/>
    <cellStyle name="Normal 10 7 3 2 2 2 2 2 5 2" xfId="23412" xr:uid="{00000000-0005-0000-0000-000097390000}"/>
    <cellStyle name="Normal 10 7 3 2 2 2 2 2 6" xfId="21243" xr:uid="{00000000-0005-0000-0000-000098390000}"/>
    <cellStyle name="Normal 10 7 3 2 2 2 3" xfId="3646" xr:uid="{00000000-0005-0000-0000-000099390000}"/>
    <cellStyle name="Normal 10 7 3 2 2 2 4" xfId="16877" xr:uid="{00000000-0005-0000-0000-00009A390000}"/>
    <cellStyle name="Normal 10 7 3 2 2 2 4 2" xfId="25581" xr:uid="{00000000-0005-0000-0000-00009B390000}"/>
    <cellStyle name="Normal 10 7 3 2 2 2 5" xfId="19075" xr:uid="{00000000-0005-0000-0000-00009C390000}"/>
    <cellStyle name="Normal 10 7 3 2 2 2 5 2" xfId="27779" xr:uid="{00000000-0005-0000-0000-00009D390000}"/>
    <cellStyle name="Normal 10 7 3 2 2 2 6" xfId="14707" xr:uid="{00000000-0005-0000-0000-00009E390000}"/>
    <cellStyle name="Normal 10 7 3 2 2 2 6 2" xfId="23411" xr:uid="{00000000-0005-0000-0000-00009F390000}"/>
    <cellStyle name="Normal 10 7 3 2 2 2 7" xfId="21242" xr:uid="{00000000-0005-0000-0000-0000A0390000}"/>
    <cellStyle name="Normal 10 7 3 2 2 3" xfId="3647" xr:uid="{00000000-0005-0000-0000-0000A1390000}"/>
    <cellStyle name="Normal 10 7 3 2 2 3 2" xfId="3648" xr:uid="{00000000-0005-0000-0000-0000A2390000}"/>
    <cellStyle name="Normal 10 7 3 2 2 3 3" xfId="16879" xr:uid="{00000000-0005-0000-0000-0000A3390000}"/>
    <cellStyle name="Normal 10 7 3 2 2 3 3 2" xfId="25583" xr:uid="{00000000-0005-0000-0000-0000A4390000}"/>
    <cellStyle name="Normal 10 7 3 2 2 3 4" xfId="19077" xr:uid="{00000000-0005-0000-0000-0000A5390000}"/>
    <cellStyle name="Normal 10 7 3 2 2 3 4 2" xfId="27781" xr:uid="{00000000-0005-0000-0000-0000A6390000}"/>
    <cellStyle name="Normal 10 7 3 2 2 3 5" xfId="14709" xr:uid="{00000000-0005-0000-0000-0000A7390000}"/>
    <cellStyle name="Normal 10 7 3 2 2 3 5 2" xfId="23413" xr:uid="{00000000-0005-0000-0000-0000A8390000}"/>
    <cellStyle name="Normal 10 7 3 2 2 3 6" xfId="21244" xr:uid="{00000000-0005-0000-0000-0000A9390000}"/>
    <cellStyle name="Normal 10 7 3 2 3" xfId="3649" xr:uid="{00000000-0005-0000-0000-0000AA390000}"/>
    <cellStyle name="Normal 10 7 3 2 3 2" xfId="3650" xr:uid="{00000000-0005-0000-0000-0000AB390000}"/>
    <cellStyle name="Normal 10 7 3 2 3 2 2" xfId="3651" xr:uid="{00000000-0005-0000-0000-0000AC390000}"/>
    <cellStyle name="Normal 10 7 3 2 3 2 3" xfId="16880" xr:uid="{00000000-0005-0000-0000-0000AD390000}"/>
    <cellStyle name="Normal 10 7 3 2 3 2 3 2" xfId="25584" xr:uid="{00000000-0005-0000-0000-0000AE390000}"/>
    <cellStyle name="Normal 10 7 3 2 3 2 4" xfId="19078" xr:uid="{00000000-0005-0000-0000-0000AF390000}"/>
    <cellStyle name="Normal 10 7 3 2 3 2 4 2" xfId="27782" xr:uid="{00000000-0005-0000-0000-0000B0390000}"/>
    <cellStyle name="Normal 10 7 3 2 3 2 5" xfId="14710" xr:uid="{00000000-0005-0000-0000-0000B1390000}"/>
    <cellStyle name="Normal 10 7 3 2 3 2 5 2" xfId="23414" xr:uid="{00000000-0005-0000-0000-0000B2390000}"/>
    <cellStyle name="Normal 10 7 3 2 3 2 6" xfId="21245" xr:uid="{00000000-0005-0000-0000-0000B3390000}"/>
    <cellStyle name="Normal 10 7 3 2 4" xfId="3652" xr:uid="{00000000-0005-0000-0000-0000B4390000}"/>
    <cellStyle name="Normal 10 7 3 2 5" xfId="16876" xr:uid="{00000000-0005-0000-0000-0000B5390000}"/>
    <cellStyle name="Normal 10 7 3 2 5 2" xfId="25580" xr:uid="{00000000-0005-0000-0000-0000B6390000}"/>
    <cellStyle name="Normal 10 7 3 2 6" xfId="19074" xr:uid="{00000000-0005-0000-0000-0000B7390000}"/>
    <cellStyle name="Normal 10 7 3 2 6 2" xfId="27778" xr:uid="{00000000-0005-0000-0000-0000B8390000}"/>
    <cellStyle name="Normal 10 7 3 2 7" xfId="14706" xr:uid="{00000000-0005-0000-0000-0000B9390000}"/>
    <cellStyle name="Normal 10 7 3 2 7 2" xfId="23410" xr:uid="{00000000-0005-0000-0000-0000BA390000}"/>
    <cellStyle name="Normal 10 7 3 2 8" xfId="21241" xr:uid="{00000000-0005-0000-0000-0000BB390000}"/>
    <cellStyle name="Normal 10 7 3 3" xfId="3653" xr:uid="{00000000-0005-0000-0000-0000BC390000}"/>
    <cellStyle name="Normal 10 7 3 4" xfId="3654" xr:uid="{00000000-0005-0000-0000-0000BD390000}"/>
    <cellStyle name="Normal 10 7 3 4 2" xfId="3655" xr:uid="{00000000-0005-0000-0000-0000BE390000}"/>
    <cellStyle name="Normal 10 7 3 4 2 2" xfId="3656" xr:uid="{00000000-0005-0000-0000-0000BF390000}"/>
    <cellStyle name="Normal 10 7 3 4 2 2 2" xfId="3657" xr:uid="{00000000-0005-0000-0000-0000C0390000}"/>
    <cellStyle name="Normal 10 7 3 4 2 2 3" xfId="16882" xr:uid="{00000000-0005-0000-0000-0000C1390000}"/>
    <cellStyle name="Normal 10 7 3 4 2 2 3 2" xfId="25586" xr:uid="{00000000-0005-0000-0000-0000C2390000}"/>
    <cellStyle name="Normal 10 7 3 4 2 2 4" xfId="19080" xr:uid="{00000000-0005-0000-0000-0000C3390000}"/>
    <cellStyle name="Normal 10 7 3 4 2 2 4 2" xfId="27784" xr:uid="{00000000-0005-0000-0000-0000C4390000}"/>
    <cellStyle name="Normal 10 7 3 4 2 2 5" xfId="14712" xr:uid="{00000000-0005-0000-0000-0000C5390000}"/>
    <cellStyle name="Normal 10 7 3 4 2 2 5 2" xfId="23416" xr:uid="{00000000-0005-0000-0000-0000C6390000}"/>
    <cellStyle name="Normal 10 7 3 4 2 2 6" xfId="21247" xr:uid="{00000000-0005-0000-0000-0000C7390000}"/>
    <cellStyle name="Normal 10 7 3 4 3" xfId="3658" xr:uid="{00000000-0005-0000-0000-0000C8390000}"/>
    <cellStyle name="Normal 10 7 3 4 4" xfId="16881" xr:uid="{00000000-0005-0000-0000-0000C9390000}"/>
    <cellStyle name="Normal 10 7 3 4 4 2" xfId="25585" xr:uid="{00000000-0005-0000-0000-0000CA390000}"/>
    <cellStyle name="Normal 10 7 3 4 5" xfId="19079" xr:uid="{00000000-0005-0000-0000-0000CB390000}"/>
    <cellStyle name="Normal 10 7 3 4 5 2" xfId="27783" xr:uid="{00000000-0005-0000-0000-0000CC390000}"/>
    <cellStyle name="Normal 10 7 3 4 6" xfId="14711" xr:uid="{00000000-0005-0000-0000-0000CD390000}"/>
    <cellStyle name="Normal 10 7 3 4 6 2" xfId="23415" xr:uid="{00000000-0005-0000-0000-0000CE390000}"/>
    <cellStyle name="Normal 10 7 3 4 7" xfId="21246" xr:uid="{00000000-0005-0000-0000-0000CF390000}"/>
    <cellStyle name="Normal 10 7 3 5" xfId="3659" xr:uid="{00000000-0005-0000-0000-0000D0390000}"/>
    <cellStyle name="Normal 10 7 3 5 2" xfId="3660" xr:uid="{00000000-0005-0000-0000-0000D1390000}"/>
    <cellStyle name="Normal 10 7 3 5 3" xfId="16883" xr:uid="{00000000-0005-0000-0000-0000D2390000}"/>
    <cellStyle name="Normal 10 7 3 5 3 2" xfId="25587" xr:uid="{00000000-0005-0000-0000-0000D3390000}"/>
    <cellStyle name="Normal 10 7 3 5 4" xfId="19081" xr:uid="{00000000-0005-0000-0000-0000D4390000}"/>
    <cellStyle name="Normal 10 7 3 5 4 2" xfId="27785" xr:uid="{00000000-0005-0000-0000-0000D5390000}"/>
    <cellStyle name="Normal 10 7 3 5 5" xfId="14713" xr:uid="{00000000-0005-0000-0000-0000D6390000}"/>
    <cellStyle name="Normal 10 7 3 5 5 2" xfId="23417" xr:uid="{00000000-0005-0000-0000-0000D7390000}"/>
    <cellStyle name="Normal 10 7 3 5 6" xfId="21248" xr:uid="{00000000-0005-0000-0000-0000D8390000}"/>
    <cellStyle name="Normal 10 7 4" xfId="3661" xr:uid="{00000000-0005-0000-0000-0000D9390000}"/>
    <cellStyle name="Normal 10 7 4 2" xfId="3662" xr:uid="{00000000-0005-0000-0000-0000DA390000}"/>
    <cellStyle name="Normal 10 7 4 2 2" xfId="3663" xr:uid="{00000000-0005-0000-0000-0000DB390000}"/>
    <cellStyle name="Normal 10 7 4 2 2 2" xfId="3664" xr:uid="{00000000-0005-0000-0000-0000DC390000}"/>
    <cellStyle name="Normal 10 7 4 2 2 2 2" xfId="3665" xr:uid="{00000000-0005-0000-0000-0000DD390000}"/>
    <cellStyle name="Normal 10 7 4 2 2 2 2 2" xfId="3666" xr:uid="{00000000-0005-0000-0000-0000DE390000}"/>
    <cellStyle name="Normal 10 7 4 2 2 2 2 2 2" xfId="16886" xr:uid="{00000000-0005-0000-0000-0000DF390000}"/>
    <cellStyle name="Normal 10 7 4 2 2 2 2 2 2 2" xfId="25590" xr:uid="{00000000-0005-0000-0000-0000E0390000}"/>
    <cellStyle name="Normal 10 7 4 2 2 2 2 2 3" xfId="19084" xr:uid="{00000000-0005-0000-0000-0000E1390000}"/>
    <cellStyle name="Normal 10 7 4 2 2 2 2 2 3 2" xfId="27788" xr:uid="{00000000-0005-0000-0000-0000E2390000}"/>
    <cellStyle name="Normal 10 7 4 2 2 2 2 2 4" xfId="14716" xr:uid="{00000000-0005-0000-0000-0000E3390000}"/>
    <cellStyle name="Normal 10 7 4 2 2 2 2 2 4 2" xfId="23420" xr:uid="{00000000-0005-0000-0000-0000E4390000}"/>
    <cellStyle name="Normal 10 7 4 2 2 2 2 2 5" xfId="21251" xr:uid="{00000000-0005-0000-0000-0000E5390000}"/>
    <cellStyle name="Normal 10 7 4 2 2 2 3" xfId="16885" xr:uid="{00000000-0005-0000-0000-0000E6390000}"/>
    <cellStyle name="Normal 10 7 4 2 2 2 3 2" xfId="25589" xr:uid="{00000000-0005-0000-0000-0000E7390000}"/>
    <cellStyle name="Normal 10 7 4 2 2 2 4" xfId="19083" xr:uid="{00000000-0005-0000-0000-0000E8390000}"/>
    <cellStyle name="Normal 10 7 4 2 2 2 4 2" xfId="27787" xr:uid="{00000000-0005-0000-0000-0000E9390000}"/>
    <cellStyle name="Normal 10 7 4 2 2 2 5" xfId="14715" xr:uid="{00000000-0005-0000-0000-0000EA390000}"/>
    <cellStyle name="Normal 10 7 4 2 2 2 5 2" xfId="23419" xr:uid="{00000000-0005-0000-0000-0000EB390000}"/>
    <cellStyle name="Normal 10 7 4 2 2 2 6" xfId="21250" xr:uid="{00000000-0005-0000-0000-0000EC390000}"/>
    <cellStyle name="Normal 10 7 4 2 2 3" xfId="3667" xr:uid="{00000000-0005-0000-0000-0000ED390000}"/>
    <cellStyle name="Normal 10 7 4 2 2 3 2" xfId="16887" xr:uid="{00000000-0005-0000-0000-0000EE390000}"/>
    <cellStyle name="Normal 10 7 4 2 2 3 2 2" xfId="25591" xr:uid="{00000000-0005-0000-0000-0000EF390000}"/>
    <cellStyle name="Normal 10 7 4 2 2 3 3" xfId="19085" xr:uid="{00000000-0005-0000-0000-0000F0390000}"/>
    <cellStyle name="Normal 10 7 4 2 2 3 3 2" xfId="27789" xr:uid="{00000000-0005-0000-0000-0000F1390000}"/>
    <cellStyle name="Normal 10 7 4 2 2 3 4" xfId="14717" xr:uid="{00000000-0005-0000-0000-0000F2390000}"/>
    <cellStyle name="Normal 10 7 4 2 2 3 4 2" xfId="23421" xr:uid="{00000000-0005-0000-0000-0000F3390000}"/>
    <cellStyle name="Normal 10 7 4 2 2 3 5" xfId="21252" xr:uid="{00000000-0005-0000-0000-0000F4390000}"/>
    <cellStyle name="Normal 10 7 4 2 3" xfId="3668" xr:uid="{00000000-0005-0000-0000-0000F5390000}"/>
    <cellStyle name="Normal 10 7 4 2 3 2" xfId="3669" xr:uid="{00000000-0005-0000-0000-0000F6390000}"/>
    <cellStyle name="Normal 10 7 4 2 3 2 2" xfId="16888" xr:uid="{00000000-0005-0000-0000-0000F7390000}"/>
    <cellStyle name="Normal 10 7 4 2 3 2 2 2" xfId="25592" xr:uid="{00000000-0005-0000-0000-0000F8390000}"/>
    <cellStyle name="Normal 10 7 4 2 3 2 3" xfId="19086" xr:uid="{00000000-0005-0000-0000-0000F9390000}"/>
    <cellStyle name="Normal 10 7 4 2 3 2 3 2" xfId="27790" xr:uid="{00000000-0005-0000-0000-0000FA390000}"/>
    <cellStyle name="Normal 10 7 4 2 3 2 4" xfId="14718" xr:uid="{00000000-0005-0000-0000-0000FB390000}"/>
    <cellStyle name="Normal 10 7 4 2 3 2 4 2" xfId="23422" xr:uid="{00000000-0005-0000-0000-0000FC390000}"/>
    <cellStyle name="Normal 10 7 4 2 3 2 5" xfId="21253" xr:uid="{00000000-0005-0000-0000-0000FD390000}"/>
    <cellStyle name="Normal 10 7 4 2 4" xfId="16884" xr:uid="{00000000-0005-0000-0000-0000FE390000}"/>
    <cellStyle name="Normal 10 7 4 2 4 2" xfId="25588" xr:uid="{00000000-0005-0000-0000-0000FF390000}"/>
    <cellStyle name="Normal 10 7 4 2 5" xfId="19082" xr:uid="{00000000-0005-0000-0000-0000003A0000}"/>
    <cellStyle name="Normal 10 7 4 2 5 2" xfId="27786" xr:uid="{00000000-0005-0000-0000-0000013A0000}"/>
    <cellStyle name="Normal 10 7 4 2 6" xfId="14714" xr:uid="{00000000-0005-0000-0000-0000023A0000}"/>
    <cellStyle name="Normal 10 7 4 2 6 2" xfId="23418" xr:uid="{00000000-0005-0000-0000-0000033A0000}"/>
    <cellStyle name="Normal 10 7 4 2 7" xfId="21249" xr:uid="{00000000-0005-0000-0000-0000043A0000}"/>
    <cellStyle name="Normal 10 7 4 3" xfId="3670" xr:uid="{00000000-0005-0000-0000-0000053A0000}"/>
    <cellStyle name="Normal 10 7 4 3 2" xfId="3671" xr:uid="{00000000-0005-0000-0000-0000063A0000}"/>
    <cellStyle name="Normal 10 7 4 3 2 2" xfId="3672" xr:uid="{00000000-0005-0000-0000-0000073A0000}"/>
    <cellStyle name="Normal 10 7 4 3 2 2 2" xfId="16890" xr:uid="{00000000-0005-0000-0000-0000083A0000}"/>
    <cellStyle name="Normal 10 7 4 3 2 2 2 2" xfId="25594" xr:uid="{00000000-0005-0000-0000-0000093A0000}"/>
    <cellStyle name="Normal 10 7 4 3 2 2 3" xfId="19088" xr:uid="{00000000-0005-0000-0000-00000A3A0000}"/>
    <cellStyle name="Normal 10 7 4 3 2 2 3 2" xfId="27792" xr:uid="{00000000-0005-0000-0000-00000B3A0000}"/>
    <cellStyle name="Normal 10 7 4 3 2 2 4" xfId="14720" xr:uid="{00000000-0005-0000-0000-00000C3A0000}"/>
    <cellStyle name="Normal 10 7 4 3 2 2 4 2" xfId="23424" xr:uid="{00000000-0005-0000-0000-00000D3A0000}"/>
    <cellStyle name="Normal 10 7 4 3 2 2 5" xfId="21255" xr:uid="{00000000-0005-0000-0000-00000E3A0000}"/>
    <cellStyle name="Normal 10 7 4 3 3" xfId="16889" xr:uid="{00000000-0005-0000-0000-00000F3A0000}"/>
    <cellStyle name="Normal 10 7 4 3 3 2" xfId="25593" xr:uid="{00000000-0005-0000-0000-0000103A0000}"/>
    <cellStyle name="Normal 10 7 4 3 4" xfId="19087" xr:uid="{00000000-0005-0000-0000-0000113A0000}"/>
    <cellStyle name="Normal 10 7 4 3 4 2" xfId="27791" xr:uid="{00000000-0005-0000-0000-0000123A0000}"/>
    <cellStyle name="Normal 10 7 4 3 5" xfId="14719" xr:uid="{00000000-0005-0000-0000-0000133A0000}"/>
    <cellStyle name="Normal 10 7 4 3 5 2" xfId="23423" xr:uid="{00000000-0005-0000-0000-0000143A0000}"/>
    <cellStyle name="Normal 10 7 4 3 6" xfId="21254" xr:uid="{00000000-0005-0000-0000-0000153A0000}"/>
    <cellStyle name="Normal 10 7 4 4" xfId="3673" xr:uid="{00000000-0005-0000-0000-0000163A0000}"/>
    <cellStyle name="Normal 10 7 4 4 2" xfId="16891" xr:uid="{00000000-0005-0000-0000-0000173A0000}"/>
    <cellStyle name="Normal 10 7 4 4 2 2" xfId="25595" xr:uid="{00000000-0005-0000-0000-0000183A0000}"/>
    <cellStyle name="Normal 10 7 4 4 3" xfId="19089" xr:uid="{00000000-0005-0000-0000-0000193A0000}"/>
    <cellStyle name="Normal 10 7 4 4 3 2" xfId="27793" xr:uid="{00000000-0005-0000-0000-00001A3A0000}"/>
    <cellStyle name="Normal 10 7 4 4 4" xfId="14721" xr:uid="{00000000-0005-0000-0000-00001B3A0000}"/>
    <cellStyle name="Normal 10 7 4 4 4 2" xfId="23425" xr:uid="{00000000-0005-0000-0000-00001C3A0000}"/>
    <cellStyle name="Normal 10 7 4 4 5" xfId="21256" xr:uid="{00000000-0005-0000-0000-00001D3A0000}"/>
    <cellStyle name="Normal 10 7 5" xfId="3674" xr:uid="{00000000-0005-0000-0000-00001E3A0000}"/>
    <cellStyle name="Normal 10 7 5 2" xfId="3675" xr:uid="{00000000-0005-0000-0000-00001F3A0000}"/>
    <cellStyle name="Normal 10 7 5 2 2" xfId="3676" xr:uid="{00000000-0005-0000-0000-0000203A0000}"/>
    <cellStyle name="Normal 10 7 5 2 2 2" xfId="3677" xr:uid="{00000000-0005-0000-0000-0000213A0000}"/>
    <cellStyle name="Normal 10 7 5 2 2 2 2" xfId="16893" xr:uid="{00000000-0005-0000-0000-0000223A0000}"/>
    <cellStyle name="Normal 10 7 5 2 2 2 2 2" xfId="25597" xr:uid="{00000000-0005-0000-0000-0000233A0000}"/>
    <cellStyle name="Normal 10 7 5 2 2 2 3" xfId="19091" xr:uid="{00000000-0005-0000-0000-0000243A0000}"/>
    <cellStyle name="Normal 10 7 5 2 2 2 3 2" xfId="27795" xr:uid="{00000000-0005-0000-0000-0000253A0000}"/>
    <cellStyle name="Normal 10 7 5 2 2 2 4" xfId="14723" xr:uid="{00000000-0005-0000-0000-0000263A0000}"/>
    <cellStyle name="Normal 10 7 5 2 2 2 4 2" xfId="23427" xr:uid="{00000000-0005-0000-0000-0000273A0000}"/>
    <cellStyle name="Normal 10 7 5 2 2 2 5" xfId="21258" xr:uid="{00000000-0005-0000-0000-0000283A0000}"/>
    <cellStyle name="Normal 10 7 5 2 3" xfId="16892" xr:uid="{00000000-0005-0000-0000-0000293A0000}"/>
    <cellStyle name="Normal 10 7 5 2 3 2" xfId="25596" xr:uid="{00000000-0005-0000-0000-00002A3A0000}"/>
    <cellStyle name="Normal 10 7 5 2 4" xfId="19090" xr:uid="{00000000-0005-0000-0000-00002B3A0000}"/>
    <cellStyle name="Normal 10 7 5 2 4 2" xfId="27794" xr:uid="{00000000-0005-0000-0000-00002C3A0000}"/>
    <cellStyle name="Normal 10 7 5 2 5" xfId="14722" xr:uid="{00000000-0005-0000-0000-00002D3A0000}"/>
    <cellStyle name="Normal 10 7 5 2 5 2" xfId="23426" xr:uid="{00000000-0005-0000-0000-00002E3A0000}"/>
    <cellStyle name="Normal 10 7 5 2 6" xfId="21257" xr:uid="{00000000-0005-0000-0000-00002F3A0000}"/>
    <cellStyle name="Normal 10 7 5 3" xfId="3678" xr:uid="{00000000-0005-0000-0000-0000303A0000}"/>
    <cellStyle name="Normal 10 7 5 3 2" xfId="16894" xr:uid="{00000000-0005-0000-0000-0000313A0000}"/>
    <cellStyle name="Normal 10 7 5 3 2 2" xfId="25598" xr:uid="{00000000-0005-0000-0000-0000323A0000}"/>
    <cellStyle name="Normal 10 7 5 3 3" xfId="19092" xr:uid="{00000000-0005-0000-0000-0000333A0000}"/>
    <cellStyle name="Normal 10 7 5 3 3 2" xfId="27796" xr:uid="{00000000-0005-0000-0000-0000343A0000}"/>
    <cellStyle name="Normal 10 7 5 3 4" xfId="14724" xr:uid="{00000000-0005-0000-0000-0000353A0000}"/>
    <cellStyle name="Normal 10 7 5 3 4 2" xfId="23428" xr:uid="{00000000-0005-0000-0000-0000363A0000}"/>
    <cellStyle name="Normal 10 7 5 3 5" xfId="21259" xr:uid="{00000000-0005-0000-0000-0000373A0000}"/>
    <cellStyle name="Normal 10 7 6" xfId="3679" xr:uid="{00000000-0005-0000-0000-0000383A0000}"/>
    <cellStyle name="Normal 10 7 6 2" xfId="3680" xr:uid="{00000000-0005-0000-0000-0000393A0000}"/>
    <cellStyle name="Normal 10 7 6 2 2" xfId="16895" xr:uid="{00000000-0005-0000-0000-00003A3A0000}"/>
    <cellStyle name="Normal 10 7 6 2 2 2" xfId="25599" xr:uid="{00000000-0005-0000-0000-00003B3A0000}"/>
    <cellStyle name="Normal 10 7 6 2 3" xfId="19093" xr:uid="{00000000-0005-0000-0000-00003C3A0000}"/>
    <cellStyle name="Normal 10 7 6 2 3 2" xfId="27797" xr:uid="{00000000-0005-0000-0000-00003D3A0000}"/>
    <cellStyle name="Normal 10 7 6 2 4" xfId="14725" xr:uid="{00000000-0005-0000-0000-00003E3A0000}"/>
    <cellStyle name="Normal 10 7 6 2 4 2" xfId="23429" xr:uid="{00000000-0005-0000-0000-00003F3A0000}"/>
    <cellStyle name="Normal 10 7 6 2 5" xfId="21260" xr:uid="{00000000-0005-0000-0000-0000403A0000}"/>
    <cellStyle name="Normal 10 7 7" xfId="16846" xr:uid="{00000000-0005-0000-0000-0000413A0000}"/>
    <cellStyle name="Normal 10 7 7 2" xfId="25550" xr:uid="{00000000-0005-0000-0000-0000423A0000}"/>
    <cellStyle name="Normal 10 7 8" xfId="19044" xr:uid="{00000000-0005-0000-0000-0000433A0000}"/>
    <cellStyle name="Normal 10 7 8 2" xfId="27748" xr:uid="{00000000-0005-0000-0000-0000443A0000}"/>
    <cellStyle name="Normal 10 7 9" xfId="14676" xr:uid="{00000000-0005-0000-0000-0000453A0000}"/>
    <cellStyle name="Normal 10 7 9 2" xfId="23380" xr:uid="{00000000-0005-0000-0000-0000463A0000}"/>
    <cellStyle name="Normal 10 8" xfId="3681" xr:uid="{00000000-0005-0000-0000-0000473A0000}"/>
    <cellStyle name="Normal 10 9" xfId="3682" xr:uid="{00000000-0005-0000-0000-0000483A0000}"/>
    <cellStyle name="Normal 11" xfId="288" xr:uid="{00000000-0005-0000-0000-0000493A0000}"/>
    <cellStyle name="Normal 11 2" xfId="429" xr:uid="{00000000-0005-0000-0000-00004A3A0000}"/>
    <cellStyle name="Normal 11 2 2" xfId="3684" xr:uid="{00000000-0005-0000-0000-00004B3A0000}"/>
    <cellStyle name="Normal 11 2 3" xfId="15573" xr:uid="{00000000-0005-0000-0000-00004C3A0000}"/>
    <cellStyle name="Normal 11 2 3 2" xfId="24277" xr:uid="{00000000-0005-0000-0000-00004D3A0000}"/>
    <cellStyle name="Normal 11 2 4" xfId="17771" xr:uid="{00000000-0005-0000-0000-00004E3A0000}"/>
    <cellStyle name="Normal 11 2 4 2" xfId="26475" xr:uid="{00000000-0005-0000-0000-00004F3A0000}"/>
    <cellStyle name="Normal 11 2 5" xfId="13403" xr:uid="{00000000-0005-0000-0000-0000503A0000}"/>
    <cellStyle name="Normal 11 2 5 2" xfId="22107" xr:uid="{00000000-0005-0000-0000-0000513A0000}"/>
    <cellStyle name="Normal 11 2 6" xfId="19938" xr:uid="{00000000-0005-0000-0000-0000523A0000}"/>
    <cellStyle name="Normal 11 3" xfId="3685" xr:uid="{00000000-0005-0000-0000-0000533A0000}"/>
    <cellStyle name="Normal 11 4" xfId="3686" xr:uid="{00000000-0005-0000-0000-0000543A0000}"/>
    <cellStyle name="Normal 11 5" xfId="3683" xr:uid="{00000000-0005-0000-0000-0000553A0000}"/>
    <cellStyle name="Normal 11 6" xfId="15438" xr:uid="{00000000-0005-0000-0000-0000563A0000}"/>
    <cellStyle name="Normal 11 6 2" xfId="24142" xr:uid="{00000000-0005-0000-0000-0000573A0000}"/>
    <cellStyle name="Normal 11 7" xfId="17636" xr:uid="{00000000-0005-0000-0000-0000583A0000}"/>
    <cellStyle name="Normal 11 7 2" xfId="26340" xr:uid="{00000000-0005-0000-0000-0000593A0000}"/>
    <cellStyle name="Normal 11 8" xfId="13268" xr:uid="{00000000-0005-0000-0000-00005A3A0000}"/>
    <cellStyle name="Normal 11 8 2" xfId="21972" xr:uid="{00000000-0005-0000-0000-00005B3A0000}"/>
    <cellStyle name="Normal 11 9" xfId="19803" xr:uid="{00000000-0005-0000-0000-00005C3A0000}"/>
    <cellStyle name="Normal 12" xfId="289" xr:uid="{00000000-0005-0000-0000-00005D3A0000}"/>
    <cellStyle name="Normal 12 2" xfId="3688" xr:uid="{00000000-0005-0000-0000-00005E3A0000}"/>
    <cellStyle name="Normal 12 2 2" xfId="16896" xr:uid="{00000000-0005-0000-0000-00005F3A0000}"/>
    <cellStyle name="Normal 12 2 2 2" xfId="25600" xr:uid="{00000000-0005-0000-0000-0000603A0000}"/>
    <cellStyle name="Normal 12 2 3" xfId="19094" xr:uid="{00000000-0005-0000-0000-0000613A0000}"/>
    <cellStyle name="Normal 12 2 3 2" xfId="27798" xr:uid="{00000000-0005-0000-0000-0000623A0000}"/>
    <cellStyle name="Normal 12 2 4" xfId="14726" xr:uid="{00000000-0005-0000-0000-0000633A0000}"/>
    <cellStyle name="Normal 12 2 4 2" xfId="23430" xr:uid="{00000000-0005-0000-0000-0000643A0000}"/>
    <cellStyle name="Normal 12 2 5" xfId="21261" xr:uid="{00000000-0005-0000-0000-0000653A0000}"/>
    <cellStyle name="Normal 12 3" xfId="3689" xr:uid="{00000000-0005-0000-0000-0000663A0000}"/>
    <cellStyle name="Normal 12 3 2" xfId="16897" xr:uid="{00000000-0005-0000-0000-0000673A0000}"/>
    <cellStyle name="Normal 12 3 2 2" xfId="25601" xr:uid="{00000000-0005-0000-0000-0000683A0000}"/>
    <cellStyle name="Normal 12 3 3" xfId="19095" xr:uid="{00000000-0005-0000-0000-0000693A0000}"/>
    <cellStyle name="Normal 12 3 3 2" xfId="27799" xr:uid="{00000000-0005-0000-0000-00006A3A0000}"/>
    <cellStyle name="Normal 12 3 4" xfId="14727" xr:uid="{00000000-0005-0000-0000-00006B3A0000}"/>
    <cellStyle name="Normal 12 3 4 2" xfId="23431" xr:uid="{00000000-0005-0000-0000-00006C3A0000}"/>
    <cellStyle name="Normal 12 3 5" xfId="21262" xr:uid="{00000000-0005-0000-0000-00006D3A0000}"/>
    <cellStyle name="Normal 12 4" xfId="3690" xr:uid="{00000000-0005-0000-0000-00006E3A0000}"/>
    <cellStyle name="Normal 12 4 2" xfId="16898" xr:uid="{00000000-0005-0000-0000-00006F3A0000}"/>
    <cellStyle name="Normal 12 4 2 2" xfId="25602" xr:uid="{00000000-0005-0000-0000-0000703A0000}"/>
    <cellStyle name="Normal 12 4 3" xfId="19096" xr:uid="{00000000-0005-0000-0000-0000713A0000}"/>
    <cellStyle name="Normal 12 4 3 2" xfId="27800" xr:uid="{00000000-0005-0000-0000-0000723A0000}"/>
    <cellStyle name="Normal 12 4 4" xfId="14728" xr:uid="{00000000-0005-0000-0000-0000733A0000}"/>
    <cellStyle name="Normal 12 4 4 2" xfId="23432" xr:uid="{00000000-0005-0000-0000-0000743A0000}"/>
    <cellStyle name="Normal 12 4 5" xfId="21263" xr:uid="{00000000-0005-0000-0000-0000753A0000}"/>
    <cellStyle name="Normal 12 5" xfId="3687" xr:uid="{00000000-0005-0000-0000-0000763A0000}"/>
    <cellStyle name="Normal 13" xfId="290" xr:uid="{00000000-0005-0000-0000-0000773A0000}"/>
    <cellStyle name="Normal 13 10" xfId="3692" xr:uid="{00000000-0005-0000-0000-0000783A0000}"/>
    <cellStyle name="Normal 13 10 2" xfId="3693" xr:uid="{00000000-0005-0000-0000-0000793A0000}"/>
    <cellStyle name="Normal 13 10 2 2" xfId="3694" xr:uid="{00000000-0005-0000-0000-00007A3A0000}"/>
    <cellStyle name="Normal 13 10 2 2 2" xfId="3695" xr:uid="{00000000-0005-0000-0000-00007B3A0000}"/>
    <cellStyle name="Normal 13 10 2 2 2 2" xfId="3696" xr:uid="{00000000-0005-0000-0000-00007C3A0000}"/>
    <cellStyle name="Normal 13 10 2 2 2 2 2" xfId="3697" xr:uid="{00000000-0005-0000-0000-00007D3A0000}"/>
    <cellStyle name="Normal 13 10 2 2 3" xfId="3698" xr:uid="{00000000-0005-0000-0000-00007E3A0000}"/>
    <cellStyle name="Normal 13 10 2 3" xfId="3699" xr:uid="{00000000-0005-0000-0000-00007F3A0000}"/>
    <cellStyle name="Normal 13 10 2 3 2" xfId="3700" xr:uid="{00000000-0005-0000-0000-0000803A0000}"/>
    <cellStyle name="Normal 13 10 3" xfId="3701" xr:uid="{00000000-0005-0000-0000-0000813A0000}"/>
    <cellStyle name="Normal 13 10 3 2" xfId="3702" xr:uid="{00000000-0005-0000-0000-0000823A0000}"/>
    <cellStyle name="Normal 13 10 3 2 2" xfId="3703" xr:uid="{00000000-0005-0000-0000-0000833A0000}"/>
    <cellStyle name="Normal 13 10 4" xfId="3704" xr:uid="{00000000-0005-0000-0000-0000843A0000}"/>
    <cellStyle name="Normal 13 11" xfId="3705" xr:uid="{00000000-0005-0000-0000-0000853A0000}"/>
    <cellStyle name="Normal 13 12" xfId="3706" xr:uid="{00000000-0005-0000-0000-0000863A0000}"/>
    <cellStyle name="Normal 13 13" xfId="3707" xr:uid="{00000000-0005-0000-0000-0000873A0000}"/>
    <cellStyle name="Normal 13 13 2" xfId="3708" xr:uid="{00000000-0005-0000-0000-0000883A0000}"/>
    <cellStyle name="Normal 13 13 2 2" xfId="3709" xr:uid="{00000000-0005-0000-0000-0000893A0000}"/>
    <cellStyle name="Normal 13 13 2 2 2" xfId="3710" xr:uid="{00000000-0005-0000-0000-00008A3A0000}"/>
    <cellStyle name="Normal 13 13 3" xfId="3711" xr:uid="{00000000-0005-0000-0000-00008B3A0000}"/>
    <cellStyle name="Normal 13 14" xfId="3712" xr:uid="{00000000-0005-0000-0000-00008C3A0000}"/>
    <cellStyle name="Normal 13 15" xfId="3713" xr:uid="{00000000-0005-0000-0000-00008D3A0000}"/>
    <cellStyle name="Normal 13 15 2" xfId="3714" xr:uid="{00000000-0005-0000-0000-00008E3A0000}"/>
    <cellStyle name="Normal 13 16" xfId="3715" xr:uid="{00000000-0005-0000-0000-00008F3A0000}"/>
    <cellStyle name="Normal 13 17" xfId="3716" xr:uid="{00000000-0005-0000-0000-0000903A0000}"/>
    <cellStyle name="Normal 13 18" xfId="3691" xr:uid="{00000000-0005-0000-0000-0000913A0000}"/>
    <cellStyle name="Normal 13 19" xfId="15439" xr:uid="{00000000-0005-0000-0000-0000923A0000}"/>
    <cellStyle name="Normal 13 19 2" xfId="24143" xr:uid="{00000000-0005-0000-0000-0000933A0000}"/>
    <cellStyle name="Normal 13 2" xfId="430" xr:uid="{00000000-0005-0000-0000-0000943A0000}"/>
    <cellStyle name="Normal 13 2 10" xfId="17772" xr:uid="{00000000-0005-0000-0000-0000953A0000}"/>
    <cellStyle name="Normal 13 2 10 2" xfId="26476" xr:uid="{00000000-0005-0000-0000-0000963A0000}"/>
    <cellStyle name="Normal 13 2 11" xfId="13404" xr:uid="{00000000-0005-0000-0000-0000973A0000}"/>
    <cellStyle name="Normal 13 2 11 2" xfId="22108" xr:uid="{00000000-0005-0000-0000-0000983A0000}"/>
    <cellStyle name="Normal 13 2 12" xfId="19939" xr:uid="{00000000-0005-0000-0000-0000993A0000}"/>
    <cellStyle name="Normal 13 2 2" xfId="3718" xr:uid="{00000000-0005-0000-0000-00009A3A0000}"/>
    <cellStyle name="Normal 13 2 2 2" xfId="3719" xr:uid="{00000000-0005-0000-0000-00009B3A0000}"/>
    <cellStyle name="Normal 13 2 2 2 2" xfId="3720" xr:uid="{00000000-0005-0000-0000-00009C3A0000}"/>
    <cellStyle name="Normal 13 2 2 2 2 2" xfId="3721" xr:uid="{00000000-0005-0000-0000-00009D3A0000}"/>
    <cellStyle name="Normal 13 2 2 2 2 2 2" xfId="3722" xr:uid="{00000000-0005-0000-0000-00009E3A0000}"/>
    <cellStyle name="Normal 13 2 2 2 2 2 2 2" xfId="3723" xr:uid="{00000000-0005-0000-0000-00009F3A0000}"/>
    <cellStyle name="Normal 13 2 2 2 2 2 2 2 2" xfId="3724" xr:uid="{00000000-0005-0000-0000-0000A03A0000}"/>
    <cellStyle name="Normal 13 2 2 2 2 2 2 2 2 2" xfId="3725" xr:uid="{00000000-0005-0000-0000-0000A13A0000}"/>
    <cellStyle name="Normal 13 2 2 2 2 2 2 2 2 2 2" xfId="3726" xr:uid="{00000000-0005-0000-0000-0000A23A0000}"/>
    <cellStyle name="Normal 13 2 2 2 2 2 2 2 2 2 2 2" xfId="3727" xr:uid="{00000000-0005-0000-0000-0000A33A0000}"/>
    <cellStyle name="Normal 13 2 2 2 2 2 2 2 2 2 2 2 2" xfId="3728" xr:uid="{00000000-0005-0000-0000-0000A43A0000}"/>
    <cellStyle name="Normal 13 2 2 2 2 2 2 2 2 2 3" xfId="3729" xr:uid="{00000000-0005-0000-0000-0000A53A0000}"/>
    <cellStyle name="Normal 13 2 2 2 2 2 2 2 2 3" xfId="3730" xr:uid="{00000000-0005-0000-0000-0000A63A0000}"/>
    <cellStyle name="Normal 13 2 2 2 2 2 2 2 2 3 2" xfId="3731" xr:uid="{00000000-0005-0000-0000-0000A73A0000}"/>
    <cellStyle name="Normal 13 2 2 2 2 2 2 2 3" xfId="3732" xr:uid="{00000000-0005-0000-0000-0000A83A0000}"/>
    <cellStyle name="Normal 13 2 2 2 2 2 2 2 3 2" xfId="3733" xr:uid="{00000000-0005-0000-0000-0000A93A0000}"/>
    <cellStyle name="Normal 13 2 2 2 2 2 2 2 3 2 2" xfId="3734" xr:uid="{00000000-0005-0000-0000-0000AA3A0000}"/>
    <cellStyle name="Normal 13 2 2 2 2 2 2 2 4" xfId="3735" xr:uid="{00000000-0005-0000-0000-0000AB3A0000}"/>
    <cellStyle name="Normal 13 2 2 2 2 2 2 3" xfId="3736" xr:uid="{00000000-0005-0000-0000-0000AC3A0000}"/>
    <cellStyle name="Normal 13 2 2 2 2 2 2 4" xfId="3737" xr:uid="{00000000-0005-0000-0000-0000AD3A0000}"/>
    <cellStyle name="Normal 13 2 2 2 2 2 2 4 2" xfId="3738" xr:uid="{00000000-0005-0000-0000-0000AE3A0000}"/>
    <cellStyle name="Normal 13 2 2 2 2 2 2 4 2 2" xfId="3739" xr:uid="{00000000-0005-0000-0000-0000AF3A0000}"/>
    <cellStyle name="Normal 13 2 2 2 2 2 2 4 2 2 2" xfId="3740" xr:uid="{00000000-0005-0000-0000-0000B03A0000}"/>
    <cellStyle name="Normal 13 2 2 2 2 2 2 4 3" xfId="3741" xr:uid="{00000000-0005-0000-0000-0000B13A0000}"/>
    <cellStyle name="Normal 13 2 2 2 2 2 2 5" xfId="3742" xr:uid="{00000000-0005-0000-0000-0000B23A0000}"/>
    <cellStyle name="Normal 13 2 2 2 2 2 2 5 2" xfId="3743" xr:uid="{00000000-0005-0000-0000-0000B33A0000}"/>
    <cellStyle name="Normal 13 2 2 2 2 2 3" xfId="3744" xr:uid="{00000000-0005-0000-0000-0000B43A0000}"/>
    <cellStyle name="Normal 13 2 2 2 2 2 3 2" xfId="3745" xr:uid="{00000000-0005-0000-0000-0000B53A0000}"/>
    <cellStyle name="Normal 13 2 2 2 2 2 3 2 2" xfId="3746" xr:uid="{00000000-0005-0000-0000-0000B63A0000}"/>
    <cellStyle name="Normal 13 2 2 2 2 2 3 2 2 2" xfId="3747" xr:uid="{00000000-0005-0000-0000-0000B73A0000}"/>
    <cellStyle name="Normal 13 2 2 2 2 2 3 2 2 2 2" xfId="3748" xr:uid="{00000000-0005-0000-0000-0000B83A0000}"/>
    <cellStyle name="Normal 13 2 2 2 2 2 3 2 2 2 2 2" xfId="3749" xr:uid="{00000000-0005-0000-0000-0000B93A0000}"/>
    <cellStyle name="Normal 13 2 2 2 2 2 3 2 2 3" xfId="3750" xr:uid="{00000000-0005-0000-0000-0000BA3A0000}"/>
    <cellStyle name="Normal 13 2 2 2 2 2 3 2 3" xfId="3751" xr:uid="{00000000-0005-0000-0000-0000BB3A0000}"/>
    <cellStyle name="Normal 13 2 2 2 2 2 3 2 3 2" xfId="3752" xr:uid="{00000000-0005-0000-0000-0000BC3A0000}"/>
    <cellStyle name="Normal 13 2 2 2 2 2 3 3" xfId="3753" xr:uid="{00000000-0005-0000-0000-0000BD3A0000}"/>
    <cellStyle name="Normal 13 2 2 2 2 2 3 3 2" xfId="3754" xr:uid="{00000000-0005-0000-0000-0000BE3A0000}"/>
    <cellStyle name="Normal 13 2 2 2 2 2 3 3 2 2" xfId="3755" xr:uid="{00000000-0005-0000-0000-0000BF3A0000}"/>
    <cellStyle name="Normal 13 2 2 2 2 2 3 4" xfId="3756" xr:uid="{00000000-0005-0000-0000-0000C03A0000}"/>
    <cellStyle name="Normal 13 2 2 2 2 2 4" xfId="3757" xr:uid="{00000000-0005-0000-0000-0000C13A0000}"/>
    <cellStyle name="Normal 13 2 2 2 2 2 4 2" xfId="3758" xr:uid="{00000000-0005-0000-0000-0000C23A0000}"/>
    <cellStyle name="Normal 13 2 2 2 2 2 4 2 2" xfId="3759" xr:uid="{00000000-0005-0000-0000-0000C33A0000}"/>
    <cellStyle name="Normal 13 2 2 2 2 2 4 2 2 2" xfId="3760" xr:uid="{00000000-0005-0000-0000-0000C43A0000}"/>
    <cellStyle name="Normal 13 2 2 2 2 2 4 3" xfId="3761" xr:uid="{00000000-0005-0000-0000-0000C53A0000}"/>
    <cellStyle name="Normal 13 2 2 2 2 2 5" xfId="3762" xr:uid="{00000000-0005-0000-0000-0000C63A0000}"/>
    <cellStyle name="Normal 13 2 2 2 2 2 5 2" xfId="3763" xr:uid="{00000000-0005-0000-0000-0000C73A0000}"/>
    <cellStyle name="Normal 13 2 2 2 2 3" xfId="3764" xr:uid="{00000000-0005-0000-0000-0000C83A0000}"/>
    <cellStyle name="Normal 13 2 2 2 2 3 2" xfId="3765" xr:uid="{00000000-0005-0000-0000-0000C93A0000}"/>
    <cellStyle name="Normal 13 2 2 2 2 3 2 2" xfId="3766" xr:uid="{00000000-0005-0000-0000-0000CA3A0000}"/>
    <cellStyle name="Normal 13 2 2 2 2 3 2 2 2" xfId="3767" xr:uid="{00000000-0005-0000-0000-0000CB3A0000}"/>
    <cellStyle name="Normal 13 2 2 2 2 3 2 2 2 2" xfId="3768" xr:uid="{00000000-0005-0000-0000-0000CC3A0000}"/>
    <cellStyle name="Normal 13 2 2 2 2 3 2 2 2 2 2" xfId="3769" xr:uid="{00000000-0005-0000-0000-0000CD3A0000}"/>
    <cellStyle name="Normal 13 2 2 2 2 3 2 2 3" xfId="3770" xr:uid="{00000000-0005-0000-0000-0000CE3A0000}"/>
    <cellStyle name="Normal 13 2 2 2 2 3 2 3" xfId="3771" xr:uid="{00000000-0005-0000-0000-0000CF3A0000}"/>
    <cellStyle name="Normal 13 2 2 2 2 3 2 3 2" xfId="3772" xr:uid="{00000000-0005-0000-0000-0000D03A0000}"/>
    <cellStyle name="Normal 13 2 2 2 2 3 3" xfId="3773" xr:uid="{00000000-0005-0000-0000-0000D13A0000}"/>
    <cellStyle name="Normal 13 2 2 2 2 3 3 2" xfId="3774" xr:uid="{00000000-0005-0000-0000-0000D23A0000}"/>
    <cellStyle name="Normal 13 2 2 2 2 3 3 2 2" xfId="3775" xr:uid="{00000000-0005-0000-0000-0000D33A0000}"/>
    <cellStyle name="Normal 13 2 2 2 2 3 4" xfId="3776" xr:uid="{00000000-0005-0000-0000-0000D43A0000}"/>
    <cellStyle name="Normal 13 2 2 2 2 4" xfId="3777" xr:uid="{00000000-0005-0000-0000-0000D53A0000}"/>
    <cellStyle name="Normal 13 2 2 2 2 5" xfId="3778" xr:uid="{00000000-0005-0000-0000-0000D63A0000}"/>
    <cellStyle name="Normal 13 2 2 2 2 5 2" xfId="3779" xr:uid="{00000000-0005-0000-0000-0000D73A0000}"/>
    <cellStyle name="Normal 13 2 2 2 2 5 2 2" xfId="3780" xr:uid="{00000000-0005-0000-0000-0000D83A0000}"/>
    <cellStyle name="Normal 13 2 2 2 2 5 2 2 2" xfId="3781" xr:uid="{00000000-0005-0000-0000-0000D93A0000}"/>
    <cellStyle name="Normal 13 2 2 2 2 5 3" xfId="3782" xr:uid="{00000000-0005-0000-0000-0000DA3A0000}"/>
    <cellStyle name="Normal 13 2 2 2 2 6" xfId="3783" xr:uid="{00000000-0005-0000-0000-0000DB3A0000}"/>
    <cellStyle name="Normal 13 2 2 2 2 6 2" xfId="3784" xr:uid="{00000000-0005-0000-0000-0000DC3A0000}"/>
    <cellStyle name="Normal 13 2 2 2 3" xfId="3785" xr:uid="{00000000-0005-0000-0000-0000DD3A0000}"/>
    <cellStyle name="Normal 13 2 2 2 3 2" xfId="3786" xr:uid="{00000000-0005-0000-0000-0000DE3A0000}"/>
    <cellStyle name="Normal 13 2 2 2 3 2 2" xfId="3787" xr:uid="{00000000-0005-0000-0000-0000DF3A0000}"/>
    <cellStyle name="Normal 13 2 2 2 3 2 2 2" xfId="3788" xr:uid="{00000000-0005-0000-0000-0000E03A0000}"/>
    <cellStyle name="Normal 13 2 2 2 3 2 2 2 2" xfId="3789" xr:uid="{00000000-0005-0000-0000-0000E13A0000}"/>
    <cellStyle name="Normal 13 2 2 2 3 2 2 2 2 2" xfId="3790" xr:uid="{00000000-0005-0000-0000-0000E23A0000}"/>
    <cellStyle name="Normal 13 2 2 2 3 2 2 2 2 2 2" xfId="3791" xr:uid="{00000000-0005-0000-0000-0000E33A0000}"/>
    <cellStyle name="Normal 13 2 2 2 3 2 2 2 3" xfId="3792" xr:uid="{00000000-0005-0000-0000-0000E43A0000}"/>
    <cellStyle name="Normal 13 2 2 2 3 2 2 3" xfId="3793" xr:uid="{00000000-0005-0000-0000-0000E53A0000}"/>
    <cellStyle name="Normal 13 2 2 2 3 2 2 3 2" xfId="3794" xr:uid="{00000000-0005-0000-0000-0000E63A0000}"/>
    <cellStyle name="Normal 13 2 2 2 3 2 3" xfId="3795" xr:uid="{00000000-0005-0000-0000-0000E73A0000}"/>
    <cellStyle name="Normal 13 2 2 2 3 2 3 2" xfId="3796" xr:uid="{00000000-0005-0000-0000-0000E83A0000}"/>
    <cellStyle name="Normal 13 2 2 2 3 2 3 2 2" xfId="3797" xr:uid="{00000000-0005-0000-0000-0000E93A0000}"/>
    <cellStyle name="Normal 13 2 2 2 3 2 4" xfId="3798" xr:uid="{00000000-0005-0000-0000-0000EA3A0000}"/>
    <cellStyle name="Normal 13 2 2 2 3 3" xfId="3799" xr:uid="{00000000-0005-0000-0000-0000EB3A0000}"/>
    <cellStyle name="Normal 13 2 2 2 3 4" xfId="3800" xr:uid="{00000000-0005-0000-0000-0000EC3A0000}"/>
    <cellStyle name="Normal 13 2 2 2 3 4 2" xfId="3801" xr:uid="{00000000-0005-0000-0000-0000ED3A0000}"/>
    <cellStyle name="Normal 13 2 2 2 3 4 2 2" xfId="3802" xr:uid="{00000000-0005-0000-0000-0000EE3A0000}"/>
    <cellStyle name="Normal 13 2 2 2 3 4 2 2 2" xfId="3803" xr:uid="{00000000-0005-0000-0000-0000EF3A0000}"/>
    <cellStyle name="Normal 13 2 2 2 3 4 3" xfId="3804" xr:uid="{00000000-0005-0000-0000-0000F03A0000}"/>
    <cellStyle name="Normal 13 2 2 2 3 5" xfId="3805" xr:uid="{00000000-0005-0000-0000-0000F13A0000}"/>
    <cellStyle name="Normal 13 2 2 2 3 5 2" xfId="3806" xr:uid="{00000000-0005-0000-0000-0000F23A0000}"/>
    <cellStyle name="Normal 13 2 2 2 4" xfId="3807" xr:uid="{00000000-0005-0000-0000-0000F33A0000}"/>
    <cellStyle name="Normal 13 2 2 2 4 2" xfId="3808" xr:uid="{00000000-0005-0000-0000-0000F43A0000}"/>
    <cellStyle name="Normal 13 2 2 2 4 2 2" xfId="3809" xr:uid="{00000000-0005-0000-0000-0000F53A0000}"/>
    <cellStyle name="Normal 13 2 2 2 4 2 2 2" xfId="3810" xr:uid="{00000000-0005-0000-0000-0000F63A0000}"/>
    <cellStyle name="Normal 13 2 2 2 4 2 2 2 2" xfId="3811" xr:uid="{00000000-0005-0000-0000-0000F73A0000}"/>
    <cellStyle name="Normal 13 2 2 2 4 2 2 2 2 2" xfId="3812" xr:uid="{00000000-0005-0000-0000-0000F83A0000}"/>
    <cellStyle name="Normal 13 2 2 2 4 2 2 3" xfId="3813" xr:uid="{00000000-0005-0000-0000-0000F93A0000}"/>
    <cellStyle name="Normal 13 2 2 2 4 2 3" xfId="3814" xr:uid="{00000000-0005-0000-0000-0000FA3A0000}"/>
    <cellStyle name="Normal 13 2 2 2 4 2 3 2" xfId="3815" xr:uid="{00000000-0005-0000-0000-0000FB3A0000}"/>
    <cellStyle name="Normal 13 2 2 2 4 3" xfId="3816" xr:uid="{00000000-0005-0000-0000-0000FC3A0000}"/>
    <cellStyle name="Normal 13 2 2 2 4 3 2" xfId="3817" xr:uid="{00000000-0005-0000-0000-0000FD3A0000}"/>
    <cellStyle name="Normal 13 2 2 2 4 3 2 2" xfId="3818" xr:uid="{00000000-0005-0000-0000-0000FE3A0000}"/>
    <cellStyle name="Normal 13 2 2 2 4 4" xfId="3819" xr:uid="{00000000-0005-0000-0000-0000FF3A0000}"/>
    <cellStyle name="Normal 13 2 2 2 5" xfId="3820" xr:uid="{00000000-0005-0000-0000-0000003B0000}"/>
    <cellStyle name="Normal 13 2 2 2 5 2" xfId="3821" xr:uid="{00000000-0005-0000-0000-0000013B0000}"/>
    <cellStyle name="Normal 13 2 2 2 5 2 2" xfId="3822" xr:uid="{00000000-0005-0000-0000-0000023B0000}"/>
    <cellStyle name="Normal 13 2 2 2 5 2 2 2" xfId="3823" xr:uid="{00000000-0005-0000-0000-0000033B0000}"/>
    <cellStyle name="Normal 13 2 2 2 5 3" xfId="3824" xr:uid="{00000000-0005-0000-0000-0000043B0000}"/>
    <cellStyle name="Normal 13 2 2 2 6" xfId="3825" xr:uid="{00000000-0005-0000-0000-0000053B0000}"/>
    <cellStyle name="Normal 13 2 2 2 6 2" xfId="3826" xr:uid="{00000000-0005-0000-0000-0000063B0000}"/>
    <cellStyle name="Normal 13 2 2 3" xfId="3827" xr:uid="{00000000-0005-0000-0000-0000073B0000}"/>
    <cellStyle name="Normal 13 2 2 3 2" xfId="3828" xr:uid="{00000000-0005-0000-0000-0000083B0000}"/>
    <cellStyle name="Normal 13 2 2 3 2 2" xfId="3829" xr:uid="{00000000-0005-0000-0000-0000093B0000}"/>
    <cellStyle name="Normal 13 2 2 3 2 2 2" xfId="3830" xr:uid="{00000000-0005-0000-0000-00000A3B0000}"/>
    <cellStyle name="Normal 13 2 2 3 2 2 2 2" xfId="3831" xr:uid="{00000000-0005-0000-0000-00000B3B0000}"/>
    <cellStyle name="Normal 13 2 2 3 2 2 2 2 2" xfId="3832" xr:uid="{00000000-0005-0000-0000-00000C3B0000}"/>
    <cellStyle name="Normal 13 2 2 3 2 2 2 2 2 2" xfId="3833" xr:uid="{00000000-0005-0000-0000-00000D3B0000}"/>
    <cellStyle name="Normal 13 2 2 3 2 2 2 2 2 2 2" xfId="3834" xr:uid="{00000000-0005-0000-0000-00000E3B0000}"/>
    <cellStyle name="Normal 13 2 2 3 2 2 2 2 3" xfId="3835" xr:uid="{00000000-0005-0000-0000-00000F3B0000}"/>
    <cellStyle name="Normal 13 2 2 3 2 2 2 3" xfId="3836" xr:uid="{00000000-0005-0000-0000-0000103B0000}"/>
    <cellStyle name="Normal 13 2 2 3 2 2 2 3 2" xfId="3837" xr:uid="{00000000-0005-0000-0000-0000113B0000}"/>
    <cellStyle name="Normal 13 2 2 3 2 2 3" xfId="3838" xr:uid="{00000000-0005-0000-0000-0000123B0000}"/>
    <cellStyle name="Normal 13 2 2 3 2 2 3 2" xfId="3839" xr:uid="{00000000-0005-0000-0000-0000133B0000}"/>
    <cellStyle name="Normal 13 2 2 3 2 2 3 2 2" xfId="3840" xr:uid="{00000000-0005-0000-0000-0000143B0000}"/>
    <cellStyle name="Normal 13 2 2 3 2 2 4" xfId="3841" xr:uid="{00000000-0005-0000-0000-0000153B0000}"/>
    <cellStyle name="Normal 13 2 2 3 2 3" xfId="3842" xr:uid="{00000000-0005-0000-0000-0000163B0000}"/>
    <cellStyle name="Normal 13 2 2 3 2 4" xfId="3843" xr:uid="{00000000-0005-0000-0000-0000173B0000}"/>
    <cellStyle name="Normal 13 2 2 3 2 4 2" xfId="3844" xr:uid="{00000000-0005-0000-0000-0000183B0000}"/>
    <cellStyle name="Normal 13 2 2 3 2 4 2 2" xfId="3845" xr:uid="{00000000-0005-0000-0000-0000193B0000}"/>
    <cellStyle name="Normal 13 2 2 3 2 4 2 2 2" xfId="3846" xr:uid="{00000000-0005-0000-0000-00001A3B0000}"/>
    <cellStyle name="Normal 13 2 2 3 2 4 3" xfId="3847" xr:uid="{00000000-0005-0000-0000-00001B3B0000}"/>
    <cellStyle name="Normal 13 2 2 3 2 5" xfId="3848" xr:uid="{00000000-0005-0000-0000-00001C3B0000}"/>
    <cellStyle name="Normal 13 2 2 3 2 5 2" xfId="3849" xr:uid="{00000000-0005-0000-0000-00001D3B0000}"/>
    <cellStyle name="Normal 13 2 2 3 3" xfId="3850" xr:uid="{00000000-0005-0000-0000-00001E3B0000}"/>
    <cellStyle name="Normal 13 2 2 3 3 2" xfId="3851" xr:uid="{00000000-0005-0000-0000-00001F3B0000}"/>
    <cellStyle name="Normal 13 2 2 3 3 2 2" xfId="3852" xr:uid="{00000000-0005-0000-0000-0000203B0000}"/>
    <cellStyle name="Normal 13 2 2 3 3 2 2 2" xfId="3853" xr:uid="{00000000-0005-0000-0000-0000213B0000}"/>
    <cellStyle name="Normal 13 2 2 3 3 2 2 2 2" xfId="3854" xr:uid="{00000000-0005-0000-0000-0000223B0000}"/>
    <cellStyle name="Normal 13 2 2 3 3 2 2 2 2 2" xfId="3855" xr:uid="{00000000-0005-0000-0000-0000233B0000}"/>
    <cellStyle name="Normal 13 2 2 3 3 2 2 3" xfId="3856" xr:uid="{00000000-0005-0000-0000-0000243B0000}"/>
    <cellStyle name="Normal 13 2 2 3 3 2 3" xfId="3857" xr:uid="{00000000-0005-0000-0000-0000253B0000}"/>
    <cellStyle name="Normal 13 2 2 3 3 2 3 2" xfId="3858" xr:uid="{00000000-0005-0000-0000-0000263B0000}"/>
    <cellStyle name="Normal 13 2 2 3 3 3" xfId="3859" xr:uid="{00000000-0005-0000-0000-0000273B0000}"/>
    <cellStyle name="Normal 13 2 2 3 3 3 2" xfId="3860" xr:uid="{00000000-0005-0000-0000-0000283B0000}"/>
    <cellStyle name="Normal 13 2 2 3 3 3 2 2" xfId="3861" xr:uid="{00000000-0005-0000-0000-0000293B0000}"/>
    <cellStyle name="Normal 13 2 2 3 3 4" xfId="3862" xr:uid="{00000000-0005-0000-0000-00002A3B0000}"/>
    <cellStyle name="Normal 13 2 2 3 4" xfId="3863" xr:uid="{00000000-0005-0000-0000-00002B3B0000}"/>
    <cellStyle name="Normal 13 2 2 3 4 2" xfId="3864" xr:uid="{00000000-0005-0000-0000-00002C3B0000}"/>
    <cellStyle name="Normal 13 2 2 3 4 2 2" xfId="3865" xr:uid="{00000000-0005-0000-0000-00002D3B0000}"/>
    <cellStyle name="Normal 13 2 2 3 4 2 2 2" xfId="3866" xr:uid="{00000000-0005-0000-0000-00002E3B0000}"/>
    <cellStyle name="Normal 13 2 2 3 4 3" xfId="3867" xr:uid="{00000000-0005-0000-0000-00002F3B0000}"/>
    <cellStyle name="Normal 13 2 2 3 5" xfId="3868" xr:uid="{00000000-0005-0000-0000-0000303B0000}"/>
    <cellStyle name="Normal 13 2 2 3 5 2" xfId="3869" xr:uid="{00000000-0005-0000-0000-0000313B0000}"/>
    <cellStyle name="Normal 13 2 2 4" xfId="3870" xr:uid="{00000000-0005-0000-0000-0000323B0000}"/>
    <cellStyle name="Normal 13 2 2 4 2" xfId="3871" xr:uid="{00000000-0005-0000-0000-0000333B0000}"/>
    <cellStyle name="Normal 13 2 2 4 2 2" xfId="3872" xr:uid="{00000000-0005-0000-0000-0000343B0000}"/>
    <cellStyle name="Normal 13 2 2 4 2 2 2" xfId="3873" xr:uid="{00000000-0005-0000-0000-0000353B0000}"/>
    <cellStyle name="Normal 13 2 2 4 2 2 2 2" xfId="3874" xr:uid="{00000000-0005-0000-0000-0000363B0000}"/>
    <cellStyle name="Normal 13 2 2 4 2 2 2 2 2" xfId="3875" xr:uid="{00000000-0005-0000-0000-0000373B0000}"/>
    <cellStyle name="Normal 13 2 2 4 2 2 3" xfId="3876" xr:uid="{00000000-0005-0000-0000-0000383B0000}"/>
    <cellStyle name="Normal 13 2 2 4 2 3" xfId="3877" xr:uid="{00000000-0005-0000-0000-0000393B0000}"/>
    <cellStyle name="Normal 13 2 2 4 2 3 2" xfId="3878" xr:uid="{00000000-0005-0000-0000-00003A3B0000}"/>
    <cellStyle name="Normal 13 2 2 4 3" xfId="3879" xr:uid="{00000000-0005-0000-0000-00003B3B0000}"/>
    <cellStyle name="Normal 13 2 2 4 3 2" xfId="3880" xr:uid="{00000000-0005-0000-0000-00003C3B0000}"/>
    <cellStyle name="Normal 13 2 2 4 3 2 2" xfId="3881" xr:uid="{00000000-0005-0000-0000-00003D3B0000}"/>
    <cellStyle name="Normal 13 2 2 4 4" xfId="3882" xr:uid="{00000000-0005-0000-0000-00003E3B0000}"/>
    <cellStyle name="Normal 13 2 2 5" xfId="3883" xr:uid="{00000000-0005-0000-0000-00003F3B0000}"/>
    <cellStyle name="Normal 13 2 2 6" xfId="3884" xr:uid="{00000000-0005-0000-0000-0000403B0000}"/>
    <cellStyle name="Normal 13 2 2 6 2" xfId="3885" xr:uid="{00000000-0005-0000-0000-0000413B0000}"/>
    <cellStyle name="Normal 13 2 2 6 2 2" xfId="3886" xr:uid="{00000000-0005-0000-0000-0000423B0000}"/>
    <cellStyle name="Normal 13 2 2 6 2 2 2" xfId="3887" xr:uid="{00000000-0005-0000-0000-0000433B0000}"/>
    <cellStyle name="Normal 13 2 2 6 3" xfId="3888" xr:uid="{00000000-0005-0000-0000-0000443B0000}"/>
    <cellStyle name="Normal 13 2 2 7" xfId="3889" xr:uid="{00000000-0005-0000-0000-0000453B0000}"/>
    <cellStyle name="Normal 13 2 2 7 2" xfId="3890" xr:uid="{00000000-0005-0000-0000-0000463B0000}"/>
    <cellStyle name="Normal 13 2 3" xfId="3891" xr:uid="{00000000-0005-0000-0000-0000473B0000}"/>
    <cellStyle name="Normal 13 2 3 2" xfId="3892" xr:uid="{00000000-0005-0000-0000-0000483B0000}"/>
    <cellStyle name="Normal 13 2 3 2 2" xfId="3893" xr:uid="{00000000-0005-0000-0000-0000493B0000}"/>
    <cellStyle name="Normal 13 2 3 2 2 2" xfId="3894" xr:uid="{00000000-0005-0000-0000-00004A3B0000}"/>
    <cellStyle name="Normal 13 2 3 2 2 2 2" xfId="3895" xr:uid="{00000000-0005-0000-0000-00004B3B0000}"/>
    <cellStyle name="Normal 13 2 3 2 2 2 2 2" xfId="3896" xr:uid="{00000000-0005-0000-0000-00004C3B0000}"/>
    <cellStyle name="Normal 13 2 3 2 2 2 2 2 2" xfId="3897" xr:uid="{00000000-0005-0000-0000-00004D3B0000}"/>
    <cellStyle name="Normal 13 2 3 2 2 2 2 2 2 2" xfId="3898" xr:uid="{00000000-0005-0000-0000-00004E3B0000}"/>
    <cellStyle name="Normal 13 2 3 2 2 2 2 2 2 2 2" xfId="3899" xr:uid="{00000000-0005-0000-0000-00004F3B0000}"/>
    <cellStyle name="Normal 13 2 3 2 2 2 2 2 3" xfId="3900" xr:uid="{00000000-0005-0000-0000-0000503B0000}"/>
    <cellStyle name="Normal 13 2 3 2 2 2 2 3" xfId="3901" xr:uid="{00000000-0005-0000-0000-0000513B0000}"/>
    <cellStyle name="Normal 13 2 3 2 2 2 2 3 2" xfId="3902" xr:uid="{00000000-0005-0000-0000-0000523B0000}"/>
    <cellStyle name="Normal 13 2 3 2 2 2 3" xfId="3903" xr:uid="{00000000-0005-0000-0000-0000533B0000}"/>
    <cellStyle name="Normal 13 2 3 2 2 2 3 2" xfId="3904" xr:uid="{00000000-0005-0000-0000-0000543B0000}"/>
    <cellStyle name="Normal 13 2 3 2 2 2 3 2 2" xfId="3905" xr:uid="{00000000-0005-0000-0000-0000553B0000}"/>
    <cellStyle name="Normal 13 2 3 2 2 2 4" xfId="3906" xr:uid="{00000000-0005-0000-0000-0000563B0000}"/>
    <cellStyle name="Normal 13 2 3 2 2 3" xfId="3907" xr:uid="{00000000-0005-0000-0000-0000573B0000}"/>
    <cellStyle name="Normal 13 2 3 2 2 4" xfId="3908" xr:uid="{00000000-0005-0000-0000-0000583B0000}"/>
    <cellStyle name="Normal 13 2 3 2 2 4 2" xfId="3909" xr:uid="{00000000-0005-0000-0000-0000593B0000}"/>
    <cellStyle name="Normal 13 2 3 2 2 4 2 2" xfId="3910" xr:uid="{00000000-0005-0000-0000-00005A3B0000}"/>
    <cellStyle name="Normal 13 2 3 2 2 4 2 2 2" xfId="3911" xr:uid="{00000000-0005-0000-0000-00005B3B0000}"/>
    <cellStyle name="Normal 13 2 3 2 2 4 3" xfId="3912" xr:uid="{00000000-0005-0000-0000-00005C3B0000}"/>
    <cellStyle name="Normal 13 2 3 2 2 5" xfId="3913" xr:uid="{00000000-0005-0000-0000-00005D3B0000}"/>
    <cellStyle name="Normal 13 2 3 2 2 5 2" xfId="3914" xr:uid="{00000000-0005-0000-0000-00005E3B0000}"/>
    <cellStyle name="Normal 13 2 3 2 3" xfId="3915" xr:uid="{00000000-0005-0000-0000-00005F3B0000}"/>
    <cellStyle name="Normal 13 2 3 2 3 2" xfId="3916" xr:uid="{00000000-0005-0000-0000-0000603B0000}"/>
    <cellStyle name="Normal 13 2 3 2 3 2 2" xfId="3917" xr:uid="{00000000-0005-0000-0000-0000613B0000}"/>
    <cellStyle name="Normal 13 2 3 2 3 2 2 2" xfId="3918" xr:uid="{00000000-0005-0000-0000-0000623B0000}"/>
    <cellStyle name="Normal 13 2 3 2 3 2 2 2 2" xfId="3919" xr:uid="{00000000-0005-0000-0000-0000633B0000}"/>
    <cellStyle name="Normal 13 2 3 2 3 2 2 2 2 2" xfId="3920" xr:uid="{00000000-0005-0000-0000-0000643B0000}"/>
    <cellStyle name="Normal 13 2 3 2 3 2 2 3" xfId="3921" xr:uid="{00000000-0005-0000-0000-0000653B0000}"/>
    <cellStyle name="Normal 13 2 3 2 3 2 3" xfId="3922" xr:uid="{00000000-0005-0000-0000-0000663B0000}"/>
    <cellStyle name="Normal 13 2 3 2 3 2 3 2" xfId="3923" xr:uid="{00000000-0005-0000-0000-0000673B0000}"/>
    <cellStyle name="Normal 13 2 3 2 3 3" xfId="3924" xr:uid="{00000000-0005-0000-0000-0000683B0000}"/>
    <cellStyle name="Normal 13 2 3 2 3 3 2" xfId="3925" xr:uid="{00000000-0005-0000-0000-0000693B0000}"/>
    <cellStyle name="Normal 13 2 3 2 3 3 2 2" xfId="3926" xr:uid="{00000000-0005-0000-0000-00006A3B0000}"/>
    <cellStyle name="Normal 13 2 3 2 3 4" xfId="3927" xr:uid="{00000000-0005-0000-0000-00006B3B0000}"/>
    <cellStyle name="Normal 13 2 3 2 4" xfId="3928" xr:uid="{00000000-0005-0000-0000-00006C3B0000}"/>
    <cellStyle name="Normal 13 2 3 2 4 2" xfId="3929" xr:uid="{00000000-0005-0000-0000-00006D3B0000}"/>
    <cellStyle name="Normal 13 2 3 2 4 2 2" xfId="3930" xr:uid="{00000000-0005-0000-0000-00006E3B0000}"/>
    <cellStyle name="Normal 13 2 3 2 4 2 2 2" xfId="3931" xr:uid="{00000000-0005-0000-0000-00006F3B0000}"/>
    <cellStyle name="Normal 13 2 3 2 4 3" xfId="3932" xr:uid="{00000000-0005-0000-0000-0000703B0000}"/>
    <cellStyle name="Normal 13 2 3 2 5" xfId="3933" xr:uid="{00000000-0005-0000-0000-0000713B0000}"/>
    <cellStyle name="Normal 13 2 3 2 5 2" xfId="3934" xr:uid="{00000000-0005-0000-0000-0000723B0000}"/>
    <cellStyle name="Normal 13 2 3 3" xfId="3935" xr:uid="{00000000-0005-0000-0000-0000733B0000}"/>
    <cellStyle name="Normal 13 2 3 3 2" xfId="3936" xr:uid="{00000000-0005-0000-0000-0000743B0000}"/>
    <cellStyle name="Normal 13 2 3 3 2 2" xfId="3937" xr:uid="{00000000-0005-0000-0000-0000753B0000}"/>
    <cellStyle name="Normal 13 2 3 3 2 2 2" xfId="3938" xr:uid="{00000000-0005-0000-0000-0000763B0000}"/>
    <cellStyle name="Normal 13 2 3 3 2 2 2 2" xfId="3939" xr:uid="{00000000-0005-0000-0000-0000773B0000}"/>
    <cellStyle name="Normal 13 2 3 3 2 2 2 2 2" xfId="3940" xr:uid="{00000000-0005-0000-0000-0000783B0000}"/>
    <cellStyle name="Normal 13 2 3 3 2 2 3" xfId="3941" xr:uid="{00000000-0005-0000-0000-0000793B0000}"/>
    <cellStyle name="Normal 13 2 3 3 2 3" xfId="3942" xr:uid="{00000000-0005-0000-0000-00007A3B0000}"/>
    <cellStyle name="Normal 13 2 3 3 2 3 2" xfId="3943" xr:uid="{00000000-0005-0000-0000-00007B3B0000}"/>
    <cellStyle name="Normal 13 2 3 3 3" xfId="3944" xr:uid="{00000000-0005-0000-0000-00007C3B0000}"/>
    <cellStyle name="Normal 13 2 3 3 3 2" xfId="3945" xr:uid="{00000000-0005-0000-0000-00007D3B0000}"/>
    <cellStyle name="Normal 13 2 3 3 3 2 2" xfId="3946" xr:uid="{00000000-0005-0000-0000-00007E3B0000}"/>
    <cellStyle name="Normal 13 2 3 3 4" xfId="3947" xr:uid="{00000000-0005-0000-0000-00007F3B0000}"/>
    <cellStyle name="Normal 13 2 3 4" xfId="3948" xr:uid="{00000000-0005-0000-0000-0000803B0000}"/>
    <cellStyle name="Normal 13 2 3 5" xfId="3949" xr:uid="{00000000-0005-0000-0000-0000813B0000}"/>
    <cellStyle name="Normal 13 2 3 5 2" xfId="3950" xr:uid="{00000000-0005-0000-0000-0000823B0000}"/>
    <cellStyle name="Normal 13 2 3 5 2 2" xfId="3951" xr:uid="{00000000-0005-0000-0000-0000833B0000}"/>
    <cellStyle name="Normal 13 2 3 5 2 2 2" xfId="3952" xr:uid="{00000000-0005-0000-0000-0000843B0000}"/>
    <cellStyle name="Normal 13 2 3 5 3" xfId="3953" xr:uid="{00000000-0005-0000-0000-0000853B0000}"/>
    <cellStyle name="Normal 13 2 3 6" xfId="3954" xr:uid="{00000000-0005-0000-0000-0000863B0000}"/>
    <cellStyle name="Normal 13 2 3 6 2" xfId="3955" xr:uid="{00000000-0005-0000-0000-0000873B0000}"/>
    <cellStyle name="Normal 13 2 4" xfId="3956" xr:uid="{00000000-0005-0000-0000-0000883B0000}"/>
    <cellStyle name="Normal 13 2 4 2" xfId="3957" xr:uid="{00000000-0005-0000-0000-0000893B0000}"/>
    <cellStyle name="Normal 13 2 4 2 2" xfId="3958" xr:uid="{00000000-0005-0000-0000-00008A3B0000}"/>
    <cellStyle name="Normal 13 2 4 2 2 2" xfId="3959" xr:uid="{00000000-0005-0000-0000-00008B3B0000}"/>
    <cellStyle name="Normal 13 2 4 2 2 2 2" xfId="3960" xr:uid="{00000000-0005-0000-0000-00008C3B0000}"/>
    <cellStyle name="Normal 13 2 4 2 2 2 2 2" xfId="3961" xr:uid="{00000000-0005-0000-0000-00008D3B0000}"/>
    <cellStyle name="Normal 13 2 4 2 2 2 2 2 2" xfId="3962" xr:uid="{00000000-0005-0000-0000-00008E3B0000}"/>
    <cellStyle name="Normal 13 2 4 2 2 2 3" xfId="3963" xr:uid="{00000000-0005-0000-0000-00008F3B0000}"/>
    <cellStyle name="Normal 13 2 4 2 2 3" xfId="3964" xr:uid="{00000000-0005-0000-0000-0000903B0000}"/>
    <cellStyle name="Normal 13 2 4 2 2 3 2" xfId="3965" xr:uid="{00000000-0005-0000-0000-0000913B0000}"/>
    <cellStyle name="Normal 13 2 4 2 3" xfId="3966" xr:uid="{00000000-0005-0000-0000-0000923B0000}"/>
    <cellStyle name="Normal 13 2 4 2 3 2" xfId="3967" xr:uid="{00000000-0005-0000-0000-0000933B0000}"/>
    <cellStyle name="Normal 13 2 4 2 3 2 2" xfId="3968" xr:uid="{00000000-0005-0000-0000-0000943B0000}"/>
    <cellStyle name="Normal 13 2 4 2 4" xfId="3969" xr:uid="{00000000-0005-0000-0000-0000953B0000}"/>
    <cellStyle name="Normal 13 2 4 3" xfId="3970" xr:uid="{00000000-0005-0000-0000-0000963B0000}"/>
    <cellStyle name="Normal 13 2 4 4" xfId="3971" xr:uid="{00000000-0005-0000-0000-0000973B0000}"/>
    <cellStyle name="Normal 13 2 4 4 2" xfId="3972" xr:uid="{00000000-0005-0000-0000-0000983B0000}"/>
    <cellStyle name="Normal 13 2 4 4 2 2" xfId="3973" xr:uid="{00000000-0005-0000-0000-0000993B0000}"/>
    <cellStyle name="Normal 13 2 4 4 2 2 2" xfId="3974" xr:uid="{00000000-0005-0000-0000-00009A3B0000}"/>
    <cellStyle name="Normal 13 2 4 4 3" xfId="3975" xr:uid="{00000000-0005-0000-0000-00009B3B0000}"/>
    <cellStyle name="Normal 13 2 4 5" xfId="3976" xr:uid="{00000000-0005-0000-0000-00009C3B0000}"/>
    <cellStyle name="Normal 13 2 4 5 2" xfId="3977" xr:uid="{00000000-0005-0000-0000-00009D3B0000}"/>
    <cellStyle name="Normal 13 2 5" xfId="3978" xr:uid="{00000000-0005-0000-0000-00009E3B0000}"/>
    <cellStyle name="Normal 13 2 5 2" xfId="3979" xr:uid="{00000000-0005-0000-0000-00009F3B0000}"/>
    <cellStyle name="Normal 13 2 5 2 2" xfId="3980" xr:uid="{00000000-0005-0000-0000-0000A03B0000}"/>
    <cellStyle name="Normal 13 2 5 2 2 2" xfId="3981" xr:uid="{00000000-0005-0000-0000-0000A13B0000}"/>
    <cellStyle name="Normal 13 2 5 2 2 2 2" xfId="3982" xr:uid="{00000000-0005-0000-0000-0000A23B0000}"/>
    <cellStyle name="Normal 13 2 5 2 2 2 2 2" xfId="3983" xr:uid="{00000000-0005-0000-0000-0000A33B0000}"/>
    <cellStyle name="Normal 13 2 5 2 2 3" xfId="3984" xr:uid="{00000000-0005-0000-0000-0000A43B0000}"/>
    <cellStyle name="Normal 13 2 5 2 3" xfId="3985" xr:uid="{00000000-0005-0000-0000-0000A53B0000}"/>
    <cellStyle name="Normal 13 2 5 2 3 2" xfId="3986" xr:uid="{00000000-0005-0000-0000-0000A63B0000}"/>
    <cellStyle name="Normal 13 2 5 3" xfId="3987" xr:uid="{00000000-0005-0000-0000-0000A73B0000}"/>
    <cellStyle name="Normal 13 2 5 3 2" xfId="3988" xr:uid="{00000000-0005-0000-0000-0000A83B0000}"/>
    <cellStyle name="Normal 13 2 5 3 2 2" xfId="3989" xr:uid="{00000000-0005-0000-0000-0000A93B0000}"/>
    <cellStyle name="Normal 13 2 5 4" xfId="3990" xr:uid="{00000000-0005-0000-0000-0000AA3B0000}"/>
    <cellStyle name="Normal 13 2 6" xfId="3991" xr:uid="{00000000-0005-0000-0000-0000AB3B0000}"/>
    <cellStyle name="Normal 13 2 6 2" xfId="3992" xr:uid="{00000000-0005-0000-0000-0000AC3B0000}"/>
    <cellStyle name="Normal 13 2 6 2 2" xfId="3993" xr:uid="{00000000-0005-0000-0000-0000AD3B0000}"/>
    <cellStyle name="Normal 13 2 6 2 2 2" xfId="3994" xr:uid="{00000000-0005-0000-0000-0000AE3B0000}"/>
    <cellStyle name="Normal 13 2 6 3" xfId="3995" xr:uid="{00000000-0005-0000-0000-0000AF3B0000}"/>
    <cellStyle name="Normal 13 2 7" xfId="3996" xr:uid="{00000000-0005-0000-0000-0000B03B0000}"/>
    <cellStyle name="Normal 13 2 7 2" xfId="3997" xr:uid="{00000000-0005-0000-0000-0000B13B0000}"/>
    <cellStyle name="Normal 13 2 8" xfId="3717" xr:uid="{00000000-0005-0000-0000-0000B23B0000}"/>
    <cellStyle name="Normal 13 2 9" xfId="15574" xr:uid="{00000000-0005-0000-0000-0000B33B0000}"/>
    <cellStyle name="Normal 13 2 9 2" xfId="24278" xr:uid="{00000000-0005-0000-0000-0000B43B0000}"/>
    <cellStyle name="Normal 13 20" xfId="17637" xr:uid="{00000000-0005-0000-0000-0000B53B0000}"/>
    <cellStyle name="Normal 13 20 2" xfId="26341" xr:uid="{00000000-0005-0000-0000-0000B63B0000}"/>
    <cellStyle name="Normal 13 21" xfId="13269" xr:uid="{00000000-0005-0000-0000-0000B73B0000}"/>
    <cellStyle name="Normal 13 21 2" xfId="21973" xr:uid="{00000000-0005-0000-0000-0000B83B0000}"/>
    <cellStyle name="Normal 13 22" xfId="19804" xr:uid="{00000000-0005-0000-0000-0000B93B0000}"/>
    <cellStyle name="Normal 13 3" xfId="3998" xr:uid="{00000000-0005-0000-0000-0000BA3B0000}"/>
    <cellStyle name="Normal 13 3 2" xfId="3999" xr:uid="{00000000-0005-0000-0000-0000BB3B0000}"/>
    <cellStyle name="Normal 13 3 2 2" xfId="4000" xr:uid="{00000000-0005-0000-0000-0000BC3B0000}"/>
    <cellStyle name="Normal 13 3 2 2 2" xfId="4001" xr:uid="{00000000-0005-0000-0000-0000BD3B0000}"/>
    <cellStyle name="Normal 13 3 2 2 2 2" xfId="4002" xr:uid="{00000000-0005-0000-0000-0000BE3B0000}"/>
    <cellStyle name="Normal 13 3 2 2 2 2 2" xfId="4003" xr:uid="{00000000-0005-0000-0000-0000BF3B0000}"/>
    <cellStyle name="Normal 13 3 2 2 2 2 2 2" xfId="4004" xr:uid="{00000000-0005-0000-0000-0000C03B0000}"/>
    <cellStyle name="Normal 13 3 2 2 2 2 2 2 2" xfId="4005" xr:uid="{00000000-0005-0000-0000-0000C13B0000}"/>
    <cellStyle name="Normal 13 3 2 2 2 2 2 2 2 2" xfId="4006" xr:uid="{00000000-0005-0000-0000-0000C23B0000}"/>
    <cellStyle name="Normal 13 3 2 2 2 2 2 2 2 2 2" xfId="4007" xr:uid="{00000000-0005-0000-0000-0000C33B0000}"/>
    <cellStyle name="Normal 13 3 2 2 2 2 2 2 3" xfId="4008" xr:uid="{00000000-0005-0000-0000-0000C43B0000}"/>
    <cellStyle name="Normal 13 3 2 2 2 2 2 3" xfId="4009" xr:uid="{00000000-0005-0000-0000-0000C53B0000}"/>
    <cellStyle name="Normal 13 3 2 2 2 2 2 3 2" xfId="4010" xr:uid="{00000000-0005-0000-0000-0000C63B0000}"/>
    <cellStyle name="Normal 13 3 2 2 2 2 3" xfId="4011" xr:uid="{00000000-0005-0000-0000-0000C73B0000}"/>
    <cellStyle name="Normal 13 3 2 2 2 2 3 2" xfId="4012" xr:uid="{00000000-0005-0000-0000-0000C83B0000}"/>
    <cellStyle name="Normal 13 3 2 2 2 2 3 2 2" xfId="4013" xr:uid="{00000000-0005-0000-0000-0000C93B0000}"/>
    <cellStyle name="Normal 13 3 2 2 2 2 4" xfId="4014" xr:uid="{00000000-0005-0000-0000-0000CA3B0000}"/>
    <cellStyle name="Normal 13 3 2 2 2 3" xfId="4015" xr:uid="{00000000-0005-0000-0000-0000CB3B0000}"/>
    <cellStyle name="Normal 13 3 2 2 2 4" xfId="4016" xr:uid="{00000000-0005-0000-0000-0000CC3B0000}"/>
    <cellStyle name="Normal 13 3 2 2 2 4 2" xfId="4017" xr:uid="{00000000-0005-0000-0000-0000CD3B0000}"/>
    <cellStyle name="Normal 13 3 2 2 2 4 2 2" xfId="4018" xr:uid="{00000000-0005-0000-0000-0000CE3B0000}"/>
    <cellStyle name="Normal 13 3 2 2 2 4 2 2 2" xfId="4019" xr:uid="{00000000-0005-0000-0000-0000CF3B0000}"/>
    <cellStyle name="Normal 13 3 2 2 2 4 3" xfId="4020" xr:uid="{00000000-0005-0000-0000-0000D03B0000}"/>
    <cellStyle name="Normal 13 3 2 2 2 5" xfId="4021" xr:uid="{00000000-0005-0000-0000-0000D13B0000}"/>
    <cellStyle name="Normal 13 3 2 2 2 5 2" xfId="4022" xr:uid="{00000000-0005-0000-0000-0000D23B0000}"/>
    <cellStyle name="Normal 13 3 2 2 3" xfId="4023" xr:uid="{00000000-0005-0000-0000-0000D33B0000}"/>
    <cellStyle name="Normal 13 3 2 2 3 2" xfId="4024" xr:uid="{00000000-0005-0000-0000-0000D43B0000}"/>
    <cellStyle name="Normal 13 3 2 2 3 2 2" xfId="4025" xr:uid="{00000000-0005-0000-0000-0000D53B0000}"/>
    <cellStyle name="Normal 13 3 2 2 3 2 2 2" xfId="4026" xr:uid="{00000000-0005-0000-0000-0000D63B0000}"/>
    <cellStyle name="Normal 13 3 2 2 3 2 2 2 2" xfId="4027" xr:uid="{00000000-0005-0000-0000-0000D73B0000}"/>
    <cellStyle name="Normal 13 3 2 2 3 2 2 2 2 2" xfId="4028" xr:uid="{00000000-0005-0000-0000-0000D83B0000}"/>
    <cellStyle name="Normal 13 3 2 2 3 2 2 3" xfId="4029" xr:uid="{00000000-0005-0000-0000-0000D93B0000}"/>
    <cellStyle name="Normal 13 3 2 2 3 2 3" xfId="4030" xr:uid="{00000000-0005-0000-0000-0000DA3B0000}"/>
    <cellStyle name="Normal 13 3 2 2 3 2 3 2" xfId="4031" xr:uid="{00000000-0005-0000-0000-0000DB3B0000}"/>
    <cellStyle name="Normal 13 3 2 2 3 3" xfId="4032" xr:uid="{00000000-0005-0000-0000-0000DC3B0000}"/>
    <cellStyle name="Normal 13 3 2 2 3 3 2" xfId="4033" xr:uid="{00000000-0005-0000-0000-0000DD3B0000}"/>
    <cellStyle name="Normal 13 3 2 2 3 3 2 2" xfId="4034" xr:uid="{00000000-0005-0000-0000-0000DE3B0000}"/>
    <cellStyle name="Normal 13 3 2 2 3 4" xfId="4035" xr:uid="{00000000-0005-0000-0000-0000DF3B0000}"/>
    <cellStyle name="Normal 13 3 2 2 4" xfId="4036" xr:uid="{00000000-0005-0000-0000-0000E03B0000}"/>
    <cellStyle name="Normal 13 3 2 2 4 2" xfId="4037" xr:uid="{00000000-0005-0000-0000-0000E13B0000}"/>
    <cellStyle name="Normal 13 3 2 2 4 2 2" xfId="4038" xr:uid="{00000000-0005-0000-0000-0000E23B0000}"/>
    <cellStyle name="Normal 13 3 2 2 4 2 2 2" xfId="4039" xr:uid="{00000000-0005-0000-0000-0000E33B0000}"/>
    <cellStyle name="Normal 13 3 2 2 4 3" xfId="4040" xr:uid="{00000000-0005-0000-0000-0000E43B0000}"/>
    <cellStyle name="Normal 13 3 2 2 5" xfId="4041" xr:uid="{00000000-0005-0000-0000-0000E53B0000}"/>
    <cellStyle name="Normal 13 3 2 2 5 2" xfId="4042" xr:uid="{00000000-0005-0000-0000-0000E63B0000}"/>
    <cellStyle name="Normal 13 3 2 3" xfId="4043" xr:uid="{00000000-0005-0000-0000-0000E73B0000}"/>
    <cellStyle name="Normal 13 3 2 3 2" xfId="4044" xr:uid="{00000000-0005-0000-0000-0000E83B0000}"/>
    <cellStyle name="Normal 13 3 2 3 2 2" xfId="4045" xr:uid="{00000000-0005-0000-0000-0000E93B0000}"/>
    <cellStyle name="Normal 13 3 2 3 2 2 2" xfId="4046" xr:uid="{00000000-0005-0000-0000-0000EA3B0000}"/>
    <cellStyle name="Normal 13 3 2 3 2 2 2 2" xfId="4047" xr:uid="{00000000-0005-0000-0000-0000EB3B0000}"/>
    <cellStyle name="Normal 13 3 2 3 2 2 2 2 2" xfId="4048" xr:uid="{00000000-0005-0000-0000-0000EC3B0000}"/>
    <cellStyle name="Normal 13 3 2 3 2 2 3" xfId="4049" xr:uid="{00000000-0005-0000-0000-0000ED3B0000}"/>
    <cellStyle name="Normal 13 3 2 3 2 3" xfId="4050" xr:uid="{00000000-0005-0000-0000-0000EE3B0000}"/>
    <cellStyle name="Normal 13 3 2 3 2 3 2" xfId="4051" xr:uid="{00000000-0005-0000-0000-0000EF3B0000}"/>
    <cellStyle name="Normal 13 3 2 3 3" xfId="4052" xr:uid="{00000000-0005-0000-0000-0000F03B0000}"/>
    <cellStyle name="Normal 13 3 2 3 3 2" xfId="4053" xr:uid="{00000000-0005-0000-0000-0000F13B0000}"/>
    <cellStyle name="Normal 13 3 2 3 3 2 2" xfId="4054" xr:uid="{00000000-0005-0000-0000-0000F23B0000}"/>
    <cellStyle name="Normal 13 3 2 3 4" xfId="4055" xr:uid="{00000000-0005-0000-0000-0000F33B0000}"/>
    <cellStyle name="Normal 13 3 2 4" xfId="4056" xr:uid="{00000000-0005-0000-0000-0000F43B0000}"/>
    <cellStyle name="Normal 13 3 2 5" xfId="4057" xr:uid="{00000000-0005-0000-0000-0000F53B0000}"/>
    <cellStyle name="Normal 13 3 2 5 2" xfId="4058" xr:uid="{00000000-0005-0000-0000-0000F63B0000}"/>
    <cellStyle name="Normal 13 3 2 5 2 2" xfId="4059" xr:uid="{00000000-0005-0000-0000-0000F73B0000}"/>
    <cellStyle name="Normal 13 3 2 5 2 2 2" xfId="4060" xr:uid="{00000000-0005-0000-0000-0000F83B0000}"/>
    <cellStyle name="Normal 13 3 2 5 3" xfId="4061" xr:uid="{00000000-0005-0000-0000-0000F93B0000}"/>
    <cellStyle name="Normal 13 3 2 6" xfId="4062" xr:uid="{00000000-0005-0000-0000-0000FA3B0000}"/>
    <cellStyle name="Normal 13 3 2 6 2" xfId="4063" xr:uid="{00000000-0005-0000-0000-0000FB3B0000}"/>
    <cellStyle name="Normal 13 3 3" xfId="4064" xr:uid="{00000000-0005-0000-0000-0000FC3B0000}"/>
    <cellStyle name="Normal 13 3 3 2" xfId="4065" xr:uid="{00000000-0005-0000-0000-0000FD3B0000}"/>
    <cellStyle name="Normal 13 3 3 2 2" xfId="4066" xr:uid="{00000000-0005-0000-0000-0000FE3B0000}"/>
    <cellStyle name="Normal 13 3 3 2 2 2" xfId="4067" xr:uid="{00000000-0005-0000-0000-0000FF3B0000}"/>
    <cellStyle name="Normal 13 3 3 2 2 2 2" xfId="4068" xr:uid="{00000000-0005-0000-0000-0000003C0000}"/>
    <cellStyle name="Normal 13 3 3 2 2 2 2 2" xfId="4069" xr:uid="{00000000-0005-0000-0000-0000013C0000}"/>
    <cellStyle name="Normal 13 3 3 2 2 2 2 2 2" xfId="4070" xr:uid="{00000000-0005-0000-0000-0000023C0000}"/>
    <cellStyle name="Normal 13 3 3 2 2 2 3" xfId="4071" xr:uid="{00000000-0005-0000-0000-0000033C0000}"/>
    <cellStyle name="Normal 13 3 3 2 2 3" xfId="4072" xr:uid="{00000000-0005-0000-0000-0000043C0000}"/>
    <cellStyle name="Normal 13 3 3 2 2 3 2" xfId="4073" xr:uid="{00000000-0005-0000-0000-0000053C0000}"/>
    <cellStyle name="Normal 13 3 3 2 3" xfId="4074" xr:uid="{00000000-0005-0000-0000-0000063C0000}"/>
    <cellStyle name="Normal 13 3 3 2 3 2" xfId="4075" xr:uid="{00000000-0005-0000-0000-0000073C0000}"/>
    <cellStyle name="Normal 13 3 3 2 3 2 2" xfId="4076" xr:uid="{00000000-0005-0000-0000-0000083C0000}"/>
    <cellStyle name="Normal 13 3 3 2 4" xfId="4077" xr:uid="{00000000-0005-0000-0000-0000093C0000}"/>
    <cellStyle name="Normal 13 3 3 3" xfId="4078" xr:uid="{00000000-0005-0000-0000-00000A3C0000}"/>
    <cellStyle name="Normal 13 3 3 4" xfId="4079" xr:uid="{00000000-0005-0000-0000-00000B3C0000}"/>
    <cellStyle name="Normal 13 3 3 4 2" xfId="4080" xr:uid="{00000000-0005-0000-0000-00000C3C0000}"/>
    <cellStyle name="Normal 13 3 3 4 2 2" xfId="4081" xr:uid="{00000000-0005-0000-0000-00000D3C0000}"/>
    <cellStyle name="Normal 13 3 3 4 2 2 2" xfId="4082" xr:uid="{00000000-0005-0000-0000-00000E3C0000}"/>
    <cellStyle name="Normal 13 3 3 4 3" xfId="4083" xr:uid="{00000000-0005-0000-0000-00000F3C0000}"/>
    <cellStyle name="Normal 13 3 3 5" xfId="4084" xr:uid="{00000000-0005-0000-0000-0000103C0000}"/>
    <cellStyle name="Normal 13 3 3 5 2" xfId="4085" xr:uid="{00000000-0005-0000-0000-0000113C0000}"/>
    <cellStyle name="Normal 13 3 4" xfId="4086" xr:uid="{00000000-0005-0000-0000-0000123C0000}"/>
    <cellStyle name="Normal 13 3 4 2" xfId="4087" xr:uid="{00000000-0005-0000-0000-0000133C0000}"/>
    <cellStyle name="Normal 13 3 4 2 2" xfId="4088" xr:uid="{00000000-0005-0000-0000-0000143C0000}"/>
    <cellStyle name="Normal 13 3 4 2 2 2" xfId="4089" xr:uid="{00000000-0005-0000-0000-0000153C0000}"/>
    <cellStyle name="Normal 13 3 4 2 2 2 2" xfId="4090" xr:uid="{00000000-0005-0000-0000-0000163C0000}"/>
    <cellStyle name="Normal 13 3 4 2 2 2 2 2" xfId="4091" xr:uid="{00000000-0005-0000-0000-0000173C0000}"/>
    <cellStyle name="Normal 13 3 4 2 2 3" xfId="4092" xr:uid="{00000000-0005-0000-0000-0000183C0000}"/>
    <cellStyle name="Normal 13 3 4 2 3" xfId="4093" xr:uid="{00000000-0005-0000-0000-0000193C0000}"/>
    <cellStyle name="Normal 13 3 4 2 3 2" xfId="4094" xr:uid="{00000000-0005-0000-0000-00001A3C0000}"/>
    <cellStyle name="Normal 13 3 4 3" xfId="4095" xr:uid="{00000000-0005-0000-0000-00001B3C0000}"/>
    <cellStyle name="Normal 13 3 4 3 2" xfId="4096" xr:uid="{00000000-0005-0000-0000-00001C3C0000}"/>
    <cellStyle name="Normal 13 3 4 3 2 2" xfId="4097" xr:uid="{00000000-0005-0000-0000-00001D3C0000}"/>
    <cellStyle name="Normal 13 3 4 4" xfId="4098" xr:uid="{00000000-0005-0000-0000-00001E3C0000}"/>
    <cellStyle name="Normal 13 3 5" xfId="4099" xr:uid="{00000000-0005-0000-0000-00001F3C0000}"/>
    <cellStyle name="Normal 13 3 5 2" xfId="4100" xr:uid="{00000000-0005-0000-0000-0000203C0000}"/>
    <cellStyle name="Normal 13 3 5 2 2" xfId="4101" xr:uid="{00000000-0005-0000-0000-0000213C0000}"/>
    <cellStyle name="Normal 13 3 5 2 2 2" xfId="4102" xr:uid="{00000000-0005-0000-0000-0000223C0000}"/>
    <cellStyle name="Normal 13 3 5 3" xfId="4103" xr:uid="{00000000-0005-0000-0000-0000233C0000}"/>
    <cellStyle name="Normal 13 3 6" xfId="4104" xr:uid="{00000000-0005-0000-0000-0000243C0000}"/>
    <cellStyle name="Normal 13 3 6 2" xfId="4105" xr:uid="{00000000-0005-0000-0000-0000253C0000}"/>
    <cellStyle name="Normal 13 4" xfId="4106" xr:uid="{00000000-0005-0000-0000-0000263C0000}"/>
    <cellStyle name="Normal 13 5" xfId="4107" xr:uid="{00000000-0005-0000-0000-0000273C0000}"/>
    <cellStyle name="Normal 13 6" xfId="4108" xr:uid="{00000000-0005-0000-0000-0000283C0000}"/>
    <cellStyle name="Normal 13 7" xfId="4109" xr:uid="{00000000-0005-0000-0000-0000293C0000}"/>
    <cellStyle name="Normal 13 7 2" xfId="4110" xr:uid="{00000000-0005-0000-0000-00002A3C0000}"/>
    <cellStyle name="Normal 13 7 2 2" xfId="4111" xr:uid="{00000000-0005-0000-0000-00002B3C0000}"/>
    <cellStyle name="Normal 13 7 2 2 2" xfId="4112" xr:uid="{00000000-0005-0000-0000-00002C3C0000}"/>
    <cellStyle name="Normal 13 7 2 2 2 2" xfId="4113" xr:uid="{00000000-0005-0000-0000-00002D3C0000}"/>
    <cellStyle name="Normal 13 7 2 2 2 2 2" xfId="4114" xr:uid="{00000000-0005-0000-0000-00002E3C0000}"/>
    <cellStyle name="Normal 13 7 2 2 2 2 2 2" xfId="4115" xr:uid="{00000000-0005-0000-0000-00002F3C0000}"/>
    <cellStyle name="Normal 13 7 2 2 2 2 2 2 2" xfId="4116" xr:uid="{00000000-0005-0000-0000-0000303C0000}"/>
    <cellStyle name="Normal 13 7 2 2 2 2 3" xfId="4117" xr:uid="{00000000-0005-0000-0000-0000313C0000}"/>
    <cellStyle name="Normal 13 7 2 2 2 3" xfId="4118" xr:uid="{00000000-0005-0000-0000-0000323C0000}"/>
    <cellStyle name="Normal 13 7 2 2 2 3 2" xfId="4119" xr:uid="{00000000-0005-0000-0000-0000333C0000}"/>
    <cellStyle name="Normal 13 7 2 2 3" xfId="4120" xr:uid="{00000000-0005-0000-0000-0000343C0000}"/>
    <cellStyle name="Normal 13 7 2 2 3 2" xfId="4121" xr:uid="{00000000-0005-0000-0000-0000353C0000}"/>
    <cellStyle name="Normal 13 7 2 2 3 2 2" xfId="4122" xr:uid="{00000000-0005-0000-0000-0000363C0000}"/>
    <cellStyle name="Normal 13 7 2 2 4" xfId="4123" xr:uid="{00000000-0005-0000-0000-0000373C0000}"/>
    <cellStyle name="Normal 13 7 2 3" xfId="4124" xr:uid="{00000000-0005-0000-0000-0000383C0000}"/>
    <cellStyle name="Normal 13 7 2 4" xfId="4125" xr:uid="{00000000-0005-0000-0000-0000393C0000}"/>
    <cellStyle name="Normal 13 7 2 4 2" xfId="4126" xr:uid="{00000000-0005-0000-0000-00003A3C0000}"/>
    <cellStyle name="Normal 13 7 2 4 2 2" xfId="4127" xr:uid="{00000000-0005-0000-0000-00003B3C0000}"/>
    <cellStyle name="Normal 13 7 2 4 2 2 2" xfId="4128" xr:uid="{00000000-0005-0000-0000-00003C3C0000}"/>
    <cellStyle name="Normal 13 7 2 4 3" xfId="4129" xr:uid="{00000000-0005-0000-0000-00003D3C0000}"/>
    <cellStyle name="Normal 13 7 2 5" xfId="4130" xr:uid="{00000000-0005-0000-0000-00003E3C0000}"/>
    <cellStyle name="Normal 13 7 2 5 2" xfId="4131" xr:uid="{00000000-0005-0000-0000-00003F3C0000}"/>
    <cellStyle name="Normal 13 7 3" xfId="4132" xr:uid="{00000000-0005-0000-0000-0000403C0000}"/>
    <cellStyle name="Normal 13 7 3 2" xfId="4133" xr:uid="{00000000-0005-0000-0000-0000413C0000}"/>
    <cellStyle name="Normal 13 7 3 2 2" xfId="4134" xr:uid="{00000000-0005-0000-0000-0000423C0000}"/>
    <cellStyle name="Normal 13 7 3 2 2 2" xfId="4135" xr:uid="{00000000-0005-0000-0000-0000433C0000}"/>
    <cellStyle name="Normal 13 7 3 2 2 2 2" xfId="4136" xr:uid="{00000000-0005-0000-0000-0000443C0000}"/>
    <cellStyle name="Normal 13 7 3 2 2 2 2 2" xfId="4137" xr:uid="{00000000-0005-0000-0000-0000453C0000}"/>
    <cellStyle name="Normal 13 7 3 2 2 3" xfId="4138" xr:uid="{00000000-0005-0000-0000-0000463C0000}"/>
    <cellStyle name="Normal 13 7 3 2 3" xfId="4139" xr:uid="{00000000-0005-0000-0000-0000473C0000}"/>
    <cellStyle name="Normal 13 7 3 2 3 2" xfId="4140" xr:uid="{00000000-0005-0000-0000-0000483C0000}"/>
    <cellStyle name="Normal 13 7 3 3" xfId="4141" xr:uid="{00000000-0005-0000-0000-0000493C0000}"/>
    <cellStyle name="Normal 13 7 3 3 2" xfId="4142" xr:uid="{00000000-0005-0000-0000-00004A3C0000}"/>
    <cellStyle name="Normal 13 7 3 3 2 2" xfId="4143" xr:uid="{00000000-0005-0000-0000-00004B3C0000}"/>
    <cellStyle name="Normal 13 7 3 4" xfId="4144" xr:uid="{00000000-0005-0000-0000-00004C3C0000}"/>
    <cellStyle name="Normal 13 7 4" xfId="4145" xr:uid="{00000000-0005-0000-0000-00004D3C0000}"/>
    <cellStyle name="Normal 13 7 4 2" xfId="4146" xr:uid="{00000000-0005-0000-0000-00004E3C0000}"/>
    <cellStyle name="Normal 13 7 4 2 2" xfId="4147" xr:uid="{00000000-0005-0000-0000-00004F3C0000}"/>
    <cellStyle name="Normal 13 7 4 2 2 2" xfId="4148" xr:uid="{00000000-0005-0000-0000-0000503C0000}"/>
    <cellStyle name="Normal 13 7 4 3" xfId="4149" xr:uid="{00000000-0005-0000-0000-0000513C0000}"/>
    <cellStyle name="Normal 13 7 5" xfId="4150" xr:uid="{00000000-0005-0000-0000-0000523C0000}"/>
    <cellStyle name="Normal 13 7 5 2" xfId="4151" xr:uid="{00000000-0005-0000-0000-0000533C0000}"/>
    <cellStyle name="Normal 13 8" xfId="4152" xr:uid="{00000000-0005-0000-0000-0000543C0000}"/>
    <cellStyle name="Normal 13 9" xfId="4153" xr:uid="{00000000-0005-0000-0000-0000553C0000}"/>
    <cellStyle name="Normal 14" xfId="291" xr:uid="{00000000-0005-0000-0000-0000563C0000}"/>
    <cellStyle name="Normal 14 10" xfId="4155" xr:uid="{00000000-0005-0000-0000-0000573C0000}"/>
    <cellStyle name="Normal 14 10 2" xfId="4156" xr:uid="{00000000-0005-0000-0000-0000583C0000}"/>
    <cellStyle name="Normal 14 10 2 2" xfId="4157" xr:uid="{00000000-0005-0000-0000-0000593C0000}"/>
    <cellStyle name="Normal 14 10 2 2 2" xfId="4158" xr:uid="{00000000-0005-0000-0000-00005A3C0000}"/>
    <cellStyle name="Normal 14 10 2 2 2 2" xfId="4159" xr:uid="{00000000-0005-0000-0000-00005B3C0000}"/>
    <cellStyle name="Normal 14 10 2 2 2 2 2" xfId="4160" xr:uid="{00000000-0005-0000-0000-00005C3C0000}"/>
    <cellStyle name="Normal 14 10 2 2 2 2 3" xfId="16901" xr:uid="{00000000-0005-0000-0000-00005D3C0000}"/>
    <cellStyle name="Normal 14 10 2 2 2 2 3 2" xfId="25605" xr:uid="{00000000-0005-0000-0000-00005E3C0000}"/>
    <cellStyle name="Normal 14 10 2 2 2 2 4" xfId="19099" xr:uid="{00000000-0005-0000-0000-00005F3C0000}"/>
    <cellStyle name="Normal 14 10 2 2 2 2 4 2" xfId="27803" xr:uid="{00000000-0005-0000-0000-0000603C0000}"/>
    <cellStyle name="Normal 14 10 2 2 2 2 5" xfId="14731" xr:uid="{00000000-0005-0000-0000-0000613C0000}"/>
    <cellStyle name="Normal 14 10 2 2 2 2 5 2" xfId="23435" xr:uid="{00000000-0005-0000-0000-0000623C0000}"/>
    <cellStyle name="Normal 14 10 2 2 2 2 6" xfId="21266" xr:uid="{00000000-0005-0000-0000-0000633C0000}"/>
    <cellStyle name="Normal 14 10 2 2 3" xfId="4161" xr:uid="{00000000-0005-0000-0000-0000643C0000}"/>
    <cellStyle name="Normal 14 10 2 2 4" xfId="16900" xr:uid="{00000000-0005-0000-0000-0000653C0000}"/>
    <cellStyle name="Normal 14 10 2 2 4 2" xfId="25604" xr:uid="{00000000-0005-0000-0000-0000663C0000}"/>
    <cellStyle name="Normal 14 10 2 2 5" xfId="19098" xr:uid="{00000000-0005-0000-0000-0000673C0000}"/>
    <cellStyle name="Normal 14 10 2 2 5 2" xfId="27802" xr:uid="{00000000-0005-0000-0000-0000683C0000}"/>
    <cellStyle name="Normal 14 10 2 2 6" xfId="14730" xr:uid="{00000000-0005-0000-0000-0000693C0000}"/>
    <cellStyle name="Normal 14 10 2 2 6 2" xfId="23434" xr:uid="{00000000-0005-0000-0000-00006A3C0000}"/>
    <cellStyle name="Normal 14 10 2 2 7" xfId="21265" xr:uid="{00000000-0005-0000-0000-00006B3C0000}"/>
    <cellStyle name="Normal 14 10 2 3" xfId="4162" xr:uid="{00000000-0005-0000-0000-00006C3C0000}"/>
    <cellStyle name="Normal 14 10 2 3 2" xfId="4163" xr:uid="{00000000-0005-0000-0000-00006D3C0000}"/>
    <cellStyle name="Normal 14 10 2 3 3" xfId="16902" xr:uid="{00000000-0005-0000-0000-00006E3C0000}"/>
    <cellStyle name="Normal 14 10 2 3 3 2" xfId="25606" xr:uid="{00000000-0005-0000-0000-00006F3C0000}"/>
    <cellStyle name="Normal 14 10 2 3 4" xfId="19100" xr:uid="{00000000-0005-0000-0000-0000703C0000}"/>
    <cellStyle name="Normal 14 10 2 3 4 2" xfId="27804" xr:uid="{00000000-0005-0000-0000-0000713C0000}"/>
    <cellStyle name="Normal 14 10 2 3 5" xfId="14732" xr:uid="{00000000-0005-0000-0000-0000723C0000}"/>
    <cellStyle name="Normal 14 10 2 3 5 2" xfId="23436" xr:uid="{00000000-0005-0000-0000-0000733C0000}"/>
    <cellStyle name="Normal 14 10 2 3 6" xfId="21267" xr:uid="{00000000-0005-0000-0000-0000743C0000}"/>
    <cellStyle name="Normal 14 10 3" xfId="4164" xr:uid="{00000000-0005-0000-0000-0000753C0000}"/>
    <cellStyle name="Normal 14 10 3 2" xfId="4165" xr:uid="{00000000-0005-0000-0000-0000763C0000}"/>
    <cellStyle name="Normal 14 10 3 2 2" xfId="4166" xr:uid="{00000000-0005-0000-0000-0000773C0000}"/>
    <cellStyle name="Normal 14 10 3 2 3" xfId="16903" xr:uid="{00000000-0005-0000-0000-0000783C0000}"/>
    <cellStyle name="Normal 14 10 3 2 3 2" xfId="25607" xr:uid="{00000000-0005-0000-0000-0000793C0000}"/>
    <cellStyle name="Normal 14 10 3 2 4" xfId="19101" xr:uid="{00000000-0005-0000-0000-00007A3C0000}"/>
    <cellStyle name="Normal 14 10 3 2 4 2" xfId="27805" xr:uid="{00000000-0005-0000-0000-00007B3C0000}"/>
    <cellStyle name="Normal 14 10 3 2 5" xfId="14733" xr:uid="{00000000-0005-0000-0000-00007C3C0000}"/>
    <cellStyle name="Normal 14 10 3 2 5 2" xfId="23437" xr:uid="{00000000-0005-0000-0000-00007D3C0000}"/>
    <cellStyle name="Normal 14 10 3 2 6" xfId="21268" xr:uid="{00000000-0005-0000-0000-00007E3C0000}"/>
    <cellStyle name="Normal 14 10 4" xfId="4167" xr:uid="{00000000-0005-0000-0000-00007F3C0000}"/>
    <cellStyle name="Normal 14 10 5" xfId="16899" xr:uid="{00000000-0005-0000-0000-0000803C0000}"/>
    <cellStyle name="Normal 14 10 5 2" xfId="25603" xr:uid="{00000000-0005-0000-0000-0000813C0000}"/>
    <cellStyle name="Normal 14 10 6" xfId="19097" xr:uid="{00000000-0005-0000-0000-0000823C0000}"/>
    <cellStyle name="Normal 14 10 6 2" xfId="27801" xr:uid="{00000000-0005-0000-0000-0000833C0000}"/>
    <cellStyle name="Normal 14 10 7" xfId="14729" xr:uid="{00000000-0005-0000-0000-0000843C0000}"/>
    <cellStyle name="Normal 14 10 7 2" xfId="23433" xr:uid="{00000000-0005-0000-0000-0000853C0000}"/>
    <cellStyle name="Normal 14 10 8" xfId="21264" xr:uid="{00000000-0005-0000-0000-0000863C0000}"/>
    <cellStyle name="Normal 14 11" xfId="4168" xr:uid="{00000000-0005-0000-0000-0000873C0000}"/>
    <cellStyle name="Normal 14 12" xfId="4169" xr:uid="{00000000-0005-0000-0000-0000883C0000}"/>
    <cellStyle name="Normal 14 13" xfId="4170" xr:uid="{00000000-0005-0000-0000-0000893C0000}"/>
    <cellStyle name="Normal 14 13 2" xfId="4171" xr:uid="{00000000-0005-0000-0000-00008A3C0000}"/>
    <cellStyle name="Normal 14 13 2 2" xfId="4172" xr:uid="{00000000-0005-0000-0000-00008B3C0000}"/>
    <cellStyle name="Normal 14 13 2 2 2" xfId="4173" xr:uid="{00000000-0005-0000-0000-00008C3C0000}"/>
    <cellStyle name="Normal 14 13 2 2 3" xfId="16905" xr:uid="{00000000-0005-0000-0000-00008D3C0000}"/>
    <cellStyle name="Normal 14 13 2 2 3 2" xfId="25609" xr:uid="{00000000-0005-0000-0000-00008E3C0000}"/>
    <cellStyle name="Normal 14 13 2 2 4" xfId="19103" xr:uid="{00000000-0005-0000-0000-00008F3C0000}"/>
    <cellStyle name="Normal 14 13 2 2 4 2" xfId="27807" xr:uid="{00000000-0005-0000-0000-0000903C0000}"/>
    <cellStyle name="Normal 14 13 2 2 5" xfId="14735" xr:uid="{00000000-0005-0000-0000-0000913C0000}"/>
    <cellStyle name="Normal 14 13 2 2 5 2" xfId="23439" xr:uid="{00000000-0005-0000-0000-0000923C0000}"/>
    <cellStyle name="Normal 14 13 2 2 6" xfId="21270" xr:uid="{00000000-0005-0000-0000-0000933C0000}"/>
    <cellStyle name="Normal 14 13 3" xfId="4174" xr:uid="{00000000-0005-0000-0000-0000943C0000}"/>
    <cellStyle name="Normal 14 13 4" xfId="16904" xr:uid="{00000000-0005-0000-0000-0000953C0000}"/>
    <cellStyle name="Normal 14 13 4 2" xfId="25608" xr:uid="{00000000-0005-0000-0000-0000963C0000}"/>
    <cellStyle name="Normal 14 13 5" xfId="19102" xr:uid="{00000000-0005-0000-0000-0000973C0000}"/>
    <cellStyle name="Normal 14 13 5 2" xfId="27806" xr:uid="{00000000-0005-0000-0000-0000983C0000}"/>
    <cellStyle name="Normal 14 13 6" xfId="14734" xr:uid="{00000000-0005-0000-0000-0000993C0000}"/>
    <cellStyle name="Normal 14 13 6 2" xfId="23438" xr:uid="{00000000-0005-0000-0000-00009A3C0000}"/>
    <cellStyle name="Normal 14 13 7" xfId="21269" xr:uid="{00000000-0005-0000-0000-00009B3C0000}"/>
    <cellStyle name="Normal 14 14" xfId="4175" xr:uid="{00000000-0005-0000-0000-00009C3C0000}"/>
    <cellStyle name="Normal 14 15" xfId="4176" xr:uid="{00000000-0005-0000-0000-00009D3C0000}"/>
    <cellStyle name="Normal 14 15 2" xfId="4177" xr:uid="{00000000-0005-0000-0000-00009E3C0000}"/>
    <cellStyle name="Normal 14 15 3" xfId="16906" xr:uid="{00000000-0005-0000-0000-00009F3C0000}"/>
    <cellStyle name="Normal 14 15 3 2" xfId="25610" xr:uid="{00000000-0005-0000-0000-0000A03C0000}"/>
    <cellStyle name="Normal 14 15 4" xfId="19104" xr:uid="{00000000-0005-0000-0000-0000A13C0000}"/>
    <cellStyle name="Normal 14 15 4 2" xfId="27808" xr:uid="{00000000-0005-0000-0000-0000A23C0000}"/>
    <cellStyle name="Normal 14 15 5" xfId="14736" xr:uid="{00000000-0005-0000-0000-0000A33C0000}"/>
    <cellStyle name="Normal 14 15 5 2" xfId="23440" xr:uid="{00000000-0005-0000-0000-0000A43C0000}"/>
    <cellStyle name="Normal 14 15 6" xfId="21271" xr:uid="{00000000-0005-0000-0000-0000A53C0000}"/>
    <cellStyle name="Normal 14 16" xfId="4178" xr:uid="{00000000-0005-0000-0000-0000A63C0000}"/>
    <cellStyle name="Normal 14 17" xfId="4179" xr:uid="{00000000-0005-0000-0000-0000A73C0000}"/>
    <cellStyle name="Normal 14 18" xfId="4154" xr:uid="{00000000-0005-0000-0000-0000A83C0000}"/>
    <cellStyle name="Normal 14 19" xfId="15440" xr:uid="{00000000-0005-0000-0000-0000A93C0000}"/>
    <cellStyle name="Normal 14 19 2" xfId="24144" xr:uid="{00000000-0005-0000-0000-0000AA3C0000}"/>
    <cellStyle name="Normal 14 2" xfId="453" xr:uid="{00000000-0005-0000-0000-0000AB3C0000}"/>
    <cellStyle name="Normal 14 2 10" xfId="17795" xr:uid="{00000000-0005-0000-0000-0000AC3C0000}"/>
    <cellStyle name="Normal 14 2 10 2" xfId="26499" xr:uid="{00000000-0005-0000-0000-0000AD3C0000}"/>
    <cellStyle name="Normal 14 2 11" xfId="13427" xr:uid="{00000000-0005-0000-0000-0000AE3C0000}"/>
    <cellStyle name="Normal 14 2 11 2" xfId="22131" xr:uid="{00000000-0005-0000-0000-0000AF3C0000}"/>
    <cellStyle name="Normal 14 2 12" xfId="19962" xr:uid="{00000000-0005-0000-0000-0000B03C0000}"/>
    <cellStyle name="Normal 14 2 2" xfId="4181" xr:uid="{00000000-0005-0000-0000-0000B13C0000}"/>
    <cellStyle name="Normal 14 2 2 2" xfId="4182" xr:uid="{00000000-0005-0000-0000-0000B23C0000}"/>
    <cellStyle name="Normal 14 2 2 2 10" xfId="21273" xr:uid="{00000000-0005-0000-0000-0000B33C0000}"/>
    <cellStyle name="Normal 14 2 2 2 2" xfId="4183" xr:uid="{00000000-0005-0000-0000-0000B43C0000}"/>
    <cellStyle name="Normal 14 2 2 2 2 2" xfId="4184" xr:uid="{00000000-0005-0000-0000-0000B53C0000}"/>
    <cellStyle name="Normal 14 2 2 2 2 2 2" xfId="4185" xr:uid="{00000000-0005-0000-0000-0000B63C0000}"/>
    <cellStyle name="Normal 14 2 2 2 2 2 2 2" xfId="4186" xr:uid="{00000000-0005-0000-0000-0000B73C0000}"/>
    <cellStyle name="Normal 14 2 2 2 2 2 2 2 2" xfId="4187" xr:uid="{00000000-0005-0000-0000-0000B83C0000}"/>
    <cellStyle name="Normal 14 2 2 2 2 2 2 2 2 2" xfId="4188" xr:uid="{00000000-0005-0000-0000-0000B93C0000}"/>
    <cellStyle name="Normal 14 2 2 2 2 2 2 2 2 2 2" xfId="4189" xr:uid="{00000000-0005-0000-0000-0000BA3C0000}"/>
    <cellStyle name="Normal 14 2 2 2 2 2 2 2 2 2 2 2" xfId="4190" xr:uid="{00000000-0005-0000-0000-0000BB3C0000}"/>
    <cellStyle name="Normal 14 2 2 2 2 2 2 2 2 2 2 2 2" xfId="4191" xr:uid="{00000000-0005-0000-0000-0000BC3C0000}"/>
    <cellStyle name="Normal 14 2 2 2 2 2 2 2 2 2 2 2 3" xfId="16912" xr:uid="{00000000-0005-0000-0000-0000BD3C0000}"/>
    <cellStyle name="Normal 14 2 2 2 2 2 2 2 2 2 2 2 3 2" xfId="25616" xr:uid="{00000000-0005-0000-0000-0000BE3C0000}"/>
    <cellStyle name="Normal 14 2 2 2 2 2 2 2 2 2 2 2 4" xfId="19110" xr:uid="{00000000-0005-0000-0000-0000BF3C0000}"/>
    <cellStyle name="Normal 14 2 2 2 2 2 2 2 2 2 2 2 4 2" xfId="27814" xr:uid="{00000000-0005-0000-0000-0000C03C0000}"/>
    <cellStyle name="Normal 14 2 2 2 2 2 2 2 2 2 2 2 5" xfId="14742" xr:uid="{00000000-0005-0000-0000-0000C13C0000}"/>
    <cellStyle name="Normal 14 2 2 2 2 2 2 2 2 2 2 2 5 2" xfId="23446" xr:uid="{00000000-0005-0000-0000-0000C23C0000}"/>
    <cellStyle name="Normal 14 2 2 2 2 2 2 2 2 2 2 2 6" xfId="21277" xr:uid="{00000000-0005-0000-0000-0000C33C0000}"/>
    <cellStyle name="Normal 14 2 2 2 2 2 2 2 2 2 3" xfId="4192" xr:uid="{00000000-0005-0000-0000-0000C43C0000}"/>
    <cellStyle name="Normal 14 2 2 2 2 2 2 2 2 2 4" xfId="16911" xr:uid="{00000000-0005-0000-0000-0000C53C0000}"/>
    <cellStyle name="Normal 14 2 2 2 2 2 2 2 2 2 4 2" xfId="25615" xr:uid="{00000000-0005-0000-0000-0000C63C0000}"/>
    <cellStyle name="Normal 14 2 2 2 2 2 2 2 2 2 5" xfId="19109" xr:uid="{00000000-0005-0000-0000-0000C73C0000}"/>
    <cellStyle name="Normal 14 2 2 2 2 2 2 2 2 2 5 2" xfId="27813" xr:uid="{00000000-0005-0000-0000-0000C83C0000}"/>
    <cellStyle name="Normal 14 2 2 2 2 2 2 2 2 2 6" xfId="14741" xr:uid="{00000000-0005-0000-0000-0000C93C0000}"/>
    <cellStyle name="Normal 14 2 2 2 2 2 2 2 2 2 6 2" xfId="23445" xr:uid="{00000000-0005-0000-0000-0000CA3C0000}"/>
    <cellStyle name="Normal 14 2 2 2 2 2 2 2 2 2 7" xfId="21276" xr:uid="{00000000-0005-0000-0000-0000CB3C0000}"/>
    <cellStyle name="Normal 14 2 2 2 2 2 2 2 2 3" xfId="4193" xr:uid="{00000000-0005-0000-0000-0000CC3C0000}"/>
    <cellStyle name="Normal 14 2 2 2 2 2 2 2 2 3 2" xfId="4194" xr:uid="{00000000-0005-0000-0000-0000CD3C0000}"/>
    <cellStyle name="Normal 14 2 2 2 2 2 2 2 2 3 3" xfId="16913" xr:uid="{00000000-0005-0000-0000-0000CE3C0000}"/>
    <cellStyle name="Normal 14 2 2 2 2 2 2 2 2 3 3 2" xfId="25617" xr:uid="{00000000-0005-0000-0000-0000CF3C0000}"/>
    <cellStyle name="Normal 14 2 2 2 2 2 2 2 2 3 4" xfId="19111" xr:uid="{00000000-0005-0000-0000-0000D03C0000}"/>
    <cellStyle name="Normal 14 2 2 2 2 2 2 2 2 3 4 2" xfId="27815" xr:uid="{00000000-0005-0000-0000-0000D13C0000}"/>
    <cellStyle name="Normal 14 2 2 2 2 2 2 2 2 3 5" xfId="14743" xr:uid="{00000000-0005-0000-0000-0000D23C0000}"/>
    <cellStyle name="Normal 14 2 2 2 2 2 2 2 2 3 5 2" xfId="23447" xr:uid="{00000000-0005-0000-0000-0000D33C0000}"/>
    <cellStyle name="Normal 14 2 2 2 2 2 2 2 2 3 6" xfId="21278" xr:uid="{00000000-0005-0000-0000-0000D43C0000}"/>
    <cellStyle name="Normal 14 2 2 2 2 2 2 2 3" xfId="4195" xr:uid="{00000000-0005-0000-0000-0000D53C0000}"/>
    <cellStyle name="Normal 14 2 2 2 2 2 2 2 3 2" xfId="4196" xr:uid="{00000000-0005-0000-0000-0000D63C0000}"/>
    <cellStyle name="Normal 14 2 2 2 2 2 2 2 3 2 2" xfId="4197" xr:uid="{00000000-0005-0000-0000-0000D73C0000}"/>
    <cellStyle name="Normal 14 2 2 2 2 2 2 2 3 2 3" xfId="16914" xr:uid="{00000000-0005-0000-0000-0000D83C0000}"/>
    <cellStyle name="Normal 14 2 2 2 2 2 2 2 3 2 3 2" xfId="25618" xr:uid="{00000000-0005-0000-0000-0000D93C0000}"/>
    <cellStyle name="Normal 14 2 2 2 2 2 2 2 3 2 4" xfId="19112" xr:uid="{00000000-0005-0000-0000-0000DA3C0000}"/>
    <cellStyle name="Normal 14 2 2 2 2 2 2 2 3 2 4 2" xfId="27816" xr:uid="{00000000-0005-0000-0000-0000DB3C0000}"/>
    <cellStyle name="Normal 14 2 2 2 2 2 2 2 3 2 5" xfId="14744" xr:uid="{00000000-0005-0000-0000-0000DC3C0000}"/>
    <cellStyle name="Normal 14 2 2 2 2 2 2 2 3 2 5 2" xfId="23448" xr:uid="{00000000-0005-0000-0000-0000DD3C0000}"/>
    <cellStyle name="Normal 14 2 2 2 2 2 2 2 3 2 6" xfId="21279" xr:uid="{00000000-0005-0000-0000-0000DE3C0000}"/>
    <cellStyle name="Normal 14 2 2 2 2 2 2 2 4" xfId="4198" xr:uid="{00000000-0005-0000-0000-0000DF3C0000}"/>
    <cellStyle name="Normal 14 2 2 2 2 2 2 2 5" xfId="16910" xr:uid="{00000000-0005-0000-0000-0000E03C0000}"/>
    <cellStyle name="Normal 14 2 2 2 2 2 2 2 5 2" xfId="25614" xr:uid="{00000000-0005-0000-0000-0000E13C0000}"/>
    <cellStyle name="Normal 14 2 2 2 2 2 2 2 6" xfId="19108" xr:uid="{00000000-0005-0000-0000-0000E23C0000}"/>
    <cellStyle name="Normal 14 2 2 2 2 2 2 2 6 2" xfId="27812" xr:uid="{00000000-0005-0000-0000-0000E33C0000}"/>
    <cellStyle name="Normal 14 2 2 2 2 2 2 2 7" xfId="14740" xr:uid="{00000000-0005-0000-0000-0000E43C0000}"/>
    <cellStyle name="Normal 14 2 2 2 2 2 2 2 7 2" xfId="23444" xr:uid="{00000000-0005-0000-0000-0000E53C0000}"/>
    <cellStyle name="Normal 14 2 2 2 2 2 2 2 8" xfId="21275" xr:uid="{00000000-0005-0000-0000-0000E63C0000}"/>
    <cellStyle name="Normal 14 2 2 2 2 2 2 3" xfId="4199" xr:uid="{00000000-0005-0000-0000-0000E73C0000}"/>
    <cellStyle name="Normal 14 2 2 2 2 2 2 4" xfId="4200" xr:uid="{00000000-0005-0000-0000-0000E83C0000}"/>
    <cellStyle name="Normal 14 2 2 2 2 2 2 4 2" xfId="4201" xr:uid="{00000000-0005-0000-0000-0000E93C0000}"/>
    <cellStyle name="Normal 14 2 2 2 2 2 2 4 2 2" xfId="4202" xr:uid="{00000000-0005-0000-0000-0000EA3C0000}"/>
    <cellStyle name="Normal 14 2 2 2 2 2 2 4 2 2 2" xfId="4203" xr:uid="{00000000-0005-0000-0000-0000EB3C0000}"/>
    <cellStyle name="Normal 14 2 2 2 2 2 2 4 2 2 3" xfId="16916" xr:uid="{00000000-0005-0000-0000-0000EC3C0000}"/>
    <cellStyle name="Normal 14 2 2 2 2 2 2 4 2 2 3 2" xfId="25620" xr:uid="{00000000-0005-0000-0000-0000ED3C0000}"/>
    <cellStyle name="Normal 14 2 2 2 2 2 2 4 2 2 4" xfId="19114" xr:uid="{00000000-0005-0000-0000-0000EE3C0000}"/>
    <cellStyle name="Normal 14 2 2 2 2 2 2 4 2 2 4 2" xfId="27818" xr:uid="{00000000-0005-0000-0000-0000EF3C0000}"/>
    <cellStyle name="Normal 14 2 2 2 2 2 2 4 2 2 5" xfId="14746" xr:uid="{00000000-0005-0000-0000-0000F03C0000}"/>
    <cellStyle name="Normal 14 2 2 2 2 2 2 4 2 2 5 2" xfId="23450" xr:uid="{00000000-0005-0000-0000-0000F13C0000}"/>
    <cellStyle name="Normal 14 2 2 2 2 2 2 4 2 2 6" xfId="21281" xr:uid="{00000000-0005-0000-0000-0000F23C0000}"/>
    <cellStyle name="Normal 14 2 2 2 2 2 2 4 3" xfId="4204" xr:uid="{00000000-0005-0000-0000-0000F33C0000}"/>
    <cellStyle name="Normal 14 2 2 2 2 2 2 4 4" xfId="16915" xr:uid="{00000000-0005-0000-0000-0000F43C0000}"/>
    <cellStyle name="Normal 14 2 2 2 2 2 2 4 4 2" xfId="25619" xr:uid="{00000000-0005-0000-0000-0000F53C0000}"/>
    <cellStyle name="Normal 14 2 2 2 2 2 2 4 5" xfId="19113" xr:uid="{00000000-0005-0000-0000-0000F63C0000}"/>
    <cellStyle name="Normal 14 2 2 2 2 2 2 4 5 2" xfId="27817" xr:uid="{00000000-0005-0000-0000-0000F73C0000}"/>
    <cellStyle name="Normal 14 2 2 2 2 2 2 4 6" xfId="14745" xr:uid="{00000000-0005-0000-0000-0000F83C0000}"/>
    <cellStyle name="Normal 14 2 2 2 2 2 2 4 6 2" xfId="23449" xr:uid="{00000000-0005-0000-0000-0000F93C0000}"/>
    <cellStyle name="Normal 14 2 2 2 2 2 2 4 7" xfId="21280" xr:uid="{00000000-0005-0000-0000-0000FA3C0000}"/>
    <cellStyle name="Normal 14 2 2 2 2 2 2 5" xfId="4205" xr:uid="{00000000-0005-0000-0000-0000FB3C0000}"/>
    <cellStyle name="Normal 14 2 2 2 2 2 2 5 2" xfId="4206" xr:uid="{00000000-0005-0000-0000-0000FC3C0000}"/>
    <cellStyle name="Normal 14 2 2 2 2 2 2 5 3" xfId="16917" xr:uid="{00000000-0005-0000-0000-0000FD3C0000}"/>
    <cellStyle name="Normal 14 2 2 2 2 2 2 5 3 2" xfId="25621" xr:uid="{00000000-0005-0000-0000-0000FE3C0000}"/>
    <cellStyle name="Normal 14 2 2 2 2 2 2 5 4" xfId="19115" xr:uid="{00000000-0005-0000-0000-0000FF3C0000}"/>
    <cellStyle name="Normal 14 2 2 2 2 2 2 5 4 2" xfId="27819" xr:uid="{00000000-0005-0000-0000-0000003D0000}"/>
    <cellStyle name="Normal 14 2 2 2 2 2 2 5 5" xfId="14747" xr:uid="{00000000-0005-0000-0000-0000013D0000}"/>
    <cellStyle name="Normal 14 2 2 2 2 2 2 5 5 2" xfId="23451" xr:uid="{00000000-0005-0000-0000-0000023D0000}"/>
    <cellStyle name="Normal 14 2 2 2 2 2 2 5 6" xfId="21282" xr:uid="{00000000-0005-0000-0000-0000033D0000}"/>
    <cellStyle name="Normal 14 2 2 2 2 2 3" xfId="4207" xr:uid="{00000000-0005-0000-0000-0000043D0000}"/>
    <cellStyle name="Normal 14 2 2 2 2 2 3 2" xfId="4208" xr:uid="{00000000-0005-0000-0000-0000053D0000}"/>
    <cellStyle name="Normal 14 2 2 2 2 2 3 2 2" xfId="4209" xr:uid="{00000000-0005-0000-0000-0000063D0000}"/>
    <cellStyle name="Normal 14 2 2 2 2 2 3 2 2 2" xfId="4210" xr:uid="{00000000-0005-0000-0000-0000073D0000}"/>
    <cellStyle name="Normal 14 2 2 2 2 2 3 2 2 2 2" xfId="4211" xr:uid="{00000000-0005-0000-0000-0000083D0000}"/>
    <cellStyle name="Normal 14 2 2 2 2 2 3 2 2 2 2 2" xfId="4212" xr:uid="{00000000-0005-0000-0000-0000093D0000}"/>
    <cellStyle name="Normal 14 2 2 2 2 2 3 2 2 2 2 2 2" xfId="16920" xr:uid="{00000000-0005-0000-0000-00000A3D0000}"/>
    <cellStyle name="Normal 14 2 2 2 2 2 3 2 2 2 2 2 2 2" xfId="25624" xr:uid="{00000000-0005-0000-0000-00000B3D0000}"/>
    <cellStyle name="Normal 14 2 2 2 2 2 3 2 2 2 2 2 3" xfId="19118" xr:uid="{00000000-0005-0000-0000-00000C3D0000}"/>
    <cellStyle name="Normal 14 2 2 2 2 2 3 2 2 2 2 2 3 2" xfId="27822" xr:uid="{00000000-0005-0000-0000-00000D3D0000}"/>
    <cellStyle name="Normal 14 2 2 2 2 2 3 2 2 2 2 2 4" xfId="14750" xr:uid="{00000000-0005-0000-0000-00000E3D0000}"/>
    <cellStyle name="Normal 14 2 2 2 2 2 3 2 2 2 2 2 4 2" xfId="23454" xr:uid="{00000000-0005-0000-0000-00000F3D0000}"/>
    <cellStyle name="Normal 14 2 2 2 2 2 3 2 2 2 2 2 5" xfId="21285" xr:uid="{00000000-0005-0000-0000-0000103D0000}"/>
    <cellStyle name="Normal 14 2 2 2 2 2 3 2 2 2 3" xfId="16919" xr:uid="{00000000-0005-0000-0000-0000113D0000}"/>
    <cellStyle name="Normal 14 2 2 2 2 2 3 2 2 2 3 2" xfId="25623" xr:uid="{00000000-0005-0000-0000-0000123D0000}"/>
    <cellStyle name="Normal 14 2 2 2 2 2 3 2 2 2 4" xfId="19117" xr:uid="{00000000-0005-0000-0000-0000133D0000}"/>
    <cellStyle name="Normal 14 2 2 2 2 2 3 2 2 2 4 2" xfId="27821" xr:uid="{00000000-0005-0000-0000-0000143D0000}"/>
    <cellStyle name="Normal 14 2 2 2 2 2 3 2 2 2 5" xfId="14749" xr:uid="{00000000-0005-0000-0000-0000153D0000}"/>
    <cellStyle name="Normal 14 2 2 2 2 2 3 2 2 2 5 2" xfId="23453" xr:uid="{00000000-0005-0000-0000-0000163D0000}"/>
    <cellStyle name="Normal 14 2 2 2 2 2 3 2 2 2 6" xfId="21284" xr:uid="{00000000-0005-0000-0000-0000173D0000}"/>
    <cellStyle name="Normal 14 2 2 2 2 2 3 2 2 3" xfId="4213" xr:uid="{00000000-0005-0000-0000-0000183D0000}"/>
    <cellStyle name="Normal 14 2 2 2 2 2 3 2 2 3 2" xfId="16921" xr:uid="{00000000-0005-0000-0000-0000193D0000}"/>
    <cellStyle name="Normal 14 2 2 2 2 2 3 2 2 3 2 2" xfId="25625" xr:uid="{00000000-0005-0000-0000-00001A3D0000}"/>
    <cellStyle name="Normal 14 2 2 2 2 2 3 2 2 3 3" xfId="19119" xr:uid="{00000000-0005-0000-0000-00001B3D0000}"/>
    <cellStyle name="Normal 14 2 2 2 2 2 3 2 2 3 3 2" xfId="27823" xr:uid="{00000000-0005-0000-0000-00001C3D0000}"/>
    <cellStyle name="Normal 14 2 2 2 2 2 3 2 2 3 4" xfId="14751" xr:uid="{00000000-0005-0000-0000-00001D3D0000}"/>
    <cellStyle name="Normal 14 2 2 2 2 2 3 2 2 3 4 2" xfId="23455" xr:uid="{00000000-0005-0000-0000-00001E3D0000}"/>
    <cellStyle name="Normal 14 2 2 2 2 2 3 2 2 3 5" xfId="21286" xr:uid="{00000000-0005-0000-0000-00001F3D0000}"/>
    <cellStyle name="Normal 14 2 2 2 2 2 3 2 3" xfId="4214" xr:uid="{00000000-0005-0000-0000-0000203D0000}"/>
    <cellStyle name="Normal 14 2 2 2 2 2 3 2 3 2" xfId="4215" xr:uid="{00000000-0005-0000-0000-0000213D0000}"/>
    <cellStyle name="Normal 14 2 2 2 2 2 3 2 3 2 2" xfId="16922" xr:uid="{00000000-0005-0000-0000-0000223D0000}"/>
    <cellStyle name="Normal 14 2 2 2 2 2 3 2 3 2 2 2" xfId="25626" xr:uid="{00000000-0005-0000-0000-0000233D0000}"/>
    <cellStyle name="Normal 14 2 2 2 2 2 3 2 3 2 3" xfId="19120" xr:uid="{00000000-0005-0000-0000-0000243D0000}"/>
    <cellStyle name="Normal 14 2 2 2 2 2 3 2 3 2 3 2" xfId="27824" xr:uid="{00000000-0005-0000-0000-0000253D0000}"/>
    <cellStyle name="Normal 14 2 2 2 2 2 3 2 3 2 4" xfId="14752" xr:uid="{00000000-0005-0000-0000-0000263D0000}"/>
    <cellStyle name="Normal 14 2 2 2 2 2 3 2 3 2 4 2" xfId="23456" xr:uid="{00000000-0005-0000-0000-0000273D0000}"/>
    <cellStyle name="Normal 14 2 2 2 2 2 3 2 3 2 5" xfId="21287" xr:uid="{00000000-0005-0000-0000-0000283D0000}"/>
    <cellStyle name="Normal 14 2 2 2 2 2 3 2 4" xfId="16918" xr:uid="{00000000-0005-0000-0000-0000293D0000}"/>
    <cellStyle name="Normal 14 2 2 2 2 2 3 2 4 2" xfId="25622" xr:uid="{00000000-0005-0000-0000-00002A3D0000}"/>
    <cellStyle name="Normal 14 2 2 2 2 2 3 2 5" xfId="19116" xr:uid="{00000000-0005-0000-0000-00002B3D0000}"/>
    <cellStyle name="Normal 14 2 2 2 2 2 3 2 5 2" xfId="27820" xr:uid="{00000000-0005-0000-0000-00002C3D0000}"/>
    <cellStyle name="Normal 14 2 2 2 2 2 3 2 6" xfId="14748" xr:uid="{00000000-0005-0000-0000-00002D3D0000}"/>
    <cellStyle name="Normal 14 2 2 2 2 2 3 2 6 2" xfId="23452" xr:uid="{00000000-0005-0000-0000-00002E3D0000}"/>
    <cellStyle name="Normal 14 2 2 2 2 2 3 2 7" xfId="21283" xr:uid="{00000000-0005-0000-0000-00002F3D0000}"/>
    <cellStyle name="Normal 14 2 2 2 2 2 3 3" xfId="4216" xr:uid="{00000000-0005-0000-0000-0000303D0000}"/>
    <cellStyle name="Normal 14 2 2 2 2 2 3 3 2" xfId="4217" xr:uid="{00000000-0005-0000-0000-0000313D0000}"/>
    <cellStyle name="Normal 14 2 2 2 2 2 3 3 2 2" xfId="4218" xr:uid="{00000000-0005-0000-0000-0000323D0000}"/>
    <cellStyle name="Normal 14 2 2 2 2 2 3 3 2 2 2" xfId="16924" xr:uid="{00000000-0005-0000-0000-0000333D0000}"/>
    <cellStyle name="Normal 14 2 2 2 2 2 3 3 2 2 2 2" xfId="25628" xr:uid="{00000000-0005-0000-0000-0000343D0000}"/>
    <cellStyle name="Normal 14 2 2 2 2 2 3 3 2 2 3" xfId="19122" xr:uid="{00000000-0005-0000-0000-0000353D0000}"/>
    <cellStyle name="Normal 14 2 2 2 2 2 3 3 2 2 3 2" xfId="27826" xr:uid="{00000000-0005-0000-0000-0000363D0000}"/>
    <cellStyle name="Normal 14 2 2 2 2 2 3 3 2 2 4" xfId="14754" xr:uid="{00000000-0005-0000-0000-0000373D0000}"/>
    <cellStyle name="Normal 14 2 2 2 2 2 3 3 2 2 4 2" xfId="23458" xr:uid="{00000000-0005-0000-0000-0000383D0000}"/>
    <cellStyle name="Normal 14 2 2 2 2 2 3 3 2 2 5" xfId="21289" xr:uid="{00000000-0005-0000-0000-0000393D0000}"/>
    <cellStyle name="Normal 14 2 2 2 2 2 3 3 3" xfId="16923" xr:uid="{00000000-0005-0000-0000-00003A3D0000}"/>
    <cellStyle name="Normal 14 2 2 2 2 2 3 3 3 2" xfId="25627" xr:uid="{00000000-0005-0000-0000-00003B3D0000}"/>
    <cellStyle name="Normal 14 2 2 2 2 2 3 3 4" xfId="19121" xr:uid="{00000000-0005-0000-0000-00003C3D0000}"/>
    <cellStyle name="Normal 14 2 2 2 2 2 3 3 4 2" xfId="27825" xr:uid="{00000000-0005-0000-0000-00003D3D0000}"/>
    <cellStyle name="Normal 14 2 2 2 2 2 3 3 5" xfId="14753" xr:uid="{00000000-0005-0000-0000-00003E3D0000}"/>
    <cellStyle name="Normal 14 2 2 2 2 2 3 3 5 2" xfId="23457" xr:uid="{00000000-0005-0000-0000-00003F3D0000}"/>
    <cellStyle name="Normal 14 2 2 2 2 2 3 3 6" xfId="21288" xr:uid="{00000000-0005-0000-0000-0000403D0000}"/>
    <cellStyle name="Normal 14 2 2 2 2 2 3 4" xfId="4219" xr:uid="{00000000-0005-0000-0000-0000413D0000}"/>
    <cellStyle name="Normal 14 2 2 2 2 2 3 4 2" xfId="16925" xr:uid="{00000000-0005-0000-0000-0000423D0000}"/>
    <cellStyle name="Normal 14 2 2 2 2 2 3 4 2 2" xfId="25629" xr:uid="{00000000-0005-0000-0000-0000433D0000}"/>
    <cellStyle name="Normal 14 2 2 2 2 2 3 4 3" xfId="19123" xr:uid="{00000000-0005-0000-0000-0000443D0000}"/>
    <cellStyle name="Normal 14 2 2 2 2 2 3 4 3 2" xfId="27827" xr:uid="{00000000-0005-0000-0000-0000453D0000}"/>
    <cellStyle name="Normal 14 2 2 2 2 2 3 4 4" xfId="14755" xr:uid="{00000000-0005-0000-0000-0000463D0000}"/>
    <cellStyle name="Normal 14 2 2 2 2 2 3 4 4 2" xfId="23459" xr:uid="{00000000-0005-0000-0000-0000473D0000}"/>
    <cellStyle name="Normal 14 2 2 2 2 2 3 4 5" xfId="21290" xr:uid="{00000000-0005-0000-0000-0000483D0000}"/>
    <cellStyle name="Normal 14 2 2 2 2 2 4" xfId="4220" xr:uid="{00000000-0005-0000-0000-0000493D0000}"/>
    <cellStyle name="Normal 14 2 2 2 2 2 4 2" xfId="4221" xr:uid="{00000000-0005-0000-0000-00004A3D0000}"/>
    <cellStyle name="Normal 14 2 2 2 2 2 4 2 2" xfId="4222" xr:uid="{00000000-0005-0000-0000-00004B3D0000}"/>
    <cellStyle name="Normal 14 2 2 2 2 2 4 2 2 2" xfId="4223" xr:uid="{00000000-0005-0000-0000-00004C3D0000}"/>
    <cellStyle name="Normal 14 2 2 2 2 2 4 2 2 2 2" xfId="16927" xr:uid="{00000000-0005-0000-0000-00004D3D0000}"/>
    <cellStyle name="Normal 14 2 2 2 2 2 4 2 2 2 2 2" xfId="25631" xr:uid="{00000000-0005-0000-0000-00004E3D0000}"/>
    <cellStyle name="Normal 14 2 2 2 2 2 4 2 2 2 3" xfId="19125" xr:uid="{00000000-0005-0000-0000-00004F3D0000}"/>
    <cellStyle name="Normal 14 2 2 2 2 2 4 2 2 2 3 2" xfId="27829" xr:uid="{00000000-0005-0000-0000-0000503D0000}"/>
    <cellStyle name="Normal 14 2 2 2 2 2 4 2 2 2 4" xfId="14757" xr:uid="{00000000-0005-0000-0000-0000513D0000}"/>
    <cellStyle name="Normal 14 2 2 2 2 2 4 2 2 2 4 2" xfId="23461" xr:uid="{00000000-0005-0000-0000-0000523D0000}"/>
    <cellStyle name="Normal 14 2 2 2 2 2 4 2 2 2 5" xfId="21292" xr:uid="{00000000-0005-0000-0000-0000533D0000}"/>
    <cellStyle name="Normal 14 2 2 2 2 2 4 2 3" xfId="16926" xr:uid="{00000000-0005-0000-0000-0000543D0000}"/>
    <cellStyle name="Normal 14 2 2 2 2 2 4 2 3 2" xfId="25630" xr:uid="{00000000-0005-0000-0000-0000553D0000}"/>
    <cellStyle name="Normal 14 2 2 2 2 2 4 2 4" xfId="19124" xr:uid="{00000000-0005-0000-0000-0000563D0000}"/>
    <cellStyle name="Normal 14 2 2 2 2 2 4 2 4 2" xfId="27828" xr:uid="{00000000-0005-0000-0000-0000573D0000}"/>
    <cellStyle name="Normal 14 2 2 2 2 2 4 2 5" xfId="14756" xr:uid="{00000000-0005-0000-0000-0000583D0000}"/>
    <cellStyle name="Normal 14 2 2 2 2 2 4 2 5 2" xfId="23460" xr:uid="{00000000-0005-0000-0000-0000593D0000}"/>
    <cellStyle name="Normal 14 2 2 2 2 2 4 2 6" xfId="21291" xr:uid="{00000000-0005-0000-0000-00005A3D0000}"/>
    <cellStyle name="Normal 14 2 2 2 2 2 4 3" xfId="4224" xr:uid="{00000000-0005-0000-0000-00005B3D0000}"/>
    <cellStyle name="Normal 14 2 2 2 2 2 4 3 2" xfId="16928" xr:uid="{00000000-0005-0000-0000-00005C3D0000}"/>
    <cellStyle name="Normal 14 2 2 2 2 2 4 3 2 2" xfId="25632" xr:uid="{00000000-0005-0000-0000-00005D3D0000}"/>
    <cellStyle name="Normal 14 2 2 2 2 2 4 3 3" xfId="19126" xr:uid="{00000000-0005-0000-0000-00005E3D0000}"/>
    <cellStyle name="Normal 14 2 2 2 2 2 4 3 3 2" xfId="27830" xr:uid="{00000000-0005-0000-0000-00005F3D0000}"/>
    <cellStyle name="Normal 14 2 2 2 2 2 4 3 4" xfId="14758" xr:uid="{00000000-0005-0000-0000-0000603D0000}"/>
    <cellStyle name="Normal 14 2 2 2 2 2 4 3 4 2" xfId="23462" xr:uid="{00000000-0005-0000-0000-0000613D0000}"/>
    <cellStyle name="Normal 14 2 2 2 2 2 4 3 5" xfId="21293" xr:uid="{00000000-0005-0000-0000-0000623D0000}"/>
    <cellStyle name="Normal 14 2 2 2 2 2 5" xfId="4225" xr:uid="{00000000-0005-0000-0000-0000633D0000}"/>
    <cellStyle name="Normal 14 2 2 2 2 2 5 2" xfId="4226" xr:uid="{00000000-0005-0000-0000-0000643D0000}"/>
    <cellStyle name="Normal 14 2 2 2 2 2 5 2 2" xfId="16929" xr:uid="{00000000-0005-0000-0000-0000653D0000}"/>
    <cellStyle name="Normal 14 2 2 2 2 2 5 2 2 2" xfId="25633" xr:uid="{00000000-0005-0000-0000-0000663D0000}"/>
    <cellStyle name="Normal 14 2 2 2 2 2 5 2 3" xfId="19127" xr:uid="{00000000-0005-0000-0000-0000673D0000}"/>
    <cellStyle name="Normal 14 2 2 2 2 2 5 2 3 2" xfId="27831" xr:uid="{00000000-0005-0000-0000-0000683D0000}"/>
    <cellStyle name="Normal 14 2 2 2 2 2 5 2 4" xfId="14759" xr:uid="{00000000-0005-0000-0000-0000693D0000}"/>
    <cellStyle name="Normal 14 2 2 2 2 2 5 2 4 2" xfId="23463" xr:uid="{00000000-0005-0000-0000-00006A3D0000}"/>
    <cellStyle name="Normal 14 2 2 2 2 2 5 2 5" xfId="21294" xr:uid="{00000000-0005-0000-0000-00006B3D0000}"/>
    <cellStyle name="Normal 14 2 2 2 2 2 6" xfId="16909" xr:uid="{00000000-0005-0000-0000-00006C3D0000}"/>
    <cellStyle name="Normal 14 2 2 2 2 2 6 2" xfId="25613" xr:uid="{00000000-0005-0000-0000-00006D3D0000}"/>
    <cellStyle name="Normal 14 2 2 2 2 2 7" xfId="19107" xr:uid="{00000000-0005-0000-0000-00006E3D0000}"/>
    <cellStyle name="Normal 14 2 2 2 2 2 7 2" xfId="27811" xr:uid="{00000000-0005-0000-0000-00006F3D0000}"/>
    <cellStyle name="Normal 14 2 2 2 2 2 8" xfId="14739" xr:uid="{00000000-0005-0000-0000-0000703D0000}"/>
    <cellStyle name="Normal 14 2 2 2 2 2 8 2" xfId="23443" xr:uid="{00000000-0005-0000-0000-0000713D0000}"/>
    <cellStyle name="Normal 14 2 2 2 2 2 9" xfId="21274" xr:uid="{00000000-0005-0000-0000-0000723D0000}"/>
    <cellStyle name="Normal 14 2 2 2 2 3" xfId="4227" xr:uid="{00000000-0005-0000-0000-0000733D0000}"/>
    <cellStyle name="Normal 14 2 2 2 2 3 2" xfId="4228" xr:uid="{00000000-0005-0000-0000-0000743D0000}"/>
    <cellStyle name="Normal 14 2 2 2 2 3 2 2" xfId="4229" xr:uid="{00000000-0005-0000-0000-0000753D0000}"/>
    <cellStyle name="Normal 14 2 2 2 2 3 2 2 2" xfId="4230" xr:uid="{00000000-0005-0000-0000-0000763D0000}"/>
    <cellStyle name="Normal 14 2 2 2 2 3 2 2 2 2" xfId="4231" xr:uid="{00000000-0005-0000-0000-0000773D0000}"/>
    <cellStyle name="Normal 14 2 2 2 2 3 2 2 2 2 2" xfId="4232" xr:uid="{00000000-0005-0000-0000-0000783D0000}"/>
    <cellStyle name="Normal 14 2 2 2 2 3 2 2 2 2 3" xfId="16932" xr:uid="{00000000-0005-0000-0000-0000793D0000}"/>
    <cellStyle name="Normal 14 2 2 2 2 3 2 2 2 2 3 2" xfId="25636" xr:uid="{00000000-0005-0000-0000-00007A3D0000}"/>
    <cellStyle name="Normal 14 2 2 2 2 3 2 2 2 2 4" xfId="19130" xr:uid="{00000000-0005-0000-0000-00007B3D0000}"/>
    <cellStyle name="Normal 14 2 2 2 2 3 2 2 2 2 4 2" xfId="27834" xr:uid="{00000000-0005-0000-0000-00007C3D0000}"/>
    <cellStyle name="Normal 14 2 2 2 2 3 2 2 2 2 5" xfId="14762" xr:uid="{00000000-0005-0000-0000-00007D3D0000}"/>
    <cellStyle name="Normal 14 2 2 2 2 3 2 2 2 2 5 2" xfId="23466" xr:uid="{00000000-0005-0000-0000-00007E3D0000}"/>
    <cellStyle name="Normal 14 2 2 2 2 3 2 2 2 2 6" xfId="21297" xr:uid="{00000000-0005-0000-0000-00007F3D0000}"/>
    <cellStyle name="Normal 14 2 2 2 2 3 2 2 3" xfId="4233" xr:uid="{00000000-0005-0000-0000-0000803D0000}"/>
    <cellStyle name="Normal 14 2 2 2 2 3 2 2 4" xfId="16931" xr:uid="{00000000-0005-0000-0000-0000813D0000}"/>
    <cellStyle name="Normal 14 2 2 2 2 3 2 2 4 2" xfId="25635" xr:uid="{00000000-0005-0000-0000-0000823D0000}"/>
    <cellStyle name="Normal 14 2 2 2 2 3 2 2 5" xfId="19129" xr:uid="{00000000-0005-0000-0000-0000833D0000}"/>
    <cellStyle name="Normal 14 2 2 2 2 3 2 2 5 2" xfId="27833" xr:uid="{00000000-0005-0000-0000-0000843D0000}"/>
    <cellStyle name="Normal 14 2 2 2 2 3 2 2 6" xfId="14761" xr:uid="{00000000-0005-0000-0000-0000853D0000}"/>
    <cellStyle name="Normal 14 2 2 2 2 3 2 2 6 2" xfId="23465" xr:uid="{00000000-0005-0000-0000-0000863D0000}"/>
    <cellStyle name="Normal 14 2 2 2 2 3 2 2 7" xfId="21296" xr:uid="{00000000-0005-0000-0000-0000873D0000}"/>
    <cellStyle name="Normal 14 2 2 2 2 3 2 3" xfId="4234" xr:uid="{00000000-0005-0000-0000-0000883D0000}"/>
    <cellStyle name="Normal 14 2 2 2 2 3 2 3 2" xfId="4235" xr:uid="{00000000-0005-0000-0000-0000893D0000}"/>
    <cellStyle name="Normal 14 2 2 2 2 3 2 3 3" xfId="16933" xr:uid="{00000000-0005-0000-0000-00008A3D0000}"/>
    <cellStyle name="Normal 14 2 2 2 2 3 2 3 3 2" xfId="25637" xr:uid="{00000000-0005-0000-0000-00008B3D0000}"/>
    <cellStyle name="Normal 14 2 2 2 2 3 2 3 4" xfId="19131" xr:uid="{00000000-0005-0000-0000-00008C3D0000}"/>
    <cellStyle name="Normal 14 2 2 2 2 3 2 3 4 2" xfId="27835" xr:uid="{00000000-0005-0000-0000-00008D3D0000}"/>
    <cellStyle name="Normal 14 2 2 2 2 3 2 3 5" xfId="14763" xr:uid="{00000000-0005-0000-0000-00008E3D0000}"/>
    <cellStyle name="Normal 14 2 2 2 2 3 2 3 5 2" xfId="23467" xr:uid="{00000000-0005-0000-0000-00008F3D0000}"/>
    <cellStyle name="Normal 14 2 2 2 2 3 2 3 6" xfId="21298" xr:uid="{00000000-0005-0000-0000-0000903D0000}"/>
    <cellStyle name="Normal 14 2 2 2 2 3 3" xfId="4236" xr:uid="{00000000-0005-0000-0000-0000913D0000}"/>
    <cellStyle name="Normal 14 2 2 2 2 3 3 2" xfId="4237" xr:uid="{00000000-0005-0000-0000-0000923D0000}"/>
    <cellStyle name="Normal 14 2 2 2 2 3 3 2 2" xfId="4238" xr:uid="{00000000-0005-0000-0000-0000933D0000}"/>
    <cellStyle name="Normal 14 2 2 2 2 3 3 2 3" xfId="16934" xr:uid="{00000000-0005-0000-0000-0000943D0000}"/>
    <cellStyle name="Normal 14 2 2 2 2 3 3 2 3 2" xfId="25638" xr:uid="{00000000-0005-0000-0000-0000953D0000}"/>
    <cellStyle name="Normal 14 2 2 2 2 3 3 2 4" xfId="19132" xr:uid="{00000000-0005-0000-0000-0000963D0000}"/>
    <cellStyle name="Normal 14 2 2 2 2 3 3 2 4 2" xfId="27836" xr:uid="{00000000-0005-0000-0000-0000973D0000}"/>
    <cellStyle name="Normal 14 2 2 2 2 3 3 2 5" xfId="14764" xr:uid="{00000000-0005-0000-0000-0000983D0000}"/>
    <cellStyle name="Normal 14 2 2 2 2 3 3 2 5 2" xfId="23468" xr:uid="{00000000-0005-0000-0000-0000993D0000}"/>
    <cellStyle name="Normal 14 2 2 2 2 3 3 2 6" xfId="21299" xr:uid="{00000000-0005-0000-0000-00009A3D0000}"/>
    <cellStyle name="Normal 14 2 2 2 2 3 4" xfId="4239" xr:uid="{00000000-0005-0000-0000-00009B3D0000}"/>
    <cellStyle name="Normal 14 2 2 2 2 3 5" xfId="16930" xr:uid="{00000000-0005-0000-0000-00009C3D0000}"/>
    <cellStyle name="Normal 14 2 2 2 2 3 5 2" xfId="25634" xr:uid="{00000000-0005-0000-0000-00009D3D0000}"/>
    <cellStyle name="Normal 14 2 2 2 2 3 6" xfId="19128" xr:uid="{00000000-0005-0000-0000-00009E3D0000}"/>
    <cellStyle name="Normal 14 2 2 2 2 3 6 2" xfId="27832" xr:uid="{00000000-0005-0000-0000-00009F3D0000}"/>
    <cellStyle name="Normal 14 2 2 2 2 3 7" xfId="14760" xr:uid="{00000000-0005-0000-0000-0000A03D0000}"/>
    <cellStyle name="Normal 14 2 2 2 2 3 7 2" xfId="23464" xr:uid="{00000000-0005-0000-0000-0000A13D0000}"/>
    <cellStyle name="Normal 14 2 2 2 2 3 8" xfId="21295" xr:uid="{00000000-0005-0000-0000-0000A23D0000}"/>
    <cellStyle name="Normal 14 2 2 2 2 4" xfId="4240" xr:uid="{00000000-0005-0000-0000-0000A33D0000}"/>
    <cellStyle name="Normal 14 2 2 2 2 5" xfId="4241" xr:uid="{00000000-0005-0000-0000-0000A43D0000}"/>
    <cellStyle name="Normal 14 2 2 2 2 5 2" xfId="4242" xr:uid="{00000000-0005-0000-0000-0000A53D0000}"/>
    <cellStyle name="Normal 14 2 2 2 2 5 2 2" xfId="4243" xr:uid="{00000000-0005-0000-0000-0000A63D0000}"/>
    <cellStyle name="Normal 14 2 2 2 2 5 2 2 2" xfId="4244" xr:uid="{00000000-0005-0000-0000-0000A73D0000}"/>
    <cellStyle name="Normal 14 2 2 2 2 5 2 2 3" xfId="16936" xr:uid="{00000000-0005-0000-0000-0000A83D0000}"/>
    <cellStyle name="Normal 14 2 2 2 2 5 2 2 3 2" xfId="25640" xr:uid="{00000000-0005-0000-0000-0000A93D0000}"/>
    <cellStyle name="Normal 14 2 2 2 2 5 2 2 4" xfId="19134" xr:uid="{00000000-0005-0000-0000-0000AA3D0000}"/>
    <cellStyle name="Normal 14 2 2 2 2 5 2 2 4 2" xfId="27838" xr:uid="{00000000-0005-0000-0000-0000AB3D0000}"/>
    <cellStyle name="Normal 14 2 2 2 2 5 2 2 5" xfId="14766" xr:uid="{00000000-0005-0000-0000-0000AC3D0000}"/>
    <cellStyle name="Normal 14 2 2 2 2 5 2 2 5 2" xfId="23470" xr:uid="{00000000-0005-0000-0000-0000AD3D0000}"/>
    <cellStyle name="Normal 14 2 2 2 2 5 2 2 6" xfId="21301" xr:uid="{00000000-0005-0000-0000-0000AE3D0000}"/>
    <cellStyle name="Normal 14 2 2 2 2 5 3" xfId="4245" xr:uid="{00000000-0005-0000-0000-0000AF3D0000}"/>
    <cellStyle name="Normal 14 2 2 2 2 5 4" xfId="16935" xr:uid="{00000000-0005-0000-0000-0000B03D0000}"/>
    <cellStyle name="Normal 14 2 2 2 2 5 4 2" xfId="25639" xr:uid="{00000000-0005-0000-0000-0000B13D0000}"/>
    <cellStyle name="Normal 14 2 2 2 2 5 5" xfId="19133" xr:uid="{00000000-0005-0000-0000-0000B23D0000}"/>
    <cellStyle name="Normal 14 2 2 2 2 5 5 2" xfId="27837" xr:uid="{00000000-0005-0000-0000-0000B33D0000}"/>
    <cellStyle name="Normal 14 2 2 2 2 5 6" xfId="14765" xr:uid="{00000000-0005-0000-0000-0000B43D0000}"/>
    <cellStyle name="Normal 14 2 2 2 2 5 6 2" xfId="23469" xr:uid="{00000000-0005-0000-0000-0000B53D0000}"/>
    <cellStyle name="Normal 14 2 2 2 2 5 7" xfId="21300" xr:uid="{00000000-0005-0000-0000-0000B63D0000}"/>
    <cellStyle name="Normal 14 2 2 2 2 6" xfId="4246" xr:uid="{00000000-0005-0000-0000-0000B73D0000}"/>
    <cellStyle name="Normal 14 2 2 2 2 6 2" xfId="4247" xr:uid="{00000000-0005-0000-0000-0000B83D0000}"/>
    <cellStyle name="Normal 14 2 2 2 2 6 3" xfId="16937" xr:uid="{00000000-0005-0000-0000-0000B93D0000}"/>
    <cellStyle name="Normal 14 2 2 2 2 6 3 2" xfId="25641" xr:uid="{00000000-0005-0000-0000-0000BA3D0000}"/>
    <cellStyle name="Normal 14 2 2 2 2 6 4" xfId="19135" xr:uid="{00000000-0005-0000-0000-0000BB3D0000}"/>
    <cellStyle name="Normal 14 2 2 2 2 6 4 2" xfId="27839" xr:uid="{00000000-0005-0000-0000-0000BC3D0000}"/>
    <cellStyle name="Normal 14 2 2 2 2 6 5" xfId="14767" xr:uid="{00000000-0005-0000-0000-0000BD3D0000}"/>
    <cellStyle name="Normal 14 2 2 2 2 6 5 2" xfId="23471" xr:uid="{00000000-0005-0000-0000-0000BE3D0000}"/>
    <cellStyle name="Normal 14 2 2 2 2 6 6" xfId="21302" xr:uid="{00000000-0005-0000-0000-0000BF3D0000}"/>
    <cellStyle name="Normal 14 2 2 2 3" xfId="4248" xr:uid="{00000000-0005-0000-0000-0000C03D0000}"/>
    <cellStyle name="Normal 14 2 2 2 3 2" xfId="4249" xr:uid="{00000000-0005-0000-0000-0000C13D0000}"/>
    <cellStyle name="Normal 14 2 2 2 3 2 2" xfId="4250" xr:uid="{00000000-0005-0000-0000-0000C23D0000}"/>
    <cellStyle name="Normal 14 2 2 2 3 2 2 2" xfId="4251" xr:uid="{00000000-0005-0000-0000-0000C33D0000}"/>
    <cellStyle name="Normal 14 2 2 2 3 2 2 2 2" xfId="4252" xr:uid="{00000000-0005-0000-0000-0000C43D0000}"/>
    <cellStyle name="Normal 14 2 2 2 3 2 2 2 2 2" xfId="4253" xr:uid="{00000000-0005-0000-0000-0000C53D0000}"/>
    <cellStyle name="Normal 14 2 2 2 3 2 2 2 2 2 2" xfId="4254" xr:uid="{00000000-0005-0000-0000-0000C63D0000}"/>
    <cellStyle name="Normal 14 2 2 2 3 2 2 2 2 2 3" xfId="16940" xr:uid="{00000000-0005-0000-0000-0000C73D0000}"/>
    <cellStyle name="Normal 14 2 2 2 3 2 2 2 2 2 3 2" xfId="25644" xr:uid="{00000000-0005-0000-0000-0000C83D0000}"/>
    <cellStyle name="Normal 14 2 2 2 3 2 2 2 2 2 4" xfId="19138" xr:uid="{00000000-0005-0000-0000-0000C93D0000}"/>
    <cellStyle name="Normal 14 2 2 2 3 2 2 2 2 2 4 2" xfId="27842" xr:uid="{00000000-0005-0000-0000-0000CA3D0000}"/>
    <cellStyle name="Normal 14 2 2 2 3 2 2 2 2 2 5" xfId="14770" xr:uid="{00000000-0005-0000-0000-0000CB3D0000}"/>
    <cellStyle name="Normal 14 2 2 2 3 2 2 2 2 2 5 2" xfId="23474" xr:uid="{00000000-0005-0000-0000-0000CC3D0000}"/>
    <cellStyle name="Normal 14 2 2 2 3 2 2 2 2 2 6" xfId="21305" xr:uid="{00000000-0005-0000-0000-0000CD3D0000}"/>
    <cellStyle name="Normal 14 2 2 2 3 2 2 2 3" xfId="4255" xr:uid="{00000000-0005-0000-0000-0000CE3D0000}"/>
    <cellStyle name="Normal 14 2 2 2 3 2 2 2 4" xfId="16939" xr:uid="{00000000-0005-0000-0000-0000CF3D0000}"/>
    <cellStyle name="Normal 14 2 2 2 3 2 2 2 4 2" xfId="25643" xr:uid="{00000000-0005-0000-0000-0000D03D0000}"/>
    <cellStyle name="Normal 14 2 2 2 3 2 2 2 5" xfId="19137" xr:uid="{00000000-0005-0000-0000-0000D13D0000}"/>
    <cellStyle name="Normal 14 2 2 2 3 2 2 2 5 2" xfId="27841" xr:uid="{00000000-0005-0000-0000-0000D23D0000}"/>
    <cellStyle name="Normal 14 2 2 2 3 2 2 2 6" xfId="14769" xr:uid="{00000000-0005-0000-0000-0000D33D0000}"/>
    <cellStyle name="Normal 14 2 2 2 3 2 2 2 6 2" xfId="23473" xr:uid="{00000000-0005-0000-0000-0000D43D0000}"/>
    <cellStyle name="Normal 14 2 2 2 3 2 2 2 7" xfId="21304" xr:uid="{00000000-0005-0000-0000-0000D53D0000}"/>
    <cellStyle name="Normal 14 2 2 2 3 2 2 3" xfId="4256" xr:uid="{00000000-0005-0000-0000-0000D63D0000}"/>
    <cellStyle name="Normal 14 2 2 2 3 2 2 3 2" xfId="4257" xr:uid="{00000000-0005-0000-0000-0000D73D0000}"/>
    <cellStyle name="Normal 14 2 2 2 3 2 2 3 3" xfId="16941" xr:uid="{00000000-0005-0000-0000-0000D83D0000}"/>
    <cellStyle name="Normal 14 2 2 2 3 2 2 3 3 2" xfId="25645" xr:uid="{00000000-0005-0000-0000-0000D93D0000}"/>
    <cellStyle name="Normal 14 2 2 2 3 2 2 3 4" xfId="19139" xr:uid="{00000000-0005-0000-0000-0000DA3D0000}"/>
    <cellStyle name="Normal 14 2 2 2 3 2 2 3 4 2" xfId="27843" xr:uid="{00000000-0005-0000-0000-0000DB3D0000}"/>
    <cellStyle name="Normal 14 2 2 2 3 2 2 3 5" xfId="14771" xr:uid="{00000000-0005-0000-0000-0000DC3D0000}"/>
    <cellStyle name="Normal 14 2 2 2 3 2 2 3 5 2" xfId="23475" xr:uid="{00000000-0005-0000-0000-0000DD3D0000}"/>
    <cellStyle name="Normal 14 2 2 2 3 2 2 3 6" xfId="21306" xr:uid="{00000000-0005-0000-0000-0000DE3D0000}"/>
    <cellStyle name="Normal 14 2 2 2 3 2 3" xfId="4258" xr:uid="{00000000-0005-0000-0000-0000DF3D0000}"/>
    <cellStyle name="Normal 14 2 2 2 3 2 3 2" xfId="4259" xr:uid="{00000000-0005-0000-0000-0000E03D0000}"/>
    <cellStyle name="Normal 14 2 2 2 3 2 3 2 2" xfId="4260" xr:uid="{00000000-0005-0000-0000-0000E13D0000}"/>
    <cellStyle name="Normal 14 2 2 2 3 2 3 2 3" xfId="16942" xr:uid="{00000000-0005-0000-0000-0000E23D0000}"/>
    <cellStyle name="Normal 14 2 2 2 3 2 3 2 3 2" xfId="25646" xr:uid="{00000000-0005-0000-0000-0000E33D0000}"/>
    <cellStyle name="Normal 14 2 2 2 3 2 3 2 4" xfId="19140" xr:uid="{00000000-0005-0000-0000-0000E43D0000}"/>
    <cellStyle name="Normal 14 2 2 2 3 2 3 2 4 2" xfId="27844" xr:uid="{00000000-0005-0000-0000-0000E53D0000}"/>
    <cellStyle name="Normal 14 2 2 2 3 2 3 2 5" xfId="14772" xr:uid="{00000000-0005-0000-0000-0000E63D0000}"/>
    <cellStyle name="Normal 14 2 2 2 3 2 3 2 5 2" xfId="23476" xr:uid="{00000000-0005-0000-0000-0000E73D0000}"/>
    <cellStyle name="Normal 14 2 2 2 3 2 3 2 6" xfId="21307" xr:uid="{00000000-0005-0000-0000-0000E83D0000}"/>
    <cellStyle name="Normal 14 2 2 2 3 2 4" xfId="4261" xr:uid="{00000000-0005-0000-0000-0000E93D0000}"/>
    <cellStyle name="Normal 14 2 2 2 3 2 5" xfId="16938" xr:uid="{00000000-0005-0000-0000-0000EA3D0000}"/>
    <cellStyle name="Normal 14 2 2 2 3 2 5 2" xfId="25642" xr:uid="{00000000-0005-0000-0000-0000EB3D0000}"/>
    <cellStyle name="Normal 14 2 2 2 3 2 6" xfId="19136" xr:uid="{00000000-0005-0000-0000-0000EC3D0000}"/>
    <cellStyle name="Normal 14 2 2 2 3 2 6 2" xfId="27840" xr:uid="{00000000-0005-0000-0000-0000ED3D0000}"/>
    <cellStyle name="Normal 14 2 2 2 3 2 7" xfId="14768" xr:uid="{00000000-0005-0000-0000-0000EE3D0000}"/>
    <cellStyle name="Normal 14 2 2 2 3 2 7 2" xfId="23472" xr:uid="{00000000-0005-0000-0000-0000EF3D0000}"/>
    <cellStyle name="Normal 14 2 2 2 3 2 8" xfId="21303" xr:uid="{00000000-0005-0000-0000-0000F03D0000}"/>
    <cellStyle name="Normal 14 2 2 2 3 3" xfId="4262" xr:uid="{00000000-0005-0000-0000-0000F13D0000}"/>
    <cellStyle name="Normal 14 2 2 2 3 4" xfId="4263" xr:uid="{00000000-0005-0000-0000-0000F23D0000}"/>
    <cellStyle name="Normal 14 2 2 2 3 4 2" xfId="4264" xr:uid="{00000000-0005-0000-0000-0000F33D0000}"/>
    <cellStyle name="Normal 14 2 2 2 3 4 2 2" xfId="4265" xr:uid="{00000000-0005-0000-0000-0000F43D0000}"/>
    <cellStyle name="Normal 14 2 2 2 3 4 2 2 2" xfId="4266" xr:uid="{00000000-0005-0000-0000-0000F53D0000}"/>
    <cellStyle name="Normal 14 2 2 2 3 4 2 2 3" xfId="16944" xr:uid="{00000000-0005-0000-0000-0000F63D0000}"/>
    <cellStyle name="Normal 14 2 2 2 3 4 2 2 3 2" xfId="25648" xr:uid="{00000000-0005-0000-0000-0000F73D0000}"/>
    <cellStyle name="Normal 14 2 2 2 3 4 2 2 4" xfId="19142" xr:uid="{00000000-0005-0000-0000-0000F83D0000}"/>
    <cellStyle name="Normal 14 2 2 2 3 4 2 2 4 2" xfId="27846" xr:uid="{00000000-0005-0000-0000-0000F93D0000}"/>
    <cellStyle name="Normal 14 2 2 2 3 4 2 2 5" xfId="14774" xr:uid="{00000000-0005-0000-0000-0000FA3D0000}"/>
    <cellStyle name="Normal 14 2 2 2 3 4 2 2 5 2" xfId="23478" xr:uid="{00000000-0005-0000-0000-0000FB3D0000}"/>
    <cellStyle name="Normal 14 2 2 2 3 4 2 2 6" xfId="21309" xr:uid="{00000000-0005-0000-0000-0000FC3D0000}"/>
    <cellStyle name="Normal 14 2 2 2 3 4 3" xfId="4267" xr:uid="{00000000-0005-0000-0000-0000FD3D0000}"/>
    <cellStyle name="Normal 14 2 2 2 3 4 4" xfId="16943" xr:uid="{00000000-0005-0000-0000-0000FE3D0000}"/>
    <cellStyle name="Normal 14 2 2 2 3 4 4 2" xfId="25647" xr:uid="{00000000-0005-0000-0000-0000FF3D0000}"/>
    <cellStyle name="Normal 14 2 2 2 3 4 5" xfId="19141" xr:uid="{00000000-0005-0000-0000-0000003E0000}"/>
    <cellStyle name="Normal 14 2 2 2 3 4 5 2" xfId="27845" xr:uid="{00000000-0005-0000-0000-0000013E0000}"/>
    <cellStyle name="Normal 14 2 2 2 3 4 6" xfId="14773" xr:uid="{00000000-0005-0000-0000-0000023E0000}"/>
    <cellStyle name="Normal 14 2 2 2 3 4 6 2" xfId="23477" xr:uid="{00000000-0005-0000-0000-0000033E0000}"/>
    <cellStyle name="Normal 14 2 2 2 3 4 7" xfId="21308" xr:uid="{00000000-0005-0000-0000-0000043E0000}"/>
    <cellStyle name="Normal 14 2 2 2 3 5" xfId="4268" xr:uid="{00000000-0005-0000-0000-0000053E0000}"/>
    <cellStyle name="Normal 14 2 2 2 3 5 2" xfId="4269" xr:uid="{00000000-0005-0000-0000-0000063E0000}"/>
    <cellStyle name="Normal 14 2 2 2 3 5 3" xfId="16945" xr:uid="{00000000-0005-0000-0000-0000073E0000}"/>
    <cellStyle name="Normal 14 2 2 2 3 5 3 2" xfId="25649" xr:uid="{00000000-0005-0000-0000-0000083E0000}"/>
    <cellStyle name="Normal 14 2 2 2 3 5 4" xfId="19143" xr:uid="{00000000-0005-0000-0000-0000093E0000}"/>
    <cellStyle name="Normal 14 2 2 2 3 5 4 2" xfId="27847" xr:uid="{00000000-0005-0000-0000-00000A3E0000}"/>
    <cellStyle name="Normal 14 2 2 2 3 5 5" xfId="14775" xr:uid="{00000000-0005-0000-0000-00000B3E0000}"/>
    <cellStyle name="Normal 14 2 2 2 3 5 5 2" xfId="23479" xr:uid="{00000000-0005-0000-0000-00000C3E0000}"/>
    <cellStyle name="Normal 14 2 2 2 3 5 6" xfId="21310" xr:uid="{00000000-0005-0000-0000-00000D3E0000}"/>
    <cellStyle name="Normal 14 2 2 2 4" xfId="4270" xr:uid="{00000000-0005-0000-0000-00000E3E0000}"/>
    <cellStyle name="Normal 14 2 2 2 4 2" xfId="4271" xr:uid="{00000000-0005-0000-0000-00000F3E0000}"/>
    <cellStyle name="Normal 14 2 2 2 4 2 2" xfId="4272" xr:uid="{00000000-0005-0000-0000-0000103E0000}"/>
    <cellStyle name="Normal 14 2 2 2 4 2 2 2" xfId="4273" xr:uid="{00000000-0005-0000-0000-0000113E0000}"/>
    <cellStyle name="Normal 14 2 2 2 4 2 2 2 2" xfId="4274" xr:uid="{00000000-0005-0000-0000-0000123E0000}"/>
    <cellStyle name="Normal 14 2 2 2 4 2 2 2 2 2" xfId="4275" xr:uid="{00000000-0005-0000-0000-0000133E0000}"/>
    <cellStyle name="Normal 14 2 2 2 4 2 2 2 2 2 2" xfId="16948" xr:uid="{00000000-0005-0000-0000-0000143E0000}"/>
    <cellStyle name="Normal 14 2 2 2 4 2 2 2 2 2 2 2" xfId="25652" xr:uid="{00000000-0005-0000-0000-0000153E0000}"/>
    <cellStyle name="Normal 14 2 2 2 4 2 2 2 2 2 3" xfId="19146" xr:uid="{00000000-0005-0000-0000-0000163E0000}"/>
    <cellStyle name="Normal 14 2 2 2 4 2 2 2 2 2 3 2" xfId="27850" xr:uid="{00000000-0005-0000-0000-0000173E0000}"/>
    <cellStyle name="Normal 14 2 2 2 4 2 2 2 2 2 4" xfId="14778" xr:uid="{00000000-0005-0000-0000-0000183E0000}"/>
    <cellStyle name="Normal 14 2 2 2 4 2 2 2 2 2 4 2" xfId="23482" xr:uid="{00000000-0005-0000-0000-0000193E0000}"/>
    <cellStyle name="Normal 14 2 2 2 4 2 2 2 2 2 5" xfId="21313" xr:uid="{00000000-0005-0000-0000-00001A3E0000}"/>
    <cellStyle name="Normal 14 2 2 2 4 2 2 2 3" xfId="16947" xr:uid="{00000000-0005-0000-0000-00001B3E0000}"/>
    <cellStyle name="Normal 14 2 2 2 4 2 2 2 3 2" xfId="25651" xr:uid="{00000000-0005-0000-0000-00001C3E0000}"/>
    <cellStyle name="Normal 14 2 2 2 4 2 2 2 4" xfId="19145" xr:uid="{00000000-0005-0000-0000-00001D3E0000}"/>
    <cellStyle name="Normal 14 2 2 2 4 2 2 2 4 2" xfId="27849" xr:uid="{00000000-0005-0000-0000-00001E3E0000}"/>
    <cellStyle name="Normal 14 2 2 2 4 2 2 2 5" xfId="14777" xr:uid="{00000000-0005-0000-0000-00001F3E0000}"/>
    <cellStyle name="Normal 14 2 2 2 4 2 2 2 5 2" xfId="23481" xr:uid="{00000000-0005-0000-0000-0000203E0000}"/>
    <cellStyle name="Normal 14 2 2 2 4 2 2 2 6" xfId="21312" xr:uid="{00000000-0005-0000-0000-0000213E0000}"/>
    <cellStyle name="Normal 14 2 2 2 4 2 2 3" xfId="4276" xr:uid="{00000000-0005-0000-0000-0000223E0000}"/>
    <cellStyle name="Normal 14 2 2 2 4 2 2 3 2" xfId="16949" xr:uid="{00000000-0005-0000-0000-0000233E0000}"/>
    <cellStyle name="Normal 14 2 2 2 4 2 2 3 2 2" xfId="25653" xr:uid="{00000000-0005-0000-0000-0000243E0000}"/>
    <cellStyle name="Normal 14 2 2 2 4 2 2 3 3" xfId="19147" xr:uid="{00000000-0005-0000-0000-0000253E0000}"/>
    <cellStyle name="Normal 14 2 2 2 4 2 2 3 3 2" xfId="27851" xr:uid="{00000000-0005-0000-0000-0000263E0000}"/>
    <cellStyle name="Normal 14 2 2 2 4 2 2 3 4" xfId="14779" xr:uid="{00000000-0005-0000-0000-0000273E0000}"/>
    <cellStyle name="Normal 14 2 2 2 4 2 2 3 4 2" xfId="23483" xr:uid="{00000000-0005-0000-0000-0000283E0000}"/>
    <cellStyle name="Normal 14 2 2 2 4 2 2 3 5" xfId="21314" xr:uid="{00000000-0005-0000-0000-0000293E0000}"/>
    <cellStyle name="Normal 14 2 2 2 4 2 3" xfId="4277" xr:uid="{00000000-0005-0000-0000-00002A3E0000}"/>
    <cellStyle name="Normal 14 2 2 2 4 2 3 2" xfId="4278" xr:uid="{00000000-0005-0000-0000-00002B3E0000}"/>
    <cellStyle name="Normal 14 2 2 2 4 2 3 2 2" xfId="16950" xr:uid="{00000000-0005-0000-0000-00002C3E0000}"/>
    <cellStyle name="Normal 14 2 2 2 4 2 3 2 2 2" xfId="25654" xr:uid="{00000000-0005-0000-0000-00002D3E0000}"/>
    <cellStyle name="Normal 14 2 2 2 4 2 3 2 3" xfId="19148" xr:uid="{00000000-0005-0000-0000-00002E3E0000}"/>
    <cellStyle name="Normal 14 2 2 2 4 2 3 2 3 2" xfId="27852" xr:uid="{00000000-0005-0000-0000-00002F3E0000}"/>
    <cellStyle name="Normal 14 2 2 2 4 2 3 2 4" xfId="14780" xr:uid="{00000000-0005-0000-0000-0000303E0000}"/>
    <cellStyle name="Normal 14 2 2 2 4 2 3 2 4 2" xfId="23484" xr:uid="{00000000-0005-0000-0000-0000313E0000}"/>
    <cellStyle name="Normal 14 2 2 2 4 2 3 2 5" xfId="21315" xr:uid="{00000000-0005-0000-0000-0000323E0000}"/>
    <cellStyle name="Normal 14 2 2 2 4 2 4" xfId="16946" xr:uid="{00000000-0005-0000-0000-0000333E0000}"/>
    <cellStyle name="Normal 14 2 2 2 4 2 4 2" xfId="25650" xr:uid="{00000000-0005-0000-0000-0000343E0000}"/>
    <cellStyle name="Normal 14 2 2 2 4 2 5" xfId="19144" xr:uid="{00000000-0005-0000-0000-0000353E0000}"/>
    <cellStyle name="Normal 14 2 2 2 4 2 5 2" xfId="27848" xr:uid="{00000000-0005-0000-0000-0000363E0000}"/>
    <cellStyle name="Normal 14 2 2 2 4 2 6" xfId="14776" xr:uid="{00000000-0005-0000-0000-0000373E0000}"/>
    <cellStyle name="Normal 14 2 2 2 4 2 6 2" xfId="23480" xr:uid="{00000000-0005-0000-0000-0000383E0000}"/>
    <cellStyle name="Normal 14 2 2 2 4 2 7" xfId="21311" xr:uid="{00000000-0005-0000-0000-0000393E0000}"/>
    <cellStyle name="Normal 14 2 2 2 4 3" xfId="4279" xr:uid="{00000000-0005-0000-0000-00003A3E0000}"/>
    <cellStyle name="Normal 14 2 2 2 4 3 2" xfId="4280" xr:uid="{00000000-0005-0000-0000-00003B3E0000}"/>
    <cellStyle name="Normal 14 2 2 2 4 3 2 2" xfId="4281" xr:uid="{00000000-0005-0000-0000-00003C3E0000}"/>
    <cellStyle name="Normal 14 2 2 2 4 3 2 2 2" xfId="16952" xr:uid="{00000000-0005-0000-0000-00003D3E0000}"/>
    <cellStyle name="Normal 14 2 2 2 4 3 2 2 2 2" xfId="25656" xr:uid="{00000000-0005-0000-0000-00003E3E0000}"/>
    <cellStyle name="Normal 14 2 2 2 4 3 2 2 3" xfId="19150" xr:uid="{00000000-0005-0000-0000-00003F3E0000}"/>
    <cellStyle name="Normal 14 2 2 2 4 3 2 2 3 2" xfId="27854" xr:uid="{00000000-0005-0000-0000-0000403E0000}"/>
    <cellStyle name="Normal 14 2 2 2 4 3 2 2 4" xfId="14782" xr:uid="{00000000-0005-0000-0000-0000413E0000}"/>
    <cellStyle name="Normal 14 2 2 2 4 3 2 2 4 2" xfId="23486" xr:uid="{00000000-0005-0000-0000-0000423E0000}"/>
    <cellStyle name="Normal 14 2 2 2 4 3 2 2 5" xfId="21317" xr:uid="{00000000-0005-0000-0000-0000433E0000}"/>
    <cellStyle name="Normal 14 2 2 2 4 3 3" xfId="16951" xr:uid="{00000000-0005-0000-0000-0000443E0000}"/>
    <cellStyle name="Normal 14 2 2 2 4 3 3 2" xfId="25655" xr:uid="{00000000-0005-0000-0000-0000453E0000}"/>
    <cellStyle name="Normal 14 2 2 2 4 3 4" xfId="19149" xr:uid="{00000000-0005-0000-0000-0000463E0000}"/>
    <cellStyle name="Normal 14 2 2 2 4 3 4 2" xfId="27853" xr:uid="{00000000-0005-0000-0000-0000473E0000}"/>
    <cellStyle name="Normal 14 2 2 2 4 3 5" xfId="14781" xr:uid="{00000000-0005-0000-0000-0000483E0000}"/>
    <cellStyle name="Normal 14 2 2 2 4 3 5 2" xfId="23485" xr:uid="{00000000-0005-0000-0000-0000493E0000}"/>
    <cellStyle name="Normal 14 2 2 2 4 3 6" xfId="21316" xr:uid="{00000000-0005-0000-0000-00004A3E0000}"/>
    <cellStyle name="Normal 14 2 2 2 4 4" xfId="4282" xr:uid="{00000000-0005-0000-0000-00004B3E0000}"/>
    <cellStyle name="Normal 14 2 2 2 4 4 2" xfId="16953" xr:uid="{00000000-0005-0000-0000-00004C3E0000}"/>
    <cellStyle name="Normal 14 2 2 2 4 4 2 2" xfId="25657" xr:uid="{00000000-0005-0000-0000-00004D3E0000}"/>
    <cellStyle name="Normal 14 2 2 2 4 4 3" xfId="19151" xr:uid="{00000000-0005-0000-0000-00004E3E0000}"/>
    <cellStyle name="Normal 14 2 2 2 4 4 3 2" xfId="27855" xr:uid="{00000000-0005-0000-0000-00004F3E0000}"/>
    <cellStyle name="Normal 14 2 2 2 4 4 4" xfId="14783" xr:uid="{00000000-0005-0000-0000-0000503E0000}"/>
    <cellStyle name="Normal 14 2 2 2 4 4 4 2" xfId="23487" xr:uid="{00000000-0005-0000-0000-0000513E0000}"/>
    <cellStyle name="Normal 14 2 2 2 4 4 5" xfId="21318" xr:uid="{00000000-0005-0000-0000-0000523E0000}"/>
    <cellStyle name="Normal 14 2 2 2 5" xfId="4283" xr:uid="{00000000-0005-0000-0000-0000533E0000}"/>
    <cellStyle name="Normal 14 2 2 2 5 2" xfId="4284" xr:uid="{00000000-0005-0000-0000-0000543E0000}"/>
    <cellStyle name="Normal 14 2 2 2 5 2 2" xfId="4285" xr:uid="{00000000-0005-0000-0000-0000553E0000}"/>
    <cellStyle name="Normal 14 2 2 2 5 2 2 2" xfId="4286" xr:uid="{00000000-0005-0000-0000-0000563E0000}"/>
    <cellStyle name="Normal 14 2 2 2 5 2 2 2 2" xfId="16955" xr:uid="{00000000-0005-0000-0000-0000573E0000}"/>
    <cellStyle name="Normal 14 2 2 2 5 2 2 2 2 2" xfId="25659" xr:uid="{00000000-0005-0000-0000-0000583E0000}"/>
    <cellStyle name="Normal 14 2 2 2 5 2 2 2 3" xfId="19153" xr:uid="{00000000-0005-0000-0000-0000593E0000}"/>
    <cellStyle name="Normal 14 2 2 2 5 2 2 2 3 2" xfId="27857" xr:uid="{00000000-0005-0000-0000-00005A3E0000}"/>
    <cellStyle name="Normal 14 2 2 2 5 2 2 2 4" xfId="14785" xr:uid="{00000000-0005-0000-0000-00005B3E0000}"/>
    <cellStyle name="Normal 14 2 2 2 5 2 2 2 4 2" xfId="23489" xr:uid="{00000000-0005-0000-0000-00005C3E0000}"/>
    <cellStyle name="Normal 14 2 2 2 5 2 2 2 5" xfId="21320" xr:uid="{00000000-0005-0000-0000-00005D3E0000}"/>
    <cellStyle name="Normal 14 2 2 2 5 2 3" xfId="16954" xr:uid="{00000000-0005-0000-0000-00005E3E0000}"/>
    <cellStyle name="Normal 14 2 2 2 5 2 3 2" xfId="25658" xr:uid="{00000000-0005-0000-0000-00005F3E0000}"/>
    <cellStyle name="Normal 14 2 2 2 5 2 4" xfId="19152" xr:uid="{00000000-0005-0000-0000-0000603E0000}"/>
    <cellStyle name="Normal 14 2 2 2 5 2 4 2" xfId="27856" xr:uid="{00000000-0005-0000-0000-0000613E0000}"/>
    <cellStyle name="Normal 14 2 2 2 5 2 5" xfId="14784" xr:uid="{00000000-0005-0000-0000-0000623E0000}"/>
    <cellStyle name="Normal 14 2 2 2 5 2 5 2" xfId="23488" xr:uid="{00000000-0005-0000-0000-0000633E0000}"/>
    <cellStyle name="Normal 14 2 2 2 5 2 6" xfId="21319" xr:uid="{00000000-0005-0000-0000-0000643E0000}"/>
    <cellStyle name="Normal 14 2 2 2 5 3" xfId="4287" xr:uid="{00000000-0005-0000-0000-0000653E0000}"/>
    <cellStyle name="Normal 14 2 2 2 5 3 2" xfId="16956" xr:uid="{00000000-0005-0000-0000-0000663E0000}"/>
    <cellStyle name="Normal 14 2 2 2 5 3 2 2" xfId="25660" xr:uid="{00000000-0005-0000-0000-0000673E0000}"/>
    <cellStyle name="Normal 14 2 2 2 5 3 3" xfId="19154" xr:uid="{00000000-0005-0000-0000-0000683E0000}"/>
    <cellStyle name="Normal 14 2 2 2 5 3 3 2" xfId="27858" xr:uid="{00000000-0005-0000-0000-0000693E0000}"/>
    <cellStyle name="Normal 14 2 2 2 5 3 4" xfId="14786" xr:uid="{00000000-0005-0000-0000-00006A3E0000}"/>
    <cellStyle name="Normal 14 2 2 2 5 3 4 2" xfId="23490" xr:uid="{00000000-0005-0000-0000-00006B3E0000}"/>
    <cellStyle name="Normal 14 2 2 2 5 3 5" xfId="21321" xr:uid="{00000000-0005-0000-0000-00006C3E0000}"/>
    <cellStyle name="Normal 14 2 2 2 6" xfId="4288" xr:uid="{00000000-0005-0000-0000-00006D3E0000}"/>
    <cellStyle name="Normal 14 2 2 2 6 2" xfId="4289" xr:uid="{00000000-0005-0000-0000-00006E3E0000}"/>
    <cellStyle name="Normal 14 2 2 2 6 2 2" xfId="16957" xr:uid="{00000000-0005-0000-0000-00006F3E0000}"/>
    <cellStyle name="Normal 14 2 2 2 6 2 2 2" xfId="25661" xr:uid="{00000000-0005-0000-0000-0000703E0000}"/>
    <cellStyle name="Normal 14 2 2 2 6 2 3" xfId="19155" xr:uid="{00000000-0005-0000-0000-0000713E0000}"/>
    <cellStyle name="Normal 14 2 2 2 6 2 3 2" xfId="27859" xr:uid="{00000000-0005-0000-0000-0000723E0000}"/>
    <cellStyle name="Normal 14 2 2 2 6 2 4" xfId="14787" xr:uid="{00000000-0005-0000-0000-0000733E0000}"/>
    <cellStyle name="Normal 14 2 2 2 6 2 4 2" xfId="23491" xr:uid="{00000000-0005-0000-0000-0000743E0000}"/>
    <cellStyle name="Normal 14 2 2 2 6 2 5" xfId="21322" xr:uid="{00000000-0005-0000-0000-0000753E0000}"/>
    <cellStyle name="Normal 14 2 2 2 7" xfId="16908" xr:uid="{00000000-0005-0000-0000-0000763E0000}"/>
    <cellStyle name="Normal 14 2 2 2 7 2" xfId="25612" xr:uid="{00000000-0005-0000-0000-0000773E0000}"/>
    <cellStyle name="Normal 14 2 2 2 8" xfId="19106" xr:uid="{00000000-0005-0000-0000-0000783E0000}"/>
    <cellStyle name="Normal 14 2 2 2 8 2" xfId="27810" xr:uid="{00000000-0005-0000-0000-0000793E0000}"/>
    <cellStyle name="Normal 14 2 2 2 9" xfId="14738" xr:uid="{00000000-0005-0000-0000-00007A3E0000}"/>
    <cellStyle name="Normal 14 2 2 2 9 2" xfId="23442" xr:uid="{00000000-0005-0000-0000-00007B3E0000}"/>
    <cellStyle name="Normal 14 2 2 3" xfId="4290" xr:uid="{00000000-0005-0000-0000-00007C3E0000}"/>
    <cellStyle name="Normal 14 2 2 3 2" xfId="4291" xr:uid="{00000000-0005-0000-0000-00007D3E0000}"/>
    <cellStyle name="Normal 14 2 2 3 2 2" xfId="4292" xr:uid="{00000000-0005-0000-0000-00007E3E0000}"/>
    <cellStyle name="Normal 14 2 2 3 2 2 2" xfId="4293" xr:uid="{00000000-0005-0000-0000-00007F3E0000}"/>
    <cellStyle name="Normal 14 2 2 3 2 2 2 2" xfId="4294" xr:uid="{00000000-0005-0000-0000-0000803E0000}"/>
    <cellStyle name="Normal 14 2 2 3 2 2 2 2 2" xfId="4295" xr:uid="{00000000-0005-0000-0000-0000813E0000}"/>
    <cellStyle name="Normal 14 2 2 3 2 2 2 2 2 2" xfId="4296" xr:uid="{00000000-0005-0000-0000-0000823E0000}"/>
    <cellStyle name="Normal 14 2 2 3 2 2 2 2 2 2 2" xfId="4297" xr:uid="{00000000-0005-0000-0000-0000833E0000}"/>
    <cellStyle name="Normal 14 2 2 3 2 2 2 2 2 2 3" xfId="16961" xr:uid="{00000000-0005-0000-0000-0000843E0000}"/>
    <cellStyle name="Normal 14 2 2 3 2 2 2 2 2 2 3 2" xfId="25665" xr:uid="{00000000-0005-0000-0000-0000853E0000}"/>
    <cellStyle name="Normal 14 2 2 3 2 2 2 2 2 2 4" xfId="19159" xr:uid="{00000000-0005-0000-0000-0000863E0000}"/>
    <cellStyle name="Normal 14 2 2 3 2 2 2 2 2 2 4 2" xfId="27863" xr:uid="{00000000-0005-0000-0000-0000873E0000}"/>
    <cellStyle name="Normal 14 2 2 3 2 2 2 2 2 2 5" xfId="14791" xr:uid="{00000000-0005-0000-0000-0000883E0000}"/>
    <cellStyle name="Normal 14 2 2 3 2 2 2 2 2 2 5 2" xfId="23495" xr:uid="{00000000-0005-0000-0000-0000893E0000}"/>
    <cellStyle name="Normal 14 2 2 3 2 2 2 2 2 2 6" xfId="21326" xr:uid="{00000000-0005-0000-0000-00008A3E0000}"/>
    <cellStyle name="Normal 14 2 2 3 2 2 2 2 3" xfId="4298" xr:uid="{00000000-0005-0000-0000-00008B3E0000}"/>
    <cellStyle name="Normal 14 2 2 3 2 2 2 2 4" xfId="16960" xr:uid="{00000000-0005-0000-0000-00008C3E0000}"/>
    <cellStyle name="Normal 14 2 2 3 2 2 2 2 4 2" xfId="25664" xr:uid="{00000000-0005-0000-0000-00008D3E0000}"/>
    <cellStyle name="Normal 14 2 2 3 2 2 2 2 5" xfId="19158" xr:uid="{00000000-0005-0000-0000-00008E3E0000}"/>
    <cellStyle name="Normal 14 2 2 3 2 2 2 2 5 2" xfId="27862" xr:uid="{00000000-0005-0000-0000-00008F3E0000}"/>
    <cellStyle name="Normal 14 2 2 3 2 2 2 2 6" xfId="14790" xr:uid="{00000000-0005-0000-0000-0000903E0000}"/>
    <cellStyle name="Normal 14 2 2 3 2 2 2 2 6 2" xfId="23494" xr:uid="{00000000-0005-0000-0000-0000913E0000}"/>
    <cellStyle name="Normal 14 2 2 3 2 2 2 2 7" xfId="21325" xr:uid="{00000000-0005-0000-0000-0000923E0000}"/>
    <cellStyle name="Normal 14 2 2 3 2 2 2 3" xfId="4299" xr:uid="{00000000-0005-0000-0000-0000933E0000}"/>
    <cellStyle name="Normal 14 2 2 3 2 2 2 3 2" xfId="4300" xr:uid="{00000000-0005-0000-0000-0000943E0000}"/>
    <cellStyle name="Normal 14 2 2 3 2 2 2 3 3" xfId="16962" xr:uid="{00000000-0005-0000-0000-0000953E0000}"/>
    <cellStyle name="Normal 14 2 2 3 2 2 2 3 3 2" xfId="25666" xr:uid="{00000000-0005-0000-0000-0000963E0000}"/>
    <cellStyle name="Normal 14 2 2 3 2 2 2 3 4" xfId="19160" xr:uid="{00000000-0005-0000-0000-0000973E0000}"/>
    <cellStyle name="Normal 14 2 2 3 2 2 2 3 4 2" xfId="27864" xr:uid="{00000000-0005-0000-0000-0000983E0000}"/>
    <cellStyle name="Normal 14 2 2 3 2 2 2 3 5" xfId="14792" xr:uid="{00000000-0005-0000-0000-0000993E0000}"/>
    <cellStyle name="Normal 14 2 2 3 2 2 2 3 5 2" xfId="23496" xr:uid="{00000000-0005-0000-0000-00009A3E0000}"/>
    <cellStyle name="Normal 14 2 2 3 2 2 2 3 6" xfId="21327" xr:uid="{00000000-0005-0000-0000-00009B3E0000}"/>
    <cellStyle name="Normal 14 2 2 3 2 2 3" xfId="4301" xr:uid="{00000000-0005-0000-0000-00009C3E0000}"/>
    <cellStyle name="Normal 14 2 2 3 2 2 3 2" xfId="4302" xr:uid="{00000000-0005-0000-0000-00009D3E0000}"/>
    <cellStyle name="Normal 14 2 2 3 2 2 3 2 2" xfId="4303" xr:uid="{00000000-0005-0000-0000-00009E3E0000}"/>
    <cellStyle name="Normal 14 2 2 3 2 2 3 2 3" xfId="16963" xr:uid="{00000000-0005-0000-0000-00009F3E0000}"/>
    <cellStyle name="Normal 14 2 2 3 2 2 3 2 3 2" xfId="25667" xr:uid="{00000000-0005-0000-0000-0000A03E0000}"/>
    <cellStyle name="Normal 14 2 2 3 2 2 3 2 4" xfId="19161" xr:uid="{00000000-0005-0000-0000-0000A13E0000}"/>
    <cellStyle name="Normal 14 2 2 3 2 2 3 2 4 2" xfId="27865" xr:uid="{00000000-0005-0000-0000-0000A23E0000}"/>
    <cellStyle name="Normal 14 2 2 3 2 2 3 2 5" xfId="14793" xr:uid="{00000000-0005-0000-0000-0000A33E0000}"/>
    <cellStyle name="Normal 14 2 2 3 2 2 3 2 5 2" xfId="23497" xr:uid="{00000000-0005-0000-0000-0000A43E0000}"/>
    <cellStyle name="Normal 14 2 2 3 2 2 3 2 6" xfId="21328" xr:uid="{00000000-0005-0000-0000-0000A53E0000}"/>
    <cellStyle name="Normal 14 2 2 3 2 2 4" xfId="4304" xr:uid="{00000000-0005-0000-0000-0000A63E0000}"/>
    <cellStyle name="Normal 14 2 2 3 2 2 5" xfId="16959" xr:uid="{00000000-0005-0000-0000-0000A73E0000}"/>
    <cellStyle name="Normal 14 2 2 3 2 2 5 2" xfId="25663" xr:uid="{00000000-0005-0000-0000-0000A83E0000}"/>
    <cellStyle name="Normal 14 2 2 3 2 2 6" xfId="19157" xr:uid="{00000000-0005-0000-0000-0000A93E0000}"/>
    <cellStyle name="Normal 14 2 2 3 2 2 6 2" xfId="27861" xr:uid="{00000000-0005-0000-0000-0000AA3E0000}"/>
    <cellStyle name="Normal 14 2 2 3 2 2 7" xfId="14789" xr:uid="{00000000-0005-0000-0000-0000AB3E0000}"/>
    <cellStyle name="Normal 14 2 2 3 2 2 7 2" xfId="23493" xr:uid="{00000000-0005-0000-0000-0000AC3E0000}"/>
    <cellStyle name="Normal 14 2 2 3 2 2 8" xfId="21324" xr:uid="{00000000-0005-0000-0000-0000AD3E0000}"/>
    <cellStyle name="Normal 14 2 2 3 2 3" xfId="4305" xr:uid="{00000000-0005-0000-0000-0000AE3E0000}"/>
    <cellStyle name="Normal 14 2 2 3 2 4" xfId="4306" xr:uid="{00000000-0005-0000-0000-0000AF3E0000}"/>
    <cellStyle name="Normal 14 2 2 3 2 4 2" xfId="4307" xr:uid="{00000000-0005-0000-0000-0000B03E0000}"/>
    <cellStyle name="Normal 14 2 2 3 2 4 2 2" xfId="4308" xr:uid="{00000000-0005-0000-0000-0000B13E0000}"/>
    <cellStyle name="Normal 14 2 2 3 2 4 2 2 2" xfId="4309" xr:uid="{00000000-0005-0000-0000-0000B23E0000}"/>
    <cellStyle name="Normal 14 2 2 3 2 4 2 2 3" xfId="16965" xr:uid="{00000000-0005-0000-0000-0000B33E0000}"/>
    <cellStyle name="Normal 14 2 2 3 2 4 2 2 3 2" xfId="25669" xr:uid="{00000000-0005-0000-0000-0000B43E0000}"/>
    <cellStyle name="Normal 14 2 2 3 2 4 2 2 4" xfId="19163" xr:uid="{00000000-0005-0000-0000-0000B53E0000}"/>
    <cellStyle name="Normal 14 2 2 3 2 4 2 2 4 2" xfId="27867" xr:uid="{00000000-0005-0000-0000-0000B63E0000}"/>
    <cellStyle name="Normal 14 2 2 3 2 4 2 2 5" xfId="14795" xr:uid="{00000000-0005-0000-0000-0000B73E0000}"/>
    <cellStyle name="Normal 14 2 2 3 2 4 2 2 5 2" xfId="23499" xr:uid="{00000000-0005-0000-0000-0000B83E0000}"/>
    <cellStyle name="Normal 14 2 2 3 2 4 2 2 6" xfId="21330" xr:uid="{00000000-0005-0000-0000-0000B93E0000}"/>
    <cellStyle name="Normal 14 2 2 3 2 4 3" xfId="4310" xr:uid="{00000000-0005-0000-0000-0000BA3E0000}"/>
    <cellStyle name="Normal 14 2 2 3 2 4 4" xfId="16964" xr:uid="{00000000-0005-0000-0000-0000BB3E0000}"/>
    <cellStyle name="Normal 14 2 2 3 2 4 4 2" xfId="25668" xr:uid="{00000000-0005-0000-0000-0000BC3E0000}"/>
    <cellStyle name="Normal 14 2 2 3 2 4 5" xfId="19162" xr:uid="{00000000-0005-0000-0000-0000BD3E0000}"/>
    <cellStyle name="Normal 14 2 2 3 2 4 5 2" xfId="27866" xr:uid="{00000000-0005-0000-0000-0000BE3E0000}"/>
    <cellStyle name="Normal 14 2 2 3 2 4 6" xfId="14794" xr:uid="{00000000-0005-0000-0000-0000BF3E0000}"/>
    <cellStyle name="Normal 14 2 2 3 2 4 6 2" xfId="23498" xr:uid="{00000000-0005-0000-0000-0000C03E0000}"/>
    <cellStyle name="Normal 14 2 2 3 2 4 7" xfId="21329" xr:uid="{00000000-0005-0000-0000-0000C13E0000}"/>
    <cellStyle name="Normal 14 2 2 3 2 5" xfId="4311" xr:uid="{00000000-0005-0000-0000-0000C23E0000}"/>
    <cellStyle name="Normal 14 2 2 3 2 5 2" xfId="4312" xr:uid="{00000000-0005-0000-0000-0000C33E0000}"/>
    <cellStyle name="Normal 14 2 2 3 2 5 3" xfId="16966" xr:uid="{00000000-0005-0000-0000-0000C43E0000}"/>
    <cellStyle name="Normal 14 2 2 3 2 5 3 2" xfId="25670" xr:uid="{00000000-0005-0000-0000-0000C53E0000}"/>
    <cellStyle name="Normal 14 2 2 3 2 5 4" xfId="19164" xr:uid="{00000000-0005-0000-0000-0000C63E0000}"/>
    <cellStyle name="Normal 14 2 2 3 2 5 4 2" xfId="27868" xr:uid="{00000000-0005-0000-0000-0000C73E0000}"/>
    <cellStyle name="Normal 14 2 2 3 2 5 5" xfId="14796" xr:uid="{00000000-0005-0000-0000-0000C83E0000}"/>
    <cellStyle name="Normal 14 2 2 3 2 5 5 2" xfId="23500" xr:uid="{00000000-0005-0000-0000-0000C93E0000}"/>
    <cellStyle name="Normal 14 2 2 3 2 5 6" xfId="21331" xr:uid="{00000000-0005-0000-0000-0000CA3E0000}"/>
    <cellStyle name="Normal 14 2 2 3 3" xfId="4313" xr:uid="{00000000-0005-0000-0000-0000CB3E0000}"/>
    <cellStyle name="Normal 14 2 2 3 3 2" xfId="4314" xr:uid="{00000000-0005-0000-0000-0000CC3E0000}"/>
    <cellStyle name="Normal 14 2 2 3 3 2 2" xfId="4315" xr:uid="{00000000-0005-0000-0000-0000CD3E0000}"/>
    <cellStyle name="Normal 14 2 2 3 3 2 2 2" xfId="4316" xr:uid="{00000000-0005-0000-0000-0000CE3E0000}"/>
    <cellStyle name="Normal 14 2 2 3 3 2 2 2 2" xfId="4317" xr:uid="{00000000-0005-0000-0000-0000CF3E0000}"/>
    <cellStyle name="Normal 14 2 2 3 3 2 2 2 2 2" xfId="4318" xr:uid="{00000000-0005-0000-0000-0000D03E0000}"/>
    <cellStyle name="Normal 14 2 2 3 3 2 2 2 2 2 2" xfId="16969" xr:uid="{00000000-0005-0000-0000-0000D13E0000}"/>
    <cellStyle name="Normal 14 2 2 3 3 2 2 2 2 2 2 2" xfId="25673" xr:uid="{00000000-0005-0000-0000-0000D23E0000}"/>
    <cellStyle name="Normal 14 2 2 3 3 2 2 2 2 2 3" xfId="19167" xr:uid="{00000000-0005-0000-0000-0000D33E0000}"/>
    <cellStyle name="Normal 14 2 2 3 3 2 2 2 2 2 3 2" xfId="27871" xr:uid="{00000000-0005-0000-0000-0000D43E0000}"/>
    <cellStyle name="Normal 14 2 2 3 3 2 2 2 2 2 4" xfId="14799" xr:uid="{00000000-0005-0000-0000-0000D53E0000}"/>
    <cellStyle name="Normal 14 2 2 3 3 2 2 2 2 2 4 2" xfId="23503" xr:uid="{00000000-0005-0000-0000-0000D63E0000}"/>
    <cellStyle name="Normal 14 2 2 3 3 2 2 2 2 2 5" xfId="21334" xr:uid="{00000000-0005-0000-0000-0000D73E0000}"/>
    <cellStyle name="Normal 14 2 2 3 3 2 2 2 3" xfId="16968" xr:uid="{00000000-0005-0000-0000-0000D83E0000}"/>
    <cellStyle name="Normal 14 2 2 3 3 2 2 2 3 2" xfId="25672" xr:uid="{00000000-0005-0000-0000-0000D93E0000}"/>
    <cellStyle name="Normal 14 2 2 3 3 2 2 2 4" xfId="19166" xr:uid="{00000000-0005-0000-0000-0000DA3E0000}"/>
    <cellStyle name="Normal 14 2 2 3 3 2 2 2 4 2" xfId="27870" xr:uid="{00000000-0005-0000-0000-0000DB3E0000}"/>
    <cellStyle name="Normal 14 2 2 3 3 2 2 2 5" xfId="14798" xr:uid="{00000000-0005-0000-0000-0000DC3E0000}"/>
    <cellStyle name="Normal 14 2 2 3 3 2 2 2 5 2" xfId="23502" xr:uid="{00000000-0005-0000-0000-0000DD3E0000}"/>
    <cellStyle name="Normal 14 2 2 3 3 2 2 2 6" xfId="21333" xr:uid="{00000000-0005-0000-0000-0000DE3E0000}"/>
    <cellStyle name="Normal 14 2 2 3 3 2 2 3" xfId="4319" xr:uid="{00000000-0005-0000-0000-0000DF3E0000}"/>
    <cellStyle name="Normal 14 2 2 3 3 2 2 3 2" xfId="16970" xr:uid="{00000000-0005-0000-0000-0000E03E0000}"/>
    <cellStyle name="Normal 14 2 2 3 3 2 2 3 2 2" xfId="25674" xr:uid="{00000000-0005-0000-0000-0000E13E0000}"/>
    <cellStyle name="Normal 14 2 2 3 3 2 2 3 3" xfId="19168" xr:uid="{00000000-0005-0000-0000-0000E23E0000}"/>
    <cellStyle name="Normal 14 2 2 3 3 2 2 3 3 2" xfId="27872" xr:uid="{00000000-0005-0000-0000-0000E33E0000}"/>
    <cellStyle name="Normal 14 2 2 3 3 2 2 3 4" xfId="14800" xr:uid="{00000000-0005-0000-0000-0000E43E0000}"/>
    <cellStyle name="Normal 14 2 2 3 3 2 2 3 4 2" xfId="23504" xr:uid="{00000000-0005-0000-0000-0000E53E0000}"/>
    <cellStyle name="Normal 14 2 2 3 3 2 2 3 5" xfId="21335" xr:uid="{00000000-0005-0000-0000-0000E63E0000}"/>
    <cellStyle name="Normal 14 2 2 3 3 2 3" xfId="4320" xr:uid="{00000000-0005-0000-0000-0000E73E0000}"/>
    <cellStyle name="Normal 14 2 2 3 3 2 3 2" xfId="4321" xr:uid="{00000000-0005-0000-0000-0000E83E0000}"/>
    <cellStyle name="Normal 14 2 2 3 3 2 3 2 2" xfId="16971" xr:uid="{00000000-0005-0000-0000-0000E93E0000}"/>
    <cellStyle name="Normal 14 2 2 3 3 2 3 2 2 2" xfId="25675" xr:uid="{00000000-0005-0000-0000-0000EA3E0000}"/>
    <cellStyle name="Normal 14 2 2 3 3 2 3 2 3" xfId="19169" xr:uid="{00000000-0005-0000-0000-0000EB3E0000}"/>
    <cellStyle name="Normal 14 2 2 3 3 2 3 2 3 2" xfId="27873" xr:uid="{00000000-0005-0000-0000-0000EC3E0000}"/>
    <cellStyle name="Normal 14 2 2 3 3 2 3 2 4" xfId="14801" xr:uid="{00000000-0005-0000-0000-0000ED3E0000}"/>
    <cellStyle name="Normal 14 2 2 3 3 2 3 2 4 2" xfId="23505" xr:uid="{00000000-0005-0000-0000-0000EE3E0000}"/>
    <cellStyle name="Normal 14 2 2 3 3 2 3 2 5" xfId="21336" xr:uid="{00000000-0005-0000-0000-0000EF3E0000}"/>
    <cellStyle name="Normal 14 2 2 3 3 2 4" xfId="16967" xr:uid="{00000000-0005-0000-0000-0000F03E0000}"/>
    <cellStyle name="Normal 14 2 2 3 3 2 4 2" xfId="25671" xr:uid="{00000000-0005-0000-0000-0000F13E0000}"/>
    <cellStyle name="Normal 14 2 2 3 3 2 5" xfId="19165" xr:uid="{00000000-0005-0000-0000-0000F23E0000}"/>
    <cellStyle name="Normal 14 2 2 3 3 2 5 2" xfId="27869" xr:uid="{00000000-0005-0000-0000-0000F33E0000}"/>
    <cellStyle name="Normal 14 2 2 3 3 2 6" xfId="14797" xr:uid="{00000000-0005-0000-0000-0000F43E0000}"/>
    <cellStyle name="Normal 14 2 2 3 3 2 6 2" xfId="23501" xr:uid="{00000000-0005-0000-0000-0000F53E0000}"/>
    <cellStyle name="Normal 14 2 2 3 3 2 7" xfId="21332" xr:uid="{00000000-0005-0000-0000-0000F63E0000}"/>
    <cellStyle name="Normal 14 2 2 3 3 3" xfId="4322" xr:uid="{00000000-0005-0000-0000-0000F73E0000}"/>
    <cellStyle name="Normal 14 2 2 3 3 3 2" xfId="4323" xr:uid="{00000000-0005-0000-0000-0000F83E0000}"/>
    <cellStyle name="Normal 14 2 2 3 3 3 2 2" xfId="4324" xr:uid="{00000000-0005-0000-0000-0000F93E0000}"/>
    <cellStyle name="Normal 14 2 2 3 3 3 2 2 2" xfId="16973" xr:uid="{00000000-0005-0000-0000-0000FA3E0000}"/>
    <cellStyle name="Normal 14 2 2 3 3 3 2 2 2 2" xfId="25677" xr:uid="{00000000-0005-0000-0000-0000FB3E0000}"/>
    <cellStyle name="Normal 14 2 2 3 3 3 2 2 3" xfId="19171" xr:uid="{00000000-0005-0000-0000-0000FC3E0000}"/>
    <cellStyle name="Normal 14 2 2 3 3 3 2 2 3 2" xfId="27875" xr:uid="{00000000-0005-0000-0000-0000FD3E0000}"/>
    <cellStyle name="Normal 14 2 2 3 3 3 2 2 4" xfId="14803" xr:uid="{00000000-0005-0000-0000-0000FE3E0000}"/>
    <cellStyle name="Normal 14 2 2 3 3 3 2 2 4 2" xfId="23507" xr:uid="{00000000-0005-0000-0000-0000FF3E0000}"/>
    <cellStyle name="Normal 14 2 2 3 3 3 2 2 5" xfId="21338" xr:uid="{00000000-0005-0000-0000-0000003F0000}"/>
    <cellStyle name="Normal 14 2 2 3 3 3 3" xfId="16972" xr:uid="{00000000-0005-0000-0000-0000013F0000}"/>
    <cellStyle name="Normal 14 2 2 3 3 3 3 2" xfId="25676" xr:uid="{00000000-0005-0000-0000-0000023F0000}"/>
    <cellStyle name="Normal 14 2 2 3 3 3 4" xfId="19170" xr:uid="{00000000-0005-0000-0000-0000033F0000}"/>
    <cellStyle name="Normal 14 2 2 3 3 3 4 2" xfId="27874" xr:uid="{00000000-0005-0000-0000-0000043F0000}"/>
    <cellStyle name="Normal 14 2 2 3 3 3 5" xfId="14802" xr:uid="{00000000-0005-0000-0000-0000053F0000}"/>
    <cellStyle name="Normal 14 2 2 3 3 3 5 2" xfId="23506" xr:uid="{00000000-0005-0000-0000-0000063F0000}"/>
    <cellStyle name="Normal 14 2 2 3 3 3 6" xfId="21337" xr:uid="{00000000-0005-0000-0000-0000073F0000}"/>
    <cellStyle name="Normal 14 2 2 3 3 4" xfId="4325" xr:uid="{00000000-0005-0000-0000-0000083F0000}"/>
    <cellStyle name="Normal 14 2 2 3 3 4 2" xfId="16974" xr:uid="{00000000-0005-0000-0000-0000093F0000}"/>
    <cellStyle name="Normal 14 2 2 3 3 4 2 2" xfId="25678" xr:uid="{00000000-0005-0000-0000-00000A3F0000}"/>
    <cellStyle name="Normal 14 2 2 3 3 4 3" xfId="19172" xr:uid="{00000000-0005-0000-0000-00000B3F0000}"/>
    <cellStyle name="Normal 14 2 2 3 3 4 3 2" xfId="27876" xr:uid="{00000000-0005-0000-0000-00000C3F0000}"/>
    <cellStyle name="Normal 14 2 2 3 3 4 4" xfId="14804" xr:uid="{00000000-0005-0000-0000-00000D3F0000}"/>
    <cellStyle name="Normal 14 2 2 3 3 4 4 2" xfId="23508" xr:uid="{00000000-0005-0000-0000-00000E3F0000}"/>
    <cellStyle name="Normal 14 2 2 3 3 4 5" xfId="21339" xr:uid="{00000000-0005-0000-0000-00000F3F0000}"/>
    <cellStyle name="Normal 14 2 2 3 4" xfId="4326" xr:uid="{00000000-0005-0000-0000-0000103F0000}"/>
    <cellStyle name="Normal 14 2 2 3 4 2" xfId="4327" xr:uid="{00000000-0005-0000-0000-0000113F0000}"/>
    <cellStyle name="Normal 14 2 2 3 4 2 2" xfId="4328" xr:uid="{00000000-0005-0000-0000-0000123F0000}"/>
    <cellStyle name="Normal 14 2 2 3 4 2 2 2" xfId="4329" xr:uid="{00000000-0005-0000-0000-0000133F0000}"/>
    <cellStyle name="Normal 14 2 2 3 4 2 2 2 2" xfId="16976" xr:uid="{00000000-0005-0000-0000-0000143F0000}"/>
    <cellStyle name="Normal 14 2 2 3 4 2 2 2 2 2" xfId="25680" xr:uid="{00000000-0005-0000-0000-0000153F0000}"/>
    <cellStyle name="Normal 14 2 2 3 4 2 2 2 3" xfId="19174" xr:uid="{00000000-0005-0000-0000-0000163F0000}"/>
    <cellStyle name="Normal 14 2 2 3 4 2 2 2 3 2" xfId="27878" xr:uid="{00000000-0005-0000-0000-0000173F0000}"/>
    <cellStyle name="Normal 14 2 2 3 4 2 2 2 4" xfId="14806" xr:uid="{00000000-0005-0000-0000-0000183F0000}"/>
    <cellStyle name="Normal 14 2 2 3 4 2 2 2 4 2" xfId="23510" xr:uid="{00000000-0005-0000-0000-0000193F0000}"/>
    <cellStyle name="Normal 14 2 2 3 4 2 2 2 5" xfId="21341" xr:uid="{00000000-0005-0000-0000-00001A3F0000}"/>
    <cellStyle name="Normal 14 2 2 3 4 2 3" xfId="16975" xr:uid="{00000000-0005-0000-0000-00001B3F0000}"/>
    <cellStyle name="Normal 14 2 2 3 4 2 3 2" xfId="25679" xr:uid="{00000000-0005-0000-0000-00001C3F0000}"/>
    <cellStyle name="Normal 14 2 2 3 4 2 4" xfId="19173" xr:uid="{00000000-0005-0000-0000-00001D3F0000}"/>
    <cellStyle name="Normal 14 2 2 3 4 2 4 2" xfId="27877" xr:uid="{00000000-0005-0000-0000-00001E3F0000}"/>
    <cellStyle name="Normal 14 2 2 3 4 2 5" xfId="14805" xr:uid="{00000000-0005-0000-0000-00001F3F0000}"/>
    <cellStyle name="Normal 14 2 2 3 4 2 5 2" xfId="23509" xr:uid="{00000000-0005-0000-0000-0000203F0000}"/>
    <cellStyle name="Normal 14 2 2 3 4 2 6" xfId="21340" xr:uid="{00000000-0005-0000-0000-0000213F0000}"/>
    <cellStyle name="Normal 14 2 2 3 4 3" xfId="4330" xr:uid="{00000000-0005-0000-0000-0000223F0000}"/>
    <cellStyle name="Normal 14 2 2 3 4 3 2" xfId="16977" xr:uid="{00000000-0005-0000-0000-0000233F0000}"/>
    <cellStyle name="Normal 14 2 2 3 4 3 2 2" xfId="25681" xr:uid="{00000000-0005-0000-0000-0000243F0000}"/>
    <cellStyle name="Normal 14 2 2 3 4 3 3" xfId="19175" xr:uid="{00000000-0005-0000-0000-0000253F0000}"/>
    <cellStyle name="Normal 14 2 2 3 4 3 3 2" xfId="27879" xr:uid="{00000000-0005-0000-0000-0000263F0000}"/>
    <cellStyle name="Normal 14 2 2 3 4 3 4" xfId="14807" xr:uid="{00000000-0005-0000-0000-0000273F0000}"/>
    <cellStyle name="Normal 14 2 2 3 4 3 4 2" xfId="23511" xr:uid="{00000000-0005-0000-0000-0000283F0000}"/>
    <cellStyle name="Normal 14 2 2 3 4 3 5" xfId="21342" xr:uid="{00000000-0005-0000-0000-0000293F0000}"/>
    <cellStyle name="Normal 14 2 2 3 5" xfId="4331" xr:uid="{00000000-0005-0000-0000-00002A3F0000}"/>
    <cellStyle name="Normal 14 2 2 3 5 2" xfId="4332" xr:uid="{00000000-0005-0000-0000-00002B3F0000}"/>
    <cellStyle name="Normal 14 2 2 3 5 2 2" xfId="16978" xr:uid="{00000000-0005-0000-0000-00002C3F0000}"/>
    <cellStyle name="Normal 14 2 2 3 5 2 2 2" xfId="25682" xr:uid="{00000000-0005-0000-0000-00002D3F0000}"/>
    <cellStyle name="Normal 14 2 2 3 5 2 3" xfId="19176" xr:uid="{00000000-0005-0000-0000-00002E3F0000}"/>
    <cellStyle name="Normal 14 2 2 3 5 2 3 2" xfId="27880" xr:uid="{00000000-0005-0000-0000-00002F3F0000}"/>
    <cellStyle name="Normal 14 2 2 3 5 2 4" xfId="14808" xr:uid="{00000000-0005-0000-0000-0000303F0000}"/>
    <cellStyle name="Normal 14 2 2 3 5 2 4 2" xfId="23512" xr:uid="{00000000-0005-0000-0000-0000313F0000}"/>
    <cellStyle name="Normal 14 2 2 3 5 2 5" xfId="21343" xr:uid="{00000000-0005-0000-0000-0000323F0000}"/>
    <cellStyle name="Normal 14 2 2 3 6" xfId="16958" xr:uid="{00000000-0005-0000-0000-0000333F0000}"/>
    <cellStyle name="Normal 14 2 2 3 6 2" xfId="25662" xr:uid="{00000000-0005-0000-0000-0000343F0000}"/>
    <cellStyle name="Normal 14 2 2 3 7" xfId="19156" xr:uid="{00000000-0005-0000-0000-0000353F0000}"/>
    <cellStyle name="Normal 14 2 2 3 7 2" xfId="27860" xr:uid="{00000000-0005-0000-0000-0000363F0000}"/>
    <cellStyle name="Normal 14 2 2 3 8" xfId="14788" xr:uid="{00000000-0005-0000-0000-0000373F0000}"/>
    <cellStyle name="Normal 14 2 2 3 8 2" xfId="23492" xr:uid="{00000000-0005-0000-0000-0000383F0000}"/>
    <cellStyle name="Normal 14 2 2 3 9" xfId="21323" xr:uid="{00000000-0005-0000-0000-0000393F0000}"/>
    <cellStyle name="Normal 14 2 2 4" xfId="4333" xr:uid="{00000000-0005-0000-0000-00003A3F0000}"/>
    <cellStyle name="Normal 14 2 2 4 2" xfId="4334" xr:uid="{00000000-0005-0000-0000-00003B3F0000}"/>
    <cellStyle name="Normal 14 2 2 4 2 2" xfId="4335" xr:uid="{00000000-0005-0000-0000-00003C3F0000}"/>
    <cellStyle name="Normal 14 2 2 4 2 2 2" xfId="4336" xr:uid="{00000000-0005-0000-0000-00003D3F0000}"/>
    <cellStyle name="Normal 14 2 2 4 2 2 2 2" xfId="4337" xr:uid="{00000000-0005-0000-0000-00003E3F0000}"/>
    <cellStyle name="Normal 14 2 2 4 2 2 2 2 2" xfId="4338" xr:uid="{00000000-0005-0000-0000-00003F3F0000}"/>
    <cellStyle name="Normal 14 2 2 4 2 2 2 2 3" xfId="16981" xr:uid="{00000000-0005-0000-0000-0000403F0000}"/>
    <cellStyle name="Normal 14 2 2 4 2 2 2 2 3 2" xfId="25685" xr:uid="{00000000-0005-0000-0000-0000413F0000}"/>
    <cellStyle name="Normal 14 2 2 4 2 2 2 2 4" xfId="19179" xr:uid="{00000000-0005-0000-0000-0000423F0000}"/>
    <cellStyle name="Normal 14 2 2 4 2 2 2 2 4 2" xfId="27883" xr:uid="{00000000-0005-0000-0000-0000433F0000}"/>
    <cellStyle name="Normal 14 2 2 4 2 2 2 2 5" xfId="14811" xr:uid="{00000000-0005-0000-0000-0000443F0000}"/>
    <cellStyle name="Normal 14 2 2 4 2 2 2 2 5 2" xfId="23515" xr:uid="{00000000-0005-0000-0000-0000453F0000}"/>
    <cellStyle name="Normal 14 2 2 4 2 2 2 2 6" xfId="21346" xr:uid="{00000000-0005-0000-0000-0000463F0000}"/>
    <cellStyle name="Normal 14 2 2 4 2 2 3" xfId="4339" xr:uid="{00000000-0005-0000-0000-0000473F0000}"/>
    <cellStyle name="Normal 14 2 2 4 2 2 4" xfId="16980" xr:uid="{00000000-0005-0000-0000-0000483F0000}"/>
    <cellStyle name="Normal 14 2 2 4 2 2 4 2" xfId="25684" xr:uid="{00000000-0005-0000-0000-0000493F0000}"/>
    <cellStyle name="Normal 14 2 2 4 2 2 5" xfId="19178" xr:uid="{00000000-0005-0000-0000-00004A3F0000}"/>
    <cellStyle name="Normal 14 2 2 4 2 2 5 2" xfId="27882" xr:uid="{00000000-0005-0000-0000-00004B3F0000}"/>
    <cellStyle name="Normal 14 2 2 4 2 2 6" xfId="14810" xr:uid="{00000000-0005-0000-0000-00004C3F0000}"/>
    <cellStyle name="Normal 14 2 2 4 2 2 6 2" xfId="23514" xr:uid="{00000000-0005-0000-0000-00004D3F0000}"/>
    <cellStyle name="Normal 14 2 2 4 2 2 7" xfId="21345" xr:uid="{00000000-0005-0000-0000-00004E3F0000}"/>
    <cellStyle name="Normal 14 2 2 4 2 3" xfId="4340" xr:uid="{00000000-0005-0000-0000-00004F3F0000}"/>
    <cellStyle name="Normal 14 2 2 4 2 3 2" xfId="4341" xr:uid="{00000000-0005-0000-0000-0000503F0000}"/>
    <cellStyle name="Normal 14 2 2 4 2 3 3" xfId="16982" xr:uid="{00000000-0005-0000-0000-0000513F0000}"/>
    <cellStyle name="Normal 14 2 2 4 2 3 3 2" xfId="25686" xr:uid="{00000000-0005-0000-0000-0000523F0000}"/>
    <cellStyle name="Normal 14 2 2 4 2 3 4" xfId="19180" xr:uid="{00000000-0005-0000-0000-0000533F0000}"/>
    <cellStyle name="Normal 14 2 2 4 2 3 4 2" xfId="27884" xr:uid="{00000000-0005-0000-0000-0000543F0000}"/>
    <cellStyle name="Normal 14 2 2 4 2 3 5" xfId="14812" xr:uid="{00000000-0005-0000-0000-0000553F0000}"/>
    <cellStyle name="Normal 14 2 2 4 2 3 5 2" xfId="23516" xr:uid="{00000000-0005-0000-0000-0000563F0000}"/>
    <cellStyle name="Normal 14 2 2 4 2 3 6" xfId="21347" xr:uid="{00000000-0005-0000-0000-0000573F0000}"/>
    <cellStyle name="Normal 14 2 2 4 3" xfId="4342" xr:uid="{00000000-0005-0000-0000-0000583F0000}"/>
    <cellStyle name="Normal 14 2 2 4 3 2" xfId="4343" xr:uid="{00000000-0005-0000-0000-0000593F0000}"/>
    <cellStyle name="Normal 14 2 2 4 3 2 2" xfId="4344" xr:uid="{00000000-0005-0000-0000-00005A3F0000}"/>
    <cellStyle name="Normal 14 2 2 4 3 2 3" xfId="16983" xr:uid="{00000000-0005-0000-0000-00005B3F0000}"/>
    <cellStyle name="Normal 14 2 2 4 3 2 3 2" xfId="25687" xr:uid="{00000000-0005-0000-0000-00005C3F0000}"/>
    <cellStyle name="Normal 14 2 2 4 3 2 4" xfId="19181" xr:uid="{00000000-0005-0000-0000-00005D3F0000}"/>
    <cellStyle name="Normal 14 2 2 4 3 2 4 2" xfId="27885" xr:uid="{00000000-0005-0000-0000-00005E3F0000}"/>
    <cellStyle name="Normal 14 2 2 4 3 2 5" xfId="14813" xr:uid="{00000000-0005-0000-0000-00005F3F0000}"/>
    <cellStyle name="Normal 14 2 2 4 3 2 5 2" xfId="23517" xr:uid="{00000000-0005-0000-0000-0000603F0000}"/>
    <cellStyle name="Normal 14 2 2 4 3 2 6" xfId="21348" xr:uid="{00000000-0005-0000-0000-0000613F0000}"/>
    <cellStyle name="Normal 14 2 2 4 4" xfId="4345" xr:uid="{00000000-0005-0000-0000-0000623F0000}"/>
    <cellStyle name="Normal 14 2 2 4 5" xfId="16979" xr:uid="{00000000-0005-0000-0000-0000633F0000}"/>
    <cellStyle name="Normal 14 2 2 4 5 2" xfId="25683" xr:uid="{00000000-0005-0000-0000-0000643F0000}"/>
    <cellStyle name="Normal 14 2 2 4 6" xfId="19177" xr:uid="{00000000-0005-0000-0000-0000653F0000}"/>
    <cellStyle name="Normal 14 2 2 4 6 2" xfId="27881" xr:uid="{00000000-0005-0000-0000-0000663F0000}"/>
    <cellStyle name="Normal 14 2 2 4 7" xfId="14809" xr:uid="{00000000-0005-0000-0000-0000673F0000}"/>
    <cellStyle name="Normal 14 2 2 4 7 2" xfId="23513" xr:uid="{00000000-0005-0000-0000-0000683F0000}"/>
    <cellStyle name="Normal 14 2 2 4 8" xfId="21344" xr:uid="{00000000-0005-0000-0000-0000693F0000}"/>
    <cellStyle name="Normal 14 2 2 5" xfId="4346" xr:uid="{00000000-0005-0000-0000-00006A3F0000}"/>
    <cellStyle name="Normal 14 2 2 6" xfId="4347" xr:uid="{00000000-0005-0000-0000-00006B3F0000}"/>
    <cellStyle name="Normal 14 2 2 6 2" xfId="4348" xr:uid="{00000000-0005-0000-0000-00006C3F0000}"/>
    <cellStyle name="Normal 14 2 2 6 2 2" xfId="4349" xr:uid="{00000000-0005-0000-0000-00006D3F0000}"/>
    <cellStyle name="Normal 14 2 2 6 2 2 2" xfId="4350" xr:uid="{00000000-0005-0000-0000-00006E3F0000}"/>
    <cellStyle name="Normal 14 2 2 6 2 2 3" xfId="16985" xr:uid="{00000000-0005-0000-0000-00006F3F0000}"/>
    <cellStyle name="Normal 14 2 2 6 2 2 3 2" xfId="25689" xr:uid="{00000000-0005-0000-0000-0000703F0000}"/>
    <cellStyle name="Normal 14 2 2 6 2 2 4" xfId="19183" xr:uid="{00000000-0005-0000-0000-0000713F0000}"/>
    <cellStyle name="Normal 14 2 2 6 2 2 4 2" xfId="27887" xr:uid="{00000000-0005-0000-0000-0000723F0000}"/>
    <cellStyle name="Normal 14 2 2 6 2 2 5" xfId="14815" xr:uid="{00000000-0005-0000-0000-0000733F0000}"/>
    <cellStyle name="Normal 14 2 2 6 2 2 5 2" xfId="23519" xr:uid="{00000000-0005-0000-0000-0000743F0000}"/>
    <cellStyle name="Normal 14 2 2 6 2 2 6" xfId="21350" xr:uid="{00000000-0005-0000-0000-0000753F0000}"/>
    <cellStyle name="Normal 14 2 2 6 3" xfId="4351" xr:uid="{00000000-0005-0000-0000-0000763F0000}"/>
    <cellStyle name="Normal 14 2 2 6 4" xfId="16984" xr:uid="{00000000-0005-0000-0000-0000773F0000}"/>
    <cellStyle name="Normal 14 2 2 6 4 2" xfId="25688" xr:uid="{00000000-0005-0000-0000-0000783F0000}"/>
    <cellStyle name="Normal 14 2 2 6 5" xfId="19182" xr:uid="{00000000-0005-0000-0000-0000793F0000}"/>
    <cellStyle name="Normal 14 2 2 6 5 2" xfId="27886" xr:uid="{00000000-0005-0000-0000-00007A3F0000}"/>
    <cellStyle name="Normal 14 2 2 6 6" xfId="14814" xr:uid="{00000000-0005-0000-0000-00007B3F0000}"/>
    <cellStyle name="Normal 14 2 2 6 6 2" xfId="23518" xr:uid="{00000000-0005-0000-0000-00007C3F0000}"/>
    <cellStyle name="Normal 14 2 2 6 7" xfId="21349" xr:uid="{00000000-0005-0000-0000-00007D3F0000}"/>
    <cellStyle name="Normal 14 2 2 7" xfId="4352" xr:uid="{00000000-0005-0000-0000-00007E3F0000}"/>
    <cellStyle name="Normal 14 2 2 7 2" xfId="4353" xr:uid="{00000000-0005-0000-0000-00007F3F0000}"/>
    <cellStyle name="Normal 14 2 2 7 3" xfId="16986" xr:uid="{00000000-0005-0000-0000-0000803F0000}"/>
    <cellStyle name="Normal 14 2 2 7 3 2" xfId="25690" xr:uid="{00000000-0005-0000-0000-0000813F0000}"/>
    <cellStyle name="Normal 14 2 2 7 4" xfId="19184" xr:uid="{00000000-0005-0000-0000-0000823F0000}"/>
    <cellStyle name="Normal 14 2 2 7 4 2" xfId="27888" xr:uid="{00000000-0005-0000-0000-0000833F0000}"/>
    <cellStyle name="Normal 14 2 2 7 5" xfId="14816" xr:uid="{00000000-0005-0000-0000-0000843F0000}"/>
    <cellStyle name="Normal 14 2 2 7 5 2" xfId="23520" xr:uid="{00000000-0005-0000-0000-0000853F0000}"/>
    <cellStyle name="Normal 14 2 2 7 6" xfId="21351" xr:uid="{00000000-0005-0000-0000-0000863F0000}"/>
    <cellStyle name="Normal 14 2 3" xfId="4354" xr:uid="{00000000-0005-0000-0000-0000873F0000}"/>
    <cellStyle name="Normal 14 2 3 2" xfId="4355" xr:uid="{00000000-0005-0000-0000-0000883F0000}"/>
    <cellStyle name="Normal 14 2 3 2 2" xfId="4356" xr:uid="{00000000-0005-0000-0000-0000893F0000}"/>
    <cellStyle name="Normal 14 2 3 2 2 2" xfId="4357" xr:uid="{00000000-0005-0000-0000-00008A3F0000}"/>
    <cellStyle name="Normal 14 2 3 2 2 2 2" xfId="4358" xr:uid="{00000000-0005-0000-0000-00008B3F0000}"/>
    <cellStyle name="Normal 14 2 3 2 2 2 2 2" xfId="4359" xr:uid="{00000000-0005-0000-0000-00008C3F0000}"/>
    <cellStyle name="Normal 14 2 3 2 2 2 2 2 2" xfId="4360" xr:uid="{00000000-0005-0000-0000-00008D3F0000}"/>
    <cellStyle name="Normal 14 2 3 2 2 2 2 2 2 2" xfId="4361" xr:uid="{00000000-0005-0000-0000-00008E3F0000}"/>
    <cellStyle name="Normal 14 2 3 2 2 2 2 2 2 2 2" xfId="4362" xr:uid="{00000000-0005-0000-0000-00008F3F0000}"/>
    <cellStyle name="Normal 14 2 3 2 2 2 2 2 2 2 3" xfId="16990" xr:uid="{00000000-0005-0000-0000-0000903F0000}"/>
    <cellStyle name="Normal 14 2 3 2 2 2 2 2 2 2 3 2" xfId="25694" xr:uid="{00000000-0005-0000-0000-0000913F0000}"/>
    <cellStyle name="Normal 14 2 3 2 2 2 2 2 2 2 4" xfId="19188" xr:uid="{00000000-0005-0000-0000-0000923F0000}"/>
    <cellStyle name="Normal 14 2 3 2 2 2 2 2 2 2 4 2" xfId="27892" xr:uid="{00000000-0005-0000-0000-0000933F0000}"/>
    <cellStyle name="Normal 14 2 3 2 2 2 2 2 2 2 5" xfId="14820" xr:uid="{00000000-0005-0000-0000-0000943F0000}"/>
    <cellStyle name="Normal 14 2 3 2 2 2 2 2 2 2 5 2" xfId="23524" xr:uid="{00000000-0005-0000-0000-0000953F0000}"/>
    <cellStyle name="Normal 14 2 3 2 2 2 2 2 2 2 6" xfId="21355" xr:uid="{00000000-0005-0000-0000-0000963F0000}"/>
    <cellStyle name="Normal 14 2 3 2 2 2 2 2 3" xfId="4363" xr:uid="{00000000-0005-0000-0000-0000973F0000}"/>
    <cellStyle name="Normal 14 2 3 2 2 2 2 2 4" xfId="16989" xr:uid="{00000000-0005-0000-0000-0000983F0000}"/>
    <cellStyle name="Normal 14 2 3 2 2 2 2 2 4 2" xfId="25693" xr:uid="{00000000-0005-0000-0000-0000993F0000}"/>
    <cellStyle name="Normal 14 2 3 2 2 2 2 2 5" xfId="19187" xr:uid="{00000000-0005-0000-0000-00009A3F0000}"/>
    <cellStyle name="Normal 14 2 3 2 2 2 2 2 5 2" xfId="27891" xr:uid="{00000000-0005-0000-0000-00009B3F0000}"/>
    <cellStyle name="Normal 14 2 3 2 2 2 2 2 6" xfId="14819" xr:uid="{00000000-0005-0000-0000-00009C3F0000}"/>
    <cellStyle name="Normal 14 2 3 2 2 2 2 2 6 2" xfId="23523" xr:uid="{00000000-0005-0000-0000-00009D3F0000}"/>
    <cellStyle name="Normal 14 2 3 2 2 2 2 2 7" xfId="21354" xr:uid="{00000000-0005-0000-0000-00009E3F0000}"/>
    <cellStyle name="Normal 14 2 3 2 2 2 2 3" xfId="4364" xr:uid="{00000000-0005-0000-0000-00009F3F0000}"/>
    <cellStyle name="Normal 14 2 3 2 2 2 2 3 2" xfId="4365" xr:uid="{00000000-0005-0000-0000-0000A03F0000}"/>
    <cellStyle name="Normal 14 2 3 2 2 2 2 3 3" xfId="16991" xr:uid="{00000000-0005-0000-0000-0000A13F0000}"/>
    <cellStyle name="Normal 14 2 3 2 2 2 2 3 3 2" xfId="25695" xr:uid="{00000000-0005-0000-0000-0000A23F0000}"/>
    <cellStyle name="Normal 14 2 3 2 2 2 2 3 4" xfId="19189" xr:uid="{00000000-0005-0000-0000-0000A33F0000}"/>
    <cellStyle name="Normal 14 2 3 2 2 2 2 3 4 2" xfId="27893" xr:uid="{00000000-0005-0000-0000-0000A43F0000}"/>
    <cellStyle name="Normal 14 2 3 2 2 2 2 3 5" xfId="14821" xr:uid="{00000000-0005-0000-0000-0000A53F0000}"/>
    <cellStyle name="Normal 14 2 3 2 2 2 2 3 5 2" xfId="23525" xr:uid="{00000000-0005-0000-0000-0000A63F0000}"/>
    <cellStyle name="Normal 14 2 3 2 2 2 2 3 6" xfId="21356" xr:uid="{00000000-0005-0000-0000-0000A73F0000}"/>
    <cellStyle name="Normal 14 2 3 2 2 2 3" xfId="4366" xr:uid="{00000000-0005-0000-0000-0000A83F0000}"/>
    <cellStyle name="Normal 14 2 3 2 2 2 3 2" xfId="4367" xr:uid="{00000000-0005-0000-0000-0000A93F0000}"/>
    <cellStyle name="Normal 14 2 3 2 2 2 3 2 2" xfId="4368" xr:uid="{00000000-0005-0000-0000-0000AA3F0000}"/>
    <cellStyle name="Normal 14 2 3 2 2 2 3 2 3" xfId="16992" xr:uid="{00000000-0005-0000-0000-0000AB3F0000}"/>
    <cellStyle name="Normal 14 2 3 2 2 2 3 2 3 2" xfId="25696" xr:uid="{00000000-0005-0000-0000-0000AC3F0000}"/>
    <cellStyle name="Normal 14 2 3 2 2 2 3 2 4" xfId="19190" xr:uid="{00000000-0005-0000-0000-0000AD3F0000}"/>
    <cellStyle name="Normal 14 2 3 2 2 2 3 2 4 2" xfId="27894" xr:uid="{00000000-0005-0000-0000-0000AE3F0000}"/>
    <cellStyle name="Normal 14 2 3 2 2 2 3 2 5" xfId="14822" xr:uid="{00000000-0005-0000-0000-0000AF3F0000}"/>
    <cellStyle name="Normal 14 2 3 2 2 2 3 2 5 2" xfId="23526" xr:uid="{00000000-0005-0000-0000-0000B03F0000}"/>
    <cellStyle name="Normal 14 2 3 2 2 2 3 2 6" xfId="21357" xr:uid="{00000000-0005-0000-0000-0000B13F0000}"/>
    <cellStyle name="Normal 14 2 3 2 2 2 4" xfId="4369" xr:uid="{00000000-0005-0000-0000-0000B23F0000}"/>
    <cellStyle name="Normal 14 2 3 2 2 2 5" xfId="16988" xr:uid="{00000000-0005-0000-0000-0000B33F0000}"/>
    <cellStyle name="Normal 14 2 3 2 2 2 5 2" xfId="25692" xr:uid="{00000000-0005-0000-0000-0000B43F0000}"/>
    <cellStyle name="Normal 14 2 3 2 2 2 6" xfId="19186" xr:uid="{00000000-0005-0000-0000-0000B53F0000}"/>
    <cellStyle name="Normal 14 2 3 2 2 2 6 2" xfId="27890" xr:uid="{00000000-0005-0000-0000-0000B63F0000}"/>
    <cellStyle name="Normal 14 2 3 2 2 2 7" xfId="14818" xr:uid="{00000000-0005-0000-0000-0000B73F0000}"/>
    <cellStyle name="Normal 14 2 3 2 2 2 7 2" xfId="23522" xr:uid="{00000000-0005-0000-0000-0000B83F0000}"/>
    <cellStyle name="Normal 14 2 3 2 2 2 8" xfId="21353" xr:uid="{00000000-0005-0000-0000-0000B93F0000}"/>
    <cellStyle name="Normal 14 2 3 2 2 3" xfId="4370" xr:uid="{00000000-0005-0000-0000-0000BA3F0000}"/>
    <cellStyle name="Normal 14 2 3 2 2 4" xfId="4371" xr:uid="{00000000-0005-0000-0000-0000BB3F0000}"/>
    <cellStyle name="Normal 14 2 3 2 2 4 2" xfId="4372" xr:uid="{00000000-0005-0000-0000-0000BC3F0000}"/>
    <cellStyle name="Normal 14 2 3 2 2 4 2 2" xfId="4373" xr:uid="{00000000-0005-0000-0000-0000BD3F0000}"/>
    <cellStyle name="Normal 14 2 3 2 2 4 2 2 2" xfId="4374" xr:uid="{00000000-0005-0000-0000-0000BE3F0000}"/>
    <cellStyle name="Normal 14 2 3 2 2 4 2 2 3" xfId="16994" xr:uid="{00000000-0005-0000-0000-0000BF3F0000}"/>
    <cellStyle name="Normal 14 2 3 2 2 4 2 2 3 2" xfId="25698" xr:uid="{00000000-0005-0000-0000-0000C03F0000}"/>
    <cellStyle name="Normal 14 2 3 2 2 4 2 2 4" xfId="19192" xr:uid="{00000000-0005-0000-0000-0000C13F0000}"/>
    <cellStyle name="Normal 14 2 3 2 2 4 2 2 4 2" xfId="27896" xr:uid="{00000000-0005-0000-0000-0000C23F0000}"/>
    <cellStyle name="Normal 14 2 3 2 2 4 2 2 5" xfId="14824" xr:uid="{00000000-0005-0000-0000-0000C33F0000}"/>
    <cellStyle name="Normal 14 2 3 2 2 4 2 2 5 2" xfId="23528" xr:uid="{00000000-0005-0000-0000-0000C43F0000}"/>
    <cellStyle name="Normal 14 2 3 2 2 4 2 2 6" xfId="21359" xr:uid="{00000000-0005-0000-0000-0000C53F0000}"/>
    <cellStyle name="Normal 14 2 3 2 2 4 3" xfId="4375" xr:uid="{00000000-0005-0000-0000-0000C63F0000}"/>
    <cellStyle name="Normal 14 2 3 2 2 4 4" xfId="16993" xr:uid="{00000000-0005-0000-0000-0000C73F0000}"/>
    <cellStyle name="Normal 14 2 3 2 2 4 4 2" xfId="25697" xr:uid="{00000000-0005-0000-0000-0000C83F0000}"/>
    <cellStyle name="Normal 14 2 3 2 2 4 5" xfId="19191" xr:uid="{00000000-0005-0000-0000-0000C93F0000}"/>
    <cellStyle name="Normal 14 2 3 2 2 4 5 2" xfId="27895" xr:uid="{00000000-0005-0000-0000-0000CA3F0000}"/>
    <cellStyle name="Normal 14 2 3 2 2 4 6" xfId="14823" xr:uid="{00000000-0005-0000-0000-0000CB3F0000}"/>
    <cellStyle name="Normal 14 2 3 2 2 4 6 2" xfId="23527" xr:uid="{00000000-0005-0000-0000-0000CC3F0000}"/>
    <cellStyle name="Normal 14 2 3 2 2 4 7" xfId="21358" xr:uid="{00000000-0005-0000-0000-0000CD3F0000}"/>
    <cellStyle name="Normal 14 2 3 2 2 5" xfId="4376" xr:uid="{00000000-0005-0000-0000-0000CE3F0000}"/>
    <cellStyle name="Normal 14 2 3 2 2 5 2" xfId="4377" xr:uid="{00000000-0005-0000-0000-0000CF3F0000}"/>
    <cellStyle name="Normal 14 2 3 2 2 5 3" xfId="16995" xr:uid="{00000000-0005-0000-0000-0000D03F0000}"/>
    <cellStyle name="Normal 14 2 3 2 2 5 3 2" xfId="25699" xr:uid="{00000000-0005-0000-0000-0000D13F0000}"/>
    <cellStyle name="Normal 14 2 3 2 2 5 4" xfId="19193" xr:uid="{00000000-0005-0000-0000-0000D23F0000}"/>
    <cellStyle name="Normal 14 2 3 2 2 5 4 2" xfId="27897" xr:uid="{00000000-0005-0000-0000-0000D33F0000}"/>
    <cellStyle name="Normal 14 2 3 2 2 5 5" xfId="14825" xr:uid="{00000000-0005-0000-0000-0000D43F0000}"/>
    <cellStyle name="Normal 14 2 3 2 2 5 5 2" xfId="23529" xr:uid="{00000000-0005-0000-0000-0000D53F0000}"/>
    <cellStyle name="Normal 14 2 3 2 2 5 6" xfId="21360" xr:uid="{00000000-0005-0000-0000-0000D63F0000}"/>
    <cellStyle name="Normal 14 2 3 2 3" xfId="4378" xr:uid="{00000000-0005-0000-0000-0000D73F0000}"/>
    <cellStyle name="Normal 14 2 3 2 3 2" xfId="4379" xr:uid="{00000000-0005-0000-0000-0000D83F0000}"/>
    <cellStyle name="Normal 14 2 3 2 3 2 2" xfId="4380" xr:uid="{00000000-0005-0000-0000-0000D93F0000}"/>
    <cellStyle name="Normal 14 2 3 2 3 2 2 2" xfId="4381" xr:uid="{00000000-0005-0000-0000-0000DA3F0000}"/>
    <cellStyle name="Normal 14 2 3 2 3 2 2 2 2" xfId="4382" xr:uid="{00000000-0005-0000-0000-0000DB3F0000}"/>
    <cellStyle name="Normal 14 2 3 2 3 2 2 2 2 2" xfId="4383" xr:uid="{00000000-0005-0000-0000-0000DC3F0000}"/>
    <cellStyle name="Normal 14 2 3 2 3 2 2 2 2 2 2" xfId="16998" xr:uid="{00000000-0005-0000-0000-0000DD3F0000}"/>
    <cellStyle name="Normal 14 2 3 2 3 2 2 2 2 2 2 2" xfId="25702" xr:uid="{00000000-0005-0000-0000-0000DE3F0000}"/>
    <cellStyle name="Normal 14 2 3 2 3 2 2 2 2 2 3" xfId="19196" xr:uid="{00000000-0005-0000-0000-0000DF3F0000}"/>
    <cellStyle name="Normal 14 2 3 2 3 2 2 2 2 2 3 2" xfId="27900" xr:uid="{00000000-0005-0000-0000-0000E03F0000}"/>
    <cellStyle name="Normal 14 2 3 2 3 2 2 2 2 2 4" xfId="14828" xr:uid="{00000000-0005-0000-0000-0000E13F0000}"/>
    <cellStyle name="Normal 14 2 3 2 3 2 2 2 2 2 4 2" xfId="23532" xr:uid="{00000000-0005-0000-0000-0000E23F0000}"/>
    <cellStyle name="Normal 14 2 3 2 3 2 2 2 2 2 5" xfId="21363" xr:uid="{00000000-0005-0000-0000-0000E33F0000}"/>
    <cellStyle name="Normal 14 2 3 2 3 2 2 2 3" xfId="16997" xr:uid="{00000000-0005-0000-0000-0000E43F0000}"/>
    <cellStyle name="Normal 14 2 3 2 3 2 2 2 3 2" xfId="25701" xr:uid="{00000000-0005-0000-0000-0000E53F0000}"/>
    <cellStyle name="Normal 14 2 3 2 3 2 2 2 4" xfId="19195" xr:uid="{00000000-0005-0000-0000-0000E63F0000}"/>
    <cellStyle name="Normal 14 2 3 2 3 2 2 2 4 2" xfId="27899" xr:uid="{00000000-0005-0000-0000-0000E73F0000}"/>
    <cellStyle name="Normal 14 2 3 2 3 2 2 2 5" xfId="14827" xr:uid="{00000000-0005-0000-0000-0000E83F0000}"/>
    <cellStyle name="Normal 14 2 3 2 3 2 2 2 5 2" xfId="23531" xr:uid="{00000000-0005-0000-0000-0000E93F0000}"/>
    <cellStyle name="Normal 14 2 3 2 3 2 2 2 6" xfId="21362" xr:uid="{00000000-0005-0000-0000-0000EA3F0000}"/>
    <cellStyle name="Normal 14 2 3 2 3 2 2 3" xfId="4384" xr:uid="{00000000-0005-0000-0000-0000EB3F0000}"/>
    <cellStyle name="Normal 14 2 3 2 3 2 2 3 2" xfId="16999" xr:uid="{00000000-0005-0000-0000-0000EC3F0000}"/>
    <cellStyle name="Normal 14 2 3 2 3 2 2 3 2 2" xfId="25703" xr:uid="{00000000-0005-0000-0000-0000ED3F0000}"/>
    <cellStyle name="Normal 14 2 3 2 3 2 2 3 3" xfId="19197" xr:uid="{00000000-0005-0000-0000-0000EE3F0000}"/>
    <cellStyle name="Normal 14 2 3 2 3 2 2 3 3 2" xfId="27901" xr:uid="{00000000-0005-0000-0000-0000EF3F0000}"/>
    <cellStyle name="Normal 14 2 3 2 3 2 2 3 4" xfId="14829" xr:uid="{00000000-0005-0000-0000-0000F03F0000}"/>
    <cellStyle name="Normal 14 2 3 2 3 2 2 3 4 2" xfId="23533" xr:uid="{00000000-0005-0000-0000-0000F13F0000}"/>
    <cellStyle name="Normal 14 2 3 2 3 2 2 3 5" xfId="21364" xr:uid="{00000000-0005-0000-0000-0000F23F0000}"/>
    <cellStyle name="Normal 14 2 3 2 3 2 3" xfId="4385" xr:uid="{00000000-0005-0000-0000-0000F33F0000}"/>
    <cellStyle name="Normal 14 2 3 2 3 2 3 2" xfId="4386" xr:uid="{00000000-0005-0000-0000-0000F43F0000}"/>
    <cellStyle name="Normal 14 2 3 2 3 2 3 2 2" xfId="17000" xr:uid="{00000000-0005-0000-0000-0000F53F0000}"/>
    <cellStyle name="Normal 14 2 3 2 3 2 3 2 2 2" xfId="25704" xr:uid="{00000000-0005-0000-0000-0000F63F0000}"/>
    <cellStyle name="Normal 14 2 3 2 3 2 3 2 3" xfId="19198" xr:uid="{00000000-0005-0000-0000-0000F73F0000}"/>
    <cellStyle name="Normal 14 2 3 2 3 2 3 2 3 2" xfId="27902" xr:uid="{00000000-0005-0000-0000-0000F83F0000}"/>
    <cellStyle name="Normal 14 2 3 2 3 2 3 2 4" xfId="14830" xr:uid="{00000000-0005-0000-0000-0000F93F0000}"/>
    <cellStyle name="Normal 14 2 3 2 3 2 3 2 4 2" xfId="23534" xr:uid="{00000000-0005-0000-0000-0000FA3F0000}"/>
    <cellStyle name="Normal 14 2 3 2 3 2 3 2 5" xfId="21365" xr:uid="{00000000-0005-0000-0000-0000FB3F0000}"/>
    <cellStyle name="Normal 14 2 3 2 3 2 4" xfId="16996" xr:uid="{00000000-0005-0000-0000-0000FC3F0000}"/>
    <cellStyle name="Normal 14 2 3 2 3 2 4 2" xfId="25700" xr:uid="{00000000-0005-0000-0000-0000FD3F0000}"/>
    <cellStyle name="Normal 14 2 3 2 3 2 5" xfId="19194" xr:uid="{00000000-0005-0000-0000-0000FE3F0000}"/>
    <cellStyle name="Normal 14 2 3 2 3 2 5 2" xfId="27898" xr:uid="{00000000-0005-0000-0000-0000FF3F0000}"/>
    <cellStyle name="Normal 14 2 3 2 3 2 6" xfId="14826" xr:uid="{00000000-0005-0000-0000-000000400000}"/>
    <cellStyle name="Normal 14 2 3 2 3 2 6 2" xfId="23530" xr:uid="{00000000-0005-0000-0000-000001400000}"/>
    <cellStyle name="Normal 14 2 3 2 3 2 7" xfId="21361" xr:uid="{00000000-0005-0000-0000-000002400000}"/>
    <cellStyle name="Normal 14 2 3 2 3 3" xfId="4387" xr:uid="{00000000-0005-0000-0000-000003400000}"/>
    <cellStyle name="Normal 14 2 3 2 3 3 2" xfId="4388" xr:uid="{00000000-0005-0000-0000-000004400000}"/>
    <cellStyle name="Normal 14 2 3 2 3 3 2 2" xfId="4389" xr:uid="{00000000-0005-0000-0000-000005400000}"/>
    <cellStyle name="Normal 14 2 3 2 3 3 2 2 2" xfId="17002" xr:uid="{00000000-0005-0000-0000-000006400000}"/>
    <cellStyle name="Normal 14 2 3 2 3 3 2 2 2 2" xfId="25706" xr:uid="{00000000-0005-0000-0000-000007400000}"/>
    <cellStyle name="Normal 14 2 3 2 3 3 2 2 3" xfId="19200" xr:uid="{00000000-0005-0000-0000-000008400000}"/>
    <cellStyle name="Normal 14 2 3 2 3 3 2 2 3 2" xfId="27904" xr:uid="{00000000-0005-0000-0000-000009400000}"/>
    <cellStyle name="Normal 14 2 3 2 3 3 2 2 4" xfId="14832" xr:uid="{00000000-0005-0000-0000-00000A400000}"/>
    <cellStyle name="Normal 14 2 3 2 3 3 2 2 4 2" xfId="23536" xr:uid="{00000000-0005-0000-0000-00000B400000}"/>
    <cellStyle name="Normal 14 2 3 2 3 3 2 2 5" xfId="21367" xr:uid="{00000000-0005-0000-0000-00000C400000}"/>
    <cellStyle name="Normal 14 2 3 2 3 3 3" xfId="17001" xr:uid="{00000000-0005-0000-0000-00000D400000}"/>
    <cellStyle name="Normal 14 2 3 2 3 3 3 2" xfId="25705" xr:uid="{00000000-0005-0000-0000-00000E400000}"/>
    <cellStyle name="Normal 14 2 3 2 3 3 4" xfId="19199" xr:uid="{00000000-0005-0000-0000-00000F400000}"/>
    <cellStyle name="Normal 14 2 3 2 3 3 4 2" xfId="27903" xr:uid="{00000000-0005-0000-0000-000010400000}"/>
    <cellStyle name="Normal 14 2 3 2 3 3 5" xfId="14831" xr:uid="{00000000-0005-0000-0000-000011400000}"/>
    <cellStyle name="Normal 14 2 3 2 3 3 5 2" xfId="23535" xr:uid="{00000000-0005-0000-0000-000012400000}"/>
    <cellStyle name="Normal 14 2 3 2 3 3 6" xfId="21366" xr:uid="{00000000-0005-0000-0000-000013400000}"/>
    <cellStyle name="Normal 14 2 3 2 3 4" xfId="4390" xr:uid="{00000000-0005-0000-0000-000014400000}"/>
    <cellStyle name="Normal 14 2 3 2 3 4 2" xfId="17003" xr:uid="{00000000-0005-0000-0000-000015400000}"/>
    <cellStyle name="Normal 14 2 3 2 3 4 2 2" xfId="25707" xr:uid="{00000000-0005-0000-0000-000016400000}"/>
    <cellStyle name="Normal 14 2 3 2 3 4 3" xfId="19201" xr:uid="{00000000-0005-0000-0000-000017400000}"/>
    <cellStyle name="Normal 14 2 3 2 3 4 3 2" xfId="27905" xr:uid="{00000000-0005-0000-0000-000018400000}"/>
    <cellStyle name="Normal 14 2 3 2 3 4 4" xfId="14833" xr:uid="{00000000-0005-0000-0000-000019400000}"/>
    <cellStyle name="Normal 14 2 3 2 3 4 4 2" xfId="23537" xr:uid="{00000000-0005-0000-0000-00001A400000}"/>
    <cellStyle name="Normal 14 2 3 2 3 4 5" xfId="21368" xr:uid="{00000000-0005-0000-0000-00001B400000}"/>
    <cellStyle name="Normal 14 2 3 2 4" xfId="4391" xr:uid="{00000000-0005-0000-0000-00001C400000}"/>
    <cellStyle name="Normal 14 2 3 2 4 2" xfId="4392" xr:uid="{00000000-0005-0000-0000-00001D400000}"/>
    <cellStyle name="Normal 14 2 3 2 4 2 2" xfId="4393" xr:uid="{00000000-0005-0000-0000-00001E400000}"/>
    <cellStyle name="Normal 14 2 3 2 4 2 2 2" xfId="4394" xr:uid="{00000000-0005-0000-0000-00001F400000}"/>
    <cellStyle name="Normal 14 2 3 2 4 2 2 2 2" xfId="17005" xr:uid="{00000000-0005-0000-0000-000020400000}"/>
    <cellStyle name="Normal 14 2 3 2 4 2 2 2 2 2" xfId="25709" xr:uid="{00000000-0005-0000-0000-000021400000}"/>
    <cellStyle name="Normal 14 2 3 2 4 2 2 2 3" xfId="19203" xr:uid="{00000000-0005-0000-0000-000022400000}"/>
    <cellStyle name="Normal 14 2 3 2 4 2 2 2 3 2" xfId="27907" xr:uid="{00000000-0005-0000-0000-000023400000}"/>
    <cellStyle name="Normal 14 2 3 2 4 2 2 2 4" xfId="14835" xr:uid="{00000000-0005-0000-0000-000024400000}"/>
    <cellStyle name="Normal 14 2 3 2 4 2 2 2 4 2" xfId="23539" xr:uid="{00000000-0005-0000-0000-000025400000}"/>
    <cellStyle name="Normal 14 2 3 2 4 2 2 2 5" xfId="21370" xr:uid="{00000000-0005-0000-0000-000026400000}"/>
    <cellStyle name="Normal 14 2 3 2 4 2 3" xfId="17004" xr:uid="{00000000-0005-0000-0000-000027400000}"/>
    <cellStyle name="Normal 14 2 3 2 4 2 3 2" xfId="25708" xr:uid="{00000000-0005-0000-0000-000028400000}"/>
    <cellStyle name="Normal 14 2 3 2 4 2 4" xfId="19202" xr:uid="{00000000-0005-0000-0000-000029400000}"/>
    <cellStyle name="Normal 14 2 3 2 4 2 4 2" xfId="27906" xr:uid="{00000000-0005-0000-0000-00002A400000}"/>
    <cellStyle name="Normal 14 2 3 2 4 2 5" xfId="14834" xr:uid="{00000000-0005-0000-0000-00002B400000}"/>
    <cellStyle name="Normal 14 2 3 2 4 2 5 2" xfId="23538" xr:uid="{00000000-0005-0000-0000-00002C400000}"/>
    <cellStyle name="Normal 14 2 3 2 4 2 6" xfId="21369" xr:uid="{00000000-0005-0000-0000-00002D400000}"/>
    <cellStyle name="Normal 14 2 3 2 4 3" xfId="4395" xr:uid="{00000000-0005-0000-0000-00002E400000}"/>
    <cellStyle name="Normal 14 2 3 2 4 3 2" xfId="17006" xr:uid="{00000000-0005-0000-0000-00002F400000}"/>
    <cellStyle name="Normal 14 2 3 2 4 3 2 2" xfId="25710" xr:uid="{00000000-0005-0000-0000-000030400000}"/>
    <cellStyle name="Normal 14 2 3 2 4 3 3" xfId="19204" xr:uid="{00000000-0005-0000-0000-000031400000}"/>
    <cellStyle name="Normal 14 2 3 2 4 3 3 2" xfId="27908" xr:uid="{00000000-0005-0000-0000-000032400000}"/>
    <cellStyle name="Normal 14 2 3 2 4 3 4" xfId="14836" xr:uid="{00000000-0005-0000-0000-000033400000}"/>
    <cellStyle name="Normal 14 2 3 2 4 3 4 2" xfId="23540" xr:uid="{00000000-0005-0000-0000-000034400000}"/>
    <cellStyle name="Normal 14 2 3 2 4 3 5" xfId="21371" xr:uid="{00000000-0005-0000-0000-000035400000}"/>
    <cellStyle name="Normal 14 2 3 2 5" xfId="4396" xr:uid="{00000000-0005-0000-0000-000036400000}"/>
    <cellStyle name="Normal 14 2 3 2 5 2" xfId="4397" xr:uid="{00000000-0005-0000-0000-000037400000}"/>
    <cellStyle name="Normal 14 2 3 2 5 2 2" xfId="17007" xr:uid="{00000000-0005-0000-0000-000038400000}"/>
    <cellStyle name="Normal 14 2 3 2 5 2 2 2" xfId="25711" xr:uid="{00000000-0005-0000-0000-000039400000}"/>
    <cellStyle name="Normal 14 2 3 2 5 2 3" xfId="19205" xr:uid="{00000000-0005-0000-0000-00003A400000}"/>
    <cellStyle name="Normal 14 2 3 2 5 2 3 2" xfId="27909" xr:uid="{00000000-0005-0000-0000-00003B400000}"/>
    <cellStyle name="Normal 14 2 3 2 5 2 4" xfId="14837" xr:uid="{00000000-0005-0000-0000-00003C400000}"/>
    <cellStyle name="Normal 14 2 3 2 5 2 4 2" xfId="23541" xr:uid="{00000000-0005-0000-0000-00003D400000}"/>
    <cellStyle name="Normal 14 2 3 2 5 2 5" xfId="21372" xr:uid="{00000000-0005-0000-0000-00003E400000}"/>
    <cellStyle name="Normal 14 2 3 2 6" xfId="16987" xr:uid="{00000000-0005-0000-0000-00003F400000}"/>
    <cellStyle name="Normal 14 2 3 2 6 2" xfId="25691" xr:uid="{00000000-0005-0000-0000-000040400000}"/>
    <cellStyle name="Normal 14 2 3 2 7" xfId="19185" xr:uid="{00000000-0005-0000-0000-000041400000}"/>
    <cellStyle name="Normal 14 2 3 2 7 2" xfId="27889" xr:uid="{00000000-0005-0000-0000-000042400000}"/>
    <cellStyle name="Normal 14 2 3 2 8" xfId="14817" xr:uid="{00000000-0005-0000-0000-000043400000}"/>
    <cellStyle name="Normal 14 2 3 2 8 2" xfId="23521" xr:uid="{00000000-0005-0000-0000-000044400000}"/>
    <cellStyle name="Normal 14 2 3 2 9" xfId="21352" xr:uid="{00000000-0005-0000-0000-000045400000}"/>
    <cellStyle name="Normal 14 2 3 3" xfId="4398" xr:uid="{00000000-0005-0000-0000-000046400000}"/>
    <cellStyle name="Normal 14 2 3 3 2" xfId="4399" xr:uid="{00000000-0005-0000-0000-000047400000}"/>
    <cellStyle name="Normal 14 2 3 3 2 2" xfId="4400" xr:uid="{00000000-0005-0000-0000-000048400000}"/>
    <cellStyle name="Normal 14 2 3 3 2 2 2" xfId="4401" xr:uid="{00000000-0005-0000-0000-000049400000}"/>
    <cellStyle name="Normal 14 2 3 3 2 2 2 2" xfId="4402" xr:uid="{00000000-0005-0000-0000-00004A400000}"/>
    <cellStyle name="Normal 14 2 3 3 2 2 2 2 2" xfId="4403" xr:uid="{00000000-0005-0000-0000-00004B400000}"/>
    <cellStyle name="Normal 14 2 3 3 2 2 2 2 3" xfId="17010" xr:uid="{00000000-0005-0000-0000-00004C400000}"/>
    <cellStyle name="Normal 14 2 3 3 2 2 2 2 3 2" xfId="25714" xr:uid="{00000000-0005-0000-0000-00004D400000}"/>
    <cellStyle name="Normal 14 2 3 3 2 2 2 2 4" xfId="19208" xr:uid="{00000000-0005-0000-0000-00004E400000}"/>
    <cellStyle name="Normal 14 2 3 3 2 2 2 2 4 2" xfId="27912" xr:uid="{00000000-0005-0000-0000-00004F400000}"/>
    <cellStyle name="Normal 14 2 3 3 2 2 2 2 5" xfId="14840" xr:uid="{00000000-0005-0000-0000-000050400000}"/>
    <cellStyle name="Normal 14 2 3 3 2 2 2 2 5 2" xfId="23544" xr:uid="{00000000-0005-0000-0000-000051400000}"/>
    <cellStyle name="Normal 14 2 3 3 2 2 2 2 6" xfId="21375" xr:uid="{00000000-0005-0000-0000-000052400000}"/>
    <cellStyle name="Normal 14 2 3 3 2 2 3" xfId="4404" xr:uid="{00000000-0005-0000-0000-000053400000}"/>
    <cellStyle name="Normal 14 2 3 3 2 2 4" xfId="17009" xr:uid="{00000000-0005-0000-0000-000054400000}"/>
    <cellStyle name="Normal 14 2 3 3 2 2 4 2" xfId="25713" xr:uid="{00000000-0005-0000-0000-000055400000}"/>
    <cellStyle name="Normal 14 2 3 3 2 2 5" xfId="19207" xr:uid="{00000000-0005-0000-0000-000056400000}"/>
    <cellStyle name="Normal 14 2 3 3 2 2 5 2" xfId="27911" xr:uid="{00000000-0005-0000-0000-000057400000}"/>
    <cellStyle name="Normal 14 2 3 3 2 2 6" xfId="14839" xr:uid="{00000000-0005-0000-0000-000058400000}"/>
    <cellStyle name="Normal 14 2 3 3 2 2 6 2" xfId="23543" xr:uid="{00000000-0005-0000-0000-000059400000}"/>
    <cellStyle name="Normal 14 2 3 3 2 2 7" xfId="21374" xr:uid="{00000000-0005-0000-0000-00005A400000}"/>
    <cellStyle name="Normal 14 2 3 3 2 3" xfId="4405" xr:uid="{00000000-0005-0000-0000-00005B400000}"/>
    <cellStyle name="Normal 14 2 3 3 2 3 2" xfId="4406" xr:uid="{00000000-0005-0000-0000-00005C400000}"/>
    <cellStyle name="Normal 14 2 3 3 2 3 3" xfId="17011" xr:uid="{00000000-0005-0000-0000-00005D400000}"/>
    <cellStyle name="Normal 14 2 3 3 2 3 3 2" xfId="25715" xr:uid="{00000000-0005-0000-0000-00005E400000}"/>
    <cellStyle name="Normal 14 2 3 3 2 3 4" xfId="19209" xr:uid="{00000000-0005-0000-0000-00005F400000}"/>
    <cellStyle name="Normal 14 2 3 3 2 3 4 2" xfId="27913" xr:uid="{00000000-0005-0000-0000-000060400000}"/>
    <cellStyle name="Normal 14 2 3 3 2 3 5" xfId="14841" xr:uid="{00000000-0005-0000-0000-000061400000}"/>
    <cellStyle name="Normal 14 2 3 3 2 3 5 2" xfId="23545" xr:uid="{00000000-0005-0000-0000-000062400000}"/>
    <cellStyle name="Normal 14 2 3 3 2 3 6" xfId="21376" xr:uid="{00000000-0005-0000-0000-000063400000}"/>
    <cellStyle name="Normal 14 2 3 3 3" xfId="4407" xr:uid="{00000000-0005-0000-0000-000064400000}"/>
    <cellStyle name="Normal 14 2 3 3 3 2" xfId="4408" xr:uid="{00000000-0005-0000-0000-000065400000}"/>
    <cellStyle name="Normal 14 2 3 3 3 2 2" xfId="4409" xr:uid="{00000000-0005-0000-0000-000066400000}"/>
    <cellStyle name="Normal 14 2 3 3 3 2 3" xfId="17012" xr:uid="{00000000-0005-0000-0000-000067400000}"/>
    <cellStyle name="Normal 14 2 3 3 3 2 3 2" xfId="25716" xr:uid="{00000000-0005-0000-0000-000068400000}"/>
    <cellStyle name="Normal 14 2 3 3 3 2 4" xfId="19210" xr:uid="{00000000-0005-0000-0000-000069400000}"/>
    <cellStyle name="Normal 14 2 3 3 3 2 4 2" xfId="27914" xr:uid="{00000000-0005-0000-0000-00006A400000}"/>
    <cellStyle name="Normal 14 2 3 3 3 2 5" xfId="14842" xr:uid="{00000000-0005-0000-0000-00006B400000}"/>
    <cellStyle name="Normal 14 2 3 3 3 2 5 2" xfId="23546" xr:uid="{00000000-0005-0000-0000-00006C400000}"/>
    <cellStyle name="Normal 14 2 3 3 3 2 6" xfId="21377" xr:uid="{00000000-0005-0000-0000-00006D400000}"/>
    <cellStyle name="Normal 14 2 3 3 4" xfId="4410" xr:uid="{00000000-0005-0000-0000-00006E400000}"/>
    <cellStyle name="Normal 14 2 3 3 5" xfId="17008" xr:uid="{00000000-0005-0000-0000-00006F400000}"/>
    <cellStyle name="Normal 14 2 3 3 5 2" xfId="25712" xr:uid="{00000000-0005-0000-0000-000070400000}"/>
    <cellStyle name="Normal 14 2 3 3 6" xfId="19206" xr:uid="{00000000-0005-0000-0000-000071400000}"/>
    <cellStyle name="Normal 14 2 3 3 6 2" xfId="27910" xr:uid="{00000000-0005-0000-0000-000072400000}"/>
    <cellStyle name="Normal 14 2 3 3 7" xfId="14838" xr:uid="{00000000-0005-0000-0000-000073400000}"/>
    <cellStyle name="Normal 14 2 3 3 7 2" xfId="23542" xr:uid="{00000000-0005-0000-0000-000074400000}"/>
    <cellStyle name="Normal 14 2 3 3 8" xfId="21373" xr:uid="{00000000-0005-0000-0000-000075400000}"/>
    <cellStyle name="Normal 14 2 3 4" xfId="4411" xr:uid="{00000000-0005-0000-0000-000076400000}"/>
    <cellStyle name="Normal 14 2 3 5" xfId="4412" xr:uid="{00000000-0005-0000-0000-000077400000}"/>
    <cellStyle name="Normal 14 2 3 5 2" xfId="4413" xr:uid="{00000000-0005-0000-0000-000078400000}"/>
    <cellStyle name="Normal 14 2 3 5 2 2" xfId="4414" xr:uid="{00000000-0005-0000-0000-000079400000}"/>
    <cellStyle name="Normal 14 2 3 5 2 2 2" xfId="4415" xr:uid="{00000000-0005-0000-0000-00007A400000}"/>
    <cellStyle name="Normal 14 2 3 5 2 2 3" xfId="17014" xr:uid="{00000000-0005-0000-0000-00007B400000}"/>
    <cellStyle name="Normal 14 2 3 5 2 2 3 2" xfId="25718" xr:uid="{00000000-0005-0000-0000-00007C400000}"/>
    <cellStyle name="Normal 14 2 3 5 2 2 4" xfId="19212" xr:uid="{00000000-0005-0000-0000-00007D400000}"/>
    <cellStyle name="Normal 14 2 3 5 2 2 4 2" xfId="27916" xr:uid="{00000000-0005-0000-0000-00007E400000}"/>
    <cellStyle name="Normal 14 2 3 5 2 2 5" xfId="14844" xr:uid="{00000000-0005-0000-0000-00007F400000}"/>
    <cellStyle name="Normal 14 2 3 5 2 2 5 2" xfId="23548" xr:uid="{00000000-0005-0000-0000-000080400000}"/>
    <cellStyle name="Normal 14 2 3 5 2 2 6" xfId="21379" xr:uid="{00000000-0005-0000-0000-000081400000}"/>
    <cellStyle name="Normal 14 2 3 5 3" xfId="4416" xr:uid="{00000000-0005-0000-0000-000082400000}"/>
    <cellStyle name="Normal 14 2 3 5 4" xfId="17013" xr:uid="{00000000-0005-0000-0000-000083400000}"/>
    <cellStyle name="Normal 14 2 3 5 4 2" xfId="25717" xr:uid="{00000000-0005-0000-0000-000084400000}"/>
    <cellStyle name="Normal 14 2 3 5 5" xfId="19211" xr:uid="{00000000-0005-0000-0000-000085400000}"/>
    <cellStyle name="Normal 14 2 3 5 5 2" xfId="27915" xr:uid="{00000000-0005-0000-0000-000086400000}"/>
    <cellStyle name="Normal 14 2 3 5 6" xfId="14843" xr:uid="{00000000-0005-0000-0000-000087400000}"/>
    <cellStyle name="Normal 14 2 3 5 6 2" xfId="23547" xr:uid="{00000000-0005-0000-0000-000088400000}"/>
    <cellStyle name="Normal 14 2 3 5 7" xfId="21378" xr:uid="{00000000-0005-0000-0000-000089400000}"/>
    <cellStyle name="Normal 14 2 3 6" xfId="4417" xr:uid="{00000000-0005-0000-0000-00008A400000}"/>
    <cellStyle name="Normal 14 2 3 6 2" xfId="4418" xr:uid="{00000000-0005-0000-0000-00008B400000}"/>
    <cellStyle name="Normal 14 2 3 6 3" xfId="17015" xr:uid="{00000000-0005-0000-0000-00008C400000}"/>
    <cellStyle name="Normal 14 2 3 6 3 2" xfId="25719" xr:uid="{00000000-0005-0000-0000-00008D400000}"/>
    <cellStyle name="Normal 14 2 3 6 4" xfId="19213" xr:uid="{00000000-0005-0000-0000-00008E400000}"/>
    <cellStyle name="Normal 14 2 3 6 4 2" xfId="27917" xr:uid="{00000000-0005-0000-0000-00008F400000}"/>
    <cellStyle name="Normal 14 2 3 6 5" xfId="14845" xr:uid="{00000000-0005-0000-0000-000090400000}"/>
    <cellStyle name="Normal 14 2 3 6 5 2" xfId="23549" xr:uid="{00000000-0005-0000-0000-000091400000}"/>
    <cellStyle name="Normal 14 2 3 6 6" xfId="21380" xr:uid="{00000000-0005-0000-0000-000092400000}"/>
    <cellStyle name="Normal 14 2 4" xfId="4419" xr:uid="{00000000-0005-0000-0000-000093400000}"/>
    <cellStyle name="Normal 14 2 4 2" xfId="4420" xr:uid="{00000000-0005-0000-0000-000094400000}"/>
    <cellStyle name="Normal 14 2 4 2 2" xfId="4421" xr:uid="{00000000-0005-0000-0000-000095400000}"/>
    <cellStyle name="Normal 14 2 4 2 2 2" xfId="4422" xr:uid="{00000000-0005-0000-0000-000096400000}"/>
    <cellStyle name="Normal 14 2 4 2 2 2 2" xfId="4423" xr:uid="{00000000-0005-0000-0000-000097400000}"/>
    <cellStyle name="Normal 14 2 4 2 2 2 2 2" xfId="4424" xr:uid="{00000000-0005-0000-0000-000098400000}"/>
    <cellStyle name="Normal 14 2 4 2 2 2 2 2 2" xfId="4425" xr:uid="{00000000-0005-0000-0000-000099400000}"/>
    <cellStyle name="Normal 14 2 4 2 2 2 2 2 3" xfId="17018" xr:uid="{00000000-0005-0000-0000-00009A400000}"/>
    <cellStyle name="Normal 14 2 4 2 2 2 2 2 3 2" xfId="25722" xr:uid="{00000000-0005-0000-0000-00009B400000}"/>
    <cellStyle name="Normal 14 2 4 2 2 2 2 2 4" xfId="19216" xr:uid="{00000000-0005-0000-0000-00009C400000}"/>
    <cellStyle name="Normal 14 2 4 2 2 2 2 2 4 2" xfId="27920" xr:uid="{00000000-0005-0000-0000-00009D400000}"/>
    <cellStyle name="Normal 14 2 4 2 2 2 2 2 5" xfId="14848" xr:uid="{00000000-0005-0000-0000-00009E400000}"/>
    <cellStyle name="Normal 14 2 4 2 2 2 2 2 5 2" xfId="23552" xr:uid="{00000000-0005-0000-0000-00009F400000}"/>
    <cellStyle name="Normal 14 2 4 2 2 2 2 2 6" xfId="21383" xr:uid="{00000000-0005-0000-0000-0000A0400000}"/>
    <cellStyle name="Normal 14 2 4 2 2 2 3" xfId="4426" xr:uid="{00000000-0005-0000-0000-0000A1400000}"/>
    <cellStyle name="Normal 14 2 4 2 2 2 4" xfId="17017" xr:uid="{00000000-0005-0000-0000-0000A2400000}"/>
    <cellStyle name="Normal 14 2 4 2 2 2 4 2" xfId="25721" xr:uid="{00000000-0005-0000-0000-0000A3400000}"/>
    <cellStyle name="Normal 14 2 4 2 2 2 5" xfId="19215" xr:uid="{00000000-0005-0000-0000-0000A4400000}"/>
    <cellStyle name="Normal 14 2 4 2 2 2 5 2" xfId="27919" xr:uid="{00000000-0005-0000-0000-0000A5400000}"/>
    <cellStyle name="Normal 14 2 4 2 2 2 6" xfId="14847" xr:uid="{00000000-0005-0000-0000-0000A6400000}"/>
    <cellStyle name="Normal 14 2 4 2 2 2 6 2" xfId="23551" xr:uid="{00000000-0005-0000-0000-0000A7400000}"/>
    <cellStyle name="Normal 14 2 4 2 2 2 7" xfId="21382" xr:uid="{00000000-0005-0000-0000-0000A8400000}"/>
    <cellStyle name="Normal 14 2 4 2 2 3" xfId="4427" xr:uid="{00000000-0005-0000-0000-0000A9400000}"/>
    <cellStyle name="Normal 14 2 4 2 2 3 2" xfId="4428" xr:uid="{00000000-0005-0000-0000-0000AA400000}"/>
    <cellStyle name="Normal 14 2 4 2 2 3 3" xfId="17019" xr:uid="{00000000-0005-0000-0000-0000AB400000}"/>
    <cellStyle name="Normal 14 2 4 2 2 3 3 2" xfId="25723" xr:uid="{00000000-0005-0000-0000-0000AC400000}"/>
    <cellStyle name="Normal 14 2 4 2 2 3 4" xfId="19217" xr:uid="{00000000-0005-0000-0000-0000AD400000}"/>
    <cellStyle name="Normal 14 2 4 2 2 3 4 2" xfId="27921" xr:uid="{00000000-0005-0000-0000-0000AE400000}"/>
    <cellStyle name="Normal 14 2 4 2 2 3 5" xfId="14849" xr:uid="{00000000-0005-0000-0000-0000AF400000}"/>
    <cellStyle name="Normal 14 2 4 2 2 3 5 2" xfId="23553" xr:uid="{00000000-0005-0000-0000-0000B0400000}"/>
    <cellStyle name="Normal 14 2 4 2 2 3 6" xfId="21384" xr:uid="{00000000-0005-0000-0000-0000B1400000}"/>
    <cellStyle name="Normal 14 2 4 2 3" xfId="4429" xr:uid="{00000000-0005-0000-0000-0000B2400000}"/>
    <cellStyle name="Normal 14 2 4 2 3 2" xfId="4430" xr:uid="{00000000-0005-0000-0000-0000B3400000}"/>
    <cellStyle name="Normal 14 2 4 2 3 2 2" xfId="4431" xr:uid="{00000000-0005-0000-0000-0000B4400000}"/>
    <cellStyle name="Normal 14 2 4 2 3 2 3" xfId="17020" xr:uid="{00000000-0005-0000-0000-0000B5400000}"/>
    <cellStyle name="Normal 14 2 4 2 3 2 3 2" xfId="25724" xr:uid="{00000000-0005-0000-0000-0000B6400000}"/>
    <cellStyle name="Normal 14 2 4 2 3 2 4" xfId="19218" xr:uid="{00000000-0005-0000-0000-0000B7400000}"/>
    <cellStyle name="Normal 14 2 4 2 3 2 4 2" xfId="27922" xr:uid="{00000000-0005-0000-0000-0000B8400000}"/>
    <cellStyle name="Normal 14 2 4 2 3 2 5" xfId="14850" xr:uid="{00000000-0005-0000-0000-0000B9400000}"/>
    <cellStyle name="Normal 14 2 4 2 3 2 5 2" xfId="23554" xr:uid="{00000000-0005-0000-0000-0000BA400000}"/>
    <cellStyle name="Normal 14 2 4 2 3 2 6" xfId="21385" xr:uid="{00000000-0005-0000-0000-0000BB400000}"/>
    <cellStyle name="Normal 14 2 4 2 4" xfId="4432" xr:uid="{00000000-0005-0000-0000-0000BC400000}"/>
    <cellStyle name="Normal 14 2 4 2 5" xfId="17016" xr:uid="{00000000-0005-0000-0000-0000BD400000}"/>
    <cellStyle name="Normal 14 2 4 2 5 2" xfId="25720" xr:uid="{00000000-0005-0000-0000-0000BE400000}"/>
    <cellStyle name="Normal 14 2 4 2 6" xfId="19214" xr:uid="{00000000-0005-0000-0000-0000BF400000}"/>
    <cellStyle name="Normal 14 2 4 2 6 2" xfId="27918" xr:uid="{00000000-0005-0000-0000-0000C0400000}"/>
    <cellStyle name="Normal 14 2 4 2 7" xfId="14846" xr:uid="{00000000-0005-0000-0000-0000C1400000}"/>
    <cellStyle name="Normal 14 2 4 2 7 2" xfId="23550" xr:uid="{00000000-0005-0000-0000-0000C2400000}"/>
    <cellStyle name="Normal 14 2 4 2 8" xfId="21381" xr:uid="{00000000-0005-0000-0000-0000C3400000}"/>
    <cellStyle name="Normal 14 2 4 3" xfId="4433" xr:uid="{00000000-0005-0000-0000-0000C4400000}"/>
    <cellStyle name="Normal 14 2 4 4" xfId="4434" xr:uid="{00000000-0005-0000-0000-0000C5400000}"/>
    <cellStyle name="Normal 14 2 4 4 2" xfId="4435" xr:uid="{00000000-0005-0000-0000-0000C6400000}"/>
    <cellStyle name="Normal 14 2 4 4 2 2" xfId="4436" xr:uid="{00000000-0005-0000-0000-0000C7400000}"/>
    <cellStyle name="Normal 14 2 4 4 2 2 2" xfId="4437" xr:uid="{00000000-0005-0000-0000-0000C8400000}"/>
    <cellStyle name="Normal 14 2 4 4 2 2 3" xfId="17022" xr:uid="{00000000-0005-0000-0000-0000C9400000}"/>
    <cellStyle name="Normal 14 2 4 4 2 2 3 2" xfId="25726" xr:uid="{00000000-0005-0000-0000-0000CA400000}"/>
    <cellStyle name="Normal 14 2 4 4 2 2 4" xfId="19220" xr:uid="{00000000-0005-0000-0000-0000CB400000}"/>
    <cellStyle name="Normal 14 2 4 4 2 2 4 2" xfId="27924" xr:uid="{00000000-0005-0000-0000-0000CC400000}"/>
    <cellStyle name="Normal 14 2 4 4 2 2 5" xfId="14852" xr:uid="{00000000-0005-0000-0000-0000CD400000}"/>
    <cellStyle name="Normal 14 2 4 4 2 2 5 2" xfId="23556" xr:uid="{00000000-0005-0000-0000-0000CE400000}"/>
    <cellStyle name="Normal 14 2 4 4 2 2 6" xfId="21387" xr:uid="{00000000-0005-0000-0000-0000CF400000}"/>
    <cellStyle name="Normal 14 2 4 4 3" xfId="4438" xr:uid="{00000000-0005-0000-0000-0000D0400000}"/>
    <cellStyle name="Normal 14 2 4 4 4" xfId="17021" xr:uid="{00000000-0005-0000-0000-0000D1400000}"/>
    <cellStyle name="Normal 14 2 4 4 4 2" xfId="25725" xr:uid="{00000000-0005-0000-0000-0000D2400000}"/>
    <cellStyle name="Normal 14 2 4 4 5" xfId="19219" xr:uid="{00000000-0005-0000-0000-0000D3400000}"/>
    <cellStyle name="Normal 14 2 4 4 5 2" xfId="27923" xr:uid="{00000000-0005-0000-0000-0000D4400000}"/>
    <cellStyle name="Normal 14 2 4 4 6" xfId="14851" xr:uid="{00000000-0005-0000-0000-0000D5400000}"/>
    <cellStyle name="Normal 14 2 4 4 6 2" xfId="23555" xr:uid="{00000000-0005-0000-0000-0000D6400000}"/>
    <cellStyle name="Normal 14 2 4 4 7" xfId="21386" xr:uid="{00000000-0005-0000-0000-0000D7400000}"/>
    <cellStyle name="Normal 14 2 4 5" xfId="4439" xr:uid="{00000000-0005-0000-0000-0000D8400000}"/>
    <cellStyle name="Normal 14 2 4 5 2" xfId="4440" xr:uid="{00000000-0005-0000-0000-0000D9400000}"/>
    <cellStyle name="Normal 14 2 4 5 3" xfId="17023" xr:uid="{00000000-0005-0000-0000-0000DA400000}"/>
    <cellStyle name="Normal 14 2 4 5 3 2" xfId="25727" xr:uid="{00000000-0005-0000-0000-0000DB400000}"/>
    <cellStyle name="Normal 14 2 4 5 4" xfId="19221" xr:uid="{00000000-0005-0000-0000-0000DC400000}"/>
    <cellStyle name="Normal 14 2 4 5 4 2" xfId="27925" xr:uid="{00000000-0005-0000-0000-0000DD400000}"/>
    <cellStyle name="Normal 14 2 4 5 5" xfId="14853" xr:uid="{00000000-0005-0000-0000-0000DE400000}"/>
    <cellStyle name="Normal 14 2 4 5 5 2" xfId="23557" xr:uid="{00000000-0005-0000-0000-0000DF400000}"/>
    <cellStyle name="Normal 14 2 4 5 6" xfId="21388" xr:uid="{00000000-0005-0000-0000-0000E0400000}"/>
    <cellStyle name="Normal 14 2 5" xfId="4441" xr:uid="{00000000-0005-0000-0000-0000E1400000}"/>
    <cellStyle name="Normal 14 2 5 2" xfId="4442" xr:uid="{00000000-0005-0000-0000-0000E2400000}"/>
    <cellStyle name="Normal 14 2 5 2 2" xfId="4443" xr:uid="{00000000-0005-0000-0000-0000E3400000}"/>
    <cellStyle name="Normal 14 2 5 2 2 2" xfId="4444" xr:uid="{00000000-0005-0000-0000-0000E4400000}"/>
    <cellStyle name="Normal 14 2 5 2 2 2 2" xfId="4445" xr:uid="{00000000-0005-0000-0000-0000E5400000}"/>
    <cellStyle name="Normal 14 2 5 2 2 2 2 2" xfId="4446" xr:uid="{00000000-0005-0000-0000-0000E6400000}"/>
    <cellStyle name="Normal 14 2 5 2 2 2 2 2 2" xfId="17026" xr:uid="{00000000-0005-0000-0000-0000E7400000}"/>
    <cellStyle name="Normal 14 2 5 2 2 2 2 2 2 2" xfId="25730" xr:uid="{00000000-0005-0000-0000-0000E8400000}"/>
    <cellStyle name="Normal 14 2 5 2 2 2 2 2 3" xfId="19224" xr:uid="{00000000-0005-0000-0000-0000E9400000}"/>
    <cellStyle name="Normal 14 2 5 2 2 2 2 2 3 2" xfId="27928" xr:uid="{00000000-0005-0000-0000-0000EA400000}"/>
    <cellStyle name="Normal 14 2 5 2 2 2 2 2 4" xfId="14856" xr:uid="{00000000-0005-0000-0000-0000EB400000}"/>
    <cellStyle name="Normal 14 2 5 2 2 2 2 2 4 2" xfId="23560" xr:uid="{00000000-0005-0000-0000-0000EC400000}"/>
    <cellStyle name="Normal 14 2 5 2 2 2 2 2 5" xfId="21391" xr:uid="{00000000-0005-0000-0000-0000ED400000}"/>
    <cellStyle name="Normal 14 2 5 2 2 2 3" xfId="17025" xr:uid="{00000000-0005-0000-0000-0000EE400000}"/>
    <cellStyle name="Normal 14 2 5 2 2 2 3 2" xfId="25729" xr:uid="{00000000-0005-0000-0000-0000EF400000}"/>
    <cellStyle name="Normal 14 2 5 2 2 2 4" xfId="19223" xr:uid="{00000000-0005-0000-0000-0000F0400000}"/>
    <cellStyle name="Normal 14 2 5 2 2 2 4 2" xfId="27927" xr:uid="{00000000-0005-0000-0000-0000F1400000}"/>
    <cellStyle name="Normal 14 2 5 2 2 2 5" xfId="14855" xr:uid="{00000000-0005-0000-0000-0000F2400000}"/>
    <cellStyle name="Normal 14 2 5 2 2 2 5 2" xfId="23559" xr:uid="{00000000-0005-0000-0000-0000F3400000}"/>
    <cellStyle name="Normal 14 2 5 2 2 2 6" xfId="21390" xr:uid="{00000000-0005-0000-0000-0000F4400000}"/>
    <cellStyle name="Normal 14 2 5 2 2 3" xfId="4447" xr:uid="{00000000-0005-0000-0000-0000F5400000}"/>
    <cellStyle name="Normal 14 2 5 2 2 3 2" xfId="17027" xr:uid="{00000000-0005-0000-0000-0000F6400000}"/>
    <cellStyle name="Normal 14 2 5 2 2 3 2 2" xfId="25731" xr:uid="{00000000-0005-0000-0000-0000F7400000}"/>
    <cellStyle name="Normal 14 2 5 2 2 3 3" xfId="19225" xr:uid="{00000000-0005-0000-0000-0000F8400000}"/>
    <cellStyle name="Normal 14 2 5 2 2 3 3 2" xfId="27929" xr:uid="{00000000-0005-0000-0000-0000F9400000}"/>
    <cellStyle name="Normal 14 2 5 2 2 3 4" xfId="14857" xr:uid="{00000000-0005-0000-0000-0000FA400000}"/>
    <cellStyle name="Normal 14 2 5 2 2 3 4 2" xfId="23561" xr:uid="{00000000-0005-0000-0000-0000FB400000}"/>
    <cellStyle name="Normal 14 2 5 2 2 3 5" xfId="21392" xr:uid="{00000000-0005-0000-0000-0000FC400000}"/>
    <cellStyle name="Normal 14 2 5 2 3" xfId="4448" xr:uid="{00000000-0005-0000-0000-0000FD400000}"/>
    <cellStyle name="Normal 14 2 5 2 3 2" xfId="4449" xr:uid="{00000000-0005-0000-0000-0000FE400000}"/>
    <cellStyle name="Normal 14 2 5 2 3 2 2" xfId="17028" xr:uid="{00000000-0005-0000-0000-0000FF400000}"/>
    <cellStyle name="Normal 14 2 5 2 3 2 2 2" xfId="25732" xr:uid="{00000000-0005-0000-0000-000000410000}"/>
    <cellStyle name="Normal 14 2 5 2 3 2 3" xfId="19226" xr:uid="{00000000-0005-0000-0000-000001410000}"/>
    <cellStyle name="Normal 14 2 5 2 3 2 3 2" xfId="27930" xr:uid="{00000000-0005-0000-0000-000002410000}"/>
    <cellStyle name="Normal 14 2 5 2 3 2 4" xfId="14858" xr:uid="{00000000-0005-0000-0000-000003410000}"/>
    <cellStyle name="Normal 14 2 5 2 3 2 4 2" xfId="23562" xr:uid="{00000000-0005-0000-0000-000004410000}"/>
    <cellStyle name="Normal 14 2 5 2 3 2 5" xfId="21393" xr:uid="{00000000-0005-0000-0000-000005410000}"/>
    <cellStyle name="Normal 14 2 5 2 4" xfId="17024" xr:uid="{00000000-0005-0000-0000-000006410000}"/>
    <cellStyle name="Normal 14 2 5 2 4 2" xfId="25728" xr:uid="{00000000-0005-0000-0000-000007410000}"/>
    <cellStyle name="Normal 14 2 5 2 5" xfId="19222" xr:uid="{00000000-0005-0000-0000-000008410000}"/>
    <cellStyle name="Normal 14 2 5 2 5 2" xfId="27926" xr:uid="{00000000-0005-0000-0000-000009410000}"/>
    <cellStyle name="Normal 14 2 5 2 6" xfId="14854" xr:uid="{00000000-0005-0000-0000-00000A410000}"/>
    <cellStyle name="Normal 14 2 5 2 6 2" xfId="23558" xr:uid="{00000000-0005-0000-0000-00000B410000}"/>
    <cellStyle name="Normal 14 2 5 2 7" xfId="21389" xr:uid="{00000000-0005-0000-0000-00000C410000}"/>
    <cellStyle name="Normal 14 2 5 3" xfId="4450" xr:uid="{00000000-0005-0000-0000-00000D410000}"/>
    <cellStyle name="Normal 14 2 5 3 2" xfId="4451" xr:uid="{00000000-0005-0000-0000-00000E410000}"/>
    <cellStyle name="Normal 14 2 5 3 2 2" xfId="4452" xr:uid="{00000000-0005-0000-0000-00000F410000}"/>
    <cellStyle name="Normal 14 2 5 3 2 2 2" xfId="17030" xr:uid="{00000000-0005-0000-0000-000010410000}"/>
    <cellStyle name="Normal 14 2 5 3 2 2 2 2" xfId="25734" xr:uid="{00000000-0005-0000-0000-000011410000}"/>
    <cellStyle name="Normal 14 2 5 3 2 2 3" xfId="19228" xr:uid="{00000000-0005-0000-0000-000012410000}"/>
    <cellStyle name="Normal 14 2 5 3 2 2 3 2" xfId="27932" xr:uid="{00000000-0005-0000-0000-000013410000}"/>
    <cellStyle name="Normal 14 2 5 3 2 2 4" xfId="14860" xr:uid="{00000000-0005-0000-0000-000014410000}"/>
    <cellStyle name="Normal 14 2 5 3 2 2 4 2" xfId="23564" xr:uid="{00000000-0005-0000-0000-000015410000}"/>
    <cellStyle name="Normal 14 2 5 3 2 2 5" xfId="21395" xr:uid="{00000000-0005-0000-0000-000016410000}"/>
    <cellStyle name="Normal 14 2 5 3 3" xfId="17029" xr:uid="{00000000-0005-0000-0000-000017410000}"/>
    <cellStyle name="Normal 14 2 5 3 3 2" xfId="25733" xr:uid="{00000000-0005-0000-0000-000018410000}"/>
    <cellStyle name="Normal 14 2 5 3 4" xfId="19227" xr:uid="{00000000-0005-0000-0000-000019410000}"/>
    <cellStyle name="Normal 14 2 5 3 4 2" xfId="27931" xr:uid="{00000000-0005-0000-0000-00001A410000}"/>
    <cellStyle name="Normal 14 2 5 3 5" xfId="14859" xr:uid="{00000000-0005-0000-0000-00001B410000}"/>
    <cellStyle name="Normal 14 2 5 3 5 2" xfId="23563" xr:uid="{00000000-0005-0000-0000-00001C410000}"/>
    <cellStyle name="Normal 14 2 5 3 6" xfId="21394" xr:uid="{00000000-0005-0000-0000-00001D410000}"/>
    <cellStyle name="Normal 14 2 5 4" xfId="4453" xr:uid="{00000000-0005-0000-0000-00001E410000}"/>
    <cellStyle name="Normal 14 2 5 4 2" xfId="17031" xr:uid="{00000000-0005-0000-0000-00001F410000}"/>
    <cellStyle name="Normal 14 2 5 4 2 2" xfId="25735" xr:uid="{00000000-0005-0000-0000-000020410000}"/>
    <cellStyle name="Normal 14 2 5 4 3" xfId="19229" xr:uid="{00000000-0005-0000-0000-000021410000}"/>
    <cellStyle name="Normal 14 2 5 4 3 2" xfId="27933" xr:uid="{00000000-0005-0000-0000-000022410000}"/>
    <cellStyle name="Normal 14 2 5 4 4" xfId="14861" xr:uid="{00000000-0005-0000-0000-000023410000}"/>
    <cellStyle name="Normal 14 2 5 4 4 2" xfId="23565" xr:uid="{00000000-0005-0000-0000-000024410000}"/>
    <cellStyle name="Normal 14 2 5 4 5" xfId="21396" xr:uid="{00000000-0005-0000-0000-000025410000}"/>
    <cellStyle name="Normal 14 2 6" xfId="4454" xr:uid="{00000000-0005-0000-0000-000026410000}"/>
    <cellStyle name="Normal 14 2 6 2" xfId="4455" xr:uid="{00000000-0005-0000-0000-000027410000}"/>
    <cellStyle name="Normal 14 2 6 2 2" xfId="4456" xr:uid="{00000000-0005-0000-0000-000028410000}"/>
    <cellStyle name="Normal 14 2 6 2 2 2" xfId="4457" xr:uid="{00000000-0005-0000-0000-000029410000}"/>
    <cellStyle name="Normal 14 2 6 2 2 2 2" xfId="17033" xr:uid="{00000000-0005-0000-0000-00002A410000}"/>
    <cellStyle name="Normal 14 2 6 2 2 2 2 2" xfId="25737" xr:uid="{00000000-0005-0000-0000-00002B410000}"/>
    <cellStyle name="Normal 14 2 6 2 2 2 3" xfId="19231" xr:uid="{00000000-0005-0000-0000-00002C410000}"/>
    <cellStyle name="Normal 14 2 6 2 2 2 3 2" xfId="27935" xr:uid="{00000000-0005-0000-0000-00002D410000}"/>
    <cellStyle name="Normal 14 2 6 2 2 2 4" xfId="14863" xr:uid="{00000000-0005-0000-0000-00002E410000}"/>
    <cellStyle name="Normal 14 2 6 2 2 2 4 2" xfId="23567" xr:uid="{00000000-0005-0000-0000-00002F410000}"/>
    <cellStyle name="Normal 14 2 6 2 2 2 5" xfId="21398" xr:uid="{00000000-0005-0000-0000-000030410000}"/>
    <cellStyle name="Normal 14 2 6 2 3" xfId="17032" xr:uid="{00000000-0005-0000-0000-000031410000}"/>
    <cellStyle name="Normal 14 2 6 2 3 2" xfId="25736" xr:uid="{00000000-0005-0000-0000-000032410000}"/>
    <cellStyle name="Normal 14 2 6 2 4" xfId="19230" xr:uid="{00000000-0005-0000-0000-000033410000}"/>
    <cellStyle name="Normal 14 2 6 2 4 2" xfId="27934" xr:uid="{00000000-0005-0000-0000-000034410000}"/>
    <cellStyle name="Normal 14 2 6 2 5" xfId="14862" xr:uid="{00000000-0005-0000-0000-000035410000}"/>
    <cellStyle name="Normal 14 2 6 2 5 2" xfId="23566" xr:uid="{00000000-0005-0000-0000-000036410000}"/>
    <cellStyle name="Normal 14 2 6 2 6" xfId="21397" xr:uid="{00000000-0005-0000-0000-000037410000}"/>
    <cellStyle name="Normal 14 2 6 3" xfId="4458" xr:uid="{00000000-0005-0000-0000-000038410000}"/>
    <cellStyle name="Normal 14 2 6 3 2" xfId="17034" xr:uid="{00000000-0005-0000-0000-000039410000}"/>
    <cellStyle name="Normal 14 2 6 3 2 2" xfId="25738" xr:uid="{00000000-0005-0000-0000-00003A410000}"/>
    <cellStyle name="Normal 14 2 6 3 3" xfId="19232" xr:uid="{00000000-0005-0000-0000-00003B410000}"/>
    <cellStyle name="Normal 14 2 6 3 3 2" xfId="27936" xr:uid="{00000000-0005-0000-0000-00003C410000}"/>
    <cellStyle name="Normal 14 2 6 3 4" xfId="14864" xr:uid="{00000000-0005-0000-0000-00003D410000}"/>
    <cellStyle name="Normal 14 2 6 3 4 2" xfId="23568" xr:uid="{00000000-0005-0000-0000-00003E410000}"/>
    <cellStyle name="Normal 14 2 6 3 5" xfId="21399" xr:uid="{00000000-0005-0000-0000-00003F410000}"/>
    <cellStyle name="Normal 14 2 7" xfId="4459" xr:uid="{00000000-0005-0000-0000-000040410000}"/>
    <cellStyle name="Normal 14 2 7 2" xfId="4460" xr:uid="{00000000-0005-0000-0000-000041410000}"/>
    <cellStyle name="Normal 14 2 7 2 2" xfId="17035" xr:uid="{00000000-0005-0000-0000-000042410000}"/>
    <cellStyle name="Normal 14 2 7 2 2 2" xfId="25739" xr:uid="{00000000-0005-0000-0000-000043410000}"/>
    <cellStyle name="Normal 14 2 7 2 3" xfId="19233" xr:uid="{00000000-0005-0000-0000-000044410000}"/>
    <cellStyle name="Normal 14 2 7 2 3 2" xfId="27937" xr:uid="{00000000-0005-0000-0000-000045410000}"/>
    <cellStyle name="Normal 14 2 7 2 4" xfId="14865" xr:uid="{00000000-0005-0000-0000-000046410000}"/>
    <cellStyle name="Normal 14 2 7 2 4 2" xfId="23569" xr:uid="{00000000-0005-0000-0000-000047410000}"/>
    <cellStyle name="Normal 14 2 7 2 5" xfId="21400" xr:uid="{00000000-0005-0000-0000-000048410000}"/>
    <cellStyle name="Normal 14 2 8" xfId="4180" xr:uid="{00000000-0005-0000-0000-000049410000}"/>
    <cellStyle name="Normal 14 2 8 2" xfId="16907" xr:uid="{00000000-0005-0000-0000-00004A410000}"/>
    <cellStyle name="Normal 14 2 8 2 2" xfId="25611" xr:uid="{00000000-0005-0000-0000-00004B410000}"/>
    <cellStyle name="Normal 14 2 8 3" xfId="19105" xr:uid="{00000000-0005-0000-0000-00004C410000}"/>
    <cellStyle name="Normal 14 2 8 3 2" xfId="27809" xr:uid="{00000000-0005-0000-0000-00004D410000}"/>
    <cellStyle name="Normal 14 2 8 4" xfId="14737" xr:uid="{00000000-0005-0000-0000-00004E410000}"/>
    <cellStyle name="Normal 14 2 8 4 2" xfId="23441" xr:uid="{00000000-0005-0000-0000-00004F410000}"/>
    <cellStyle name="Normal 14 2 8 5" xfId="21272" xr:uid="{00000000-0005-0000-0000-000050410000}"/>
    <cellStyle name="Normal 14 2 9" xfId="15597" xr:uid="{00000000-0005-0000-0000-000051410000}"/>
    <cellStyle name="Normal 14 2 9 2" xfId="24301" xr:uid="{00000000-0005-0000-0000-000052410000}"/>
    <cellStyle name="Normal 14 20" xfId="17638" xr:uid="{00000000-0005-0000-0000-000053410000}"/>
    <cellStyle name="Normal 14 20 2" xfId="26342" xr:uid="{00000000-0005-0000-0000-000054410000}"/>
    <cellStyle name="Normal 14 21" xfId="13270" xr:uid="{00000000-0005-0000-0000-000055410000}"/>
    <cellStyle name="Normal 14 21 2" xfId="21974" xr:uid="{00000000-0005-0000-0000-000056410000}"/>
    <cellStyle name="Normal 14 22" xfId="19805" xr:uid="{00000000-0005-0000-0000-000057410000}"/>
    <cellStyle name="Normal 14 3" xfId="4461" xr:uid="{00000000-0005-0000-0000-000058410000}"/>
    <cellStyle name="Normal 14 3 10" xfId="21401" xr:uid="{00000000-0005-0000-0000-000059410000}"/>
    <cellStyle name="Normal 14 3 2" xfId="4462" xr:uid="{00000000-0005-0000-0000-00005A410000}"/>
    <cellStyle name="Normal 14 3 2 2" xfId="4463" xr:uid="{00000000-0005-0000-0000-00005B410000}"/>
    <cellStyle name="Normal 14 3 2 2 2" xfId="4464" xr:uid="{00000000-0005-0000-0000-00005C410000}"/>
    <cellStyle name="Normal 14 3 2 2 2 2" xfId="4465" xr:uid="{00000000-0005-0000-0000-00005D410000}"/>
    <cellStyle name="Normal 14 3 2 2 2 2 2" xfId="4466" xr:uid="{00000000-0005-0000-0000-00005E410000}"/>
    <cellStyle name="Normal 14 3 2 2 2 2 2 2" xfId="4467" xr:uid="{00000000-0005-0000-0000-00005F410000}"/>
    <cellStyle name="Normal 14 3 2 2 2 2 2 2 2" xfId="4468" xr:uid="{00000000-0005-0000-0000-000060410000}"/>
    <cellStyle name="Normal 14 3 2 2 2 2 2 2 2 2" xfId="4469" xr:uid="{00000000-0005-0000-0000-000061410000}"/>
    <cellStyle name="Normal 14 3 2 2 2 2 2 2 2 2 2" xfId="4470" xr:uid="{00000000-0005-0000-0000-000062410000}"/>
    <cellStyle name="Normal 14 3 2 2 2 2 2 2 2 2 3" xfId="17040" xr:uid="{00000000-0005-0000-0000-000063410000}"/>
    <cellStyle name="Normal 14 3 2 2 2 2 2 2 2 2 3 2" xfId="25744" xr:uid="{00000000-0005-0000-0000-000064410000}"/>
    <cellStyle name="Normal 14 3 2 2 2 2 2 2 2 2 4" xfId="19238" xr:uid="{00000000-0005-0000-0000-000065410000}"/>
    <cellStyle name="Normal 14 3 2 2 2 2 2 2 2 2 4 2" xfId="27942" xr:uid="{00000000-0005-0000-0000-000066410000}"/>
    <cellStyle name="Normal 14 3 2 2 2 2 2 2 2 2 5" xfId="14870" xr:uid="{00000000-0005-0000-0000-000067410000}"/>
    <cellStyle name="Normal 14 3 2 2 2 2 2 2 2 2 5 2" xfId="23574" xr:uid="{00000000-0005-0000-0000-000068410000}"/>
    <cellStyle name="Normal 14 3 2 2 2 2 2 2 2 2 6" xfId="21405" xr:uid="{00000000-0005-0000-0000-000069410000}"/>
    <cellStyle name="Normal 14 3 2 2 2 2 2 2 3" xfId="4471" xr:uid="{00000000-0005-0000-0000-00006A410000}"/>
    <cellStyle name="Normal 14 3 2 2 2 2 2 2 4" xfId="17039" xr:uid="{00000000-0005-0000-0000-00006B410000}"/>
    <cellStyle name="Normal 14 3 2 2 2 2 2 2 4 2" xfId="25743" xr:uid="{00000000-0005-0000-0000-00006C410000}"/>
    <cellStyle name="Normal 14 3 2 2 2 2 2 2 5" xfId="19237" xr:uid="{00000000-0005-0000-0000-00006D410000}"/>
    <cellStyle name="Normal 14 3 2 2 2 2 2 2 5 2" xfId="27941" xr:uid="{00000000-0005-0000-0000-00006E410000}"/>
    <cellStyle name="Normal 14 3 2 2 2 2 2 2 6" xfId="14869" xr:uid="{00000000-0005-0000-0000-00006F410000}"/>
    <cellStyle name="Normal 14 3 2 2 2 2 2 2 6 2" xfId="23573" xr:uid="{00000000-0005-0000-0000-000070410000}"/>
    <cellStyle name="Normal 14 3 2 2 2 2 2 2 7" xfId="21404" xr:uid="{00000000-0005-0000-0000-000071410000}"/>
    <cellStyle name="Normal 14 3 2 2 2 2 2 3" xfId="4472" xr:uid="{00000000-0005-0000-0000-000072410000}"/>
    <cellStyle name="Normal 14 3 2 2 2 2 2 3 2" xfId="4473" xr:uid="{00000000-0005-0000-0000-000073410000}"/>
    <cellStyle name="Normal 14 3 2 2 2 2 2 3 3" xfId="17041" xr:uid="{00000000-0005-0000-0000-000074410000}"/>
    <cellStyle name="Normal 14 3 2 2 2 2 2 3 3 2" xfId="25745" xr:uid="{00000000-0005-0000-0000-000075410000}"/>
    <cellStyle name="Normal 14 3 2 2 2 2 2 3 4" xfId="19239" xr:uid="{00000000-0005-0000-0000-000076410000}"/>
    <cellStyle name="Normal 14 3 2 2 2 2 2 3 4 2" xfId="27943" xr:uid="{00000000-0005-0000-0000-000077410000}"/>
    <cellStyle name="Normal 14 3 2 2 2 2 2 3 5" xfId="14871" xr:uid="{00000000-0005-0000-0000-000078410000}"/>
    <cellStyle name="Normal 14 3 2 2 2 2 2 3 5 2" xfId="23575" xr:uid="{00000000-0005-0000-0000-000079410000}"/>
    <cellStyle name="Normal 14 3 2 2 2 2 2 3 6" xfId="21406" xr:uid="{00000000-0005-0000-0000-00007A410000}"/>
    <cellStyle name="Normal 14 3 2 2 2 2 3" xfId="4474" xr:uid="{00000000-0005-0000-0000-00007B410000}"/>
    <cellStyle name="Normal 14 3 2 2 2 2 3 2" xfId="4475" xr:uid="{00000000-0005-0000-0000-00007C410000}"/>
    <cellStyle name="Normal 14 3 2 2 2 2 3 2 2" xfId="4476" xr:uid="{00000000-0005-0000-0000-00007D410000}"/>
    <cellStyle name="Normal 14 3 2 2 2 2 3 2 3" xfId="17042" xr:uid="{00000000-0005-0000-0000-00007E410000}"/>
    <cellStyle name="Normal 14 3 2 2 2 2 3 2 3 2" xfId="25746" xr:uid="{00000000-0005-0000-0000-00007F410000}"/>
    <cellStyle name="Normal 14 3 2 2 2 2 3 2 4" xfId="19240" xr:uid="{00000000-0005-0000-0000-000080410000}"/>
    <cellStyle name="Normal 14 3 2 2 2 2 3 2 4 2" xfId="27944" xr:uid="{00000000-0005-0000-0000-000081410000}"/>
    <cellStyle name="Normal 14 3 2 2 2 2 3 2 5" xfId="14872" xr:uid="{00000000-0005-0000-0000-000082410000}"/>
    <cellStyle name="Normal 14 3 2 2 2 2 3 2 5 2" xfId="23576" xr:uid="{00000000-0005-0000-0000-000083410000}"/>
    <cellStyle name="Normal 14 3 2 2 2 2 3 2 6" xfId="21407" xr:uid="{00000000-0005-0000-0000-000084410000}"/>
    <cellStyle name="Normal 14 3 2 2 2 2 4" xfId="4477" xr:uid="{00000000-0005-0000-0000-000085410000}"/>
    <cellStyle name="Normal 14 3 2 2 2 2 5" xfId="17038" xr:uid="{00000000-0005-0000-0000-000086410000}"/>
    <cellStyle name="Normal 14 3 2 2 2 2 5 2" xfId="25742" xr:uid="{00000000-0005-0000-0000-000087410000}"/>
    <cellStyle name="Normal 14 3 2 2 2 2 6" xfId="19236" xr:uid="{00000000-0005-0000-0000-000088410000}"/>
    <cellStyle name="Normal 14 3 2 2 2 2 6 2" xfId="27940" xr:uid="{00000000-0005-0000-0000-000089410000}"/>
    <cellStyle name="Normal 14 3 2 2 2 2 7" xfId="14868" xr:uid="{00000000-0005-0000-0000-00008A410000}"/>
    <cellStyle name="Normal 14 3 2 2 2 2 7 2" xfId="23572" xr:uid="{00000000-0005-0000-0000-00008B410000}"/>
    <cellStyle name="Normal 14 3 2 2 2 2 8" xfId="21403" xr:uid="{00000000-0005-0000-0000-00008C410000}"/>
    <cellStyle name="Normal 14 3 2 2 2 3" xfId="4478" xr:uid="{00000000-0005-0000-0000-00008D410000}"/>
    <cellStyle name="Normal 14 3 2 2 2 4" xfId="4479" xr:uid="{00000000-0005-0000-0000-00008E410000}"/>
    <cellStyle name="Normal 14 3 2 2 2 4 2" xfId="4480" xr:uid="{00000000-0005-0000-0000-00008F410000}"/>
    <cellStyle name="Normal 14 3 2 2 2 4 2 2" xfId="4481" xr:uid="{00000000-0005-0000-0000-000090410000}"/>
    <cellStyle name="Normal 14 3 2 2 2 4 2 2 2" xfId="4482" xr:uid="{00000000-0005-0000-0000-000091410000}"/>
    <cellStyle name="Normal 14 3 2 2 2 4 2 2 3" xfId="17044" xr:uid="{00000000-0005-0000-0000-000092410000}"/>
    <cellStyle name="Normal 14 3 2 2 2 4 2 2 3 2" xfId="25748" xr:uid="{00000000-0005-0000-0000-000093410000}"/>
    <cellStyle name="Normal 14 3 2 2 2 4 2 2 4" xfId="19242" xr:uid="{00000000-0005-0000-0000-000094410000}"/>
    <cellStyle name="Normal 14 3 2 2 2 4 2 2 4 2" xfId="27946" xr:uid="{00000000-0005-0000-0000-000095410000}"/>
    <cellStyle name="Normal 14 3 2 2 2 4 2 2 5" xfId="14874" xr:uid="{00000000-0005-0000-0000-000096410000}"/>
    <cellStyle name="Normal 14 3 2 2 2 4 2 2 5 2" xfId="23578" xr:uid="{00000000-0005-0000-0000-000097410000}"/>
    <cellStyle name="Normal 14 3 2 2 2 4 2 2 6" xfId="21409" xr:uid="{00000000-0005-0000-0000-000098410000}"/>
    <cellStyle name="Normal 14 3 2 2 2 4 3" xfId="4483" xr:uid="{00000000-0005-0000-0000-000099410000}"/>
    <cellStyle name="Normal 14 3 2 2 2 4 4" xfId="17043" xr:uid="{00000000-0005-0000-0000-00009A410000}"/>
    <cellStyle name="Normal 14 3 2 2 2 4 4 2" xfId="25747" xr:uid="{00000000-0005-0000-0000-00009B410000}"/>
    <cellStyle name="Normal 14 3 2 2 2 4 5" xfId="19241" xr:uid="{00000000-0005-0000-0000-00009C410000}"/>
    <cellStyle name="Normal 14 3 2 2 2 4 5 2" xfId="27945" xr:uid="{00000000-0005-0000-0000-00009D410000}"/>
    <cellStyle name="Normal 14 3 2 2 2 4 6" xfId="14873" xr:uid="{00000000-0005-0000-0000-00009E410000}"/>
    <cellStyle name="Normal 14 3 2 2 2 4 6 2" xfId="23577" xr:uid="{00000000-0005-0000-0000-00009F410000}"/>
    <cellStyle name="Normal 14 3 2 2 2 4 7" xfId="21408" xr:uid="{00000000-0005-0000-0000-0000A0410000}"/>
    <cellStyle name="Normal 14 3 2 2 2 5" xfId="4484" xr:uid="{00000000-0005-0000-0000-0000A1410000}"/>
    <cellStyle name="Normal 14 3 2 2 2 5 2" xfId="4485" xr:uid="{00000000-0005-0000-0000-0000A2410000}"/>
    <cellStyle name="Normal 14 3 2 2 2 5 3" xfId="17045" xr:uid="{00000000-0005-0000-0000-0000A3410000}"/>
    <cellStyle name="Normal 14 3 2 2 2 5 3 2" xfId="25749" xr:uid="{00000000-0005-0000-0000-0000A4410000}"/>
    <cellStyle name="Normal 14 3 2 2 2 5 4" xfId="19243" xr:uid="{00000000-0005-0000-0000-0000A5410000}"/>
    <cellStyle name="Normal 14 3 2 2 2 5 4 2" xfId="27947" xr:uid="{00000000-0005-0000-0000-0000A6410000}"/>
    <cellStyle name="Normal 14 3 2 2 2 5 5" xfId="14875" xr:uid="{00000000-0005-0000-0000-0000A7410000}"/>
    <cellStyle name="Normal 14 3 2 2 2 5 5 2" xfId="23579" xr:uid="{00000000-0005-0000-0000-0000A8410000}"/>
    <cellStyle name="Normal 14 3 2 2 2 5 6" xfId="21410" xr:uid="{00000000-0005-0000-0000-0000A9410000}"/>
    <cellStyle name="Normal 14 3 2 2 3" xfId="4486" xr:uid="{00000000-0005-0000-0000-0000AA410000}"/>
    <cellStyle name="Normal 14 3 2 2 3 2" xfId="4487" xr:uid="{00000000-0005-0000-0000-0000AB410000}"/>
    <cellStyle name="Normal 14 3 2 2 3 2 2" xfId="4488" xr:uid="{00000000-0005-0000-0000-0000AC410000}"/>
    <cellStyle name="Normal 14 3 2 2 3 2 2 2" xfId="4489" xr:uid="{00000000-0005-0000-0000-0000AD410000}"/>
    <cellStyle name="Normal 14 3 2 2 3 2 2 2 2" xfId="4490" xr:uid="{00000000-0005-0000-0000-0000AE410000}"/>
    <cellStyle name="Normal 14 3 2 2 3 2 2 2 2 2" xfId="4491" xr:uid="{00000000-0005-0000-0000-0000AF410000}"/>
    <cellStyle name="Normal 14 3 2 2 3 2 2 2 2 2 2" xfId="17048" xr:uid="{00000000-0005-0000-0000-0000B0410000}"/>
    <cellStyle name="Normal 14 3 2 2 3 2 2 2 2 2 2 2" xfId="25752" xr:uid="{00000000-0005-0000-0000-0000B1410000}"/>
    <cellStyle name="Normal 14 3 2 2 3 2 2 2 2 2 3" xfId="19246" xr:uid="{00000000-0005-0000-0000-0000B2410000}"/>
    <cellStyle name="Normal 14 3 2 2 3 2 2 2 2 2 3 2" xfId="27950" xr:uid="{00000000-0005-0000-0000-0000B3410000}"/>
    <cellStyle name="Normal 14 3 2 2 3 2 2 2 2 2 4" xfId="14878" xr:uid="{00000000-0005-0000-0000-0000B4410000}"/>
    <cellStyle name="Normal 14 3 2 2 3 2 2 2 2 2 4 2" xfId="23582" xr:uid="{00000000-0005-0000-0000-0000B5410000}"/>
    <cellStyle name="Normal 14 3 2 2 3 2 2 2 2 2 5" xfId="21413" xr:uid="{00000000-0005-0000-0000-0000B6410000}"/>
    <cellStyle name="Normal 14 3 2 2 3 2 2 2 3" xfId="17047" xr:uid="{00000000-0005-0000-0000-0000B7410000}"/>
    <cellStyle name="Normal 14 3 2 2 3 2 2 2 3 2" xfId="25751" xr:uid="{00000000-0005-0000-0000-0000B8410000}"/>
    <cellStyle name="Normal 14 3 2 2 3 2 2 2 4" xfId="19245" xr:uid="{00000000-0005-0000-0000-0000B9410000}"/>
    <cellStyle name="Normal 14 3 2 2 3 2 2 2 4 2" xfId="27949" xr:uid="{00000000-0005-0000-0000-0000BA410000}"/>
    <cellStyle name="Normal 14 3 2 2 3 2 2 2 5" xfId="14877" xr:uid="{00000000-0005-0000-0000-0000BB410000}"/>
    <cellStyle name="Normal 14 3 2 2 3 2 2 2 5 2" xfId="23581" xr:uid="{00000000-0005-0000-0000-0000BC410000}"/>
    <cellStyle name="Normal 14 3 2 2 3 2 2 2 6" xfId="21412" xr:uid="{00000000-0005-0000-0000-0000BD410000}"/>
    <cellStyle name="Normal 14 3 2 2 3 2 2 3" xfId="4492" xr:uid="{00000000-0005-0000-0000-0000BE410000}"/>
    <cellStyle name="Normal 14 3 2 2 3 2 2 3 2" xfId="17049" xr:uid="{00000000-0005-0000-0000-0000BF410000}"/>
    <cellStyle name="Normal 14 3 2 2 3 2 2 3 2 2" xfId="25753" xr:uid="{00000000-0005-0000-0000-0000C0410000}"/>
    <cellStyle name="Normal 14 3 2 2 3 2 2 3 3" xfId="19247" xr:uid="{00000000-0005-0000-0000-0000C1410000}"/>
    <cellStyle name="Normal 14 3 2 2 3 2 2 3 3 2" xfId="27951" xr:uid="{00000000-0005-0000-0000-0000C2410000}"/>
    <cellStyle name="Normal 14 3 2 2 3 2 2 3 4" xfId="14879" xr:uid="{00000000-0005-0000-0000-0000C3410000}"/>
    <cellStyle name="Normal 14 3 2 2 3 2 2 3 4 2" xfId="23583" xr:uid="{00000000-0005-0000-0000-0000C4410000}"/>
    <cellStyle name="Normal 14 3 2 2 3 2 2 3 5" xfId="21414" xr:uid="{00000000-0005-0000-0000-0000C5410000}"/>
    <cellStyle name="Normal 14 3 2 2 3 2 3" xfId="4493" xr:uid="{00000000-0005-0000-0000-0000C6410000}"/>
    <cellStyle name="Normal 14 3 2 2 3 2 3 2" xfId="4494" xr:uid="{00000000-0005-0000-0000-0000C7410000}"/>
    <cellStyle name="Normal 14 3 2 2 3 2 3 2 2" xfId="17050" xr:uid="{00000000-0005-0000-0000-0000C8410000}"/>
    <cellStyle name="Normal 14 3 2 2 3 2 3 2 2 2" xfId="25754" xr:uid="{00000000-0005-0000-0000-0000C9410000}"/>
    <cellStyle name="Normal 14 3 2 2 3 2 3 2 3" xfId="19248" xr:uid="{00000000-0005-0000-0000-0000CA410000}"/>
    <cellStyle name="Normal 14 3 2 2 3 2 3 2 3 2" xfId="27952" xr:uid="{00000000-0005-0000-0000-0000CB410000}"/>
    <cellStyle name="Normal 14 3 2 2 3 2 3 2 4" xfId="14880" xr:uid="{00000000-0005-0000-0000-0000CC410000}"/>
    <cellStyle name="Normal 14 3 2 2 3 2 3 2 4 2" xfId="23584" xr:uid="{00000000-0005-0000-0000-0000CD410000}"/>
    <cellStyle name="Normal 14 3 2 2 3 2 3 2 5" xfId="21415" xr:uid="{00000000-0005-0000-0000-0000CE410000}"/>
    <cellStyle name="Normal 14 3 2 2 3 2 4" xfId="17046" xr:uid="{00000000-0005-0000-0000-0000CF410000}"/>
    <cellStyle name="Normal 14 3 2 2 3 2 4 2" xfId="25750" xr:uid="{00000000-0005-0000-0000-0000D0410000}"/>
    <cellStyle name="Normal 14 3 2 2 3 2 5" xfId="19244" xr:uid="{00000000-0005-0000-0000-0000D1410000}"/>
    <cellStyle name="Normal 14 3 2 2 3 2 5 2" xfId="27948" xr:uid="{00000000-0005-0000-0000-0000D2410000}"/>
    <cellStyle name="Normal 14 3 2 2 3 2 6" xfId="14876" xr:uid="{00000000-0005-0000-0000-0000D3410000}"/>
    <cellStyle name="Normal 14 3 2 2 3 2 6 2" xfId="23580" xr:uid="{00000000-0005-0000-0000-0000D4410000}"/>
    <cellStyle name="Normal 14 3 2 2 3 2 7" xfId="21411" xr:uid="{00000000-0005-0000-0000-0000D5410000}"/>
    <cellStyle name="Normal 14 3 2 2 3 3" xfId="4495" xr:uid="{00000000-0005-0000-0000-0000D6410000}"/>
    <cellStyle name="Normal 14 3 2 2 3 3 2" xfId="4496" xr:uid="{00000000-0005-0000-0000-0000D7410000}"/>
    <cellStyle name="Normal 14 3 2 2 3 3 2 2" xfId="4497" xr:uid="{00000000-0005-0000-0000-0000D8410000}"/>
    <cellStyle name="Normal 14 3 2 2 3 3 2 2 2" xfId="17052" xr:uid="{00000000-0005-0000-0000-0000D9410000}"/>
    <cellStyle name="Normal 14 3 2 2 3 3 2 2 2 2" xfId="25756" xr:uid="{00000000-0005-0000-0000-0000DA410000}"/>
    <cellStyle name="Normal 14 3 2 2 3 3 2 2 3" xfId="19250" xr:uid="{00000000-0005-0000-0000-0000DB410000}"/>
    <cellStyle name="Normal 14 3 2 2 3 3 2 2 3 2" xfId="27954" xr:uid="{00000000-0005-0000-0000-0000DC410000}"/>
    <cellStyle name="Normal 14 3 2 2 3 3 2 2 4" xfId="14882" xr:uid="{00000000-0005-0000-0000-0000DD410000}"/>
    <cellStyle name="Normal 14 3 2 2 3 3 2 2 4 2" xfId="23586" xr:uid="{00000000-0005-0000-0000-0000DE410000}"/>
    <cellStyle name="Normal 14 3 2 2 3 3 2 2 5" xfId="21417" xr:uid="{00000000-0005-0000-0000-0000DF410000}"/>
    <cellStyle name="Normal 14 3 2 2 3 3 3" xfId="17051" xr:uid="{00000000-0005-0000-0000-0000E0410000}"/>
    <cellStyle name="Normal 14 3 2 2 3 3 3 2" xfId="25755" xr:uid="{00000000-0005-0000-0000-0000E1410000}"/>
    <cellStyle name="Normal 14 3 2 2 3 3 4" xfId="19249" xr:uid="{00000000-0005-0000-0000-0000E2410000}"/>
    <cellStyle name="Normal 14 3 2 2 3 3 4 2" xfId="27953" xr:uid="{00000000-0005-0000-0000-0000E3410000}"/>
    <cellStyle name="Normal 14 3 2 2 3 3 5" xfId="14881" xr:uid="{00000000-0005-0000-0000-0000E4410000}"/>
    <cellStyle name="Normal 14 3 2 2 3 3 5 2" xfId="23585" xr:uid="{00000000-0005-0000-0000-0000E5410000}"/>
    <cellStyle name="Normal 14 3 2 2 3 3 6" xfId="21416" xr:uid="{00000000-0005-0000-0000-0000E6410000}"/>
    <cellStyle name="Normal 14 3 2 2 3 4" xfId="4498" xr:uid="{00000000-0005-0000-0000-0000E7410000}"/>
    <cellStyle name="Normal 14 3 2 2 3 4 2" xfId="17053" xr:uid="{00000000-0005-0000-0000-0000E8410000}"/>
    <cellStyle name="Normal 14 3 2 2 3 4 2 2" xfId="25757" xr:uid="{00000000-0005-0000-0000-0000E9410000}"/>
    <cellStyle name="Normal 14 3 2 2 3 4 3" xfId="19251" xr:uid="{00000000-0005-0000-0000-0000EA410000}"/>
    <cellStyle name="Normal 14 3 2 2 3 4 3 2" xfId="27955" xr:uid="{00000000-0005-0000-0000-0000EB410000}"/>
    <cellStyle name="Normal 14 3 2 2 3 4 4" xfId="14883" xr:uid="{00000000-0005-0000-0000-0000EC410000}"/>
    <cellStyle name="Normal 14 3 2 2 3 4 4 2" xfId="23587" xr:uid="{00000000-0005-0000-0000-0000ED410000}"/>
    <cellStyle name="Normal 14 3 2 2 3 4 5" xfId="21418" xr:uid="{00000000-0005-0000-0000-0000EE410000}"/>
    <cellStyle name="Normal 14 3 2 2 4" xfId="4499" xr:uid="{00000000-0005-0000-0000-0000EF410000}"/>
    <cellStyle name="Normal 14 3 2 2 4 2" xfId="4500" xr:uid="{00000000-0005-0000-0000-0000F0410000}"/>
    <cellStyle name="Normal 14 3 2 2 4 2 2" xfId="4501" xr:uid="{00000000-0005-0000-0000-0000F1410000}"/>
    <cellStyle name="Normal 14 3 2 2 4 2 2 2" xfId="4502" xr:uid="{00000000-0005-0000-0000-0000F2410000}"/>
    <cellStyle name="Normal 14 3 2 2 4 2 2 2 2" xfId="17055" xr:uid="{00000000-0005-0000-0000-0000F3410000}"/>
    <cellStyle name="Normal 14 3 2 2 4 2 2 2 2 2" xfId="25759" xr:uid="{00000000-0005-0000-0000-0000F4410000}"/>
    <cellStyle name="Normal 14 3 2 2 4 2 2 2 3" xfId="19253" xr:uid="{00000000-0005-0000-0000-0000F5410000}"/>
    <cellStyle name="Normal 14 3 2 2 4 2 2 2 3 2" xfId="27957" xr:uid="{00000000-0005-0000-0000-0000F6410000}"/>
    <cellStyle name="Normal 14 3 2 2 4 2 2 2 4" xfId="14885" xr:uid="{00000000-0005-0000-0000-0000F7410000}"/>
    <cellStyle name="Normal 14 3 2 2 4 2 2 2 4 2" xfId="23589" xr:uid="{00000000-0005-0000-0000-0000F8410000}"/>
    <cellStyle name="Normal 14 3 2 2 4 2 2 2 5" xfId="21420" xr:uid="{00000000-0005-0000-0000-0000F9410000}"/>
    <cellStyle name="Normal 14 3 2 2 4 2 3" xfId="17054" xr:uid="{00000000-0005-0000-0000-0000FA410000}"/>
    <cellStyle name="Normal 14 3 2 2 4 2 3 2" xfId="25758" xr:uid="{00000000-0005-0000-0000-0000FB410000}"/>
    <cellStyle name="Normal 14 3 2 2 4 2 4" xfId="19252" xr:uid="{00000000-0005-0000-0000-0000FC410000}"/>
    <cellStyle name="Normal 14 3 2 2 4 2 4 2" xfId="27956" xr:uid="{00000000-0005-0000-0000-0000FD410000}"/>
    <cellStyle name="Normal 14 3 2 2 4 2 5" xfId="14884" xr:uid="{00000000-0005-0000-0000-0000FE410000}"/>
    <cellStyle name="Normal 14 3 2 2 4 2 5 2" xfId="23588" xr:uid="{00000000-0005-0000-0000-0000FF410000}"/>
    <cellStyle name="Normal 14 3 2 2 4 2 6" xfId="21419" xr:uid="{00000000-0005-0000-0000-000000420000}"/>
    <cellStyle name="Normal 14 3 2 2 4 3" xfId="4503" xr:uid="{00000000-0005-0000-0000-000001420000}"/>
    <cellStyle name="Normal 14 3 2 2 4 3 2" xfId="17056" xr:uid="{00000000-0005-0000-0000-000002420000}"/>
    <cellStyle name="Normal 14 3 2 2 4 3 2 2" xfId="25760" xr:uid="{00000000-0005-0000-0000-000003420000}"/>
    <cellStyle name="Normal 14 3 2 2 4 3 3" xfId="19254" xr:uid="{00000000-0005-0000-0000-000004420000}"/>
    <cellStyle name="Normal 14 3 2 2 4 3 3 2" xfId="27958" xr:uid="{00000000-0005-0000-0000-000005420000}"/>
    <cellStyle name="Normal 14 3 2 2 4 3 4" xfId="14886" xr:uid="{00000000-0005-0000-0000-000006420000}"/>
    <cellStyle name="Normal 14 3 2 2 4 3 4 2" xfId="23590" xr:uid="{00000000-0005-0000-0000-000007420000}"/>
    <cellStyle name="Normal 14 3 2 2 4 3 5" xfId="21421" xr:uid="{00000000-0005-0000-0000-000008420000}"/>
    <cellStyle name="Normal 14 3 2 2 5" xfId="4504" xr:uid="{00000000-0005-0000-0000-000009420000}"/>
    <cellStyle name="Normal 14 3 2 2 5 2" xfId="4505" xr:uid="{00000000-0005-0000-0000-00000A420000}"/>
    <cellStyle name="Normal 14 3 2 2 5 2 2" xfId="17057" xr:uid="{00000000-0005-0000-0000-00000B420000}"/>
    <cellStyle name="Normal 14 3 2 2 5 2 2 2" xfId="25761" xr:uid="{00000000-0005-0000-0000-00000C420000}"/>
    <cellStyle name="Normal 14 3 2 2 5 2 3" xfId="19255" xr:uid="{00000000-0005-0000-0000-00000D420000}"/>
    <cellStyle name="Normal 14 3 2 2 5 2 3 2" xfId="27959" xr:uid="{00000000-0005-0000-0000-00000E420000}"/>
    <cellStyle name="Normal 14 3 2 2 5 2 4" xfId="14887" xr:uid="{00000000-0005-0000-0000-00000F420000}"/>
    <cellStyle name="Normal 14 3 2 2 5 2 4 2" xfId="23591" xr:uid="{00000000-0005-0000-0000-000010420000}"/>
    <cellStyle name="Normal 14 3 2 2 5 2 5" xfId="21422" xr:uid="{00000000-0005-0000-0000-000011420000}"/>
    <cellStyle name="Normal 14 3 2 2 6" xfId="17037" xr:uid="{00000000-0005-0000-0000-000012420000}"/>
    <cellStyle name="Normal 14 3 2 2 6 2" xfId="25741" xr:uid="{00000000-0005-0000-0000-000013420000}"/>
    <cellStyle name="Normal 14 3 2 2 7" xfId="19235" xr:uid="{00000000-0005-0000-0000-000014420000}"/>
    <cellStyle name="Normal 14 3 2 2 7 2" xfId="27939" xr:uid="{00000000-0005-0000-0000-000015420000}"/>
    <cellStyle name="Normal 14 3 2 2 8" xfId="14867" xr:uid="{00000000-0005-0000-0000-000016420000}"/>
    <cellStyle name="Normal 14 3 2 2 8 2" xfId="23571" xr:uid="{00000000-0005-0000-0000-000017420000}"/>
    <cellStyle name="Normal 14 3 2 2 9" xfId="21402" xr:uid="{00000000-0005-0000-0000-000018420000}"/>
    <cellStyle name="Normal 14 3 2 3" xfId="4506" xr:uid="{00000000-0005-0000-0000-000019420000}"/>
    <cellStyle name="Normal 14 3 2 3 2" xfId="4507" xr:uid="{00000000-0005-0000-0000-00001A420000}"/>
    <cellStyle name="Normal 14 3 2 3 2 2" xfId="4508" xr:uid="{00000000-0005-0000-0000-00001B420000}"/>
    <cellStyle name="Normal 14 3 2 3 2 2 2" xfId="4509" xr:uid="{00000000-0005-0000-0000-00001C420000}"/>
    <cellStyle name="Normal 14 3 2 3 2 2 2 2" xfId="4510" xr:uid="{00000000-0005-0000-0000-00001D420000}"/>
    <cellStyle name="Normal 14 3 2 3 2 2 2 2 2" xfId="4511" xr:uid="{00000000-0005-0000-0000-00001E420000}"/>
    <cellStyle name="Normal 14 3 2 3 2 2 2 2 3" xfId="17060" xr:uid="{00000000-0005-0000-0000-00001F420000}"/>
    <cellStyle name="Normal 14 3 2 3 2 2 2 2 3 2" xfId="25764" xr:uid="{00000000-0005-0000-0000-000020420000}"/>
    <cellStyle name="Normal 14 3 2 3 2 2 2 2 4" xfId="19258" xr:uid="{00000000-0005-0000-0000-000021420000}"/>
    <cellStyle name="Normal 14 3 2 3 2 2 2 2 4 2" xfId="27962" xr:uid="{00000000-0005-0000-0000-000022420000}"/>
    <cellStyle name="Normal 14 3 2 3 2 2 2 2 5" xfId="14890" xr:uid="{00000000-0005-0000-0000-000023420000}"/>
    <cellStyle name="Normal 14 3 2 3 2 2 2 2 5 2" xfId="23594" xr:uid="{00000000-0005-0000-0000-000024420000}"/>
    <cellStyle name="Normal 14 3 2 3 2 2 2 2 6" xfId="21425" xr:uid="{00000000-0005-0000-0000-000025420000}"/>
    <cellStyle name="Normal 14 3 2 3 2 2 3" xfId="4512" xr:uid="{00000000-0005-0000-0000-000026420000}"/>
    <cellStyle name="Normal 14 3 2 3 2 2 4" xfId="17059" xr:uid="{00000000-0005-0000-0000-000027420000}"/>
    <cellStyle name="Normal 14 3 2 3 2 2 4 2" xfId="25763" xr:uid="{00000000-0005-0000-0000-000028420000}"/>
    <cellStyle name="Normal 14 3 2 3 2 2 5" xfId="19257" xr:uid="{00000000-0005-0000-0000-000029420000}"/>
    <cellStyle name="Normal 14 3 2 3 2 2 5 2" xfId="27961" xr:uid="{00000000-0005-0000-0000-00002A420000}"/>
    <cellStyle name="Normal 14 3 2 3 2 2 6" xfId="14889" xr:uid="{00000000-0005-0000-0000-00002B420000}"/>
    <cellStyle name="Normal 14 3 2 3 2 2 6 2" xfId="23593" xr:uid="{00000000-0005-0000-0000-00002C420000}"/>
    <cellStyle name="Normal 14 3 2 3 2 2 7" xfId="21424" xr:uid="{00000000-0005-0000-0000-00002D420000}"/>
    <cellStyle name="Normal 14 3 2 3 2 3" xfId="4513" xr:uid="{00000000-0005-0000-0000-00002E420000}"/>
    <cellStyle name="Normal 14 3 2 3 2 3 2" xfId="4514" xr:uid="{00000000-0005-0000-0000-00002F420000}"/>
    <cellStyle name="Normal 14 3 2 3 2 3 3" xfId="17061" xr:uid="{00000000-0005-0000-0000-000030420000}"/>
    <cellStyle name="Normal 14 3 2 3 2 3 3 2" xfId="25765" xr:uid="{00000000-0005-0000-0000-000031420000}"/>
    <cellStyle name="Normal 14 3 2 3 2 3 4" xfId="19259" xr:uid="{00000000-0005-0000-0000-000032420000}"/>
    <cellStyle name="Normal 14 3 2 3 2 3 4 2" xfId="27963" xr:uid="{00000000-0005-0000-0000-000033420000}"/>
    <cellStyle name="Normal 14 3 2 3 2 3 5" xfId="14891" xr:uid="{00000000-0005-0000-0000-000034420000}"/>
    <cellStyle name="Normal 14 3 2 3 2 3 5 2" xfId="23595" xr:uid="{00000000-0005-0000-0000-000035420000}"/>
    <cellStyle name="Normal 14 3 2 3 2 3 6" xfId="21426" xr:uid="{00000000-0005-0000-0000-000036420000}"/>
    <cellStyle name="Normal 14 3 2 3 3" xfId="4515" xr:uid="{00000000-0005-0000-0000-000037420000}"/>
    <cellStyle name="Normal 14 3 2 3 3 2" xfId="4516" xr:uid="{00000000-0005-0000-0000-000038420000}"/>
    <cellStyle name="Normal 14 3 2 3 3 2 2" xfId="4517" xr:uid="{00000000-0005-0000-0000-000039420000}"/>
    <cellStyle name="Normal 14 3 2 3 3 2 3" xfId="17062" xr:uid="{00000000-0005-0000-0000-00003A420000}"/>
    <cellStyle name="Normal 14 3 2 3 3 2 3 2" xfId="25766" xr:uid="{00000000-0005-0000-0000-00003B420000}"/>
    <cellStyle name="Normal 14 3 2 3 3 2 4" xfId="19260" xr:uid="{00000000-0005-0000-0000-00003C420000}"/>
    <cellStyle name="Normal 14 3 2 3 3 2 4 2" xfId="27964" xr:uid="{00000000-0005-0000-0000-00003D420000}"/>
    <cellStyle name="Normal 14 3 2 3 3 2 5" xfId="14892" xr:uid="{00000000-0005-0000-0000-00003E420000}"/>
    <cellStyle name="Normal 14 3 2 3 3 2 5 2" xfId="23596" xr:uid="{00000000-0005-0000-0000-00003F420000}"/>
    <cellStyle name="Normal 14 3 2 3 3 2 6" xfId="21427" xr:uid="{00000000-0005-0000-0000-000040420000}"/>
    <cellStyle name="Normal 14 3 2 3 4" xfId="4518" xr:uid="{00000000-0005-0000-0000-000041420000}"/>
    <cellStyle name="Normal 14 3 2 3 5" xfId="17058" xr:uid="{00000000-0005-0000-0000-000042420000}"/>
    <cellStyle name="Normal 14 3 2 3 5 2" xfId="25762" xr:uid="{00000000-0005-0000-0000-000043420000}"/>
    <cellStyle name="Normal 14 3 2 3 6" xfId="19256" xr:uid="{00000000-0005-0000-0000-000044420000}"/>
    <cellStyle name="Normal 14 3 2 3 6 2" xfId="27960" xr:uid="{00000000-0005-0000-0000-000045420000}"/>
    <cellStyle name="Normal 14 3 2 3 7" xfId="14888" xr:uid="{00000000-0005-0000-0000-000046420000}"/>
    <cellStyle name="Normal 14 3 2 3 7 2" xfId="23592" xr:uid="{00000000-0005-0000-0000-000047420000}"/>
    <cellStyle name="Normal 14 3 2 3 8" xfId="21423" xr:uid="{00000000-0005-0000-0000-000048420000}"/>
    <cellStyle name="Normal 14 3 2 4" xfId="4519" xr:uid="{00000000-0005-0000-0000-000049420000}"/>
    <cellStyle name="Normal 14 3 2 5" xfId="4520" xr:uid="{00000000-0005-0000-0000-00004A420000}"/>
    <cellStyle name="Normal 14 3 2 5 2" xfId="4521" xr:uid="{00000000-0005-0000-0000-00004B420000}"/>
    <cellStyle name="Normal 14 3 2 5 2 2" xfId="4522" xr:uid="{00000000-0005-0000-0000-00004C420000}"/>
    <cellStyle name="Normal 14 3 2 5 2 2 2" xfId="4523" xr:uid="{00000000-0005-0000-0000-00004D420000}"/>
    <cellStyle name="Normal 14 3 2 5 2 2 3" xfId="17064" xr:uid="{00000000-0005-0000-0000-00004E420000}"/>
    <cellStyle name="Normal 14 3 2 5 2 2 3 2" xfId="25768" xr:uid="{00000000-0005-0000-0000-00004F420000}"/>
    <cellStyle name="Normal 14 3 2 5 2 2 4" xfId="19262" xr:uid="{00000000-0005-0000-0000-000050420000}"/>
    <cellStyle name="Normal 14 3 2 5 2 2 4 2" xfId="27966" xr:uid="{00000000-0005-0000-0000-000051420000}"/>
    <cellStyle name="Normal 14 3 2 5 2 2 5" xfId="14894" xr:uid="{00000000-0005-0000-0000-000052420000}"/>
    <cellStyle name="Normal 14 3 2 5 2 2 5 2" xfId="23598" xr:uid="{00000000-0005-0000-0000-000053420000}"/>
    <cellStyle name="Normal 14 3 2 5 2 2 6" xfId="21429" xr:uid="{00000000-0005-0000-0000-000054420000}"/>
    <cellStyle name="Normal 14 3 2 5 3" xfId="4524" xr:uid="{00000000-0005-0000-0000-000055420000}"/>
    <cellStyle name="Normal 14 3 2 5 4" xfId="17063" xr:uid="{00000000-0005-0000-0000-000056420000}"/>
    <cellStyle name="Normal 14 3 2 5 4 2" xfId="25767" xr:uid="{00000000-0005-0000-0000-000057420000}"/>
    <cellStyle name="Normal 14 3 2 5 5" xfId="19261" xr:uid="{00000000-0005-0000-0000-000058420000}"/>
    <cellStyle name="Normal 14 3 2 5 5 2" xfId="27965" xr:uid="{00000000-0005-0000-0000-000059420000}"/>
    <cellStyle name="Normal 14 3 2 5 6" xfId="14893" xr:uid="{00000000-0005-0000-0000-00005A420000}"/>
    <cellStyle name="Normal 14 3 2 5 6 2" xfId="23597" xr:uid="{00000000-0005-0000-0000-00005B420000}"/>
    <cellStyle name="Normal 14 3 2 5 7" xfId="21428" xr:uid="{00000000-0005-0000-0000-00005C420000}"/>
    <cellStyle name="Normal 14 3 2 6" xfId="4525" xr:uid="{00000000-0005-0000-0000-00005D420000}"/>
    <cellStyle name="Normal 14 3 2 6 2" xfId="4526" xr:uid="{00000000-0005-0000-0000-00005E420000}"/>
    <cellStyle name="Normal 14 3 2 6 3" xfId="17065" xr:uid="{00000000-0005-0000-0000-00005F420000}"/>
    <cellStyle name="Normal 14 3 2 6 3 2" xfId="25769" xr:uid="{00000000-0005-0000-0000-000060420000}"/>
    <cellStyle name="Normal 14 3 2 6 4" xfId="19263" xr:uid="{00000000-0005-0000-0000-000061420000}"/>
    <cellStyle name="Normal 14 3 2 6 4 2" xfId="27967" xr:uid="{00000000-0005-0000-0000-000062420000}"/>
    <cellStyle name="Normal 14 3 2 6 5" xfId="14895" xr:uid="{00000000-0005-0000-0000-000063420000}"/>
    <cellStyle name="Normal 14 3 2 6 5 2" xfId="23599" xr:uid="{00000000-0005-0000-0000-000064420000}"/>
    <cellStyle name="Normal 14 3 2 6 6" xfId="21430" xr:uid="{00000000-0005-0000-0000-000065420000}"/>
    <cellStyle name="Normal 14 3 3" xfId="4527" xr:uid="{00000000-0005-0000-0000-000066420000}"/>
    <cellStyle name="Normal 14 3 3 2" xfId="4528" xr:uid="{00000000-0005-0000-0000-000067420000}"/>
    <cellStyle name="Normal 14 3 3 2 2" xfId="4529" xr:uid="{00000000-0005-0000-0000-000068420000}"/>
    <cellStyle name="Normal 14 3 3 2 2 2" xfId="4530" xr:uid="{00000000-0005-0000-0000-000069420000}"/>
    <cellStyle name="Normal 14 3 3 2 2 2 2" xfId="4531" xr:uid="{00000000-0005-0000-0000-00006A420000}"/>
    <cellStyle name="Normal 14 3 3 2 2 2 2 2" xfId="4532" xr:uid="{00000000-0005-0000-0000-00006B420000}"/>
    <cellStyle name="Normal 14 3 3 2 2 2 2 2 2" xfId="4533" xr:uid="{00000000-0005-0000-0000-00006C420000}"/>
    <cellStyle name="Normal 14 3 3 2 2 2 2 2 3" xfId="17068" xr:uid="{00000000-0005-0000-0000-00006D420000}"/>
    <cellStyle name="Normal 14 3 3 2 2 2 2 2 3 2" xfId="25772" xr:uid="{00000000-0005-0000-0000-00006E420000}"/>
    <cellStyle name="Normal 14 3 3 2 2 2 2 2 4" xfId="19266" xr:uid="{00000000-0005-0000-0000-00006F420000}"/>
    <cellStyle name="Normal 14 3 3 2 2 2 2 2 4 2" xfId="27970" xr:uid="{00000000-0005-0000-0000-000070420000}"/>
    <cellStyle name="Normal 14 3 3 2 2 2 2 2 5" xfId="14898" xr:uid="{00000000-0005-0000-0000-000071420000}"/>
    <cellStyle name="Normal 14 3 3 2 2 2 2 2 5 2" xfId="23602" xr:uid="{00000000-0005-0000-0000-000072420000}"/>
    <cellStyle name="Normal 14 3 3 2 2 2 2 2 6" xfId="21433" xr:uid="{00000000-0005-0000-0000-000073420000}"/>
    <cellStyle name="Normal 14 3 3 2 2 2 3" xfId="4534" xr:uid="{00000000-0005-0000-0000-000074420000}"/>
    <cellStyle name="Normal 14 3 3 2 2 2 4" xfId="17067" xr:uid="{00000000-0005-0000-0000-000075420000}"/>
    <cellStyle name="Normal 14 3 3 2 2 2 4 2" xfId="25771" xr:uid="{00000000-0005-0000-0000-000076420000}"/>
    <cellStyle name="Normal 14 3 3 2 2 2 5" xfId="19265" xr:uid="{00000000-0005-0000-0000-000077420000}"/>
    <cellStyle name="Normal 14 3 3 2 2 2 5 2" xfId="27969" xr:uid="{00000000-0005-0000-0000-000078420000}"/>
    <cellStyle name="Normal 14 3 3 2 2 2 6" xfId="14897" xr:uid="{00000000-0005-0000-0000-000079420000}"/>
    <cellStyle name="Normal 14 3 3 2 2 2 6 2" xfId="23601" xr:uid="{00000000-0005-0000-0000-00007A420000}"/>
    <cellStyle name="Normal 14 3 3 2 2 2 7" xfId="21432" xr:uid="{00000000-0005-0000-0000-00007B420000}"/>
    <cellStyle name="Normal 14 3 3 2 2 3" xfId="4535" xr:uid="{00000000-0005-0000-0000-00007C420000}"/>
    <cellStyle name="Normal 14 3 3 2 2 3 2" xfId="4536" xr:uid="{00000000-0005-0000-0000-00007D420000}"/>
    <cellStyle name="Normal 14 3 3 2 2 3 3" xfId="17069" xr:uid="{00000000-0005-0000-0000-00007E420000}"/>
    <cellStyle name="Normal 14 3 3 2 2 3 3 2" xfId="25773" xr:uid="{00000000-0005-0000-0000-00007F420000}"/>
    <cellStyle name="Normal 14 3 3 2 2 3 4" xfId="19267" xr:uid="{00000000-0005-0000-0000-000080420000}"/>
    <cellStyle name="Normal 14 3 3 2 2 3 4 2" xfId="27971" xr:uid="{00000000-0005-0000-0000-000081420000}"/>
    <cellStyle name="Normal 14 3 3 2 2 3 5" xfId="14899" xr:uid="{00000000-0005-0000-0000-000082420000}"/>
    <cellStyle name="Normal 14 3 3 2 2 3 5 2" xfId="23603" xr:uid="{00000000-0005-0000-0000-000083420000}"/>
    <cellStyle name="Normal 14 3 3 2 2 3 6" xfId="21434" xr:uid="{00000000-0005-0000-0000-000084420000}"/>
    <cellStyle name="Normal 14 3 3 2 3" xfId="4537" xr:uid="{00000000-0005-0000-0000-000085420000}"/>
    <cellStyle name="Normal 14 3 3 2 3 2" xfId="4538" xr:uid="{00000000-0005-0000-0000-000086420000}"/>
    <cellStyle name="Normal 14 3 3 2 3 2 2" xfId="4539" xr:uid="{00000000-0005-0000-0000-000087420000}"/>
    <cellStyle name="Normal 14 3 3 2 3 2 3" xfId="17070" xr:uid="{00000000-0005-0000-0000-000088420000}"/>
    <cellStyle name="Normal 14 3 3 2 3 2 3 2" xfId="25774" xr:uid="{00000000-0005-0000-0000-000089420000}"/>
    <cellStyle name="Normal 14 3 3 2 3 2 4" xfId="19268" xr:uid="{00000000-0005-0000-0000-00008A420000}"/>
    <cellStyle name="Normal 14 3 3 2 3 2 4 2" xfId="27972" xr:uid="{00000000-0005-0000-0000-00008B420000}"/>
    <cellStyle name="Normal 14 3 3 2 3 2 5" xfId="14900" xr:uid="{00000000-0005-0000-0000-00008C420000}"/>
    <cellStyle name="Normal 14 3 3 2 3 2 5 2" xfId="23604" xr:uid="{00000000-0005-0000-0000-00008D420000}"/>
    <cellStyle name="Normal 14 3 3 2 3 2 6" xfId="21435" xr:uid="{00000000-0005-0000-0000-00008E420000}"/>
    <cellStyle name="Normal 14 3 3 2 4" xfId="4540" xr:uid="{00000000-0005-0000-0000-00008F420000}"/>
    <cellStyle name="Normal 14 3 3 2 5" xfId="17066" xr:uid="{00000000-0005-0000-0000-000090420000}"/>
    <cellStyle name="Normal 14 3 3 2 5 2" xfId="25770" xr:uid="{00000000-0005-0000-0000-000091420000}"/>
    <cellStyle name="Normal 14 3 3 2 6" xfId="19264" xr:uid="{00000000-0005-0000-0000-000092420000}"/>
    <cellStyle name="Normal 14 3 3 2 6 2" xfId="27968" xr:uid="{00000000-0005-0000-0000-000093420000}"/>
    <cellStyle name="Normal 14 3 3 2 7" xfId="14896" xr:uid="{00000000-0005-0000-0000-000094420000}"/>
    <cellStyle name="Normal 14 3 3 2 7 2" xfId="23600" xr:uid="{00000000-0005-0000-0000-000095420000}"/>
    <cellStyle name="Normal 14 3 3 2 8" xfId="21431" xr:uid="{00000000-0005-0000-0000-000096420000}"/>
    <cellStyle name="Normal 14 3 3 3" xfId="4541" xr:uid="{00000000-0005-0000-0000-000097420000}"/>
    <cellStyle name="Normal 14 3 3 4" xfId="4542" xr:uid="{00000000-0005-0000-0000-000098420000}"/>
    <cellStyle name="Normal 14 3 3 4 2" xfId="4543" xr:uid="{00000000-0005-0000-0000-000099420000}"/>
    <cellStyle name="Normal 14 3 3 4 2 2" xfId="4544" xr:uid="{00000000-0005-0000-0000-00009A420000}"/>
    <cellStyle name="Normal 14 3 3 4 2 2 2" xfId="4545" xr:uid="{00000000-0005-0000-0000-00009B420000}"/>
    <cellStyle name="Normal 14 3 3 4 2 2 3" xfId="17072" xr:uid="{00000000-0005-0000-0000-00009C420000}"/>
    <cellStyle name="Normal 14 3 3 4 2 2 3 2" xfId="25776" xr:uid="{00000000-0005-0000-0000-00009D420000}"/>
    <cellStyle name="Normal 14 3 3 4 2 2 4" xfId="19270" xr:uid="{00000000-0005-0000-0000-00009E420000}"/>
    <cellStyle name="Normal 14 3 3 4 2 2 4 2" xfId="27974" xr:uid="{00000000-0005-0000-0000-00009F420000}"/>
    <cellStyle name="Normal 14 3 3 4 2 2 5" xfId="14902" xr:uid="{00000000-0005-0000-0000-0000A0420000}"/>
    <cellStyle name="Normal 14 3 3 4 2 2 5 2" xfId="23606" xr:uid="{00000000-0005-0000-0000-0000A1420000}"/>
    <cellStyle name="Normal 14 3 3 4 2 2 6" xfId="21437" xr:uid="{00000000-0005-0000-0000-0000A2420000}"/>
    <cellStyle name="Normal 14 3 3 4 3" xfId="4546" xr:uid="{00000000-0005-0000-0000-0000A3420000}"/>
    <cellStyle name="Normal 14 3 3 4 4" xfId="17071" xr:uid="{00000000-0005-0000-0000-0000A4420000}"/>
    <cellStyle name="Normal 14 3 3 4 4 2" xfId="25775" xr:uid="{00000000-0005-0000-0000-0000A5420000}"/>
    <cellStyle name="Normal 14 3 3 4 5" xfId="19269" xr:uid="{00000000-0005-0000-0000-0000A6420000}"/>
    <cellStyle name="Normal 14 3 3 4 5 2" xfId="27973" xr:uid="{00000000-0005-0000-0000-0000A7420000}"/>
    <cellStyle name="Normal 14 3 3 4 6" xfId="14901" xr:uid="{00000000-0005-0000-0000-0000A8420000}"/>
    <cellStyle name="Normal 14 3 3 4 6 2" xfId="23605" xr:uid="{00000000-0005-0000-0000-0000A9420000}"/>
    <cellStyle name="Normal 14 3 3 4 7" xfId="21436" xr:uid="{00000000-0005-0000-0000-0000AA420000}"/>
    <cellStyle name="Normal 14 3 3 5" xfId="4547" xr:uid="{00000000-0005-0000-0000-0000AB420000}"/>
    <cellStyle name="Normal 14 3 3 5 2" xfId="4548" xr:uid="{00000000-0005-0000-0000-0000AC420000}"/>
    <cellStyle name="Normal 14 3 3 5 3" xfId="17073" xr:uid="{00000000-0005-0000-0000-0000AD420000}"/>
    <cellStyle name="Normal 14 3 3 5 3 2" xfId="25777" xr:uid="{00000000-0005-0000-0000-0000AE420000}"/>
    <cellStyle name="Normal 14 3 3 5 4" xfId="19271" xr:uid="{00000000-0005-0000-0000-0000AF420000}"/>
    <cellStyle name="Normal 14 3 3 5 4 2" xfId="27975" xr:uid="{00000000-0005-0000-0000-0000B0420000}"/>
    <cellStyle name="Normal 14 3 3 5 5" xfId="14903" xr:uid="{00000000-0005-0000-0000-0000B1420000}"/>
    <cellStyle name="Normal 14 3 3 5 5 2" xfId="23607" xr:uid="{00000000-0005-0000-0000-0000B2420000}"/>
    <cellStyle name="Normal 14 3 3 5 6" xfId="21438" xr:uid="{00000000-0005-0000-0000-0000B3420000}"/>
    <cellStyle name="Normal 14 3 4" xfId="4549" xr:uid="{00000000-0005-0000-0000-0000B4420000}"/>
    <cellStyle name="Normal 14 3 4 2" xfId="4550" xr:uid="{00000000-0005-0000-0000-0000B5420000}"/>
    <cellStyle name="Normal 14 3 4 2 2" xfId="4551" xr:uid="{00000000-0005-0000-0000-0000B6420000}"/>
    <cellStyle name="Normal 14 3 4 2 2 2" xfId="4552" xr:uid="{00000000-0005-0000-0000-0000B7420000}"/>
    <cellStyle name="Normal 14 3 4 2 2 2 2" xfId="4553" xr:uid="{00000000-0005-0000-0000-0000B8420000}"/>
    <cellStyle name="Normal 14 3 4 2 2 2 2 2" xfId="4554" xr:uid="{00000000-0005-0000-0000-0000B9420000}"/>
    <cellStyle name="Normal 14 3 4 2 2 2 2 2 2" xfId="17076" xr:uid="{00000000-0005-0000-0000-0000BA420000}"/>
    <cellStyle name="Normal 14 3 4 2 2 2 2 2 2 2" xfId="25780" xr:uid="{00000000-0005-0000-0000-0000BB420000}"/>
    <cellStyle name="Normal 14 3 4 2 2 2 2 2 3" xfId="19274" xr:uid="{00000000-0005-0000-0000-0000BC420000}"/>
    <cellStyle name="Normal 14 3 4 2 2 2 2 2 3 2" xfId="27978" xr:uid="{00000000-0005-0000-0000-0000BD420000}"/>
    <cellStyle name="Normal 14 3 4 2 2 2 2 2 4" xfId="14906" xr:uid="{00000000-0005-0000-0000-0000BE420000}"/>
    <cellStyle name="Normal 14 3 4 2 2 2 2 2 4 2" xfId="23610" xr:uid="{00000000-0005-0000-0000-0000BF420000}"/>
    <cellStyle name="Normal 14 3 4 2 2 2 2 2 5" xfId="21441" xr:uid="{00000000-0005-0000-0000-0000C0420000}"/>
    <cellStyle name="Normal 14 3 4 2 2 2 3" xfId="17075" xr:uid="{00000000-0005-0000-0000-0000C1420000}"/>
    <cellStyle name="Normal 14 3 4 2 2 2 3 2" xfId="25779" xr:uid="{00000000-0005-0000-0000-0000C2420000}"/>
    <cellStyle name="Normal 14 3 4 2 2 2 4" xfId="19273" xr:uid="{00000000-0005-0000-0000-0000C3420000}"/>
    <cellStyle name="Normal 14 3 4 2 2 2 4 2" xfId="27977" xr:uid="{00000000-0005-0000-0000-0000C4420000}"/>
    <cellStyle name="Normal 14 3 4 2 2 2 5" xfId="14905" xr:uid="{00000000-0005-0000-0000-0000C5420000}"/>
    <cellStyle name="Normal 14 3 4 2 2 2 5 2" xfId="23609" xr:uid="{00000000-0005-0000-0000-0000C6420000}"/>
    <cellStyle name="Normal 14 3 4 2 2 2 6" xfId="21440" xr:uid="{00000000-0005-0000-0000-0000C7420000}"/>
    <cellStyle name="Normal 14 3 4 2 2 3" xfId="4555" xr:uid="{00000000-0005-0000-0000-0000C8420000}"/>
    <cellStyle name="Normal 14 3 4 2 2 3 2" xfId="17077" xr:uid="{00000000-0005-0000-0000-0000C9420000}"/>
    <cellStyle name="Normal 14 3 4 2 2 3 2 2" xfId="25781" xr:uid="{00000000-0005-0000-0000-0000CA420000}"/>
    <cellStyle name="Normal 14 3 4 2 2 3 3" xfId="19275" xr:uid="{00000000-0005-0000-0000-0000CB420000}"/>
    <cellStyle name="Normal 14 3 4 2 2 3 3 2" xfId="27979" xr:uid="{00000000-0005-0000-0000-0000CC420000}"/>
    <cellStyle name="Normal 14 3 4 2 2 3 4" xfId="14907" xr:uid="{00000000-0005-0000-0000-0000CD420000}"/>
    <cellStyle name="Normal 14 3 4 2 2 3 4 2" xfId="23611" xr:uid="{00000000-0005-0000-0000-0000CE420000}"/>
    <cellStyle name="Normal 14 3 4 2 2 3 5" xfId="21442" xr:uid="{00000000-0005-0000-0000-0000CF420000}"/>
    <cellStyle name="Normal 14 3 4 2 3" xfId="4556" xr:uid="{00000000-0005-0000-0000-0000D0420000}"/>
    <cellStyle name="Normal 14 3 4 2 3 2" xfId="4557" xr:uid="{00000000-0005-0000-0000-0000D1420000}"/>
    <cellStyle name="Normal 14 3 4 2 3 2 2" xfId="17078" xr:uid="{00000000-0005-0000-0000-0000D2420000}"/>
    <cellStyle name="Normal 14 3 4 2 3 2 2 2" xfId="25782" xr:uid="{00000000-0005-0000-0000-0000D3420000}"/>
    <cellStyle name="Normal 14 3 4 2 3 2 3" xfId="19276" xr:uid="{00000000-0005-0000-0000-0000D4420000}"/>
    <cellStyle name="Normal 14 3 4 2 3 2 3 2" xfId="27980" xr:uid="{00000000-0005-0000-0000-0000D5420000}"/>
    <cellStyle name="Normal 14 3 4 2 3 2 4" xfId="14908" xr:uid="{00000000-0005-0000-0000-0000D6420000}"/>
    <cellStyle name="Normal 14 3 4 2 3 2 4 2" xfId="23612" xr:uid="{00000000-0005-0000-0000-0000D7420000}"/>
    <cellStyle name="Normal 14 3 4 2 3 2 5" xfId="21443" xr:uid="{00000000-0005-0000-0000-0000D8420000}"/>
    <cellStyle name="Normal 14 3 4 2 4" xfId="17074" xr:uid="{00000000-0005-0000-0000-0000D9420000}"/>
    <cellStyle name="Normal 14 3 4 2 4 2" xfId="25778" xr:uid="{00000000-0005-0000-0000-0000DA420000}"/>
    <cellStyle name="Normal 14 3 4 2 5" xfId="19272" xr:uid="{00000000-0005-0000-0000-0000DB420000}"/>
    <cellStyle name="Normal 14 3 4 2 5 2" xfId="27976" xr:uid="{00000000-0005-0000-0000-0000DC420000}"/>
    <cellStyle name="Normal 14 3 4 2 6" xfId="14904" xr:uid="{00000000-0005-0000-0000-0000DD420000}"/>
    <cellStyle name="Normal 14 3 4 2 6 2" xfId="23608" xr:uid="{00000000-0005-0000-0000-0000DE420000}"/>
    <cellStyle name="Normal 14 3 4 2 7" xfId="21439" xr:uid="{00000000-0005-0000-0000-0000DF420000}"/>
    <cellStyle name="Normal 14 3 4 3" xfId="4558" xr:uid="{00000000-0005-0000-0000-0000E0420000}"/>
    <cellStyle name="Normal 14 3 4 3 2" xfId="4559" xr:uid="{00000000-0005-0000-0000-0000E1420000}"/>
    <cellStyle name="Normal 14 3 4 3 2 2" xfId="4560" xr:uid="{00000000-0005-0000-0000-0000E2420000}"/>
    <cellStyle name="Normal 14 3 4 3 2 2 2" xfId="17080" xr:uid="{00000000-0005-0000-0000-0000E3420000}"/>
    <cellStyle name="Normal 14 3 4 3 2 2 2 2" xfId="25784" xr:uid="{00000000-0005-0000-0000-0000E4420000}"/>
    <cellStyle name="Normal 14 3 4 3 2 2 3" xfId="19278" xr:uid="{00000000-0005-0000-0000-0000E5420000}"/>
    <cellStyle name="Normal 14 3 4 3 2 2 3 2" xfId="27982" xr:uid="{00000000-0005-0000-0000-0000E6420000}"/>
    <cellStyle name="Normal 14 3 4 3 2 2 4" xfId="14910" xr:uid="{00000000-0005-0000-0000-0000E7420000}"/>
    <cellStyle name="Normal 14 3 4 3 2 2 4 2" xfId="23614" xr:uid="{00000000-0005-0000-0000-0000E8420000}"/>
    <cellStyle name="Normal 14 3 4 3 2 2 5" xfId="21445" xr:uid="{00000000-0005-0000-0000-0000E9420000}"/>
    <cellStyle name="Normal 14 3 4 3 3" xfId="17079" xr:uid="{00000000-0005-0000-0000-0000EA420000}"/>
    <cellStyle name="Normal 14 3 4 3 3 2" xfId="25783" xr:uid="{00000000-0005-0000-0000-0000EB420000}"/>
    <cellStyle name="Normal 14 3 4 3 4" xfId="19277" xr:uid="{00000000-0005-0000-0000-0000EC420000}"/>
    <cellStyle name="Normal 14 3 4 3 4 2" xfId="27981" xr:uid="{00000000-0005-0000-0000-0000ED420000}"/>
    <cellStyle name="Normal 14 3 4 3 5" xfId="14909" xr:uid="{00000000-0005-0000-0000-0000EE420000}"/>
    <cellStyle name="Normal 14 3 4 3 5 2" xfId="23613" xr:uid="{00000000-0005-0000-0000-0000EF420000}"/>
    <cellStyle name="Normal 14 3 4 3 6" xfId="21444" xr:uid="{00000000-0005-0000-0000-0000F0420000}"/>
    <cellStyle name="Normal 14 3 4 4" xfId="4561" xr:uid="{00000000-0005-0000-0000-0000F1420000}"/>
    <cellStyle name="Normal 14 3 4 4 2" xfId="17081" xr:uid="{00000000-0005-0000-0000-0000F2420000}"/>
    <cellStyle name="Normal 14 3 4 4 2 2" xfId="25785" xr:uid="{00000000-0005-0000-0000-0000F3420000}"/>
    <cellStyle name="Normal 14 3 4 4 3" xfId="19279" xr:uid="{00000000-0005-0000-0000-0000F4420000}"/>
    <cellStyle name="Normal 14 3 4 4 3 2" xfId="27983" xr:uid="{00000000-0005-0000-0000-0000F5420000}"/>
    <cellStyle name="Normal 14 3 4 4 4" xfId="14911" xr:uid="{00000000-0005-0000-0000-0000F6420000}"/>
    <cellStyle name="Normal 14 3 4 4 4 2" xfId="23615" xr:uid="{00000000-0005-0000-0000-0000F7420000}"/>
    <cellStyle name="Normal 14 3 4 4 5" xfId="21446" xr:uid="{00000000-0005-0000-0000-0000F8420000}"/>
    <cellStyle name="Normal 14 3 5" xfId="4562" xr:uid="{00000000-0005-0000-0000-0000F9420000}"/>
    <cellStyle name="Normal 14 3 5 2" xfId="4563" xr:uid="{00000000-0005-0000-0000-0000FA420000}"/>
    <cellStyle name="Normal 14 3 5 2 2" xfId="4564" xr:uid="{00000000-0005-0000-0000-0000FB420000}"/>
    <cellStyle name="Normal 14 3 5 2 2 2" xfId="4565" xr:uid="{00000000-0005-0000-0000-0000FC420000}"/>
    <cellStyle name="Normal 14 3 5 2 2 2 2" xfId="17083" xr:uid="{00000000-0005-0000-0000-0000FD420000}"/>
    <cellStyle name="Normal 14 3 5 2 2 2 2 2" xfId="25787" xr:uid="{00000000-0005-0000-0000-0000FE420000}"/>
    <cellStyle name="Normal 14 3 5 2 2 2 3" xfId="19281" xr:uid="{00000000-0005-0000-0000-0000FF420000}"/>
    <cellStyle name="Normal 14 3 5 2 2 2 3 2" xfId="27985" xr:uid="{00000000-0005-0000-0000-000000430000}"/>
    <cellStyle name="Normal 14 3 5 2 2 2 4" xfId="14913" xr:uid="{00000000-0005-0000-0000-000001430000}"/>
    <cellStyle name="Normal 14 3 5 2 2 2 4 2" xfId="23617" xr:uid="{00000000-0005-0000-0000-000002430000}"/>
    <cellStyle name="Normal 14 3 5 2 2 2 5" xfId="21448" xr:uid="{00000000-0005-0000-0000-000003430000}"/>
    <cellStyle name="Normal 14 3 5 2 3" xfId="17082" xr:uid="{00000000-0005-0000-0000-000004430000}"/>
    <cellStyle name="Normal 14 3 5 2 3 2" xfId="25786" xr:uid="{00000000-0005-0000-0000-000005430000}"/>
    <cellStyle name="Normal 14 3 5 2 4" xfId="19280" xr:uid="{00000000-0005-0000-0000-000006430000}"/>
    <cellStyle name="Normal 14 3 5 2 4 2" xfId="27984" xr:uid="{00000000-0005-0000-0000-000007430000}"/>
    <cellStyle name="Normal 14 3 5 2 5" xfId="14912" xr:uid="{00000000-0005-0000-0000-000008430000}"/>
    <cellStyle name="Normal 14 3 5 2 5 2" xfId="23616" xr:uid="{00000000-0005-0000-0000-000009430000}"/>
    <cellStyle name="Normal 14 3 5 2 6" xfId="21447" xr:uid="{00000000-0005-0000-0000-00000A430000}"/>
    <cellStyle name="Normal 14 3 5 3" xfId="4566" xr:uid="{00000000-0005-0000-0000-00000B430000}"/>
    <cellStyle name="Normal 14 3 5 3 2" xfId="17084" xr:uid="{00000000-0005-0000-0000-00000C430000}"/>
    <cellStyle name="Normal 14 3 5 3 2 2" xfId="25788" xr:uid="{00000000-0005-0000-0000-00000D430000}"/>
    <cellStyle name="Normal 14 3 5 3 3" xfId="19282" xr:uid="{00000000-0005-0000-0000-00000E430000}"/>
    <cellStyle name="Normal 14 3 5 3 3 2" xfId="27986" xr:uid="{00000000-0005-0000-0000-00000F430000}"/>
    <cellStyle name="Normal 14 3 5 3 4" xfId="14914" xr:uid="{00000000-0005-0000-0000-000010430000}"/>
    <cellStyle name="Normal 14 3 5 3 4 2" xfId="23618" xr:uid="{00000000-0005-0000-0000-000011430000}"/>
    <cellStyle name="Normal 14 3 5 3 5" xfId="21449" xr:uid="{00000000-0005-0000-0000-000012430000}"/>
    <cellStyle name="Normal 14 3 6" xfId="4567" xr:uid="{00000000-0005-0000-0000-000013430000}"/>
    <cellStyle name="Normal 14 3 6 2" xfId="4568" xr:uid="{00000000-0005-0000-0000-000014430000}"/>
    <cellStyle name="Normal 14 3 6 2 2" xfId="17085" xr:uid="{00000000-0005-0000-0000-000015430000}"/>
    <cellStyle name="Normal 14 3 6 2 2 2" xfId="25789" xr:uid="{00000000-0005-0000-0000-000016430000}"/>
    <cellStyle name="Normal 14 3 6 2 3" xfId="19283" xr:uid="{00000000-0005-0000-0000-000017430000}"/>
    <cellStyle name="Normal 14 3 6 2 3 2" xfId="27987" xr:uid="{00000000-0005-0000-0000-000018430000}"/>
    <cellStyle name="Normal 14 3 6 2 4" xfId="14915" xr:uid="{00000000-0005-0000-0000-000019430000}"/>
    <cellStyle name="Normal 14 3 6 2 4 2" xfId="23619" xr:uid="{00000000-0005-0000-0000-00001A430000}"/>
    <cellStyle name="Normal 14 3 6 2 5" xfId="21450" xr:uid="{00000000-0005-0000-0000-00001B430000}"/>
    <cellStyle name="Normal 14 3 7" xfId="17036" xr:uid="{00000000-0005-0000-0000-00001C430000}"/>
    <cellStyle name="Normal 14 3 7 2" xfId="25740" xr:uid="{00000000-0005-0000-0000-00001D430000}"/>
    <cellStyle name="Normal 14 3 8" xfId="19234" xr:uid="{00000000-0005-0000-0000-00001E430000}"/>
    <cellStyle name="Normal 14 3 8 2" xfId="27938" xr:uid="{00000000-0005-0000-0000-00001F430000}"/>
    <cellStyle name="Normal 14 3 9" xfId="14866" xr:uid="{00000000-0005-0000-0000-000020430000}"/>
    <cellStyle name="Normal 14 3 9 2" xfId="23570" xr:uid="{00000000-0005-0000-0000-000021430000}"/>
    <cellStyle name="Normal 14 4" xfId="4569" xr:uid="{00000000-0005-0000-0000-000022430000}"/>
    <cellStyle name="Normal 14 5" xfId="4570" xr:uid="{00000000-0005-0000-0000-000023430000}"/>
    <cellStyle name="Normal 14 6" xfId="4571" xr:uid="{00000000-0005-0000-0000-000024430000}"/>
    <cellStyle name="Normal 14 7" xfId="4572" xr:uid="{00000000-0005-0000-0000-000025430000}"/>
    <cellStyle name="Normal 14 7 2" xfId="4573" xr:uid="{00000000-0005-0000-0000-000026430000}"/>
    <cellStyle name="Normal 14 7 2 2" xfId="4574" xr:uid="{00000000-0005-0000-0000-000027430000}"/>
    <cellStyle name="Normal 14 7 2 2 2" xfId="4575" xr:uid="{00000000-0005-0000-0000-000028430000}"/>
    <cellStyle name="Normal 14 7 2 2 2 2" xfId="4576" xr:uid="{00000000-0005-0000-0000-000029430000}"/>
    <cellStyle name="Normal 14 7 2 2 2 2 2" xfId="4577" xr:uid="{00000000-0005-0000-0000-00002A430000}"/>
    <cellStyle name="Normal 14 7 2 2 2 2 2 2" xfId="4578" xr:uid="{00000000-0005-0000-0000-00002B430000}"/>
    <cellStyle name="Normal 14 7 2 2 2 2 2 2 2" xfId="4579" xr:uid="{00000000-0005-0000-0000-00002C430000}"/>
    <cellStyle name="Normal 14 7 2 2 2 2 2 2 3" xfId="17089" xr:uid="{00000000-0005-0000-0000-00002D430000}"/>
    <cellStyle name="Normal 14 7 2 2 2 2 2 2 3 2" xfId="25793" xr:uid="{00000000-0005-0000-0000-00002E430000}"/>
    <cellStyle name="Normal 14 7 2 2 2 2 2 2 4" xfId="19287" xr:uid="{00000000-0005-0000-0000-00002F430000}"/>
    <cellStyle name="Normal 14 7 2 2 2 2 2 2 4 2" xfId="27991" xr:uid="{00000000-0005-0000-0000-000030430000}"/>
    <cellStyle name="Normal 14 7 2 2 2 2 2 2 5" xfId="14919" xr:uid="{00000000-0005-0000-0000-000031430000}"/>
    <cellStyle name="Normal 14 7 2 2 2 2 2 2 5 2" xfId="23623" xr:uid="{00000000-0005-0000-0000-000032430000}"/>
    <cellStyle name="Normal 14 7 2 2 2 2 2 2 6" xfId="21454" xr:uid="{00000000-0005-0000-0000-000033430000}"/>
    <cellStyle name="Normal 14 7 2 2 2 2 3" xfId="4580" xr:uid="{00000000-0005-0000-0000-000034430000}"/>
    <cellStyle name="Normal 14 7 2 2 2 2 4" xfId="17088" xr:uid="{00000000-0005-0000-0000-000035430000}"/>
    <cellStyle name="Normal 14 7 2 2 2 2 4 2" xfId="25792" xr:uid="{00000000-0005-0000-0000-000036430000}"/>
    <cellStyle name="Normal 14 7 2 2 2 2 5" xfId="19286" xr:uid="{00000000-0005-0000-0000-000037430000}"/>
    <cellStyle name="Normal 14 7 2 2 2 2 5 2" xfId="27990" xr:uid="{00000000-0005-0000-0000-000038430000}"/>
    <cellStyle name="Normal 14 7 2 2 2 2 6" xfId="14918" xr:uid="{00000000-0005-0000-0000-000039430000}"/>
    <cellStyle name="Normal 14 7 2 2 2 2 6 2" xfId="23622" xr:uid="{00000000-0005-0000-0000-00003A430000}"/>
    <cellStyle name="Normal 14 7 2 2 2 2 7" xfId="21453" xr:uid="{00000000-0005-0000-0000-00003B430000}"/>
    <cellStyle name="Normal 14 7 2 2 2 3" xfId="4581" xr:uid="{00000000-0005-0000-0000-00003C430000}"/>
    <cellStyle name="Normal 14 7 2 2 2 3 2" xfId="4582" xr:uid="{00000000-0005-0000-0000-00003D430000}"/>
    <cellStyle name="Normal 14 7 2 2 2 3 3" xfId="17090" xr:uid="{00000000-0005-0000-0000-00003E430000}"/>
    <cellStyle name="Normal 14 7 2 2 2 3 3 2" xfId="25794" xr:uid="{00000000-0005-0000-0000-00003F430000}"/>
    <cellStyle name="Normal 14 7 2 2 2 3 4" xfId="19288" xr:uid="{00000000-0005-0000-0000-000040430000}"/>
    <cellStyle name="Normal 14 7 2 2 2 3 4 2" xfId="27992" xr:uid="{00000000-0005-0000-0000-000041430000}"/>
    <cellStyle name="Normal 14 7 2 2 2 3 5" xfId="14920" xr:uid="{00000000-0005-0000-0000-000042430000}"/>
    <cellStyle name="Normal 14 7 2 2 2 3 5 2" xfId="23624" xr:uid="{00000000-0005-0000-0000-000043430000}"/>
    <cellStyle name="Normal 14 7 2 2 2 3 6" xfId="21455" xr:uid="{00000000-0005-0000-0000-000044430000}"/>
    <cellStyle name="Normal 14 7 2 2 3" xfId="4583" xr:uid="{00000000-0005-0000-0000-000045430000}"/>
    <cellStyle name="Normal 14 7 2 2 3 2" xfId="4584" xr:uid="{00000000-0005-0000-0000-000046430000}"/>
    <cellStyle name="Normal 14 7 2 2 3 2 2" xfId="4585" xr:uid="{00000000-0005-0000-0000-000047430000}"/>
    <cellStyle name="Normal 14 7 2 2 3 2 3" xfId="17091" xr:uid="{00000000-0005-0000-0000-000048430000}"/>
    <cellStyle name="Normal 14 7 2 2 3 2 3 2" xfId="25795" xr:uid="{00000000-0005-0000-0000-000049430000}"/>
    <cellStyle name="Normal 14 7 2 2 3 2 4" xfId="19289" xr:uid="{00000000-0005-0000-0000-00004A430000}"/>
    <cellStyle name="Normal 14 7 2 2 3 2 4 2" xfId="27993" xr:uid="{00000000-0005-0000-0000-00004B430000}"/>
    <cellStyle name="Normal 14 7 2 2 3 2 5" xfId="14921" xr:uid="{00000000-0005-0000-0000-00004C430000}"/>
    <cellStyle name="Normal 14 7 2 2 3 2 5 2" xfId="23625" xr:uid="{00000000-0005-0000-0000-00004D430000}"/>
    <cellStyle name="Normal 14 7 2 2 3 2 6" xfId="21456" xr:uid="{00000000-0005-0000-0000-00004E430000}"/>
    <cellStyle name="Normal 14 7 2 2 4" xfId="4586" xr:uid="{00000000-0005-0000-0000-00004F430000}"/>
    <cellStyle name="Normal 14 7 2 2 5" xfId="17087" xr:uid="{00000000-0005-0000-0000-000050430000}"/>
    <cellStyle name="Normal 14 7 2 2 5 2" xfId="25791" xr:uid="{00000000-0005-0000-0000-000051430000}"/>
    <cellStyle name="Normal 14 7 2 2 6" xfId="19285" xr:uid="{00000000-0005-0000-0000-000052430000}"/>
    <cellStyle name="Normal 14 7 2 2 6 2" xfId="27989" xr:uid="{00000000-0005-0000-0000-000053430000}"/>
    <cellStyle name="Normal 14 7 2 2 7" xfId="14917" xr:uid="{00000000-0005-0000-0000-000054430000}"/>
    <cellStyle name="Normal 14 7 2 2 7 2" xfId="23621" xr:uid="{00000000-0005-0000-0000-000055430000}"/>
    <cellStyle name="Normal 14 7 2 2 8" xfId="21452" xr:uid="{00000000-0005-0000-0000-000056430000}"/>
    <cellStyle name="Normal 14 7 2 3" xfId="4587" xr:uid="{00000000-0005-0000-0000-000057430000}"/>
    <cellStyle name="Normal 14 7 2 4" xfId="4588" xr:uid="{00000000-0005-0000-0000-000058430000}"/>
    <cellStyle name="Normal 14 7 2 4 2" xfId="4589" xr:uid="{00000000-0005-0000-0000-000059430000}"/>
    <cellStyle name="Normal 14 7 2 4 2 2" xfId="4590" xr:uid="{00000000-0005-0000-0000-00005A430000}"/>
    <cellStyle name="Normal 14 7 2 4 2 2 2" xfId="4591" xr:uid="{00000000-0005-0000-0000-00005B430000}"/>
    <cellStyle name="Normal 14 7 2 4 2 2 3" xfId="17093" xr:uid="{00000000-0005-0000-0000-00005C430000}"/>
    <cellStyle name="Normal 14 7 2 4 2 2 3 2" xfId="25797" xr:uid="{00000000-0005-0000-0000-00005D430000}"/>
    <cellStyle name="Normal 14 7 2 4 2 2 4" xfId="19291" xr:uid="{00000000-0005-0000-0000-00005E430000}"/>
    <cellStyle name="Normal 14 7 2 4 2 2 4 2" xfId="27995" xr:uid="{00000000-0005-0000-0000-00005F430000}"/>
    <cellStyle name="Normal 14 7 2 4 2 2 5" xfId="14923" xr:uid="{00000000-0005-0000-0000-000060430000}"/>
    <cellStyle name="Normal 14 7 2 4 2 2 5 2" xfId="23627" xr:uid="{00000000-0005-0000-0000-000061430000}"/>
    <cellStyle name="Normal 14 7 2 4 2 2 6" xfId="21458" xr:uid="{00000000-0005-0000-0000-000062430000}"/>
    <cellStyle name="Normal 14 7 2 4 3" xfId="4592" xr:uid="{00000000-0005-0000-0000-000063430000}"/>
    <cellStyle name="Normal 14 7 2 4 4" xfId="17092" xr:uid="{00000000-0005-0000-0000-000064430000}"/>
    <cellStyle name="Normal 14 7 2 4 4 2" xfId="25796" xr:uid="{00000000-0005-0000-0000-000065430000}"/>
    <cellStyle name="Normal 14 7 2 4 5" xfId="19290" xr:uid="{00000000-0005-0000-0000-000066430000}"/>
    <cellStyle name="Normal 14 7 2 4 5 2" xfId="27994" xr:uid="{00000000-0005-0000-0000-000067430000}"/>
    <cellStyle name="Normal 14 7 2 4 6" xfId="14922" xr:uid="{00000000-0005-0000-0000-000068430000}"/>
    <cellStyle name="Normal 14 7 2 4 6 2" xfId="23626" xr:uid="{00000000-0005-0000-0000-000069430000}"/>
    <cellStyle name="Normal 14 7 2 4 7" xfId="21457" xr:uid="{00000000-0005-0000-0000-00006A430000}"/>
    <cellStyle name="Normal 14 7 2 5" xfId="4593" xr:uid="{00000000-0005-0000-0000-00006B430000}"/>
    <cellStyle name="Normal 14 7 2 5 2" xfId="4594" xr:uid="{00000000-0005-0000-0000-00006C430000}"/>
    <cellStyle name="Normal 14 7 2 5 3" xfId="17094" xr:uid="{00000000-0005-0000-0000-00006D430000}"/>
    <cellStyle name="Normal 14 7 2 5 3 2" xfId="25798" xr:uid="{00000000-0005-0000-0000-00006E430000}"/>
    <cellStyle name="Normal 14 7 2 5 4" xfId="19292" xr:uid="{00000000-0005-0000-0000-00006F430000}"/>
    <cellStyle name="Normal 14 7 2 5 4 2" xfId="27996" xr:uid="{00000000-0005-0000-0000-000070430000}"/>
    <cellStyle name="Normal 14 7 2 5 5" xfId="14924" xr:uid="{00000000-0005-0000-0000-000071430000}"/>
    <cellStyle name="Normal 14 7 2 5 5 2" xfId="23628" xr:uid="{00000000-0005-0000-0000-000072430000}"/>
    <cellStyle name="Normal 14 7 2 5 6" xfId="21459" xr:uid="{00000000-0005-0000-0000-000073430000}"/>
    <cellStyle name="Normal 14 7 3" xfId="4595" xr:uid="{00000000-0005-0000-0000-000074430000}"/>
    <cellStyle name="Normal 14 7 3 2" xfId="4596" xr:uid="{00000000-0005-0000-0000-000075430000}"/>
    <cellStyle name="Normal 14 7 3 2 2" xfId="4597" xr:uid="{00000000-0005-0000-0000-000076430000}"/>
    <cellStyle name="Normal 14 7 3 2 2 2" xfId="4598" xr:uid="{00000000-0005-0000-0000-000077430000}"/>
    <cellStyle name="Normal 14 7 3 2 2 2 2" xfId="4599" xr:uid="{00000000-0005-0000-0000-000078430000}"/>
    <cellStyle name="Normal 14 7 3 2 2 2 2 2" xfId="4600" xr:uid="{00000000-0005-0000-0000-000079430000}"/>
    <cellStyle name="Normal 14 7 3 2 2 2 2 2 2" xfId="17097" xr:uid="{00000000-0005-0000-0000-00007A430000}"/>
    <cellStyle name="Normal 14 7 3 2 2 2 2 2 2 2" xfId="25801" xr:uid="{00000000-0005-0000-0000-00007B430000}"/>
    <cellStyle name="Normal 14 7 3 2 2 2 2 2 3" xfId="19295" xr:uid="{00000000-0005-0000-0000-00007C430000}"/>
    <cellStyle name="Normal 14 7 3 2 2 2 2 2 3 2" xfId="27999" xr:uid="{00000000-0005-0000-0000-00007D430000}"/>
    <cellStyle name="Normal 14 7 3 2 2 2 2 2 4" xfId="14927" xr:uid="{00000000-0005-0000-0000-00007E430000}"/>
    <cellStyle name="Normal 14 7 3 2 2 2 2 2 4 2" xfId="23631" xr:uid="{00000000-0005-0000-0000-00007F430000}"/>
    <cellStyle name="Normal 14 7 3 2 2 2 2 2 5" xfId="21462" xr:uid="{00000000-0005-0000-0000-000080430000}"/>
    <cellStyle name="Normal 14 7 3 2 2 2 3" xfId="17096" xr:uid="{00000000-0005-0000-0000-000081430000}"/>
    <cellStyle name="Normal 14 7 3 2 2 2 3 2" xfId="25800" xr:uid="{00000000-0005-0000-0000-000082430000}"/>
    <cellStyle name="Normal 14 7 3 2 2 2 4" xfId="19294" xr:uid="{00000000-0005-0000-0000-000083430000}"/>
    <cellStyle name="Normal 14 7 3 2 2 2 4 2" xfId="27998" xr:uid="{00000000-0005-0000-0000-000084430000}"/>
    <cellStyle name="Normal 14 7 3 2 2 2 5" xfId="14926" xr:uid="{00000000-0005-0000-0000-000085430000}"/>
    <cellStyle name="Normal 14 7 3 2 2 2 5 2" xfId="23630" xr:uid="{00000000-0005-0000-0000-000086430000}"/>
    <cellStyle name="Normal 14 7 3 2 2 2 6" xfId="21461" xr:uid="{00000000-0005-0000-0000-000087430000}"/>
    <cellStyle name="Normal 14 7 3 2 2 3" xfId="4601" xr:uid="{00000000-0005-0000-0000-000088430000}"/>
    <cellStyle name="Normal 14 7 3 2 2 3 2" xfId="17098" xr:uid="{00000000-0005-0000-0000-000089430000}"/>
    <cellStyle name="Normal 14 7 3 2 2 3 2 2" xfId="25802" xr:uid="{00000000-0005-0000-0000-00008A430000}"/>
    <cellStyle name="Normal 14 7 3 2 2 3 3" xfId="19296" xr:uid="{00000000-0005-0000-0000-00008B430000}"/>
    <cellStyle name="Normal 14 7 3 2 2 3 3 2" xfId="28000" xr:uid="{00000000-0005-0000-0000-00008C430000}"/>
    <cellStyle name="Normal 14 7 3 2 2 3 4" xfId="14928" xr:uid="{00000000-0005-0000-0000-00008D430000}"/>
    <cellStyle name="Normal 14 7 3 2 2 3 4 2" xfId="23632" xr:uid="{00000000-0005-0000-0000-00008E430000}"/>
    <cellStyle name="Normal 14 7 3 2 2 3 5" xfId="21463" xr:uid="{00000000-0005-0000-0000-00008F430000}"/>
    <cellStyle name="Normal 14 7 3 2 3" xfId="4602" xr:uid="{00000000-0005-0000-0000-000090430000}"/>
    <cellStyle name="Normal 14 7 3 2 3 2" xfId="4603" xr:uid="{00000000-0005-0000-0000-000091430000}"/>
    <cellStyle name="Normal 14 7 3 2 3 2 2" xfId="17099" xr:uid="{00000000-0005-0000-0000-000092430000}"/>
    <cellStyle name="Normal 14 7 3 2 3 2 2 2" xfId="25803" xr:uid="{00000000-0005-0000-0000-000093430000}"/>
    <cellStyle name="Normal 14 7 3 2 3 2 3" xfId="19297" xr:uid="{00000000-0005-0000-0000-000094430000}"/>
    <cellStyle name="Normal 14 7 3 2 3 2 3 2" xfId="28001" xr:uid="{00000000-0005-0000-0000-000095430000}"/>
    <cellStyle name="Normal 14 7 3 2 3 2 4" xfId="14929" xr:uid="{00000000-0005-0000-0000-000096430000}"/>
    <cellStyle name="Normal 14 7 3 2 3 2 4 2" xfId="23633" xr:uid="{00000000-0005-0000-0000-000097430000}"/>
    <cellStyle name="Normal 14 7 3 2 3 2 5" xfId="21464" xr:uid="{00000000-0005-0000-0000-000098430000}"/>
    <cellStyle name="Normal 14 7 3 2 4" xfId="17095" xr:uid="{00000000-0005-0000-0000-000099430000}"/>
    <cellStyle name="Normal 14 7 3 2 4 2" xfId="25799" xr:uid="{00000000-0005-0000-0000-00009A430000}"/>
    <cellStyle name="Normal 14 7 3 2 5" xfId="19293" xr:uid="{00000000-0005-0000-0000-00009B430000}"/>
    <cellStyle name="Normal 14 7 3 2 5 2" xfId="27997" xr:uid="{00000000-0005-0000-0000-00009C430000}"/>
    <cellStyle name="Normal 14 7 3 2 6" xfId="14925" xr:uid="{00000000-0005-0000-0000-00009D430000}"/>
    <cellStyle name="Normal 14 7 3 2 6 2" xfId="23629" xr:uid="{00000000-0005-0000-0000-00009E430000}"/>
    <cellStyle name="Normal 14 7 3 2 7" xfId="21460" xr:uid="{00000000-0005-0000-0000-00009F430000}"/>
    <cellStyle name="Normal 14 7 3 3" xfId="4604" xr:uid="{00000000-0005-0000-0000-0000A0430000}"/>
    <cellStyle name="Normal 14 7 3 3 2" xfId="4605" xr:uid="{00000000-0005-0000-0000-0000A1430000}"/>
    <cellStyle name="Normal 14 7 3 3 2 2" xfId="4606" xr:uid="{00000000-0005-0000-0000-0000A2430000}"/>
    <cellStyle name="Normal 14 7 3 3 2 2 2" xfId="17101" xr:uid="{00000000-0005-0000-0000-0000A3430000}"/>
    <cellStyle name="Normal 14 7 3 3 2 2 2 2" xfId="25805" xr:uid="{00000000-0005-0000-0000-0000A4430000}"/>
    <cellStyle name="Normal 14 7 3 3 2 2 3" xfId="19299" xr:uid="{00000000-0005-0000-0000-0000A5430000}"/>
    <cellStyle name="Normal 14 7 3 3 2 2 3 2" xfId="28003" xr:uid="{00000000-0005-0000-0000-0000A6430000}"/>
    <cellStyle name="Normal 14 7 3 3 2 2 4" xfId="14931" xr:uid="{00000000-0005-0000-0000-0000A7430000}"/>
    <cellStyle name="Normal 14 7 3 3 2 2 4 2" xfId="23635" xr:uid="{00000000-0005-0000-0000-0000A8430000}"/>
    <cellStyle name="Normal 14 7 3 3 2 2 5" xfId="21466" xr:uid="{00000000-0005-0000-0000-0000A9430000}"/>
    <cellStyle name="Normal 14 7 3 3 3" xfId="17100" xr:uid="{00000000-0005-0000-0000-0000AA430000}"/>
    <cellStyle name="Normal 14 7 3 3 3 2" xfId="25804" xr:uid="{00000000-0005-0000-0000-0000AB430000}"/>
    <cellStyle name="Normal 14 7 3 3 4" xfId="19298" xr:uid="{00000000-0005-0000-0000-0000AC430000}"/>
    <cellStyle name="Normal 14 7 3 3 4 2" xfId="28002" xr:uid="{00000000-0005-0000-0000-0000AD430000}"/>
    <cellStyle name="Normal 14 7 3 3 5" xfId="14930" xr:uid="{00000000-0005-0000-0000-0000AE430000}"/>
    <cellStyle name="Normal 14 7 3 3 5 2" xfId="23634" xr:uid="{00000000-0005-0000-0000-0000AF430000}"/>
    <cellStyle name="Normal 14 7 3 3 6" xfId="21465" xr:uid="{00000000-0005-0000-0000-0000B0430000}"/>
    <cellStyle name="Normal 14 7 3 4" xfId="4607" xr:uid="{00000000-0005-0000-0000-0000B1430000}"/>
    <cellStyle name="Normal 14 7 3 4 2" xfId="17102" xr:uid="{00000000-0005-0000-0000-0000B2430000}"/>
    <cellStyle name="Normal 14 7 3 4 2 2" xfId="25806" xr:uid="{00000000-0005-0000-0000-0000B3430000}"/>
    <cellStyle name="Normal 14 7 3 4 3" xfId="19300" xr:uid="{00000000-0005-0000-0000-0000B4430000}"/>
    <cellStyle name="Normal 14 7 3 4 3 2" xfId="28004" xr:uid="{00000000-0005-0000-0000-0000B5430000}"/>
    <cellStyle name="Normal 14 7 3 4 4" xfId="14932" xr:uid="{00000000-0005-0000-0000-0000B6430000}"/>
    <cellStyle name="Normal 14 7 3 4 4 2" xfId="23636" xr:uid="{00000000-0005-0000-0000-0000B7430000}"/>
    <cellStyle name="Normal 14 7 3 4 5" xfId="21467" xr:uid="{00000000-0005-0000-0000-0000B8430000}"/>
    <cellStyle name="Normal 14 7 4" xfId="4608" xr:uid="{00000000-0005-0000-0000-0000B9430000}"/>
    <cellStyle name="Normal 14 7 4 2" xfId="4609" xr:uid="{00000000-0005-0000-0000-0000BA430000}"/>
    <cellStyle name="Normal 14 7 4 2 2" xfId="4610" xr:uid="{00000000-0005-0000-0000-0000BB430000}"/>
    <cellStyle name="Normal 14 7 4 2 2 2" xfId="4611" xr:uid="{00000000-0005-0000-0000-0000BC430000}"/>
    <cellStyle name="Normal 14 7 4 2 2 2 2" xfId="17104" xr:uid="{00000000-0005-0000-0000-0000BD430000}"/>
    <cellStyle name="Normal 14 7 4 2 2 2 2 2" xfId="25808" xr:uid="{00000000-0005-0000-0000-0000BE430000}"/>
    <cellStyle name="Normal 14 7 4 2 2 2 3" xfId="19302" xr:uid="{00000000-0005-0000-0000-0000BF430000}"/>
    <cellStyle name="Normal 14 7 4 2 2 2 3 2" xfId="28006" xr:uid="{00000000-0005-0000-0000-0000C0430000}"/>
    <cellStyle name="Normal 14 7 4 2 2 2 4" xfId="14934" xr:uid="{00000000-0005-0000-0000-0000C1430000}"/>
    <cellStyle name="Normal 14 7 4 2 2 2 4 2" xfId="23638" xr:uid="{00000000-0005-0000-0000-0000C2430000}"/>
    <cellStyle name="Normal 14 7 4 2 2 2 5" xfId="21469" xr:uid="{00000000-0005-0000-0000-0000C3430000}"/>
    <cellStyle name="Normal 14 7 4 2 3" xfId="17103" xr:uid="{00000000-0005-0000-0000-0000C4430000}"/>
    <cellStyle name="Normal 14 7 4 2 3 2" xfId="25807" xr:uid="{00000000-0005-0000-0000-0000C5430000}"/>
    <cellStyle name="Normal 14 7 4 2 4" xfId="19301" xr:uid="{00000000-0005-0000-0000-0000C6430000}"/>
    <cellStyle name="Normal 14 7 4 2 4 2" xfId="28005" xr:uid="{00000000-0005-0000-0000-0000C7430000}"/>
    <cellStyle name="Normal 14 7 4 2 5" xfId="14933" xr:uid="{00000000-0005-0000-0000-0000C8430000}"/>
    <cellStyle name="Normal 14 7 4 2 5 2" xfId="23637" xr:uid="{00000000-0005-0000-0000-0000C9430000}"/>
    <cellStyle name="Normal 14 7 4 2 6" xfId="21468" xr:uid="{00000000-0005-0000-0000-0000CA430000}"/>
    <cellStyle name="Normal 14 7 4 3" xfId="4612" xr:uid="{00000000-0005-0000-0000-0000CB430000}"/>
    <cellStyle name="Normal 14 7 4 3 2" xfId="17105" xr:uid="{00000000-0005-0000-0000-0000CC430000}"/>
    <cellStyle name="Normal 14 7 4 3 2 2" xfId="25809" xr:uid="{00000000-0005-0000-0000-0000CD430000}"/>
    <cellStyle name="Normal 14 7 4 3 3" xfId="19303" xr:uid="{00000000-0005-0000-0000-0000CE430000}"/>
    <cellStyle name="Normal 14 7 4 3 3 2" xfId="28007" xr:uid="{00000000-0005-0000-0000-0000CF430000}"/>
    <cellStyle name="Normal 14 7 4 3 4" xfId="14935" xr:uid="{00000000-0005-0000-0000-0000D0430000}"/>
    <cellStyle name="Normal 14 7 4 3 4 2" xfId="23639" xr:uid="{00000000-0005-0000-0000-0000D1430000}"/>
    <cellStyle name="Normal 14 7 4 3 5" xfId="21470" xr:uid="{00000000-0005-0000-0000-0000D2430000}"/>
    <cellStyle name="Normal 14 7 5" xfId="4613" xr:uid="{00000000-0005-0000-0000-0000D3430000}"/>
    <cellStyle name="Normal 14 7 5 2" xfId="4614" xr:uid="{00000000-0005-0000-0000-0000D4430000}"/>
    <cellStyle name="Normal 14 7 5 2 2" xfId="17106" xr:uid="{00000000-0005-0000-0000-0000D5430000}"/>
    <cellStyle name="Normal 14 7 5 2 2 2" xfId="25810" xr:uid="{00000000-0005-0000-0000-0000D6430000}"/>
    <cellStyle name="Normal 14 7 5 2 3" xfId="19304" xr:uid="{00000000-0005-0000-0000-0000D7430000}"/>
    <cellStyle name="Normal 14 7 5 2 3 2" xfId="28008" xr:uid="{00000000-0005-0000-0000-0000D8430000}"/>
    <cellStyle name="Normal 14 7 5 2 4" xfId="14936" xr:uid="{00000000-0005-0000-0000-0000D9430000}"/>
    <cellStyle name="Normal 14 7 5 2 4 2" xfId="23640" xr:uid="{00000000-0005-0000-0000-0000DA430000}"/>
    <cellStyle name="Normal 14 7 5 2 5" xfId="21471" xr:uid="{00000000-0005-0000-0000-0000DB430000}"/>
    <cellStyle name="Normal 14 7 6" xfId="17086" xr:uid="{00000000-0005-0000-0000-0000DC430000}"/>
    <cellStyle name="Normal 14 7 6 2" xfId="25790" xr:uid="{00000000-0005-0000-0000-0000DD430000}"/>
    <cellStyle name="Normal 14 7 7" xfId="19284" xr:uid="{00000000-0005-0000-0000-0000DE430000}"/>
    <cellStyle name="Normal 14 7 7 2" xfId="27988" xr:uid="{00000000-0005-0000-0000-0000DF430000}"/>
    <cellStyle name="Normal 14 7 8" xfId="14916" xr:uid="{00000000-0005-0000-0000-0000E0430000}"/>
    <cellStyle name="Normal 14 7 8 2" xfId="23620" xr:uid="{00000000-0005-0000-0000-0000E1430000}"/>
    <cellStyle name="Normal 14 7 9" xfId="21451" xr:uid="{00000000-0005-0000-0000-0000E2430000}"/>
    <cellStyle name="Normal 14 8" xfId="4615" xr:uid="{00000000-0005-0000-0000-0000E3430000}"/>
    <cellStyle name="Normal 14 9" xfId="4616" xr:uid="{00000000-0005-0000-0000-0000E4430000}"/>
    <cellStyle name="Normal 15" xfId="454" xr:uid="{00000000-0005-0000-0000-0000E5430000}"/>
    <cellStyle name="Normal 15 10" xfId="4618" xr:uid="{00000000-0005-0000-0000-0000E6430000}"/>
    <cellStyle name="Normal 15 10 2" xfId="4619" xr:uid="{00000000-0005-0000-0000-0000E7430000}"/>
    <cellStyle name="Normal 15 10 2 2" xfId="4620" xr:uid="{00000000-0005-0000-0000-0000E8430000}"/>
    <cellStyle name="Normal 15 10 2 2 2" xfId="4621" xr:uid="{00000000-0005-0000-0000-0000E9430000}"/>
    <cellStyle name="Normal 15 10 2 2 2 2" xfId="4622" xr:uid="{00000000-0005-0000-0000-0000EA430000}"/>
    <cellStyle name="Normal 15 10 2 2 2 2 2" xfId="4623" xr:uid="{00000000-0005-0000-0000-0000EB430000}"/>
    <cellStyle name="Normal 15 10 2 2 3" xfId="4624" xr:uid="{00000000-0005-0000-0000-0000EC430000}"/>
    <cellStyle name="Normal 15 10 2 3" xfId="4625" xr:uid="{00000000-0005-0000-0000-0000ED430000}"/>
    <cellStyle name="Normal 15 10 2 3 2" xfId="4626" xr:uid="{00000000-0005-0000-0000-0000EE430000}"/>
    <cellStyle name="Normal 15 10 3" xfId="4627" xr:uid="{00000000-0005-0000-0000-0000EF430000}"/>
    <cellStyle name="Normal 15 10 3 2" xfId="4628" xr:uid="{00000000-0005-0000-0000-0000F0430000}"/>
    <cellStyle name="Normal 15 10 3 2 2" xfId="4629" xr:uid="{00000000-0005-0000-0000-0000F1430000}"/>
    <cellStyle name="Normal 15 10 4" xfId="4630" xr:uid="{00000000-0005-0000-0000-0000F2430000}"/>
    <cellStyle name="Normal 15 11" xfId="4631" xr:uid="{00000000-0005-0000-0000-0000F3430000}"/>
    <cellStyle name="Normal 15 12" xfId="4632" xr:uid="{00000000-0005-0000-0000-0000F4430000}"/>
    <cellStyle name="Normal 15 13" xfId="4633" xr:uid="{00000000-0005-0000-0000-0000F5430000}"/>
    <cellStyle name="Normal 15 13 2" xfId="4634" xr:uid="{00000000-0005-0000-0000-0000F6430000}"/>
    <cellStyle name="Normal 15 13 2 2" xfId="4635" xr:uid="{00000000-0005-0000-0000-0000F7430000}"/>
    <cellStyle name="Normal 15 13 2 2 2" xfId="4636" xr:uid="{00000000-0005-0000-0000-0000F8430000}"/>
    <cellStyle name="Normal 15 13 3" xfId="4637" xr:uid="{00000000-0005-0000-0000-0000F9430000}"/>
    <cellStyle name="Normal 15 14" xfId="4638" xr:uid="{00000000-0005-0000-0000-0000FA430000}"/>
    <cellStyle name="Normal 15 15" xfId="4639" xr:uid="{00000000-0005-0000-0000-0000FB430000}"/>
    <cellStyle name="Normal 15 15 2" xfId="4640" xr:uid="{00000000-0005-0000-0000-0000FC430000}"/>
    <cellStyle name="Normal 15 16" xfId="4641" xr:uid="{00000000-0005-0000-0000-0000FD430000}"/>
    <cellStyle name="Normal 15 17" xfId="4642" xr:uid="{00000000-0005-0000-0000-0000FE430000}"/>
    <cellStyle name="Normal 15 18" xfId="4617" xr:uid="{00000000-0005-0000-0000-0000FF430000}"/>
    <cellStyle name="Normal 15 19" xfId="15598" xr:uid="{00000000-0005-0000-0000-000000440000}"/>
    <cellStyle name="Normal 15 19 2" xfId="24302" xr:uid="{00000000-0005-0000-0000-000001440000}"/>
    <cellStyle name="Normal 15 2" xfId="4643" xr:uid="{00000000-0005-0000-0000-000002440000}"/>
    <cellStyle name="Normal 15 20" xfId="17796" xr:uid="{00000000-0005-0000-0000-000003440000}"/>
    <cellStyle name="Normal 15 20 2" xfId="26500" xr:uid="{00000000-0005-0000-0000-000004440000}"/>
    <cellStyle name="Normal 15 21" xfId="13428" xr:uid="{00000000-0005-0000-0000-000005440000}"/>
    <cellStyle name="Normal 15 21 2" xfId="22132" xr:uid="{00000000-0005-0000-0000-000006440000}"/>
    <cellStyle name="Normal 15 22" xfId="19963" xr:uid="{00000000-0005-0000-0000-000007440000}"/>
    <cellStyle name="Normal 15 23" xfId="28278" xr:uid="{00000000-0005-0000-0000-000008440000}"/>
    <cellStyle name="Normal 15 3" xfId="4644" xr:uid="{00000000-0005-0000-0000-000009440000}"/>
    <cellStyle name="Normal 15 3 2" xfId="4645" xr:uid="{00000000-0005-0000-0000-00000A440000}"/>
    <cellStyle name="Normal 15 3 2 2" xfId="4646" xr:uid="{00000000-0005-0000-0000-00000B440000}"/>
    <cellStyle name="Normal 15 3 2 2 2" xfId="4647" xr:uid="{00000000-0005-0000-0000-00000C440000}"/>
    <cellStyle name="Normal 15 3 2 2 2 2" xfId="4648" xr:uid="{00000000-0005-0000-0000-00000D440000}"/>
    <cellStyle name="Normal 15 3 2 2 2 2 2" xfId="4649" xr:uid="{00000000-0005-0000-0000-00000E440000}"/>
    <cellStyle name="Normal 15 3 2 2 2 2 2 2" xfId="4650" xr:uid="{00000000-0005-0000-0000-00000F440000}"/>
    <cellStyle name="Normal 15 3 2 2 2 2 2 2 2" xfId="4651" xr:uid="{00000000-0005-0000-0000-000010440000}"/>
    <cellStyle name="Normal 15 3 2 2 2 2 2 2 2 2" xfId="4652" xr:uid="{00000000-0005-0000-0000-000011440000}"/>
    <cellStyle name="Normal 15 3 2 2 2 2 2 2 2 2 2" xfId="4653" xr:uid="{00000000-0005-0000-0000-000012440000}"/>
    <cellStyle name="Normal 15 3 2 2 2 2 2 2 2 2 2 2" xfId="4654" xr:uid="{00000000-0005-0000-0000-000013440000}"/>
    <cellStyle name="Normal 15 3 2 2 2 2 2 2 2 3" xfId="4655" xr:uid="{00000000-0005-0000-0000-000014440000}"/>
    <cellStyle name="Normal 15 3 2 2 2 2 2 2 3" xfId="4656" xr:uid="{00000000-0005-0000-0000-000015440000}"/>
    <cellStyle name="Normal 15 3 2 2 2 2 2 2 3 2" xfId="4657" xr:uid="{00000000-0005-0000-0000-000016440000}"/>
    <cellStyle name="Normal 15 3 2 2 2 2 2 3" xfId="4658" xr:uid="{00000000-0005-0000-0000-000017440000}"/>
    <cellStyle name="Normal 15 3 2 2 2 2 2 3 2" xfId="4659" xr:uid="{00000000-0005-0000-0000-000018440000}"/>
    <cellStyle name="Normal 15 3 2 2 2 2 2 3 2 2" xfId="4660" xr:uid="{00000000-0005-0000-0000-000019440000}"/>
    <cellStyle name="Normal 15 3 2 2 2 2 2 4" xfId="4661" xr:uid="{00000000-0005-0000-0000-00001A440000}"/>
    <cellStyle name="Normal 15 3 2 2 2 2 3" xfId="4662" xr:uid="{00000000-0005-0000-0000-00001B440000}"/>
    <cellStyle name="Normal 15 3 2 2 2 2 4" xfId="4663" xr:uid="{00000000-0005-0000-0000-00001C440000}"/>
    <cellStyle name="Normal 15 3 2 2 2 2 4 2" xfId="4664" xr:uid="{00000000-0005-0000-0000-00001D440000}"/>
    <cellStyle name="Normal 15 3 2 2 2 2 4 2 2" xfId="4665" xr:uid="{00000000-0005-0000-0000-00001E440000}"/>
    <cellStyle name="Normal 15 3 2 2 2 2 4 2 2 2" xfId="4666" xr:uid="{00000000-0005-0000-0000-00001F440000}"/>
    <cellStyle name="Normal 15 3 2 2 2 2 4 3" xfId="4667" xr:uid="{00000000-0005-0000-0000-000020440000}"/>
    <cellStyle name="Normal 15 3 2 2 2 2 5" xfId="4668" xr:uid="{00000000-0005-0000-0000-000021440000}"/>
    <cellStyle name="Normal 15 3 2 2 2 2 5 2" xfId="4669" xr:uid="{00000000-0005-0000-0000-000022440000}"/>
    <cellStyle name="Normal 15 3 2 2 2 3" xfId="4670" xr:uid="{00000000-0005-0000-0000-000023440000}"/>
    <cellStyle name="Normal 15 3 2 2 2 3 2" xfId="4671" xr:uid="{00000000-0005-0000-0000-000024440000}"/>
    <cellStyle name="Normal 15 3 2 2 2 3 2 2" xfId="4672" xr:uid="{00000000-0005-0000-0000-000025440000}"/>
    <cellStyle name="Normal 15 3 2 2 2 3 2 2 2" xfId="4673" xr:uid="{00000000-0005-0000-0000-000026440000}"/>
    <cellStyle name="Normal 15 3 2 2 2 3 2 2 2 2" xfId="4674" xr:uid="{00000000-0005-0000-0000-000027440000}"/>
    <cellStyle name="Normal 15 3 2 2 2 3 2 2 2 2 2" xfId="4675" xr:uid="{00000000-0005-0000-0000-000028440000}"/>
    <cellStyle name="Normal 15 3 2 2 2 3 2 2 3" xfId="4676" xr:uid="{00000000-0005-0000-0000-000029440000}"/>
    <cellStyle name="Normal 15 3 2 2 2 3 2 3" xfId="4677" xr:uid="{00000000-0005-0000-0000-00002A440000}"/>
    <cellStyle name="Normal 15 3 2 2 2 3 2 3 2" xfId="4678" xr:uid="{00000000-0005-0000-0000-00002B440000}"/>
    <cellStyle name="Normal 15 3 2 2 2 3 3" xfId="4679" xr:uid="{00000000-0005-0000-0000-00002C440000}"/>
    <cellStyle name="Normal 15 3 2 2 2 3 3 2" xfId="4680" xr:uid="{00000000-0005-0000-0000-00002D440000}"/>
    <cellStyle name="Normal 15 3 2 2 2 3 3 2 2" xfId="4681" xr:uid="{00000000-0005-0000-0000-00002E440000}"/>
    <cellStyle name="Normal 15 3 2 2 2 3 4" xfId="4682" xr:uid="{00000000-0005-0000-0000-00002F440000}"/>
    <cellStyle name="Normal 15 3 2 2 2 4" xfId="4683" xr:uid="{00000000-0005-0000-0000-000030440000}"/>
    <cellStyle name="Normal 15 3 2 2 2 4 2" xfId="4684" xr:uid="{00000000-0005-0000-0000-000031440000}"/>
    <cellStyle name="Normal 15 3 2 2 2 4 2 2" xfId="4685" xr:uid="{00000000-0005-0000-0000-000032440000}"/>
    <cellStyle name="Normal 15 3 2 2 2 4 2 2 2" xfId="4686" xr:uid="{00000000-0005-0000-0000-000033440000}"/>
    <cellStyle name="Normal 15 3 2 2 2 4 3" xfId="4687" xr:uid="{00000000-0005-0000-0000-000034440000}"/>
    <cellStyle name="Normal 15 3 2 2 2 5" xfId="4688" xr:uid="{00000000-0005-0000-0000-000035440000}"/>
    <cellStyle name="Normal 15 3 2 2 2 5 2" xfId="4689" xr:uid="{00000000-0005-0000-0000-000036440000}"/>
    <cellStyle name="Normal 15 3 2 2 3" xfId="4690" xr:uid="{00000000-0005-0000-0000-000037440000}"/>
    <cellStyle name="Normal 15 3 2 2 3 2" xfId="4691" xr:uid="{00000000-0005-0000-0000-000038440000}"/>
    <cellStyle name="Normal 15 3 2 2 3 2 2" xfId="4692" xr:uid="{00000000-0005-0000-0000-000039440000}"/>
    <cellStyle name="Normal 15 3 2 2 3 2 2 2" xfId="4693" xr:uid="{00000000-0005-0000-0000-00003A440000}"/>
    <cellStyle name="Normal 15 3 2 2 3 2 2 2 2" xfId="4694" xr:uid="{00000000-0005-0000-0000-00003B440000}"/>
    <cellStyle name="Normal 15 3 2 2 3 2 2 2 2 2" xfId="4695" xr:uid="{00000000-0005-0000-0000-00003C440000}"/>
    <cellStyle name="Normal 15 3 2 2 3 2 2 3" xfId="4696" xr:uid="{00000000-0005-0000-0000-00003D440000}"/>
    <cellStyle name="Normal 15 3 2 2 3 2 3" xfId="4697" xr:uid="{00000000-0005-0000-0000-00003E440000}"/>
    <cellStyle name="Normal 15 3 2 2 3 2 3 2" xfId="4698" xr:uid="{00000000-0005-0000-0000-00003F440000}"/>
    <cellStyle name="Normal 15 3 2 2 3 3" xfId="4699" xr:uid="{00000000-0005-0000-0000-000040440000}"/>
    <cellStyle name="Normal 15 3 2 2 3 3 2" xfId="4700" xr:uid="{00000000-0005-0000-0000-000041440000}"/>
    <cellStyle name="Normal 15 3 2 2 3 3 2 2" xfId="4701" xr:uid="{00000000-0005-0000-0000-000042440000}"/>
    <cellStyle name="Normal 15 3 2 2 3 4" xfId="4702" xr:uid="{00000000-0005-0000-0000-000043440000}"/>
    <cellStyle name="Normal 15 3 2 2 4" xfId="4703" xr:uid="{00000000-0005-0000-0000-000044440000}"/>
    <cellStyle name="Normal 15 3 2 2 5" xfId="4704" xr:uid="{00000000-0005-0000-0000-000045440000}"/>
    <cellStyle name="Normal 15 3 2 2 5 2" xfId="4705" xr:uid="{00000000-0005-0000-0000-000046440000}"/>
    <cellStyle name="Normal 15 3 2 2 5 2 2" xfId="4706" xr:uid="{00000000-0005-0000-0000-000047440000}"/>
    <cellStyle name="Normal 15 3 2 2 5 2 2 2" xfId="4707" xr:uid="{00000000-0005-0000-0000-000048440000}"/>
    <cellStyle name="Normal 15 3 2 2 5 3" xfId="4708" xr:uid="{00000000-0005-0000-0000-000049440000}"/>
    <cellStyle name="Normal 15 3 2 2 6" xfId="4709" xr:uid="{00000000-0005-0000-0000-00004A440000}"/>
    <cellStyle name="Normal 15 3 2 2 6 2" xfId="4710" xr:uid="{00000000-0005-0000-0000-00004B440000}"/>
    <cellStyle name="Normal 15 3 2 3" xfId="4711" xr:uid="{00000000-0005-0000-0000-00004C440000}"/>
    <cellStyle name="Normal 15 3 2 3 2" xfId="4712" xr:uid="{00000000-0005-0000-0000-00004D440000}"/>
    <cellStyle name="Normal 15 3 2 3 2 2" xfId="4713" xr:uid="{00000000-0005-0000-0000-00004E440000}"/>
    <cellStyle name="Normal 15 3 2 3 2 2 2" xfId="4714" xr:uid="{00000000-0005-0000-0000-00004F440000}"/>
    <cellStyle name="Normal 15 3 2 3 2 2 2 2" xfId="4715" xr:uid="{00000000-0005-0000-0000-000050440000}"/>
    <cellStyle name="Normal 15 3 2 3 2 2 2 2 2" xfId="4716" xr:uid="{00000000-0005-0000-0000-000051440000}"/>
    <cellStyle name="Normal 15 3 2 3 2 2 2 2 2 2" xfId="4717" xr:uid="{00000000-0005-0000-0000-000052440000}"/>
    <cellStyle name="Normal 15 3 2 3 2 2 2 3" xfId="4718" xr:uid="{00000000-0005-0000-0000-000053440000}"/>
    <cellStyle name="Normal 15 3 2 3 2 2 3" xfId="4719" xr:uid="{00000000-0005-0000-0000-000054440000}"/>
    <cellStyle name="Normal 15 3 2 3 2 2 3 2" xfId="4720" xr:uid="{00000000-0005-0000-0000-000055440000}"/>
    <cellStyle name="Normal 15 3 2 3 2 3" xfId="4721" xr:uid="{00000000-0005-0000-0000-000056440000}"/>
    <cellStyle name="Normal 15 3 2 3 2 3 2" xfId="4722" xr:uid="{00000000-0005-0000-0000-000057440000}"/>
    <cellStyle name="Normal 15 3 2 3 2 3 2 2" xfId="4723" xr:uid="{00000000-0005-0000-0000-000058440000}"/>
    <cellStyle name="Normal 15 3 2 3 2 4" xfId="4724" xr:uid="{00000000-0005-0000-0000-000059440000}"/>
    <cellStyle name="Normal 15 3 2 3 3" xfId="4725" xr:uid="{00000000-0005-0000-0000-00005A440000}"/>
    <cellStyle name="Normal 15 3 2 3 4" xfId="4726" xr:uid="{00000000-0005-0000-0000-00005B440000}"/>
    <cellStyle name="Normal 15 3 2 3 4 2" xfId="4727" xr:uid="{00000000-0005-0000-0000-00005C440000}"/>
    <cellStyle name="Normal 15 3 2 3 4 2 2" xfId="4728" xr:uid="{00000000-0005-0000-0000-00005D440000}"/>
    <cellStyle name="Normal 15 3 2 3 4 2 2 2" xfId="4729" xr:uid="{00000000-0005-0000-0000-00005E440000}"/>
    <cellStyle name="Normal 15 3 2 3 4 3" xfId="4730" xr:uid="{00000000-0005-0000-0000-00005F440000}"/>
    <cellStyle name="Normal 15 3 2 3 5" xfId="4731" xr:uid="{00000000-0005-0000-0000-000060440000}"/>
    <cellStyle name="Normal 15 3 2 3 5 2" xfId="4732" xr:uid="{00000000-0005-0000-0000-000061440000}"/>
    <cellStyle name="Normal 15 3 2 4" xfId="4733" xr:uid="{00000000-0005-0000-0000-000062440000}"/>
    <cellStyle name="Normal 15 3 2 4 2" xfId="4734" xr:uid="{00000000-0005-0000-0000-000063440000}"/>
    <cellStyle name="Normal 15 3 2 4 2 2" xfId="4735" xr:uid="{00000000-0005-0000-0000-000064440000}"/>
    <cellStyle name="Normal 15 3 2 4 2 2 2" xfId="4736" xr:uid="{00000000-0005-0000-0000-000065440000}"/>
    <cellStyle name="Normal 15 3 2 4 2 2 2 2" xfId="4737" xr:uid="{00000000-0005-0000-0000-000066440000}"/>
    <cellStyle name="Normal 15 3 2 4 2 2 2 2 2" xfId="4738" xr:uid="{00000000-0005-0000-0000-000067440000}"/>
    <cellStyle name="Normal 15 3 2 4 2 2 3" xfId="4739" xr:uid="{00000000-0005-0000-0000-000068440000}"/>
    <cellStyle name="Normal 15 3 2 4 2 3" xfId="4740" xr:uid="{00000000-0005-0000-0000-000069440000}"/>
    <cellStyle name="Normal 15 3 2 4 2 3 2" xfId="4741" xr:uid="{00000000-0005-0000-0000-00006A440000}"/>
    <cellStyle name="Normal 15 3 2 4 3" xfId="4742" xr:uid="{00000000-0005-0000-0000-00006B440000}"/>
    <cellStyle name="Normal 15 3 2 4 3 2" xfId="4743" xr:uid="{00000000-0005-0000-0000-00006C440000}"/>
    <cellStyle name="Normal 15 3 2 4 3 2 2" xfId="4744" xr:uid="{00000000-0005-0000-0000-00006D440000}"/>
    <cellStyle name="Normal 15 3 2 4 4" xfId="4745" xr:uid="{00000000-0005-0000-0000-00006E440000}"/>
    <cellStyle name="Normal 15 3 2 5" xfId="4746" xr:uid="{00000000-0005-0000-0000-00006F440000}"/>
    <cellStyle name="Normal 15 3 2 5 2" xfId="4747" xr:uid="{00000000-0005-0000-0000-000070440000}"/>
    <cellStyle name="Normal 15 3 2 5 2 2" xfId="4748" xr:uid="{00000000-0005-0000-0000-000071440000}"/>
    <cellStyle name="Normal 15 3 2 5 2 2 2" xfId="4749" xr:uid="{00000000-0005-0000-0000-000072440000}"/>
    <cellStyle name="Normal 15 3 2 5 3" xfId="4750" xr:uid="{00000000-0005-0000-0000-000073440000}"/>
    <cellStyle name="Normal 15 3 2 6" xfId="4751" xr:uid="{00000000-0005-0000-0000-000074440000}"/>
    <cellStyle name="Normal 15 3 2 6 2" xfId="4752" xr:uid="{00000000-0005-0000-0000-000075440000}"/>
    <cellStyle name="Normal 15 3 3" xfId="4753" xr:uid="{00000000-0005-0000-0000-000076440000}"/>
    <cellStyle name="Normal 15 3 3 2" xfId="4754" xr:uid="{00000000-0005-0000-0000-000077440000}"/>
    <cellStyle name="Normal 15 3 3 2 2" xfId="4755" xr:uid="{00000000-0005-0000-0000-000078440000}"/>
    <cellStyle name="Normal 15 3 3 2 2 2" xfId="4756" xr:uid="{00000000-0005-0000-0000-000079440000}"/>
    <cellStyle name="Normal 15 3 3 2 2 2 2" xfId="4757" xr:uid="{00000000-0005-0000-0000-00007A440000}"/>
    <cellStyle name="Normal 15 3 3 2 2 2 2 2" xfId="4758" xr:uid="{00000000-0005-0000-0000-00007B440000}"/>
    <cellStyle name="Normal 15 3 3 2 2 2 2 2 2" xfId="4759" xr:uid="{00000000-0005-0000-0000-00007C440000}"/>
    <cellStyle name="Normal 15 3 3 2 2 2 2 2 2 2" xfId="4760" xr:uid="{00000000-0005-0000-0000-00007D440000}"/>
    <cellStyle name="Normal 15 3 3 2 2 2 2 3" xfId="4761" xr:uid="{00000000-0005-0000-0000-00007E440000}"/>
    <cellStyle name="Normal 15 3 3 2 2 2 3" xfId="4762" xr:uid="{00000000-0005-0000-0000-00007F440000}"/>
    <cellStyle name="Normal 15 3 3 2 2 2 3 2" xfId="4763" xr:uid="{00000000-0005-0000-0000-000080440000}"/>
    <cellStyle name="Normal 15 3 3 2 2 3" xfId="4764" xr:uid="{00000000-0005-0000-0000-000081440000}"/>
    <cellStyle name="Normal 15 3 3 2 2 3 2" xfId="4765" xr:uid="{00000000-0005-0000-0000-000082440000}"/>
    <cellStyle name="Normal 15 3 3 2 2 3 2 2" xfId="4766" xr:uid="{00000000-0005-0000-0000-000083440000}"/>
    <cellStyle name="Normal 15 3 3 2 2 4" xfId="4767" xr:uid="{00000000-0005-0000-0000-000084440000}"/>
    <cellStyle name="Normal 15 3 3 2 3" xfId="4768" xr:uid="{00000000-0005-0000-0000-000085440000}"/>
    <cellStyle name="Normal 15 3 3 2 4" xfId="4769" xr:uid="{00000000-0005-0000-0000-000086440000}"/>
    <cellStyle name="Normal 15 3 3 2 4 2" xfId="4770" xr:uid="{00000000-0005-0000-0000-000087440000}"/>
    <cellStyle name="Normal 15 3 3 2 4 2 2" xfId="4771" xr:uid="{00000000-0005-0000-0000-000088440000}"/>
    <cellStyle name="Normal 15 3 3 2 4 2 2 2" xfId="4772" xr:uid="{00000000-0005-0000-0000-000089440000}"/>
    <cellStyle name="Normal 15 3 3 2 4 3" xfId="4773" xr:uid="{00000000-0005-0000-0000-00008A440000}"/>
    <cellStyle name="Normal 15 3 3 2 5" xfId="4774" xr:uid="{00000000-0005-0000-0000-00008B440000}"/>
    <cellStyle name="Normal 15 3 3 2 5 2" xfId="4775" xr:uid="{00000000-0005-0000-0000-00008C440000}"/>
    <cellStyle name="Normal 15 3 3 3" xfId="4776" xr:uid="{00000000-0005-0000-0000-00008D440000}"/>
    <cellStyle name="Normal 15 3 3 3 2" xfId="4777" xr:uid="{00000000-0005-0000-0000-00008E440000}"/>
    <cellStyle name="Normal 15 3 3 3 2 2" xfId="4778" xr:uid="{00000000-0005-0000-0000-00008F440000}"/>
    <cellStyle name="Normal 15 3 3 3 2 2 2" xfId="4779" xr:uid="{00000000-0005-0000-0000-000090440000}"/>
    <cellStyle name="Normal 15 3 3 3 2 2 2 2" xfId="4780" xr:uid="{00000000-0005-0000-0000-000091440000}"/>
    <cellStyle name="Normal 15 3 3 3 2 2 2 2 2" xfId="4781" xr:uid="{00000000-0005-0000-0000-000092440000}"/>
    <cellStyle name="Normal 15 3 3 3 2 2 3" xfId="4782" xr:uid="{00000000-0005-0000-0000-000093440000}"/>
    <cellStyle name="Normal 15 3 3 3 2 3" xfId="4783" xr:uid="{00000000-0005-0000-0000-000094440000}"/>
    <cellStyle name="Normal 15 3 3 3 2 3 2" xfId="4784" xr:uid="{00000000-0005-0000-0000-000095440000}"/>
    <cellStyle name="Normal 15 3 3 3 3" xfId="4785" xr:uid="{00000000-0005-0000-0000-000096440000}"/>
    <cellStyle name="Normal 15 3 3 3 3 2" xfId="4786" xr:uid="{00000000-0005-0000-0000-000097440000}"/>
    <cellStyle name="Normal 15 3 3 3 3 2 2" xfId="4787" xr:uid="{00000000-0005-0000-0000-000098440000}"/>
    <cellStyle name="Normal 15 3 3 3 4" xfId="4788" xr:uid="{00000000-0005-0000-0000-000099440000}"/>
    <cellStyle name="Normal 15 3 3 4" xfId="4789" xr:uid="{00000000-0005-0000-0000-00009A440000}"/>
    <cellStyle name="Normal 15 3 3 4 2" xfId="4790" xr:uid="{00000000-0005-0000-0000-00009B440000}"/>
    <cellStyle name="Normal 15 3 3 4 2 2" xfId="4791" xr:uid="{00000000-0005-0000-0000-00009C440000}"/>
    <cellStyle name="Normal 15 3 3 4 2 2 2" xfId="4792" xr:uid="{00000000-0005-0000-0000-00009D440000}"/>
    <cellStyle name="Normal 15 3 3 4 3" xfId="4793" xr:uid="{00000000-0005-0000-0000-00009E440000}"/>
    <cellStyle name="Normal 15 3 3 5" xfId="4794" xr:uid="{00000000-0005-0000-0000-00009F440000}"/>
    <cellStyle name="Normal 15 3 3 5 2" xfId="4795" xr:uid="{00000000-0005-0000-0000-0000A0440000}"/>
    <cellStyle name="Normal 15 3 4" xfId="4796" xr:uid="{00000000-0005-0000-0000-0000A1440000}"/>
    <cellStyle name="Normal 15 3 4 2" xfId="4797" xr:uid="{00000000-0005-0000-0000-0000A2440000}"/>
    <cellStyle name="Normal 15 3 4 2 2" xfId="4798" xr:uid="{00000000-0005-0000-0000-0000A3440000}"/>
    <cellStyle name="Normal 15 3 4 2 2 2" xfId="4799" xr:uid="{00000000-0005-0000-0000-0000A4440000}"/>
    <cellStyle name="Normal 15 3 4 2 2 2 2" xfId="4800" xr:uid="{00000000-0005-0000-0000-0000A5440000}"/>
    <cellStyle name="Normal 15 3 4 2 2 2 2 2" xfId="4801" xr:uid="{00000000-0005-0000-0000-0000A6440000}"/>
    <cellStyle name="Normal 15 3 4 2 2 3" xfId="4802" xr:uid="{00000000-0005-0000-0000-0000A7440000}"/>
    <cellStyle name="Normal 15 3 4 2 3" xfId="4803" xr:uid="{00000000-0005-0000-0000-0000A8440000}"/>
    <cellStyle name="Normal 15 3 4 2 3 2" xfId="4804" xr:uid="{00000000-0005-0000-0000-0000A9440000}"/>
    <cellStyle name="Normal 15 3 4 3" xfId="4805" xr:uid="{00000000-0005-0000-0000-0000AA440000}"/>
    <cellStyle name="Normal 15 3 4 3 2" xfId="4806" xr:uid="{00000000-0005-0000-0000-0000AB440000}"/>
    <cellStyle name="Normal 15 3 4 3 2 2" xfId="4807" xr:uid="{00000000-0005-0000-0000-0000AC440000}"/>
    <cellStyle name="Normal 15 3 4 4" xfId="4808" xr:uid="{00000000-0005-0000-0000-0000AD440000}"/>
    <cellStyle name="Normal 15 3 5" xfId="4809" xr:uid="{00000000-0005-0000-0000-0000AE440000}"/>
    <cellStyle name="Normal 15 3 6" xfId="4810" xr:uid="{00000000-0005-0000-0000-0000AF440000}"/>
    <cellStyle name="Normal 15 3 6 2" xfId="4811" xr:uid="{00000000-0005-0000-0000-0000B0440000}"/>
    <cellStyle name="Normal 15 3 6 2 2" xfId="4812" xr:uid="{00000000-0005-0000-0000-0000B1440000}"/>
    <cellStyle name="Normal 15 3 6 2 2 2" xfId="4813" xr:uid="{00000000-0005-0000-0000-0000B2440000}"/>
    <cellStyle name="Normal 15 3 6 3" xfId="4814" xr:uid="{00000000-0005-0000-0000-0000B3440000}"/>
    <cellStyle name="Normal 15 3 7" xfId="4815" xr:uid="{00000000-0005-0000-0000-0000B4440000}"/>
    <cellStyle name="Normal 15 3 7 2" xfId="4816" xr:uid="{00000000-0005-0000-0000-0000B5440000}"/>
    <cellStyle name="Normal 15 4" xfId="4817" xr:uid="{00000000-0005-0000-0000-0000B6440000}"/>
    <cellStyle name="Normal 15 4 2" xfId="4818" xr:uid="{00000000-0005-0000-0000-0000B7440000}"/>
    <cellStyle name="Normal 15 4 2 2" xfId="4819" xr:uid="{00000000-0005-0000-0000-0000B8440000}"/>
    <cellStyle name="Normal 15 4 2 2 2" xfId="4820" xr:uid="{00000000-0005-0000-0000-0000B9440000}"/>
    <cellStyle name="Normal 15 4 2 2 2 2" xfId="4821" xr:uid="{00000000-0005-0000-0000-0000BA440000}"/>
    <cellStyle name="Normal 15 4 2 2 2 2 2" xfId="4822" xr:uid="{00000000-0005-0000-0000-0000BB440000}"/>
    <cellStyle name="Normal 15 4 2 2 2 2 2 2" xfId="4823" xr:uid="{00000000-0005-0000-0000-0000BC440000}"/>
    <cellStyle name="Normal 15 4 2 2 2 2 2 2 2" xfId="4824" xr:uid="{00000000-0005-0000-0000-0000BD440000}"/>
    <cellStyle name="Normal 15 4 2 2 2 2 2 2 2 2" xfId="4825" xr:uid="{00000000-0005-0000-0000-0000BE440000}"/>
    <cellStyle name="Normal 15 4 2 2 2 2 2 2 2 2 2" xfId="4826" xr:uid="{00000000-0005-0000-0000-0000BF440000}"/>
    <cellStyle name="Normal 15 4 2 2 2 2 2 2 3" xfId="4827" xr:uid="{00000000-0005-0000-0000-0000C0440000}"/>
    <cellStyle name="Normal 15 4 2 2 2 2 2 3" xfId="4828" xr:uid="{00000000-0005-0000-0000-0000C1440000}"/>
    <cellStyle name="Normal 15 4 2 2 2 2 2 3 2" xfId="4829" xr:uid="{00000000-0005-0000-0000-0000C2440000}"/>
    <cellStyle name="Normal 15 4 2 2 2 2 3" xfId="4830" xr:uid="{00000000-0005-0000-0000-0000C3440000}"/>
    <cellStyle name="Normal 15 4 2 2 2 2 3 2" xfId="4831" xr:uid="{00000000-0005-0000-0000-0000C4440000}"/>
    <cellStyle name="Normal 15 4 2 2 2 2 3 2 2" xfId="4832" xr:uid="{00000000-0005-0000-0000-0000C5440000}"/>
    <cellStyle name="Normal 15 4 2 2 2 2 4" xfId="4833" xr:uid="{00000000-0005-0000-0000-0000C6440000}"/>
    <cellStyle name="Normal 15 4 2 2 2 3" xfId="4834" xr:uid="{00000000-0005-0000-0000-0000C7440000}"/>
    <cellStyle name="Normal 15 4 2 2 2 4" xfId="4835" xr:uid="{00000000-0005-0000-0000-0000C8440000}"/>
    <cellStyle name="Normal 15 4 2 2 2 4 2" xfId="4836" xr:uid="{00000000-0005-0000-0000-0000C9440000}"/>
    <cellStyle name="Normal 15 4 2 2 2 4 2 2" xfId="4837" xr:uid="{00000000-0005-0000-0000-0000CA440000}"/>
    <cellStyle name="Normal 15 4 2 2 2 4 2 2 2" xfId="4838" xr:uid="{00000000-0005-0000-0000-0000CB440000}"/>
    <cellStyle name="Normal 15 4 2 2 2 4 3" xfId="4839" xr:uid="{00000000-0005-0000-0000-0000CC440000}"/>
    <cellStyle name="Normal 15 4 2 2 2 5" xfId="4840" xr:uid="{00000000-0005-0000-0000-0000CD440000}"/>
    <cellStyle name="Normal 15 4 2 2 2 5 2" xfId="4841" xr:uid="{00000000-0005-0000-0000-0000CE440000}"/>
    <cellStyle name="Normal 15 4 2 2 3" xfId="4842" xr:uid="{00000000-0005-0000-0000-0000CF440000}"/>
    <cellStyle name="Normal 15 4 2 2 3 2" xfId="4843" xr:uid="{00000000-0005-0000-0000-0000D0440000}"/>
    <cellStyle name="Normal 15 4 2 2 3 2 2" xfId="4844" xr:uid="{00000000-0005-0000-0000-0000D1440000}"/>
    <cellStyle name="Normal 15 4 2 2 3 2 2 2" xfId="4845" xr:uid="{00000000-0005-0000-0000-0000D2440000}"/>
    <cellStyle name="Normal 15 4 2 2 3 2 2 2 2" xfId="4846" xr:uid="{00000000-0005-0000-0000-0000D3440000}"/>
    <cellStyle name="Normal 15 4 2 2 3 2 2 2 2 2" xfId="4847" xr:uid="{00000000-0005-0000-0000-0000D4440000}"/>
    <cellStyle name="Normal 15 4 2 2 3 2 2 3" xfId="4848" xr:uid="{00000000-0005-0000-0000-0000D5440000}"/>
    <cellStyle name="Normal 15 4 2 2 3 2 3" xfId="4849" xr:uid="{00000000-0005-0000-0000-0000D6440000}"/>
    <cellStyle name="Normal 15 4 2 2 3 2 3 2" xfId="4850" xr:uid="{00000000-0005-0000-0000-0000D7440000}"/>
    <cellStyle name="Normal 15 4 2 2 3 3" xfId="4851" xr:uid="{00000000-0005-0000-0000-0000D8440000}"/>
    <cellStyle name="Normal 15 4 2 2 3 3 2" xfId="4852" xr:uid="{00000000-0005-0000-0000-0000D9440000}"/>
    <cellStyle name="Normal 15 4 2 2 3 3 2 2" xfId="4853" xr:uid="{00000000-0005-0000-0000-0000DA440000}"/>
    <cellStyle name="Normal 15 4 2 2 3 4" xfId="4854" xr:uid="{00000000-0005-0000-0000-0000DB440000}"/>
    <cellStyle name="Normal 15 4 2 2 4" xfId="4855" xr:uid="{00000000-0005-0000-0000-0000DC440000}"/>
    <cellStyle name="Normal 15 4 2 2 4 2" xfId="4856" xr:uid="{00000000-0005-0000-0000-0000DD440000}"/>
    <cellStyle name="Normal 15 4 2 2 4 2 2" xfId="4857" xr:uid="{00000000-0005-0000-0000-0000DE440000}"/>
    <cellStyle name="Normal 15 4 2 2 4 2 2 2" xfId="4858" xr:uid="{00000000-0005-0000-0000-0000DF440000}"/>
    <cellStyle name="Normal 15 4 2 2 4 3" xfId="4859" xr:uid="{00000000-0005-0000-0000-0000E0440000}"/>
    <cellStyle name="Normal 15 4 2 2 5" xfId="4860" xr:uid="{00000000-0005-0000-0000-0000E1440000}"/>
    <cellStyle name="Normal 15 4 2 2 5 2" xfId="4861" xr:uid="{00000000-0005-0000-0000-0000E2440000}"/>
    <cellStyle name="Normal 15 4 2 3" xfId="4862" xr:uid="{00000000-0005-0000-0000-0000E3440000}"/>
    <cellStyle name="Normal 15 4 2 3 2" xfId="4863" xr:uid="{00000000-0005-0000-0000-0000E4440000}"/>
    <cellStyle name="Normal 15 4 2 3 2 2" xfId="4864" xr:uid="{00000000-0005-0000-0000-0000E5440000}"/>
    <cellStyle name="Normal 15 4 2 3 2 2 2" xfId="4865" xr:uid="{00000000-0005-0000-0000-0000E6440000}"/>
    <cellStyle name="Normal 15 4 2 3 2 2 2 2" xfId="4866" xr:uid="{00000000-0005-0000-0000-0000E7440000}"/>
    <cellStyle name="Normal 15 4 2 3 2 2 2 2 2" xfId="4867" xr:uid="{00000000-0005-0000-0000-0000E8440000}"/>
    <cellStyle name="Normal 15 4 2 3 2 2 3" xfId="4868" xr:uid="{00000000-0005-0000-0000-0000E9440000}"/>
    <cellStyle name="Normal 15 4 2 3 2 3" xfId="4869" xr:uid="{00000000-0005-0000-0000-0000EA440000}"/>
    <cellStyle name="Normal 15 4 2 3 2 3 2" xfId="4870" xr:uid="{00000000-0005-0000-0000-0000EB440000}"/>
    <cellStyle name="Normal 15 4 2 3 3" xfId="4871" xr:uid="{00000000-0005-0000-0000-0000EC440000}"/>
    <cellStyle name="Normal 15 4 2 3 3 2" xfId="4872" xr:uid="{00000000-0005-0000-0000-0000ED440000}"/>
    <cellStyle name="Normal 15 4 2 3 3 2 2" xfId="4873" xr:uid="{00000000-0005-0000-0000-0000EE440000}"/>
    <cellStyle name="Normal 15 4 2 3 4" xfId="4874" xr:uid="{00000000-0005-0000-0000-0000EF440000}"/>
    <cellStyle name="Normal 15 4 2 4" xfId="4875" xr:uid="{00000000-0005-0000-0000-0000F0440000}"/>
    <cellStyle name="Normal 15 4 2 5" xfId="4876" xr:uid="{00000000-0005-0000-0000-0000F1440000}"/>
    <cellStyle name="Normal 15 4 2 5 2" xfId="4877" xr:uid="{00000000-0005-0000-0000-0000F2440000}"/>
    <cellStyle name="Normal 15 4 2 5 2 2" xfId="4878" xr:uid="{00000000-0005-0000-0000-0000F3440000}"/>
    <cellStyle name="Normal 15 4 2 5 2 2 2" xfId="4879" xr:uid="{00000000-0005-0000-0000-0000F4440000}"/>
    <cellStyle name="Normal 15 4 2 5 3" xfId="4880" xr:uid="{00000000-0005-0000-0000-0000F5440000}"/>
    <cellStyle name="Normal 15 4 2 6" xfId="4881" xr:uid="{00000000-0005-0000-0000-0000F6440000}"/>
    <cellStyle name="Normal 15 4 2 6 2" xfId="4882" xr:uid="{00000000-0005-0000-0000-0000F7440000}"/>
    <cellStyle name="Normal 15 4 3" xfId="4883" xr:uid="{00000000-0005-0000-0000-0000F8440000}"/>
    <cellStyle name="Normal 15 4 3 2" xfId="4884" xr:uid="{00000000-0005-0000-0000-0000F9440000}"/>
    <cellStyle name="Normal 15 4 3 2 2" xfId="4885" xr:uid="{00000000-0005-0000-0000-0000FA440000}"/>
    <cellStyle name="Normal 15 4 3 2 2 2" xfId="4886" xr:uid="{00000000-0005-0000-0000-0000FB440000}"/>
    <cellStyle name="Normal 15 4 3 2 2 2 2" xfId="4887" xr:uid="{00000000-0005-0000-0000-0000FC440000}"/>
    <cellStyle name="Normal 15 4 3 2 2 2 2 2" xfId="4888" xr:uid="{00000000-0005-0000-0000-0000FD440000}"/>
    <cellStyle name="Normal 15 4 3 2 2 2 2 2 2" xfId="4889" xr:uid="{00000000-0005-0000-0000-0000FE440000}"/>
    <cellStyle name="Normal 15 4 3 2 2 2 3" xfId="4890" xr:uid="{00000000-0005-0000-0000-0000FF440000}"/>
    <cellStyle name="Normal 15 4 3 2 2 3" xfId="4891" xr:uid="{00000000-0005-0000-0000-000000450000}"/>
    <cellStyle name="Normal 15 4 3 2 2 3 2" xfId="4892" xr:uid="{00000000-0005-0000-0000-000001450000}"/>
    <cellStyle name="Normal 15 4 3 2 3" xfId="4893" xr:uid="{00000000-0005-0000-0000-000002450000}"/>
    <cellStyle name="Normal 15 4 3 2 3 2" xfId="4894" xr:uid="{00000000-0005-0000-0000-000003450000}"/>
    <cellStyle name="Normal 15 4 3 2 3 2 2" xfId="4895" xr:uid="{00000000-0005-0000-0000-000004450000}"/>
    <cellStyle name="Normal 15 4 3 2 4" xfId="4896" xr:uid="{00000000-0005-0000-0000-000005450000}"/>
    <cellStyle name="Normal 15 4 3 3" xfId="4897" xr:uid="{00000000-0005-0000-0000-000006450000}"/>
    <cellStyle name="Normal 15 4 3 4" xfId="4898" xr:uid="{00000000-0005-0000-0000-000007450000}"/>
    <cellStyle name="Normal 15 4 3 4 2" xfId="4899" xr:uid="{00000000-0005-0000-0000-000008450000}"/>
    <cellStyle name="Normal 15 4 3 4 2 2" xfId="4900" xr:uid="{00000000-0005-0000-0000-000009450000}"/>
    <cellStyle name="Normal 15 4 3 4 2 2 2" xfId="4901" xr:uid="{00000000-0005-0000-0000-00000A450000}"/>
    <cellStyle name="Normal 15 4 3 4 3" xfId="4902" xr:uid="{00000000-0005-0000-0000-00000B450000}"/>
    <cellStyle name="Normal 15 4 3 5" xfId="4903" xr:uid="{00000000-0005-0000-0000-00000C450000}"/>
    <cellStyle name="Normal 15 4 3 5 2" xfId="4904" xr:uid="{00000000-0005-0000-0000-00000D450000}"/>
    <cellStyle name="Normal 15 4 4" xfId="4905" xr:uid="{00000000-0005-0000-0000-00000E450000}"/>
    <cellStyle name="Normal 15 4 4 2" xfId="4906" xr:uid="{00000000-0005-0000-0000-00000F450000}"/>
    <cellStyle name="Normal 15 4 4 2 2" xfId="4907" xr:uid="{00000000-0005-0000-0000-000010450000}"/>
    <cellStyle name="Normal 15 4 4 2 2 2" xfId="4908" xr:uid="{00000000-0005-0000-0000-000011450000}"/>
    <cellStyle name="Normal 15 4 4 2 2 2 2" xfId="4909" xr:uid="{00000000-0005-0000-0000-000012450000}"/>
    <cellStyle name="Normal 15 4 4 2 2 2 2 2" xfId="4910" xr:uid="{00000000-0005-0000-0000-000013450000}"/>
    <cellStyle name="Normal 15 4 4 2 2 3" xfId="4911" xr:uid="{00000000-0005-0000-0000-000014450000}"/>
    <cellStyle name="Normal 15 4 4 2 3" xfId="4912" xr:uid="{00000000-0005-0000-0000-000015450000}"/>
    <cellStyle name="Normal 15 4 4 2 3 2" xfId="4913" xr:uid="{00000000-0005-0000-0000-000016450000}"/>
    <cellStyle name="Normal 15 4 4 3" xfId="4914" xr:uid="{00000000-0005-0000-0000-000017450000}"/>
    <cellStyle name="Normal 15 4 4 3 2" xfId="4915" xr:uid="{00000000-0005-0000-0000-000018450000}"/>
    <cellStyle name="Normal 15 4 4 3 2 2" xfId="4916" xr:uid="{00000000-0005-0000-0000-000019450000}"/>
    <cellStyle name="Normal 15 4 4 4" xfId="4917" xr:uid="{00000000-0005-0000-0000-00001A450000}"/>
    <cellStyle name="Normal 15 4 5" xfId="4918" xr:uid="{00000000-0005-0000-0000-00001B450000}"/>
    <cellStyle name="Normal 15 4 5 2" xfId="4919" xr:uid="{00000000-0005-0000-0000-00001C450000}"/>
    <cellStyle name="Normal 15 4 5 2 2" xfId="4920" xr:uid="{00000000-0005-0000-0000-00001D450000}"/>
    <cellStyle name="Normal 15 4 5 2 2 2" xfId="4921" xr:uid="{00000000-0005-0000-0000-00001E450000}"/>
    <cellStyle name="Normal 15 4 5 3" xfId="4922" xr:uid="{00000000-0005-0000-0000-00001F450000}"/>
    <cellStyle name="Normal 15 4 6" xfId="4923" xr:uid="{00000000-0005-0000-0000-000020450000}"/>
    <cellStyle name="Normal 15 4 6 2" xfId="4924" xr:uid="{00000000-0005-0000-0000-000021450000}"/>
    <cellStyle name="Normal 15 5" xfId="4925" xr:uid="{00000000-0005-0000-0000-000022450000}"/>
    <cellStyle name="Normal 15 6" xfId="4926" xr:uid="{00000000-0005-0000-0000-000023450000}"/>
    <cellStyle name="Normal 15 7" xfId="4927" xr:uid="{00000000-0005-0000-0000-000024450000}"/>
    <cellStyle name="Normal 15 7 2" xfId="4928" xr:uid="{00000000-0005-0000-0000-000025450000}"/>
    <cellStyle name="Normal 15 7 2 2" xfId="4929" xr:uid="{00000000-0005-0000-0000-000026450000}"/>
    <cellStyle name="Normal 15 7 2 2 2" xfId="4930" xr:uid="{00000000-0005-0000-0000-000027450000}"/>
    <cellStyle name="Normal 15 7 2 2 2 2" xfId="4931" xr:uid="{00000000-0005-0000-0000-000028450000}"/>
    <cellStyle name="Normal 15 7 2 2 2 2 2" xfId="4932" xr:uid="{00000000-0005-0000-0000-000029450000}"/>
    <cellStyle name="Normal 15 7 2 2 2 2 2 2" xfId="4933" xr:uid="{00000000-0005-0000-0000-00002A450000}"/>
    <cellStyle name="Normal 15 7 2 2 2 2 2 2 2" xfId="4934" xr:uid="{00000000-0005-0000-0000-00002B450000}"/>
    <cellStyle name="Normal 15 7 2 2 2 2 3" xfId="4935" xr:uid="{00000000-0005-0000-0000-00002C450000}"/>
    <cellStyle name="Normal 15 7 2 2 2 3" xfId="4936" xr:uid="{00000000-0005-0000-0000-00002D450000}"/>
    <cellStyle name="Normal 15 7 2 2 2 3 2" xfId="4937" xr:uid="{00000000-0005-0000-0000-00002E450000}"/>
    <cellStyle name="Normal 15 7 2 2 3" xfId="4938" xr:uid="{00000000-0005-0000-0000-00002F450000}"/>
    <cellStyle name="Normal 15 7 2 2 3 2" xfId="4939" xr:uid="{00000000-0005-0000-0000-000030450000}"/>
    <cellStyle name="Normal 15 7 2 2 3 2 2" xfId="4940" xr:uid="{00000000-0005-0000-0000-000031450000}"/>
    <cellStyle name="Normal 15 7 2 2 4" xfId="4941" xr:uid="{00000000-0005-0000-0000-000032450000}"/>
    <cellStyle name="Normal 15 7 2 3" xfId="4942" xr:uid="{00000000-0005-0000-0000-000033450000}"/>
    <cellStyle name="Normal 15 7 2 4" xfId="4943" xr:uid="{00000000-0005-0000-0000-000034450000}"/>
    <cellStyle name="Normal 15 7 2 4 2" xfId="4944" xr:uid="{00000000-0005-0000-0000-000035450000}"/>
    <cellStyle name="Normal 15 7 2 4 2 2" xfId="4945" xr:uid="{00000000-0005-0000-0000-000036450000}"/>
    <cellStyle name="Normal 15 7 2 4 2 2 2" xfId="4946" xr:uid="{00000000-0005-0000-0000-000037450000}"/>
    <cellStyle name="Normal 15 7 2 4 3" xfId="4947" xr:uid="{00000000-0005-0000-0000-000038450000}"/>
    <cellStyle name="Normal 15 7 2 5" xfId="4948" xr:uid="{00000000-0005-0000-0000-000039450000}"/>
    <cellStyle name="Normal 15 7 2 5 2" xfId="4949" xr:uid="{00000000-0005-0000-0000-00003A450000}"/>
    <cellStyle name="Normal 15 7 3" xfId="4950" xr:uid="{00000000-0005-0000-0000-00003B450000}"/>
    <cellStyle name="Normal 15 7 3 2" xfId="4951" xr:uid="{00000000-0005-0000-0000-00003C450000}"/>
    <cellStyle name="Normal 15 7 3 2 2" xfId="4952" xr:uid="{00000000-0005-0000-0000-00003D450000}"/>
    <cellStyle name="Normal 15 7 3 2 2 2" xfId="4953" xr:uid="{00000000-0005-0000-0000-00003E450000}"/>
    <cellStyle name="Normal 15 7 3 2 2 2 2" xfId="4954" xr:uid="{00000000-0005-0000-0000-00003F450000}"/>
    <cellStyle name="Normal 15 7 3 2 2 2 2 2" xfId="4955" xr:uid="{00000000-0005-0000-0000-000040450000}"/>
    <cellStyle name="Normal 15 7 3 2 2 3" xfId="4956" xr:uid="{00000000-0005-0000-0000-000041450000}"/>
    <cellStyle name="Normal 15 7 3 2 3" xfId="4957" xr:uid="{00000000-0005-0000-0000-000042450000}"/>
    <cellStyle name="Normal 15 7 3 2 3 2" xfId="4958" xr:uid="{00000000-0005-0000-0000-000043450000}"/>
    <cellStyle name="Normal 15 7 3 3" xfId="4959" xr:uid="{00000000-0005-0000-0000-000044450000}"/>
    <cellStyle name="Normal 15 7 3 3 2" xfId="4960" xr:uid="{00000000-0005-0000-0000-000045450000}"/>
    <cellStyle name="Normal 15 7 3 3 2 2" xfId="4961" xr:uid="{00000000-0005-0000-0000-000046450000}"/>
    <cellStyle name="Normal 15 7 3 4" xfId="4962" xr:uid="{00000000-0005-0000-0000-000047450000}"/>
    <cellStyle name="Normal 15 7 4" xfId="4963" xr:uid="{00000000-0005-0000-0000-000048450000}"/>
    <cellStyle name="Normal 15 7 4 2" xfId="4964" xr:uid="{00000000-0005-0000-0000-000049450000}"/>
    <cellStyle name="Normal 15 7 4 2 2" xfId="4965" xr:uid="{00000000-0005-0000-0000-00004A450000}"/>
    <cellStyle name="Normal 15 7 4 2 2 2" xfId="4966" xr:uid="{00000000-0005-0000-0000-00004B450000}"/>
    <cellStyle name="Normal 15 7 4 3" xfId="4967" xr:uid="{00000000-0005-0000-0000-00004C450000}"/>
    <cellStyle name="Normal 15 7 5" xfId="4968" xr:uid="{00000000-0005-0000-0000-00004D450000}"/>
    <cellStyle name="Normal 15 7 5 2" xfId="4969" xr:uid="{00000000-0005-0000-0000-00004E450000}"/>
    <cellStyle name="Normal 15 8" xfId="4970" xr:uid="{00000000-0005-0000-0000-00004F450000}"/>
    <cellStyle name="Normal 15 9" xfId="4971" xr:uid="{00000000-0005-0000-0000-000050450000}"/>
    <cellStyle name="Normal 16" xfId="457" xr:uid="{00000000-0005-0000-0000-000051450000}"/>
    <cellStyle name="Normal 16 2" xfId="4973" xr:uid="{00000000-0005-0000-0000-000052450000}"/>
    <cellStyle name="Normal 16 2 2" xfId="4974" xr:uid="{00000000-0005-0000-0000-000053450000}"/>
    <cellStyle name="Normal 16 2 2 2" xfId="4975" xr:uid="{00000000-0005-0000-0000-000054450000}"/>
    <cellStyle name="Normal 16 2 2 2 2" xfId="4976" xr:uid="{00000000-0005-0000-0000-000055450000}"/>
    <cellStyle name="Normal 16 2 2 2 2 2" xfId="4977" xr:uid="{00000000-0005-0000-0000-000056450000}"/>
    <cellStyle name="Normal 16 2 2 2 2 2 2" xfId="4978" xr:uid="{00000000-0005-0000-0000-000057450000}"/>
    <cellStyle name="Normal 16 2 2 2 2 2 2 2" xfId="4979" xr:uid="{00000000-0005-0000-0000-000058450000}"/>
    <cellStyle name="Normal 16 2 2 2 2 2 2 2 2" xfId="4980" xr:uid="{00000000-0005-0000-0000-000059450000}"/>
    <cellStyle name="Normal 16 2 2 2 2 2 2 2 2 2" xfId="4981" xr:uid="{00000000-0005-0000-0000-00005A450000}"/>
    <cellStyle name="Normal 16 2 2 2 2 2 2 2 2 2 2" xfId="4982" xr:uid="{00000000-0005-0000-0000-00005B450000}"/>
    <cellStyle name="Normal 16 2 2 2 2 2 2 2 2 2 2 2" xfId="4983" xr:uid="{00000000-0005-0000-0000-00005C450000}"/>
    <cellStyle name="Normal 16 2 2 2 2 2 2 2 2 2 2 2 2" xfId="4984" xr:uid="{00000000-0005-0000-0000-00005D450000}"/>
    <cellStyle name="Normal 16 2 2 2 2 2 2 2 2 2 3" xfId="4985" xr:uid="{00000000-0005-0000-0000-00005E450000}"/>
    <cellStyle name="Normal 16 2 2 2 2 2 2 2 2 3" xfId="4986" xr:uid="{00000000-0005-0000-0000-00005F450000}"/>
    <cellStyle name="Normal 16 2 2 2 2 2 2 2 2 3 2" xfId="4987" xr:uid="{00000000-0005-0000-0000-000060450000}"/>
    <cellStyle name="Normal 16 2 2 2 2 2 2 2 3" xfId="4988" xr:uid="{00000000-0005-0000-0000-000061450000}"/>
    <cellStyle name="Normal 16 2 2 2 2 2 2 2 3 2" xfId="4989" xr:uid="{00000000-0005-0000-0000-000062450000}"/>
    <cellStyle name="Normal 16 2 2 2 2 2 2 2 3 2 2" xfId="4990" xr:uid="{00000000-0005-0000-0000-000063450000}"/>
    <cellStyle name="Normal 16 2 2 2 2 2 2 2 4" xfId="4991" xr:uid="{00000000-0005-0000-0000-000064450000}"/>
    <cellStyle name="Normal 16 2 2 2 2 2 2 3" xfId="4992" xr:uid="{00000000-0005-0000-0000-000065450000}"/>
    <cellStyle name="Normal 16 2 2 2 2 2 2 4" xfId="4993" xr:uid="{00000000-0005-0000-0000-000066450000}"/>
    <cellStyle name="Normal 16 2 2 2 2 2 2 4 2" xfId="4994" xr:uid="{00000000-0005-0000-0000-000067450000}"/>
    <cellStyle name="Normal 16 2 2 2 2 2 2 4 2 2" xfId="4995" xr:uid="{00000000-0005-0000-0000-000068450000}"/>
    <cellStyle name="Normal 16 2 2 2 2 2 2 4 2 2 2" xfId="4996" xr:uid="{00000000-0005-0000-0000-000069450000}"/>
    <cellStyle name="Normal 16 2 2 2 2 2 2 4 3" xfId="4997" xr:uid="{00000000-0005-0000-0000-00006A450000}"/>
    <cellStyle name="Normal 16 2 2 2 2 2 2 5" xfId="4998" xr:uid="{00000000-0005-0000-0000-00006B450000}"/>
    <cellStyle name="Normal 16 2 2 2 2 2 2 5 2" xfId="4999" xr:uid="{00000000-0005-0000-0000-00006C450000}"/>
    <cellStyle name="Normal 16 2 2 2 2 2 3" xfId="5000" xr:uid="{00000000-0005-0000-0000-00006D450000}"/>
    <cellStyle name="Normal 16 2 2 2 2 2 3 2" xfId="5001" xr:uid="{00000000-0005-0000-0000-00006E450000}"/>
    <cellStyle name="Normal 16 2 2 2 2 2 3 2 2" xfId="5002" xr:uid="{00000000-0005-0000-0000-00006F450000}"/>
    <cellStyle name="Normal 16 2 2 2 2 2 3 2 2 2" xfId="5003" xr:uid="{00000000-0005-0000-0000-000070450000}"/>
    <cellStyle name="Normal 16 2 2 2 2 2 3 2 2 2 2" xfId="5004" xr:uid="{00000000-0005-0000-0000-000071450000}"/>
    <cellStyle name="Normal 16 2 2 2 2 2 3 2 2 2 2 2" xfId="5005" xr:uid="{00000000-0005-0000-0000-000072450000}"/>
    <cellStyle name="Normal 16 2 2 2 2 2 3 2 2 3" xfId="5006" xr:uid="{00000000-0005-0000-0000-000073450000}"/>
    <cellStyle name="Normal 16 2 2 2 2 2 3 2 3" xfId="5007" xr:uid="{00000000-0005-0000-0000-000074450000}"/>
    <cellStyle name="Normal 16 2 2 2 2 2 3 2 3 2" xfId="5008" xr:uid="{00000000-0005-0000-0000-000075450000}"/>
    <cellStyle name="Normal 16 2 2 2 2 2 3 3" xfId="5009" xr:uid="{00000000-0005-0000-0000-000076450000}"/>
    <cellStyle name="Normal 16 2 2 2 2 2 3 3 2" xfId="5010" xr:uid="{00000000-0005-0000-0000-000077450000}"/>
    <cellStyle name="Normal 16 2 2 2 2 2 3 3 2 2" xfId="5011" xr:uid="{00000000-0005-0000-0000-000078450000}"/>
    <cellStyle name="Normal 16 2 2 2 2 2 3 4" xfId="5012" xr:uid="{00000000-0005-0000-0000-000079450000}"/>
    <cellStyle name="Normal 16 2 2 2 2 2 4" xfId="5013" xr:uid="{00000000-0005-0000-0000-00007A450000}"/>
    <cellStyle name="Normal 16 2 2 2 2 2 4 2" xfId="5014" xr:uid="{00000000-0005-0000-0000-00007B450000}"/>
    <cellStyle name="Normal 16 2 2 2 2 2 4 2 2" xfId="5015" xr:uid="{00000000-0005-0000-0000-00007C450000}"/>
    <cellStyle name="Normal 16 2 2 2 2 2 4 2 2 2" xfId="5016" xr:uid="{00000000-0005-0000-0000-00007D450000}"/>
    <cellStyle name="Normal 16 2 2 2 2 2 4 3" xfId="5017" xr:uid="{00000000-0005-0000-0000-00007E450000}"/>
    <cellStyle name="Normal 16 2 2 2 2 2 5" xfId="5018" xr:uid="{00000000-0005-0000-0000-00007F450000}"/>
    <cellStyle name="Normal 16 2 2 2 2 2 5 2" xfId="5019" xr:uid="{00000000-0005-0000-0000-000080450000}"/>
    <cellStyle name="Normal 16 2 2 2 2 3" xfId="5020" xr:uid="{00000000-0005-0000-0000-000081450000}"/>
    <cellStyle name="Normal 16 2 2 2 2 3 2" xfId="5021" xr:uid="{00000000-0005-0000-0000-000082450000}"/>
    <cellStyle name="Normal 16 2 2 2 2 3 2 2" xfId="5022" xr:uid="{00000000-0005-0000-0000-000083450000}"/>
    <cellStyle name="Normal 16 2 2 2 2 3 2 2 2" xfId="5023" xr:uid="{00000000-0005-0000-0000-000084450000}"/>
    <cellStyle name="Normal 16 2 2 2 2 3 2 2 2 2" xfId="5024" xr:uid="{00000000-0005-0000-0000-000085450000}"/>
    <cellStyle name="Normal 16 2 2 2 2 3 2 2 2 2 2" xfId="5025" xr:uid="{00000000-0005-0000-0000-000086450000}"/>
    <cellStyle name="Normal 16 2 2 2 2 3 2 2 3" xfId="5026" xr:uid="{00000000-0005-0000-0000-000087450000}"/>
    <cellStyle name="Normal 16 2 2 2 2 3 2 3" xfId="5027" xr:uid="{00000000-0005-0000-0000-000088450000}"/>
    <cellStyle name="Normal 16 2 2 2 2 3 2 3 2" xfId="5028" xr:uid="{00000000-0005-0000-0000-000089450000}"/>
    <cellStyle name="Normal 16 2 2 2 2 3 3" xfId="5029" xr:uid="{00000000-0005-0000-0000-00008A450000}"/>
    <cellStyle name="Normal 16 2 2 2 2 3 3 2" xfId="5030" xr:uid="{00000000-0005-0000-0000-00008B450000}"/>
    <cellStyle name="Normal 16 2 2 2 2 3 3 2 2" xfId="5031" xr:uid="{00000000-0005-0000-0000-00008C450000}"/>
    <cellStyle name="Normal 16 2 2 2 2 3 4" xfId="5032" xr:uid="{00000000-0005-0000-0000-00008D450000}"/>
    <cellStyle name="Normal 16 2 2 2 2 4" xfId="5033" xr:uid="{00000000-0005-0000-0000-00008E450000}"/>
    <cellStyle name="Normal 16 2 2 2 2 5" xfId="5034" xr:uid="{00000000-0005-0000-0000-00008F450000}"/>
    <cellStyle name="Normal 16 2 2 2 2 5 2" xfId="5035" xr:uid="{00000000-0005-0000-0000-000090450000}"/>
    <cellStyle name="Normal 16 2 2 2 2 5 2 2" xfId="5036" xr:uid="{00000000-0005-0000-0000-000091450000}"/>
    <cellStyle name="Normal 16 2 2 2 2 5 2 2 2" xfId="5037" xr:uid="{00000000-0005-0000-0000-000092450000}"/>
    <cellStyle name="Normal 16 2 2 2 2 5 3" xfId="5038" xr:uid="{00000000-0005-0000-0000-000093450000}"/>
    <cellStyle name="Normal 16 2 2 2 2 6" xfId="5039" xr:uid="{00000000-0005-0000-0000-000094450000}"/>
    <cellStyle name="Normal 16 2 2 2 2 6 2" xfId="5040" xr:uid="{00000000-0005-0000-0000-000095450000}"/>
    <cellStyle name="Normal 16 2 2 2 3" xfId="5041" xr:uid="{00000000-0005-0000-0000-000096450000}"/>
    <cellStyle name="Normal 16 2 2 2 3 2" xfId="5042" xr:uid="{00000000-0005-0000-0000-000097450000}"/>
    <cellStyle name="Normal 16 2 2 2 3 2 2" xfId="5043" xr:uid="{00000000-0005-0000-0000-000098450000}"/>
    <cellStyle name="Normal 16 2 2 2 3 2 2 2" xfId="5044" xr:uid="{00000000-0005-0000-0000-000099450000}"/>
    <cellStyle name="Normal 16 2 2 2 3 2 2 2 2" xfId="5045" xr:uid="{00000000-0005-0000-0000-00009A450000}"/>
    <cellStyle name="Normal 16 2 2 2 3 2 2 2 2 2" xfId="5046" xr:uid="{00000000-0005-0000-0000-00009B450000}"/>
    <cellStyle name="Normal 16 2 2 2 3 2 2 2 2 2 2" xfId="5047" xr:uid="{00000000-0005-0000-0000-00009C450000}"/>
    <cellStyle name="Normal 16 2 2 2 3 2 2 2 3" xfId="5048" xr:uid="{00000000-0005-0000-0000-00009D450000}"/>
    <cellStyle name="Normal 16 2 2 2 3 2 2 3" xfId="5049" xr:uid="{00000000-0005-0000-0000-00009E450000}"/>
    <cellStyle name="Normal 16 2 2 2 3 2 2 3 2" xfId="5050" xr:uid="{00000000-0005-0000-0000-00009F450000}"/>
    <cellStyle name="Normal 16 2 2 2 3 2 3" xfId="5051" xr:uid="{00000000-0005-0000-0000-0000A0450000}"/>
    <cellStyle name="Normal 16 2 2 2 3 2 3 2" xfId="5052" xr:uid="{00000000-0005-0000-0000-0000A1450000}"/>
    <cellStyle name="Normal 16 2 2 2 3 2 3 2 2" xfId="5053" xr:uid="{00000000-0005-0000-0000-0000A2450000}"/>
    <cellStyle name="Normal 16 2 2 2 3 2 4" xfId="5054" xr:uid="{00000000-0005-0000-0000-0000A3450000}"/>
    <cellStyle name="Normal 16 2 2 2 3 3" xfId="5055" xr:uid="{00000000-0005-0000-0000-0000A4450000}"/>
    <cellStyle name="Normal 16 2 2 2 3 4" xfId="5056" xr:uid="{00000000-0005-0000-0000-0000A5450000}"/>
    <cellStyle name="Normal 16 2 2 2 3 4 2" xfId="5057" xr:uid="{00000000-0005-0000-0000-0000A6450000}"/>
    <cellStyle name="Normal 16 2 2 2 3 4 2 2" xfId="5058" xr:uid="{00000000-0005-0000-0000-0000A7450000}"/>
    <cellStyle name="Normal 16 2 2 2 3 4 2 2 2" xfId="5059" xr:uid="{00000000-0005-0000-0000-0000A8450000}"/>
    <cellStyle name="Normal 16 2 2 2 3 4 3" xfId="5060" xr:uid="{00000000-0005-0000-0000-0000A9450000}"/>
    <cellStyle name="Normal 16 2 2 2 3 5" xfId="5061" xr:uid="{00000000-0005-0000-0000-0000AA450000}"/>
    <cellStyle name="Normal 16 2 2 2 3 5 2" xfId="5062" xr:uid="{00000000-0005-0000-0000-0000AB450000}"/>
    <cellStyle name="Normal 16 2 2 2 4" xfId="5063" xr:uid="{00000000-0005-0000-0000-0000AC450000}"/>
    <cellStyle name="Normal 16 2 2 2 4 2" xfId="5064" xr:uid="{00000000-0005-0000-0000-0000AD450000}"/>
    <cellStyle name="Normal 16 2 2 2 4 2 2" xfId="5065" xr:uid="{00000000-0005-0000-0000-0000AE450000}"/>
    <cellStyle name="Normal 16 2 2 2 4 2 2 2" xfId="5066" xr:uid="{00000000-0005-0000-0000-0000AF450000}"/>
    <cellStyle name="Normal 16 2 2 2 4 2 2 2 2" xfId="5067" xr:uid="{00000000-0005-0000-0000-0000B0450000}"/>
    <cellStyle name="Normal 16 2 2 2 4 2 2 2 2 2" xfId="5068" xr:uid="{00000000-0005-0000-0000-0000B1450000}"/>
    <cellStyle name="Normal 16 2 2 2 4 2 2 3" xfId="5069" xr:uid="{00000000-0005-0000-0000-0000B2450000}"/>
    <cellStyle name="Normal 16 2 2 2 4 2 3" xfId="5070" xr:uid="{00000000-0005-0000-0000-0000B3450000}"/>
    <cellStyle name="Normal 16 2 2 2 4 2 3 2" xfId="5071" xr:uid="{00000000-0005-0000-0000-0000B4450000}"/>
    <cellStyle name="Normal 16 2 2 2 4 3" xfId="5072" xr:uid="{00000000-0005-0000-0000-0000B5450000}"/>
    <cellStyle name="Normal 16 2 2 2 4 3 2" xfId="5073" xr:uid="{00000000-0005-0000-0000-0000B6450000}"/>
    <cellStyle name="Normal 16 2 2 2 4 3 2 2" xfId="5074" xr:uid="{00000000-0005-0000-0000-0000B7450000}"/>
    <cellStyle name="Normal 16 2 2 2 4 4" xfId="5075" xr:uid="{00000000-0005-0000-0000-0000B8450000}"/>
    <cellStyle name="Normal 16 2 2 2 5" xfId="5076" xr:uid="{00000000-0005-0000-0000-0000B9450000}"/>
    <cellStyle name="Normal 16 2 2 2 5 2" xfId="5077" xr:uid="{00000000-0005-0000-0000-0000BA450000}"/>
    <cellStyle name="Normal 16 2 2 2 5 2 2" xfId="5078" xr:uid="{00000000-0005-0000-0000-0000BB450000}"/>
    <cellStyle name="Normal 16 2 2 2 5 2 2 2" xfId="5079" xr:uid="{00000000-0005-0000-0000-0000BC450000}"/>
    <cellStyle name="Normal 16 2 2 2 5 3" xfId="5080" xr:uid="{00000000-0005-0000-0000-0000BD450000}"/>
    <cellStyle name="Normal 16 2 2 2 6" xfId="5081" xr:uid="{00000000-0005-0000-0000-0000BE450000}"/>
    <cellStyle name="Normal 16 2 2 2 6 2" xfId="5082" xr:uid="{00000000-0005-0000-0000-0000BF450000}"/>
    <cellStyle name="Normal 16 2 2 3" xfId="5083" xr:uid="{00000000-0005-0000-0000-0000C0450000}"/>
    <cellStyle name="Normal 16 2 2 3 2" xfId="5084" xr:uid="{00000000-0005-0000-0000-0000C1450000}"/>
    <cellStyle name="Normal 16 2 2 3 2 2" xfId="5085" xr:uid="{00000000-0005-0000-0000-0000C2450000}"/>
    <cellStyle name="Normal 16 2 2 3 2 2 2" xfId="5086" xr:uid="{00000000-0005-0000-0000-0000C3450000}"/>
    <cellStyle name="Normal 16 2 2 3 2 2 2 2" xfId="5087" xr:uid="{00000000-0005-0000-0000-0000C4450000}"/>
    <cellStyle name="Normal 16 2 2 3 2 2 2 2 2" xfId="5088" xr:uid="{00000000-0005-0000-0000-0000C5450000}"/>
    <cellStyle name="Normal 16 2 2 3 2 2 2 2 2 2" xfId="5089" xr:uid="{00000000-0005-0000-0000-0000C6450000}"/>
    <cellStyle name="Normal 16 2 2 3 2 2 2 2 2 2 2" xfId="5090" xr:uid="{00000000-0005-0000-0000-0000C7450000}"/>
    <cellStyle name="Normal 16 2 2 3 2 2 2 2 3" xfId="5091" xr:uid="{00000000-0005-0000-0000-0000C8450000}"/>
    <cellStyle name="Normal 16 2 2 3 2 2 2 3" xfId="5092" xr:uid="{00000000-0005-0000-0000-0000C9450000}"/>
    <cellStyle name="Normal 16 2 2 3 2 2 2 3 2" xfId="5093" xr:uid="{00000000-0005-0000-0000-0000CA450000}"/>
    <cellStyle name="Normal 16 2 2 3 2 2 3" xfId="5094" xr:uid="{00000000-0005-0000-0000-0000CB450000}"/>
    <cellStyle name="Normal 16 2 2 3 2 2 3 2" xfId="5095" xr:uid="{00000000-0005-0000-0000-0000CC450000}"/>
    <cellStyle name="Normal 16 2 2 3 2 2 3 2 2" xfId="5096" xr:uid="{00000000-0005-0000-0000-0000CD450000}"/>
    <cellStyle name="Normal 16 2 2 3 2 2 4" xfId="5097" xr:uid="{00000000-0005-0000-0000-0000CE450000}"/>
    <cellStyle name="Normal 16 2 2 3 2 3" xfId="5098" xr:uid="{00000000-0005-0000-0000-0000CF450000}"/>
    <cellStyle name="Normal 16 2 2 3 2 4" xfId="5099" xr:uid="{00000000-0005-0000-0000-0000D0450000}"/>
    <cellStyle name="Normal 16 2 2 3 2 4 2" xfId="5100" xr:uid="{00000000-0005-0000-0000-0000D1450000}"/>
    <cellStyle name="Normal 16 2 2 3 2 4 2 2" xfId="5101" xr:uid="{00000000-0005-0000-0000-0000D2450000}"/>
    <cellStyle name="Normal 16 2 2 3 2 4 2 2 2" xfId="5102" xr:uid="{00000000-0005-0000-0000-0000D3450000}"/>
    <cellStyle name="Normal 16 2 2 3 2 4 3" xfId="5103" xr:uid="{00000000-0005-0000-0000-0000D4450000}"/>
    <cellStyle name="Normal 16 2 2 3 2 5" xfId="5104" xr:uid="{00000000-0005-0000-0000-0000D5450000}"/>
    <cellStyle name="Normal 16 2 2 3 2 5 2" xfId="5105" xr:uid="{00000000-0005-0000-0000-0000D6450000}"/>
    <cellStyle name="Normal 16 2 2 3 3" xfId="5106" xr:uid="{00000000-0005-0000-0000-0000D7450000}"/>
    <cellStyle name="Normal 16 2 2 3 3 2" xfId="5107" xr:uid="{00000000-0005-0000-0000-0000D8450000}"/>
    <cellStyle name="Normal 16 2 2 3 3 2 2" xfId="5108" xr:uid="{00000000-0005-0000-0000-0000D9450000}"/>
    <cellStyle name="Normal 16 2 2 3 3 2 2 2" xfId="5109" xr:uid="{00000000-0005-0000-0000-0000DA450000}"/>
    <cellStyle name="Normal 16 2 2 3 3 2 2 2 2" xfId="5110" xr:uid="{00000000-0005-0000-0000-0000DB450000}"/>
    <cellStyle name="Normal 16 2 2 3 3 2 2 2 2 2" xfId="5111" xr:uid="{00000000-0005-0000-0000-0000DC450000}"/>
    <cellStyle name="Normal 16 2 2 3 3 2 2 3" xfId="5112" xr:uid="{00000000-0005-0000-0000-0000DD450000}"/>
    <cellStyle name="Normal 16 2 2 3 3 2 3" xfId="5113" xr:uid="{00000000-0005-0000-0000-0000DE450000}"/>
    <cellStyle name="Normal 16 2 2 3 3 2 3 2" xfId="5114" xr:uid="{00000000-0005-0000-0000-0000DF450000}"/>
    <cellStyle name="Normal 16 2 2 3 3 3" xfId="5115" xr:uid="{00000000-0005-0000-0000-0000E0450000}"/>
    <cellStyle name="Normal 16 2 2 3 3 3 2" xfId="5116" xr:uid="{00000000-0005-0000-0000-0000E1450000}"/>
    <cellStyle name="Normal 16 2 2 3 3 3 2 2" xfId="5117" xr:uid="{00000000-0005-0000-0000-0000E2450000}"/>
    <cellStyle name="Normal 16 2 2 3 3 4" xfId="5118" xr:uid="{00000000-0005-0000-0000-0000E3450000}"/>
    <cellStyle name="Normal 16 2 2 3 4" xfId="5119" xr:uid="{00000000-0005-0000-0000-0000E4450000}"/>
    <cellStyle name="Normal 16 2 2 3 4 2" xfId="5120" xr:uid="{00000000-0005-0000-0000-0000E5450000}"/>
    <cellStyle name="Normal 16 2 2 3 4 2 2" xfId="5121" xr:uid="{00000000-0005-0000-0000-0000E6450000}"/>
    <cellStyle name="Normal 16 2 2 3 4 2 2 2" xfId="5122" xr:uid="{00000000-0005-0000-0000-0000E7450000}"/>
    <cellStyle name="Normal 16 2 2 3 4 3" xfId="5123" xr:uid="{00000000-0005-0000-0000-0000E8450000}"/>
    <cellStyle name="Normal 16 2 2 3 5" xfId="5124" xr:uid="{00000000-0005-0000-0000-0000E9450000}"/>
    <cellStyle name="Normal 16 2 2 3 5 2" xfId="5125" xr:uid="{00000000-0005-0000-0000-0000EA450000}"/>
    <cellStyle name="Normal 16 2 2 4" xfId="5126" xr:uid="{00000000-0005-0000-0000-0000EB450000}"/>
    <cellStyle name="Normal 16 2 2 4 2" xfId="5127" xr:uid="{00000000-0005-0000-0000-0000EC450000}"/>
    <cellStyle name="Normal 16 2 2 4 2 2" xfId="5128" xr:uid="{00000000-0005-0000-0000-0000ED450000}"/>
    <cellStyle name="Normal 16 2 2 4 2 2 2" xfId="5129" xr:uid="{00000000-0005-0000-0000-0000EE450000}"/>
    <cellStyle name="Normal 16 2 2 4 2 2 2 2" xfId="5130" xr:uid="{00000000-0005-0000-0000-0000EF450000}"/>
    <cellStyle name="Normal 16 2 2 4 2 2 2 2 2" xfId="5131" xr:uid="{00000000-0005-0000-0000-0000F0450000}"/>
    <cellStyle name="Normal 16 2 2 4 2 2 3" xfId="5132" xr:uid="{00000000-0005-0000-0000-0000F1450000}"/>
    <cellStyle name="Normal 16 2 2 4 2 3" xfId="5133" xr:uid="{00000000-0005-0000-0000-0000F2450000}"/>
    <cellStyle name="Normal 16 2 2 4 2 3 2" xfId="5134" xr:uid="{00000000-0005-0000-0000-0000F3450000}"/>
    <cellStyle name="Normal 16 2 2 4 3" xfId="5135" xr:uid="{00000000-0005-0000-0000-0000F4450000}"/>
    <cellStyle name="Normal 16 2 2 4 3 2" xfId="5136" xr:uid="{00000000-0005-0000-0000-0000F5450000}"/>
    <cellStyle name="Normal 16 2 2 4 3 2 2" xfId="5137" xr:uid="{00000000-0005-0000-0000-0000F6450000}"/>
    <cellStyle name="Normal 16 2 2 4 4" xfId="5138" xr:uid="{00000000-0005-0000-0000-0000F7450000}"/>
    <cellStyle name="Normal 16 2 2 5" xfId="5139" xr:uid="{00000000-0005-0000-0000-0000F8450000}"/>
    <cellStyle name="Normal 16 2 2 6" xfId="5140" xr:uid="{00000000-0005-0000-0000-0000F9450000}"/>
    <cellStyle name="Normal 16 2 2 6 2" xfId="5141" xr:uid="{00000000-0005-0000-0000-0000FA450000}"/>
    <cellStyle name="Normal 16 2 2 6 2 2" xfId="5142" xr:uid="{00000000-0005-0000-0000-0000FB450000}"/>
    <cellStyle name="Normal 16 2 2 6 2 2 2" xfId="5143" xr:uid="{00000000-0005-0000-0000-0000FC450000}"/>
    <cellStyle name="Normal 16 2 2 6 3" xfId="5144" xr:uid="{00000000-0005-0000-0000-0000FD450000}"/>
    <cellStyle name="Normal 16 2 2 7" xfId="5145" xr:uid="{00000000-0005-0000-0000-0000FE450000}"/>
    <cellStyle name="Normal 16 2 2 7 2" xfId="5146" xr:uid="{00000000-0005-0000-0000-0000FF450000}"/>
    <cellStyle name="Normal 16 2 3" xfId="5147" xr:uid="{00000000-0005-0000-0000-000000460000}"/>
    <cellStyle name="Normal 16 2 3 2" xfId="5148" xr:uid="{00000000-0005-0000-0000-000001460000}"/>
    <cellStyle name="Normal 16 2 3 2 2" xfId="5149" xr:uid="{00000000-0005-0000-0000-000002460000}"/>
    <cellStyle name="Normal 16 2 3 2 2 2" xfId="5150" xr:uid="{00000000-0005-0000-0000-000003460000}"/>
    <cellStyle name="Normal 16 2 3 2 2 2 2" xfId="5151" xr:uid="{00000000-0005-0000-0000-000004460000}"/>
    <cellStyle name="Normal 16 2 3 2 2 2 2 2" xfId="5152" xr:uid="{00000000-0005-0000-0000-000005460000}"/>
    <cellStyle name="Normal 16 2 3 2 2 2 2 2 2" xfId="5153" xr:uid="{00000000-0005-0000-0000-000006460000}"/>
    <cellStyle name="Normal 16 2 3 2 2 2 2 2 2 2" xfId="5154" xr:uid="{00000000-0005-0000-0000-000007460000}"/>
    <cellStyle name="Normal 16 2 3 2 2 2 2 2 2 2 2" xfId="5155" xr:uid="{00000000-0005-0000-0000-000008460000}"/>
    <cellStyle name="Normal 16 2 3 2 2 2 2 2 3" xfId="5156" xr:uid="{00000000-0005-0000-0000-000009460000}"/>
    <cellStyle name="Normal 16 2 3 2 2 2 2 3" xfId="5157" xr:uid="{00000000-0005-0000-0000-00000A460000}"/>
    <cellStyle name="Normal 16 2 3 2 2 2 2 3 2" xfId="5158" xr:uid="{00000000-0005-0000-0000-00000B460000}"/>
    <cellStyle name="Normal 16 2 3 2 2 2 3" xfId="5159" xr:uid="{00000000-0005-0000-0000-00000C460000}"/>
    <cellStyle name="Normal 16 2 3 2 2 2 3 2" xfId="5160" xr:uid="{00000000-0005-0000-0000-00000D460000}"/>
    <cellStyle name="Normal 16 2 3 2 2 2 3 2 2" xfId="5161" xr:uid="{00000000-0005-0000-0000-00000E460000}"/>
    <cellStyle name="Normal 16 2 3 2 2 2 4" xfId="5162" xr:uid="{00000000-0005-0000-0000-00000F460000}"/>
    <cellStyle name="Normal 16 2 3 2 2 3" xfId="5163" xr:uid="{00000000-0005-0000-0000-000010460000}"/>
    <cellStyle name="Normal 16 2 3 2 2 4" xfId="5164" xr:uid="{00000000-0005-0000-0000-000011460000}"/>
    <cellStyle name="Normal 16 2 3 2 2 4 2" xfId="5165" xr:uid="{00000000-0005-0000-0000-000012460000}"/>
    <cellStyle name="Normal 16 2 3 2 2 4 2 2" xfId="5166" xr:uid="{00000000-0005-0000-0000-000013460000}"/>
    <cellStyle name="Normal 16 2 3 2 2 4 2 2 2" xfId="5167" xr:uid="{00000000-0005-0000-0000-000014460000}"/>
    <cellStyle name="Normal 16 2 3 2 2 4 3" xfId="5168" xr:uid="{00000000-0005-0000-0000-000015460000}"/>
    <cellStyle name="Normal 16 2 3 2 2 5" xfId="5169" xr:uid="{00000000-0005-0000-0000-000016460000}"/>
    <cellStyle name="Normal 16 2 3 2 2 5 2" xfId="5170" xr:uid="{00000000-0005-0000-0000-000017460000}"/>
    <cellStyle name="Normal 16 2 3 2 3" xfId="5171" xr:uid="{00000000-0005-0000-0000-000018460000}"/>
    <cellStyle name="Normal 16 2 3 2 3 2" xfId="5172" xr:uid="{00000000-0005-0000-0000-000019460000}"/>
    <cellStyle name="Normal 16 2 3 2 3 2 2" xfId="5173" xr:uid="{00000000-0005-0000-0000-00001A460000}"/>
    <cellStyle name="Normal 16 2 3 2 3 2 2 2" xfId="5174" xr:uid="{00000000-0005-0000-0000-00001B460000}"/>
    <cellStyle name="Normal 16 2 3 2 3 2 2 2 2" xfId="5175" xr:uid="{00000000-0005-0000-0000-00001C460000}"/>
    <cellStyle name="Normal 16 2 3 2 3 2 2 2 2 2" xfId="5176" xr:uid="{00000000-0005-0000-0000-00001D460000}"/>
    <cellStyle name="Normal 16 2 3 2 3 2 2 3" xfId="5177" xr:uid="{00000000-0005-0000-0000-00001E460000}"/>
    <cellStyle name="Normal 16 2 3 2 3 2 3" xfId="5178" xr:uid="{00000000-0005-0000-0000-00001F460000}"/>
    <cellStyle name="Normal 16 2 3 2 3 2 3 2" xfId="5179" xr:uid="{00000000-0005-0000-0000-000020460000}"/>
    <cellStyle name="Normal 16 2 3 2 3 3" xfId="5180" xr:uid="{00000000-0005-0000-0000-000021460000}"/>
    <cellStyle name="Normal 16 2 3 2 3 3 2" xfId="5181" xr:uid="{00000000-0005-0000-0000-000022460000}"/>
    <cellStyle name="Normal 16 2 3 2 3 3 2 2" xfId="5182" xr:uid="{00000000-0005-0000-0000-000023460000}"/>
    <cellStyle name="Normal 16 2 3 2 3 4" xfId="5183" xr:uid="{00000000-0005-0000-0000-000024460000}"/>
    <cellStyle name="Normal 16 2 3 2 4" xfId="5184" xr:uid="{00000000-0005-0000-0000-000025460000}"/>
    <cellStyle name="Normal 16 2 3 2 4 2" xfId="5185" xr:uid="{00000000-0005-0000-0000-000026460000}"/>
    <cellStyle name="Normal 16 2 3 2 4 2 2" xfId="5186" xr:uid="{00000000-0005-0000-0000-000027460000}"/>
    <cellStyle name="Normal 16 2 3 2 4 2 2 2" xfId="5187" xr:uid="{00000000-0005-0000-0000-000028460000}"/>
    <cellStyle name="Normal 16 2 3 2 4 3" xfId="5188" xr:uid="{00000000-0005-0000-0000-000029460000}"/>
    <cellStyle name="Normal 16 2 3 2 5" xfId="5189" xr:uid="{00000000-0005-0000-0000-00002A460000}"/>
    <cellStyle name="Normal 16 2 3 2 5 2" xfId="5190" xr:uid="{00000000-0005-0000-0000-00002B460000}"/>
    <cellStyle name="Normal 16 2 3 3" xfId="5191" xr:uid="{00000000-0005-0000-0000-00002C460000}"/>
    <cellStyle name="Normal 16 2 3 3 2" xfId="5192" xr:uid="{00000000-0005-0000-0000-00002D460000}"/>
    <cellStyle name="Normal 16 2 3 3 2 2" xfId="5193" xr:uid="{00000000-0005-0000-0000-00002E460000}"/>
    <cellStyle name="Normal 16 2 3 3 2 2 2" xfId="5194" xr:uid="{00000000-0005-0000-0000-00002F460000}"/>
    <cellStyle name="Normal 16 2 3 3 2 2 2 2" xfId="5195" xr:uid="{00000000-0005-0000-0000-000030460000}"/>
    <cellStyle name="Normal 16 2 3 3 2 2 2 2 2" xfId="5196" xr:uid="{00000000-0005-0000-0000-000031460000}"/>
    <cellStyle name="Normal 16 2 3 3 2 2 3" xfId="5197" xr:uid="{00000000-0005-0000-0000-000032460000}"/>
    <cellStyle name="Normal 16 2 3 3 2 3" xfId="5198" xr:uid="{00000000-0005-0000-0000-000033460000}"/>
    <cellStyle name="Normal 16 2 3 3 2 3 2" xfId="5199" xr:uid="{00000000-0005-0000-0000-000034460000}"/>
    <cellStyle name="Normal 16 2 3 3 3" xfId="5200" xr:uid="{00000000-0005-0000-0000-000035460000}"/>
    <cellStyle name="Normal 16 2 3 3 3 2" xfId="5201" xr:uid="{00000000-0005-0000-0000-000036460000}"/>
    <cellStyle name="Normal 16 2 3 3 3 2 2" xfId="5202" xr:uid="{00000000-0005-0000-0000-000037460000}"/>
    <cellStyle name="Normal 16 2 3 3 4" xfId="5203" xr:uid="{00000000-0005-0000-0000-000038460000}"/>
    <cellStyle name="Normal 16 2 3 4" xfId="5204" xr:uid="{00000000-0005-0000-0000-000039460000}"/>
    <cellStyle name="Normal 16 2 3 5" xfId="5205" xr:uid="{00000000-0005-0000-0000-00003A460000}"/>
    <cellStyle name="Normal 16 2 3 5 2" xfId="5206" xr:uid="{00000000-0005-0000-0000-00003B460000}"/>
    <cellStyle name="Normal 16 2 3 5 2 2" xfId="5207" xr:uid="{00000000-0005-0000-0000-00003C460000}"/>
    <cellStyle name="Normal 16 2 3 5 2 2 2" xfId="5208" xr:uid="{00000000-0005-0000-0000-00003D460000}"/>
    <cellStyle name="Normal 16 2 3 5 3" xfId="5209" xr:uid="{00000000-0005-0000-0000-00003E460000}"/>
    <cellStyle name="Normal 16 2 3 6" xfId="5210" xr:uid="{00000000-0005-0000-0000-00003F460000}"/>
    <cellStyle name="Normal 16 2 3 6 2" xfId="5211" xr:uid="{00000000-0005-0000-0000-000040460000}"/>
    <cellStyle name="Normal 16 2 4" xfId="5212" xr:uid="{00000000-0005-0000-0000-000041460000}"/>
    <cellStyle name="Normal 16 2 4 2" xfId="5213" xr:uid="{00000000-0005-0000-0000-000042460000}"/>
    <cellStyle name="Normal 16 2 4 2 2" xfId="5214" xr:uid="{00000000-0005-0000-0000-000043460000}"/>
    <cellStyle name="Normal 16 2 4 2 2 2" xfId="5215" xr:uid="{00000000-0005-0000-0000-000044460000}"/>
    <cellStyle name="Normal 16 2 4 2 2 2 2" xfId="5216" xr:uid="{00000000-0005-0000-0000-000045460000}"/>
    <cellStyle name="Normal 16 2 4 2 2 2 2 2" xfId="5217" xr:uid="{00000000-0005-0000-0000-000046460000}"/>
    <cellStyle name="Normal 16 2 4 2 2 2 2 2 2" xfId="5218" xr:uid="{00000000-0005-0000-0000-000047460000}"/>
    <cellStyle name="Normal 16 2 4 2 2 2 3" xfId="5219" xr:uid="{00000000-0005-0000-0000-000048460000}"/>
    <cellStyle name="Normal 16 2 4 2 2 3" xfId="5220" xr:uid="{00000000-0005-0000-0000-000049460000}"/>
    <cellStyle name="Normal 16 2 4 2 2 3 2" xfId="5221" xr:uid="{00000000-0005-0000-0000-00004A460000}"/>
    <cellStyle name="Normal 16 2 4 2 3" xfId="5222" xr:uid="{00000000-0005-0000-0000-00004B460000}"/>
    <cellStyle name="Normal 16 2 4 2 3 2" xfId="5223" xr:uid="{00000000-0005-0000-0000-00004C460000}"/>
    <cellStyle name="Normal 16 2 4 2 3 2 2" xfId="5224" xr:uid="{00000000-0005-0000-0000-00004D460000}"/>
    <cellStyle name="Normal 16 2 4 2 4" xfId="5225" xr:uid="{00000000-0005-0000-0000-00004E460000}"/>
    <cellStyle name="Normal 16 2 4 3" xfId="5226" xr:uid="{00000000-0005-0000-0000-00004F460000}"/>
    <cellStyle name="Normal 16 2 4 4" xfId="5227" xr:uid="{00000000-0005-0000-0000-000050460000}"/>
    <cellStyle name="Normal 16 2 4 4 2" xfId="5228" xr:uid="{00000000-0005-0000-0000-000051460000}"/>
    <cellStyle name="Normal 16 2 4 4 2 2" xfId="5229" xr:uid="{00000000-0005-0000-0000-000052460000}"/>
    <cellStyle name="Normal 16 2 4 4 2 2 2" xfId="5230" xr:uid="{00000000-0005-0000-0000-000053460000}"/>
    <cellStyle name="Normal 16 2 4 4 3" xfId="5231" xr:uid="{00000000-0005-0000-0000-000054460000}"/>
    <cellStyle name="Normal 16 2 4 5" xfId="5232" xr:uid="{00000000-0005-0000-0000-000055460000}"/>
    <cellStyle name="Normal 16 2 4 5 2" xfId="5233" xr:uid="{00000000-0005-0000-0000-000056460000}"/>
    <cellStyle name="Normal 16 2 5" xfId="5234" xr:uid="{00000000-0005-0000-0000-000057460000}"/>
    <cellStyle name="Normal 16 2 5 2" xfId="5235" xr:uid="{00000000-0005-0000-0000-000058460000}"/>
    <cellStyle name="Normal 16 2 5 2 2" xfId="5236" xr:uid="{00000000-0005-0000-0000-000059460000}"/>
    <cellStyle name="Normal 16 2 5 2 2 2" xfId="5237" xr:uid="{00000000-0005-0000-0000-00005A460000}"/>
    <cellStyle name="Normal 16 2 5 2 2 2 2" xfId="5238" xr:uid="{00000000-0005-0000-0000-00005B460000}"/>
    <cellStyle name="Normal 16 2 5 2 2 2 2 2" xfId="5239" xr:uid="{00000000-0005-0000-0000-00005C460000}"/>
    <cellStyle name="Normal 16 2 5 2 2 3" xfId="5240" xr:uid="{00000000-0005-0000-0000-00005D460000}"/>
    <cellStyle name="Normal 16 2 5 2 3" xfId="5241" xr:uid="{00000000-0005-0000-0000-00005E460000}"/>
    <cellStyle name="Normal 16 2 5 2 3 2" xfId="5242" xr:uid="{00000000-0005-0000-0000-00005F460000}"/>
    <cellStyle name="Normal 16 2 5 3" xfId="5243" xr:uid="{00000000-0005-0000-0000-000060460000}"/>
    <cellStyle name="Normal 16 2 5 3 2" xfId="5244" xr:uid="{00000000-0005-0000-0000-000061460000}"/>
    <cellStyle name="Normal 16 2 5 3 2 2" xfId="5245" xr:uid="{00000000-0005-0000-0000-000062460000}"/>
    <cellStyle name="Normal 16 2 5 4" xfId="5246" xr:uid="{00000000-0005-0000-0000-000063460000}"/>
    <cellStyle name="Normal 16 2 6" xfId="5247" xr:uid="{00000000-0005-0000-0000-000064460000}"/>
    <cellStyle name="Normal 16 2 6 2" xfId="5248" xr:uid="{00000000-0005-0000-0000-000065460000}"/>
    <cellStyle name="Normal 16 2 6 2 2" xfId="5249" xr:uid="{00000000-0005-0000-0000-000066460000}"/>
    <cellStyle name="Normal 16 2 6 2 2 2" xfId="5250" xr:uid="{00000000-0005-0000-0000-000067460000}"/>
    <cellStyle name="Normal 16 2 6 3" xfId="5251" xr:uid="{00000000-0005-0000-0000-000068460000}"/>
    <cellStyle name="Normal 16 2 7" xfId="5252" xr:uid="{00000000-0005-0000-0000-000069460000}"/>
    <cellStyle name="Normal 16 2 7 2" xfId="5253" xr:uid="{00000000-0005-0000-0000-00006A460000}"/>
    <cellStyle name="Normal 16 3" xfId="5254" xr:uid="{00000000-0005-0000-0000-00006B460000}"/>
    <cellStyle name="Normal 16 3 2" xfId="5255" xr:uid="{00000000-0005-0000-0000-00006C460000}"/>
    <cellStyle name="Normal 16 3 2 2" xfId="5256" xr:uid="{00000000-0005-0000-0000-00006D460000}"/>
    <cellStyle name="Normal 16 3 2 2 2" xfId="5257" xr:uid="{00000000-0005-0000-0000-00006E460000}"/>
    <cellStyle name="Normal 16 3 2 2 2 2" xfId="5258" xr:uid="{00000000-0005-0000-0000-00006F460000}"/>
    <cellStyle name="Normal 16 3 2 2 2 2 2" xfId="5259" xr:uid="{00000000-0005-0000-0000-000070460000}"/>
    <cellStyle name="Normal 16 3 2 2 2 2 2 2" xfId="5260" xr:uid="{00000000-0005-0000-0000-000071460000}"/>
    <cellStyle name="Normal 16 3 2 2 2 2 2 2 2" xfId="5261" xr:uid="{00000000-0005-0000-0000-000072460000}"/>
    <cellStyle name="Normal 16 3 2 2 2 2 2 2 2 2" xfId="5262" xr:uid="{00000000-0005-0000-0000-000073460000}"/>
    <cellStyle name="Normal 16 3 2 2 2 2 2 2 2 2 2" xfId="5263" xr:uid="{00000000-0005-0000-0000-000074460000}"/>
    <cellStyle name="Normal 16 3 2 2 2 2 2 2 3" xfId="5264" xr:uid="{00000000-0005-0000-0000-000075460000}"/>
    <cellStyle name="Normal 16 3 2 2 2 2 2 3" xfId="5265" xr:uid="{00000000-0005-0000-0000-000076460000}"/>
    <cellStyle name="Normal 16 3 2 2 2 2 2 3 2" xfId="5266" xr:uid="{00000000-0005-0000-0000-000077460000}"/>
    <cellStyle name="Normal 16 3 2 2 2 2 3" xfId="5267" xr:uid="{00000000-0005-0000-0000-000078460000}"/>
    <cellStyle name="Normal 16 3 2 2 2 2 3 2" xfId="5268" xr:uid="{00000000-0005-0000-0000-000079460000}"/>
    <cellStyle name="Normal 16 3 2 2 2 2 3 2 2" xfId="5269" xr:uid="{00000000-0005-0000-0000-00007A460000}"/>
    <cellStyle name="Normal 16 3 2 2 2 2 4" xfId="5270" xr:uid="{00000000-0005-0000-0000-00007B460000}"/>
    <cellStyle name="Normal 16 3 2 2 2 3" xfId="5271" xr:uid="{00000000-0005-0000-0000-00007C460000}"/>
    <cellStyle name="Normal 16 3 2 2 2 4" xfId="5272" xr:uid="{00000000-0005-0000-0000-00007D460000}"/>
    <cellStyle name="Normal 16 3 2 2 2 4 2" xfId="5273" xr:uid="{00000000-0005-0000-0000-00007E460000}"/>
    <cellStyle name="Normal 16 3 2 2 2 4 2 2" xfId="5274" xr:uid="{00000000-0005-0000-0000-00007F460000}"/>
    <cellStyle name="Normal 16 3 2 2 2 4 2 2 2" xfId="5275" xr:uid="{00000000-0005-0000-0000-000080460000}"/>
    <cellStyle name="Normal 16 3 2 2 2 4 3" xfId="5276" xr:uid="{00000000-0005-0000-0000-000081460000}"/>
    <cellStyle name="Normal 16 3 2 2 2 5" xfId="5277" xr:uid="{00000000-0005-0000-0000-000082460000}"/>
    <cellStyle name="Normal 16 3 2 2 2 5 2" xfId="5278" xr:uid="{00000000-0005-0000-0000-000083460000}"/>
    <cellStyle name="Normal 16 3 2 2 3" xfId="5279" xr:uid="{00000000-0005-0000-0000-000084460000}"/>
    <cellStyle name="Normal 16 3 2 2 3 2" xfId="5280" xr:uid="{00000000-0005-0000-0000-000085460000}"/>
    <cellStyle name="Normal 16 3 2 2 3 2 2" xfId="5281" xr:uid="{00000000-0005-0000-0000-000086460000}"/>
    <cellStyle name="Normal 16 3 2 2 3 2 2 2" xfId="5282" xr:uid="{00000000-0005-0000-0000-000087460000}"/>
    <cellStyle name="Normal 16 3 2 2 3 2 2 2 2" xfId="5283" xr:uid="{00000000-0005-0000-0000-000088460000}"/>
    <cellStyle name="Normal 16 3 2 2 3 2 2 2 2 2" xfId="5284" xr:uid="{00000000-0005-0000-0000-000089460000}"/>
    <cellStyle name="Normal 16 3 2 2 3 2 2 3" xfId="5285" xr:uid="{00000000-0005-0000-0000-00008A460000}"/>
    <cellStyle name="Normal 16 3 2 2 3 2 3" xfId="5286" xr:uid="{00000000-0005-0000-0000-00008B460000}"/>
    <cellStyle name="Normal 16 3 2 2 3 2 3 2" xfId="5287" xr:uid="{00000000-0005-0000-0000-00008C460000}"/>
    <cellStyle name="Normal 16 3 2 2 3 3" xfId="5288" xr:uid="{00000000-0005-0000-0000-00008D460000}"/>
    <cellStyle name="Normal 16 3 2 2 3 3 2" xfId="5289" xr:uid="{00000000-0005-0000-0000-00008E460000}"/>
    <cellStyle name="Normal 16 3 2 2 3 3 2 2" xfId="5290" xr:uid="{00000000-0005-0000-0000-00008F460000}"/>
    <cellStyle name="Normal 16 3 2 2 3 4" xfId="5291" xr:uid="{00000000-0005-0000-0000-000090460000}"/>
    <cellStyle name="Normal 16 3 2 2 4" xfId="5292" xr:uid="{00000000-0005-0000-0000-000091460000}"/>
    <cellStyle name="Normal 16 3 2 2 4 2" xfId="5293" xr:uid="{00000000-0005-0000-0000-000092460000}"/>
    <cellStyle name="Normal 16 3 2 2 4 2 2" xfId="5294" xr:uid="{00000000-0005-0000-0000-000093460000}"/>
    <cellStyle name="Normal 16 3 2 2 4 2 2 2" xfId="5295" xr:uid="{00000000-0005-0000-0000-000094460000}"/>
    <cellStyle name="Normal 16 3 2 2 4 3" xfId="5296" xr:uid="{00000000-0005-0000-0000-000095460000}"/>
    <cellStyle name="Normal 16 3 2 2 5" xfId="5297" xr:uid="{00000000-0005-0000-0000-000096460000}"/>
    <cellStyle name="Normal 16 3 2 2 5 2" xfId="5298" xr:uid="{00000000-0005-0000-0000-000097460000}"/>
    <cellStyle name="Normal 16 3 2 3" xfId="5299" xr:uid="{00000000-0005-0000-0000-000098460000}"/>
    <cellStyle name="Normal 16 3 2 3 2" xfId="5300" xr:uid="{00000000-0005-0000-0000-000099460000}"/>
    <cellStyle name="Normal 16 3 2 3 2 2" xfId="5301" xr:uid="{00000000-0005-0000-0000-00009A460000}"/>
    <cellStyle name="Normal 16 3 2 3 2 2 2" xfId="5302" xr:uid="{00000000-0005-0000-0000-00009B460000}"/>
    <cellStyle name="Normal 16 3 2 3 2 2 2 2" xfId="5303" xr:uid="{00000000-0005-0000-0000-00009C460000}"/>
    <cellStyle name="Normal 16 3 2 3 2 2 2 2 2" xfId="5304" xr:uid="{00000000-0005-0000-0000-00009D460000}"/>
    <cellStyle name="Normal 16 3 2 3 2 2 3" xfId="5305" xr:uid="{00000000-0005-0000-0000-00009E460000}"/>
    <cellStyle name="Normal 16 3 2 3 2 3" xfId="5306" xr:uid="{00000000-0005-0000-0000-00009F460000}"/>
    <cellStyle name="Normal 16 3 2 3 2 3 2" xfId="5307" xr:uid="{00000000-0005-0000-0000-0000A0460000}"/>
    <cellStyle name="Normal 16 3 2 3 3" xfId="5308" xr:uid="{00000000-0005-0000-0000-0000A1460000}"/>
    <cellStyle name="Normal 16 3 2 3 3 2" xfId="5309" xr:uid="{00000000-0005-0000-0000-0000A2460000}"/>
    <cellStyle name="Normal 16 3 2 3 3 2 2" xfId="5310" xr:uid="{00000000-0005-0000-0000-0000A3460000}"/>
    <cellStyle name="Normal 16 3 2 3 4" xfId="5311" xr:uid="{00000000-0005-0000-0000-0000A4460000}"/>
    <cellStyle name="Normal 16 3 2 4" xfId="5312" xr:uid="{00000000-0005-0000-0000-0000A5460000}"/>
    <cellStyle name="Normal 16 3 2 5" xfId="5313" xr:uid="{00000000-0005-0000-0000-0000A6460000}"/>
    <cellStyle name="Normal 16 3 2 5 2" xfId="5314" xr:uid="{00000000-0005-0000-0000-0000A7460000}"/>
    <cellStyle name="Normal 16 3 2 5 2 2" xfId="5315" xr:uid="{00000000-0005-0000-0000-0000A8460000}"/>
    <cellStyle name="Normal 16 3 2 5 2 2 2" xfId="5316" xr:uid="{00000000-0005-0000-0000-0000A9460000}"/>
    <cellStyle name="Normal 16 3 2 5 3" xfId="5317" xr:uid="{00000000-0005-0000-0000-0000AA460000}"/>
    <cellStyle name="Normal 16 3 2 6" xfId="5318" xr:uid="{00000000-0005-0000-0000-0000AB460000}"/>
    <cellStyle name="Normal 16 3 2 6 2" xfId="5319" xr:uid="{00000000-0005-0000-0000-0000AC460000}"/>
    <cellStyle name="Normal 16 3 3" xfId="5320" xr:uid="{00000000-0005-0000-0000-0000AD460000}"/>
    <cellStyle name="Normal 16 3 3 2" xfId="5321" xr:uid="{00000000-0005-0000-0000-0000AE460000}"/>
    <cellStyle name="Normal 16 3 3 2 2" xfId="5322" xr:uid="{00000000-0005-0000-0000-0000AF460000}"/>
    <cellStyle name="Normal 16 3 3 2 2 2" xfId="5323" xr:uid="{00000000-0005-0000-0000-0000B0460000}"/>
    <cellStyle name="Normal 16 3 3 2 2 2 2" xfId="5324" xr:uid="{00000000-0005-0000-0000-0000B1460000}"/>
    <cellStyle name="Normal 16 3 3 2 2 2 2 2" xfId="5325" xr:uid="{00000000-0005-0000-0000-0000B2460000}"/>
    <cellStyle name="Normal 16 3 3 2 2 2 2 2 2" xfId="5326" xr:uid="{00000000-0005-0000-0000-0000B3460000}"/>
    <cellStyle name="Normal 16 3 3 2 2 2 3" xfId="5327" xr:uid="{00000000-0005-0000-0000-0000B4460000}"/>
    <cellStyle name="Normal 16 3 3 2 2 3" xfId="5328" xr:uid="{00000000-0005-0000-0000-0000B5460000}"/>
    <cellStyle name="Normal 16 3 3 2 2 3 2" xfId="5329" xr:uid="{00000000-0005-0000-0000-0000B6460000}"/>
    <cellStyle name="Normal 16 3 3 2 3" xfId="5330" xr:uid="{00000000-0005-0000-0000-0000B7460000}"/>
    <cellStyle name="Normal 16 3 3 2 3 2" xfId="5331" xr:uid="{00000000-0005-0000-0000-0000B8460000}"/>
    <cellStyle name="Normal 16 3 3 2 3 2 2" xfId="5332" xr:uid="{00000000-0005-0000-0000-0000B9460000}"/>
    <cellStyle name="Normal 16 3 3 2 4" xfId="5333" xr:uid="{00000000-0005-0000-0000-0000BA460000}"/>
    <cellStyle name="Normal 16 3 3 3" xfId="5334" xr:uid="{00000000-0005-0000-0000-0000BB460000}"/>
    <cellStyle name="Normal 16 3 3 4" xfId="5335" xr:uid="{00000000-0005-0000-0000-0000BC460000}"/>
    <cellStyle name="Normal 16 3 3 4 2" xfId="5336" xr:uid="{00000000-0005-0000-0000-0000BD460000}"/>
    <cellStyle name="Normal 16 3 3 4 2 2" xfId="5337" xr:uid="{00000000-0005-0000-0000-0000BE460000}"/>
    <cellStyle name="Normal 16 3 3 4 2 2 2" xfId="5338" xr:uid="{00000000-0005-0000-0000-0000BF460000}"/>
    <cellStyle name="Normal 16 3 3 4 3" xfId="5339" xr:uid="{00000000-0005-0000-0000-0000C0460000}"/>
    <cellStyle name="Normal 16 3 3 5" xfId="5340" xr:uid="{00000000-0005-0000-0000-0000C1460000}"/>
    <cellStyle name="Normal 16 3 3 5 2" xfId="5341" xr:uid="{00000000-0005-0000-0000-0000C2460000}"/>
    <cellStyle name="Normal 16 3 4" xfId="5342" xr:uid="{00000000-0005-0000-0000-0000C3460000}"/>
    <cellStyle name="Normal 16 3 4 2" xfId="5343" xr:uid="{00000000-0005-0000-0000-0000C4460000}"/>
    <cellStyle name="Normal 16 3 4 2 2" xfId="5344" xr:uid="{00000000-0005-0000-0000-0000C5460000}"/>
    <cellStyle name="Normal 16 3 4 2 2 2" xfId="5345" xr:uid="{00000000-0005-0000-0000-0000C6460000}"/>
    <cellStyle name="Normal 16 3 4 2 2 2 2" xfId="5346" xr:uid="{00000000-0005-0000-0000-0000C7460000}"/>
    <cellStyle name="Normal 16 3 4 2 2 2 2 2" xfId="5347" xr:uid="{00000000-0005-0000-0000-0000C8460000}"/>
    <cellStyle name="Normal 16 3 4 2 2 3" xfId="5348" xr:uid="{00000000-0005-0000-0000-0000C9460000}"/>
    <cellStyle name="Normal 16 3 4 2 3" xfId="5349" xr:uid="{00000000-0005-0000-0000-0000CA460000}"/>
    <cellStyle name="Normal 16 3 4 2 3 2" xfId="5350" xr:uid="{00000000-0005-0000-0000-0000CB460000}"/>
    <cellStyle name="Normal 16 3 4 3" xfId="5351" xr:uid="{00000000-0005-0000-0000-0000CC460000}"/>
    <cellStyle name="Normal 16 3 4 3 2" xfId="5352" xr:uid="{00000000-0005-0000-0000-0000CD460000}"/>
    <cellStyle name="Normal 16 3 4 3 2 2" xfId="5353" xr:uid="{00000000-0005-0000-0000-0000CE460000}"/>
    <cellStyle name="Normal 16 3 4 4" xfId="5354" xr:uid="{00000000-0005-0000-0000-0000CF460000}"/>
    <cellStyle name="Normal 16 3 5" xfId="5355" xr:uid="{00000000-0005-0000-0000-0000D0460000}"/>
    <cellStyle name="Normal 16 3 5 2" xfId="5356" xr:uid="{00000000-0005-0000-0000-0000D1460000}"/>
    <cellStyle name="Normal 16 3 5 2 2" xfId="5357" xr:uid="{00000000-0005-0000-0000-0000D2460000}"/>
    <cellStyle name="Normal 16 3 5 2 2 2" xfId="5358" xr:uid="{00000000-0005-0000-0000-0000D3460000}"/>
    <cellStyle name="Normal 16 3 5 3" xfId="5359" xr:uid="{00000000-0005-0000-0000-0000D4460000}"/>
    <cellStyle name="Normal 16 3 6" xfId="5360" xr:uid="{00000000-0005-0000-0000-0000D5460000}"/>
    <cellStyle name="Normal 16 3 6 2" xfId="5361" xr:uid="{00000000-0005-0000-0000-0000D6460000}"/>
    <cellStyle name="Normal 16 4" xfId="5362" xr:uid="{00000000-0005-0000-0000-0000D7460000}"/>
    <cellStyle name="Normal 16 4 2" xfId="5363" xr:uid="{00000000-0005-0000-0000-0000D8460000}"/>
    <cellStyle name="Normal 16 4 2 2" xfId="5364" xr:uid="{00000000-0005-0000-0000-0000D9460000}"/>
    <cellStyle name="Normal 16 4 2 2 2" xfId="5365" xr:uid="{00000000-0005-0000-0000-0000DA460000}"/>
    <cellStyle name="Normal 16 4 2 2 2 2" xfId="5366" xr:uid="{00000000-0005-0000-0000-0000DB460000}"/>
    <cellStyle name="Normal 16 4 2 2 2 2 2" xfId="5367" xr:uid="{00000000-0005-0000-0000-0000DC460000}"/>
    <cellStyle name="Normal 16 4 2 2 2 2 2 2" xfId="5368" xr:uid="{00000000-0005-0000-0000-0000DD460000}"/>
    <cellStyle name="Normal 16 4 2 2 2 2 2 2 2" xfId="5369" xr:uid="{00000000-0005-0000-0000-0000DE460000}"/>
    <cellStyle name="Normal 16 4 2 2 2 2 3" xfId="5370" xr:uid="{00000000-0005-0000-0000-0000DF460000}"/>
    <cellStyle name="Normal 16 4 2 2 2 3" xfId="5371" xr:uid="{00000000-0005-0000-0000-0000E0460000}"/>
    <cellStyle name="Normal 16 4 2 2 2 3 2" xfId="5372" xr:uid="{00000000-0005-0000-0000-0000E1460000}"/>
    <cellStyle name="Normal 16 4 2 2 3" xfId="5373" xr:uid="{00000000-0005-0000-0000-0000E2460000}"/>
    <cellStyle name="Normal 16 4 2 2 3 2" xfId="5374" xr:uid="{00000000-0005-0000-0000-0000E3460000}"/>
    <cellStyle name="Normal 16 4 2 2 3 2 2" xfId="5375" xr:uid="{00000000-0005-0000-0000-0000E4460000}"/>
    <cellStyle name="Normal 16 4 2 2 4" xfId="5376" xr:uid="{00000000-0005-0000-0000-0000E5460000}"/>
    <cellStyle name="Normal 16 4 2 3" xfId="5377" xr:uid="{00000000-0005-0000-0000-0000E6460000}"/>
    <cellStyle name="Normal 16 4 2 4" xfId="5378" xr:uid="{00000000-0005-0000-0000-0000E7460000}"/>
    <cellStyle name="Normal 16 4 2 4 2" xfId="5379" xr:uid="{00000000-0005-0000-0000-0000E8460000}"/>
    <cellStyle name="Normal 16 4 2 4 2 2" xfId="5380" xr:uid="{00000000-0005-0000-0000-0000E9460000}"/>
    <cellStyle name="Normal 16 4 2 4 2 2 2" xfId="5381" xr:uid="{00000000-0005-0000-0000-0000EA460000}"/>
    <cellStyle name="Normal 16 4 2 4 3" xfId="5382" xr:uid="{00000000-0005-0000-0000-0000EB460000}"/>
    <cellStyle name="Normal 16 4 2 5" xfId="5383" xr:uid="{00000000-0005-0000-0000-0000EC460000}"/>
    <cellStyle name="Normal 16 4 2 5 2" xfId="5384" xr:uid="{00000000-0005-0000-0000-0000ED460000}"/>
    <cellStyle name="Normal 16 4 3" xfId="5385" xr:uid="{00000000-0005-0000-0000-0000EE460000}"/>
    <cellStyle name="Normal 16 4 3 2" xfId="5386" xr:uid="{00000000-0005-0000-0000-0000EF460000}"/>
    <cellStyle name="Normal 16 4 3 2 2" xfId="5387" xr:uid="{00000000-0005-0000-0000-0000F0460000}"/>
    <cellStyle name="Normal 16 4 3 2 2 2" xfId="5388" xr:uid="{00000000-0005-0000-0000-0000F1460000}"/>
    <cellStyle name="Normal 16 4 3 2 2 2 2" xfId="5389" xr:uid="{00000000-0005-0000-0000-0000F2460000}"/>
    <cellStyle name="Normal 16 4 3 2 2 2 2 2" xfId="5390" xr:uid="{00000000-0005-0000-0000-0000F3460000}"/>
    <cellStyle name="Normal 16 4 3 2 2 3" xfId="5391" xr:uid="{00000000-0005-0000-0000-0000F4460000}"/>
    <cellStyle name="Normal 16 4 3 2 3" xfId="5392" xr:uid="{00000000-0005-0000-0000-0000F5460000}"/>
    <cellStyle name="Normal 16 4 3 2 3 2" xfId="5393" xr:uid="{00000000-0005-0000-0000-0000F6460000}"/>
    <cellStyle name="Normal 16 4 3 3" xfId="5394" xr:uid="{00000000-0005-0000-0000-0000F7460000}"/>
    <cellStyle name="Normal 16 4 3 3 2" xfId="5395" xr:uid="{00000000-0005-0000-0000-0000F8460000}"/>
    <cellStyle name="Normal 16 4 3 3 2 2" xfId="5396" xr:uid="{00000000-0005-0000-0000-0000F9460000}"/>
    <cellStyle name="Normal 16 4 3 4" xfId="5397" xr:uid="{00000000-0005-0000-0000-0000FA460000}"/>
    <cellStyle name="Normal 16 4 4" xfId="5398" xr:uid="{00000000-0005-0000-0000-0000FB460000}"/>
    <cellStyle name="Normal 16 4 4 2" xfId="5399" xr:uid="{00000000-0005-0000-0000-0000FC460000}"/>
    <cellStyle name="Normal 16 4 4 2 2" xfId="5400" xr:uid="{00000000-0005-0000-0000-0000FD460000}"/>
    <cellStyle name="Normal 16 4 4 2 2 2" xfId="5401" xr:uid="{00000000-0005-0000-0000-0000FE460000}"/>
    <cellStyle name="Normal 16 4 4 3" xfId="5402" xr:uid="{00000000-0005-0000-0000-0000FF460000}"/>
    <cellStyle name="Normal 16 4 5" xfId="5403" xr:uid="{00000000-0005-0000-0000-000000470000}"/>
    <cellStyle name="Normal 16 4 5 2" xfId="5404" xr:uid="{00000000-0005-0000-0000-000001470000}"/>
    <cellStyle name="Normal 16 5" xfId="5405" xr:uid="{00000000-0005-0000-0000-000002470000}"/>
    <cellStyle name="Normal 16 5 2" xfId="5406" xr:uid="{00000000-0005-0000-0000-000003470000}"/>
    <cellStyle name="Normal 16 5 2 2" xfId="5407" xr:uid="{00000000-0005-0000-0000-000004470000}"/>
    <cellStyle name="Normal 16 5 2 2 2" xfId="5408" xr:uid="{00000000-0005-0000-0000-000005470000}"/>
    <cellStyle name="Normal 16 5 2 2 2 2" xfId="5409" xr:uid="{00000000-0005-0000-0000-000006470000}"/>
    <cellStyle name="Normal 16 5 2 2 2 2 2" xfId="5410" xr:uid="{00000000-0005-0000-0000-000007470000}"/>
    <cellStyle name="Normal 16 5 2 2 3" xfId="5411" xr:uid="{00000000-0005-0000-0000-000008470000}"/>
    <cellStyle name="Normal 16 5 2 3" xfId="5412" xr:uid="{00000000-0005-0000-0000-000009470000}"/>
    <cellStyle name="Normal 16 5 2 3 2" xfId="5413" xr:uid="{00000000-0005-0000-0000-00000A470000}"/>
    <cellStyle name="Normal 16 5 3" xfId="5414" xr:uid="{00000000-0005-0000-0000-00000B470000}"/>
    <cellStyle name="Normal 16 5 3 2" xfId="5415" xr:uid="{00000000-0005-0000-0000-00000C470000}"/>
    <cellStyle name="Normal 16 5 3 2 2" xfId="5416" xr:uid="{00000000-0005-0000-0000-00000D470000}"/>
    <cellStyle name="Normal 16 5 4" xfId="5417" xr:uid="{00000000-0005-0000-0000-00000E470000}"/>
    <cellStyle name="Normal 16 6" xfId="5418" xr:uid="{00000000-0005-0000-0000-00000F470000}"/>
    <cellStyle name="Normal 16 7" xfId="5419" xr:uid="{00000000-0005-0000-0000-000010470000}"/>
    <cellStyle name="Normal 16 7 2" xfId="5420" xr:uid="{00000000-0005-0000-0000-000011470000}"/>
    <cellStyle name="Normal 16 7 2 2" xfId="5421" xr:uid="{00000000-0005-0000-0000-000012470000}"/>
    <cellStyle name="Normal 16 7 2 2 2" xfId="5422" xr:uid="{00000000-0005-0000-0000-000013470000}"/>
    <cellStyle name="Normal 16 7 3" xfId="5423" xr:uid="{00000000-0005-0000-0000-000014470000}"/>
    <cellStyle name="Normal 16 8" xfId="5424" xr:uid="{00000000-0005-0000-0000-000015470000}"/>
    <cellStyle name="Normal 16 8 2" xfId="5425" xr:uid="{00000000-0005-0000-0000-000016470000}"/>
    <cellStyle name="Normal 16 9" xfId="4972" xr:uid="{00000000-0005-0000-0000-000017470000}"/>
    <cellStyle name="Normal 17" xfId="5426" xr:uid="{00000000-0005-0000-0000-000018470000}"/>
    <cellStyle name="Normal 18" xfId="5427" xr:uid="{00000000-0005-0000-0000-000019470000}"/>
    <cellStyle name="Normal 19" xfId="5428" xr:uid="{00000000-0005-0000-0000-00001A470000}"/>
    <cellStyle name="Normal 2" xfId="2" xr:uid="{00000000-0005-0000-0000-00001B470000}"/>
    <cellStyle name="Normal 2 10" xfId="5430" xr:uid="{00000000-0005-0000-0000-00001C470000}"/>
    <cellStyle name="Normal 2 10 10" xfId="5431" xr:uid="{00000000-0005-0000-0000-00001D470000}"/>
    <cellStyle name="Normal 2 10 11" xfId="5432" xr:uid="{00000000-0005-0000-0000-00001E470000}"/>
    <cellStyle name="Normal 2 10 12" xfId="5433" xr:uid="{00000000-0005-0000-0000-00001F470000}"/>
    <cellStyle name="Normal 2 10 13" xfId="5434" xr:uid="{00000000-0005-0000-0000-000020470000}"/>
    <cellStyle name="Normal 2 10 2" xfId="5435" xr:uid="{00000000-0005-0000-0000-000021470000}"/>
    <cellStyle name="Normal 2 10 2 2" xfId="5436" xr:uid="{00000000-0005-0000-0000-000022470000}"/>
    <cellStyle name="Normal 2 10 2 3" xfId="5437" xr:uid="{00000000-0005-0000-0000-000023470000}"/>
    <cellStyle name="Normal 2 10 2 4" xfId="5438" xr:uid="{00000000-0005-0000-0000-000024470000}"/>
    <cellStyle name="Normal 2 10 2 5" xfId="5439" xr:uid="{00000000-0005-0000-0000-000025470000}"/>
    <cellStyle name="Normal 2 10 3" xfId="5440" xr:uid="{00000000-0005-0000-0000-000026470000}"/>
    <cellStyle name="Normal 2 10 3 2" xfId="5441" xr:uid="{00000000-0005-0000-0000-000027470000}"/>
    <cellStyle name="Normal 2 10 3 3" xfId="5442" xr:uid="{00000000-0005-0000-0000-000028470000}"/>
    <cellStyle name="Normal 2 10 3 4" xfId="5443" xr:uid="{00000000-0005-0000-0000-000029470000}"/>
    <cellStyle name="Normal 2 10 3 5" xfId="5444" xr:uid="{00000000-0005-0000-0000-00002A470000}"/>
    <cellStyle name="Normal 2 10 4" xfId="5445" xr:uid="{00000000-0005-0000-0000-00002B470000}"/>
    <cellStyle name="Normal 2 10 4 2" xfId="5446" xr:uid="{00000000-0005-0000-0000-00002C470000}"/>
    <cellStyle name="Normal 2 10 4 3" xfId="5447" xr:uid="{00000000-0005-0000-0000-00002D470000}"/>
    <cellStyle name="Normal 2 10 4 4" xfId="5448" xr:uid="{00000000-0005-0000-0000-00002E470000}"/>
    <cellStyle name="Normal 2 10 4 5" xfId="5449" xr:uid="{00000000-0005-0000-0000-00002F470000}"/>
    <cellStyle name="Normal 2 10 5" xfId="5450" xr:uid="{00000000-0005-0000-0000-000030470000}"/>
    <cellStyle name="Normal 2 10 5 2" xfId="5451" xr:uid="{00000000-0005-0000-0000-000031470000}"/>
    <cellStyle name="Normal 2 10 5 3" xfId="5452" xr:uid="{00000000-0005-0000-0000-000032470000}"/>
    <cellStyle name="Normal 2 10 5 4" xfId="5453" xr:uid="{00000000-0005-0000-0000-000033470000}"/>
    <cellStyle name="Normal 2 10 5 5" xfId="5454" xr:uid="{00000000-0005-0000-0000-000034470000}"/>
    <cellStyle name="Normal 2 10 6" xfId="5455" xr:uid="{00000000-0005-0000-0000-000035470000}"/>
    <cellStyle name="Normal 2 10 6 2" xfId="5456" xr:uid="{00000000-0005-0000-0000-000036470000}"/>
    <cellStyle name="Normal 2 10 6 3" xfId="5457" xr:uid="{00000000-0005-0000-0000-000037470000}"/>
    <cellStyle name="Normal 2 10 6 4" xfId="5458" xr:uid="{00000000-0005-0000-0000-000038470000}"/>
    <cellStyle name="Normal 2 10 6 5" xfId="5459" xr:uid="{00000000-0005-0000-0000-000039470000}"/>
    <cellStyle name="Normal 2 10 7" xfId="5460" xr:uid="{00000000-0005-0000-0000-00003A470000}"/>
    <cellStyle name="Normal 2 10 7 2" xfId="5461" xr:uid="{00000000-0005-0000-0000-00003B470000}"/>
    <cellStyle name="Normal 2 10 7 3" xfId="5462" xr:uid="{00000000-0005-0000-0000-00003C470000}"/>
    <cellStyle name="Normal 2 10 7 4" xfId="5463" xr:uid="{00000000-0005-0000-0000-00003D470000}"/>
    <cellStyle name="Normal 2 10 7 5" xfId="5464" xr:uid="{00000000-0005-0000-0000-00003E470000}"/>
    <cellStyle name="Normal 2 10 8" xfId="5465" xr:uid="{00000000-0005-0000-0000-00003F470000}"/>
    <cellStyle name="Normal 2 10 8 2" xfId="5466" xr:uid="{00000000-0005-0000-0000-000040470000}"/>
    <cellStyle name="Normal 2 10 8 3" xfId="5467" xr:uid="{00000000-0005-0000-0000-000041470000}"/>
    <cellStyle name="Normal 2 10 8 4" xfId="5468" xr:uid="{00000000-0005-0000-0000-000042470000}"/>
    <cellStyle name="Normal 2 10 8 5" xfId="5469" xr:uid="{00000000-0005-0000-0000-000043470000}"/>
    <cellStyle name="Normal 2 10 9" xfId="5470" xr:uid="{00000000-0005-0000-0000-000044470000}"/>
    <cellStyle name="Normal 2 11" xfId="5471" xr:uid="{00000000-0005-0000-0000-000045470000}"/>
    <cellStyle name="Normal 2 11 10" xfId="5472" xr:uid="{00000000-0005-0000-0000-000046470000}"/>
    <cellStyle name="Normal 2 11 11" xfId="5473" xr:uid="{00000000-0005-0000-0000-000047470000}"/>
    <cellStyle name="Normal 2 11 12" xfId="5474" xr:uid="{00000000-0005-0000-0000-000048470000}"/>
    <cellStyle name="Normal 2 11 2" xfId="5475" xr:uid="{00000000-0005-0000-0000-000049470000}"/>
    <cellStyle name="Normal 2 11 2 2" xfId="5476" xr:uid="{00000000-0005-0000-0000-00004A470000}"/>
    <cellStyle name="Normal 2 11 2 3" xfId="5477" xr:uid="{00000000-0005-0000-0000-00004B470000}"/>
    <cellStyle name="Normal 2 11 2 4" xfId="5478" xr:uid="{00000000-0005-0000-0000-00004C470000}"/>
    <cellStyle name="Normal 2 11 2 5" xfId="5479" xr:uid="{00000000-0005-0000-0000-00004D470000}"/>
    <cellStyle name="Normal 2 11 3" xfId="5480" xr:uid="{00000000-0005-0000-0000-00004E470000}"/>
    <cellStyle name="Normal 2 11 3 2" xfId="5481" xr:uid="{00000000-0005-0000-0000-00004F470000}"/>
    <cellStyle name="Normal 2 11 3 3" xfId="5482" xr:uid="{00000000-0005-0000-0000-000050470000}"/>
    <cellStyle name="Normal 2 11 3 4" xfId="5483" xr:uid="{00000000-0005-0000-0000-000051470000}"/>
    <cellStyle name="Normal 2 11 3 5" xfId="5484" xr:uid="{00000000-0005-0000-0000-000052470000}"/>
    <cellStyle name="Normal 2 11 4" xfId="5485" xr:uid="{00000000-0005-0000-0000-000053470000}"/>
    <cellStyle name="Normal 2 11 4 2" xfId="5486" xr:uid="{00000000-0005-0000-0000-000054470000}"/>
    <cellStyle name="Normal 2 11 4 3" xfId="5487" xr:uid="{00000000-0005-0000-0000-000055470000}"/>
    <cellStyle name="Normal 2 11 4 4" xfId="5488" xr:uid="{00000000-0005-0000-0000-000056470000}"/>
    <cellStyle name="Normal 2 11 4 5" xfId="5489" xr:uid="{00000000-0005-0000-0000-000057470000}"/>
    <cellStyle name="Normal 2 11 5" xfId="5490" xr:uid="{00000000-0005-0000-0000-000058470000}"/>
    <cellStyle name="Normal 2 11 5 2" xfId="5491" xr:uid="{00000000-0005-0000-0000-000059470000}"/>
    <cellStyle name="Normal 2 11 5 3" xfId="5492" xr:uid="{00000000-0005-0000-0000-00005A470000}"/>
    <cellStyle name="Normal 2 11 5 4" xfId="5493" xr:uid="{00000000-0005-0000-0000-00005B470000}"/>
    <cellStyle name="Normal 2 11 5 5" xfId="5494" xr:uid="{00000000-0005-0000-0000-00005C470000}"/>
    <cellStyle name="Normal 2 11 6" xfId="5495" xr:uid="{00000000-0005-0000-0000-00005D470000}"/>
    <cellStyle name="Normal 2 11 6 2" xfId="5496" xr:uid="{00000000-0005-0000-0000-00005E470000}"/>
    <cellStyle name="Normal 2 11 6 3" xfId="5497" xr:uid="{00000000-0005-0000-0000-00005F470000}"/>
    <cellStyle name="Normal 2 11 6 4" xfId="5498" xr:uid="{00000000-0005-0000-0000-000060470000}"/>
    <cellStyle name="Normal 2 11 6 5" xfId="5499" xr:uid="{00000000-0005-0000-0000-000061470000}"/>
    <cellStyle name="Normal 2 11 7" xfId="5500" xr:uid="{00000000-0005-0000-0000-000062470000}"/>
    <cellStyle name="Normal 2 11 7 2" xfId="5501" xr:uid="{00000000-0005-0000-0000-000063470000}"/>
    <cellStyle name="Normal 2 11 7 3" xfId="5502" xr:uid="{00000000-0005-0000-0000-000064470000}"/>
    <cellStyle name="Normal 2 11 7 4" xfId="5503" xr:uid="{00000000-0005-0000-0000-000065470000}"/>
    <cellStyle name="Normal 2 11 7 5" xfId="5504" xr:uid="{00000000-0005-0000-0000-000066470000}"/>
    <cellStyle name="Normal 2 11 8" xfId="5505" xr:uid="{00000000-0005-0000-0000-000067470000}"/>
    <cellStyle name="Normal 2 11 8 2" xfId="5506" xr:uid="{00000000-0005-0000-0000-000068470000}"/>
    <cellStyle name="Normal 2 11 8 3" xfId="5507" xr:uid="{00000000-0005-0000-0000-000069470000}"/>
    <cellStyle name="Normal 2 11 8 4" xfId="5508" xr:uid="{00000000-0005-0000-0000-00006A470000}"/>
    <cellStyle name="Normal 2 11 8 5" xfId="5509" xr:uid="{00000000-0005-0000-0000-00006B470000}"/>
    <cellStyle name="Normal 2 11 9" xfId="5510" xr:uid="{00000000-0005-0000-0000-00006C470000}"/>
    <cellStyle name="Normal 2 12" xfId="5511" xr:uid="{00000000-0005-0000-0000-00006D470000}"/>
    <cellStyle name="Normal 2 13" xfId="5512" xr:uid="{00000000-0005-0000-0000-00006E470000}"/>
    <cellStyle name="Normal 2 14" xfId="5513" xr:uid="{00000000-0005-0000-0000-00006F470000}"/>
    <cellStyle name="Normal 2 15" xfId="5514" xr:uid="{00000000-0005-0000-0000-000070470000}"/>
    <cellStyle name="Normal 2 15 2" xfId="17107" xr:uid="{00000000-0005-0000-0000-000071470000}"/>
    <cellStyle name="Normal 2 15 2 2" xfId="25811" xr:uid="{00000000-0005-0000-0000-000072470000}"/>
    <cellStyle name="Normal 2 15 3" xfId="19305" xr:uid="{00000000-0005-0000-0000-000073470000}"/>
    <cellStyle name="Normal 2 15 3 2" xfId="28009" xr:uid="{00000000-0005-0000-0000-000074470000}"/>
    <cellStyle name="Normal 2 15 4" xfId="14937" xr:uid="{00000000-0005-0000-0000-000075470000}"/>
    <cellStyle name="Normal 2 15 4 2" xfId="23641" xr:uid="{00000000-0005-0000-0000-000076470000}"/>
    <cellStyle name="Normal 2 15 5" xfId="21472" xr:uid="{00000000-0005-0000-0000-000077470000}"/>
    <cellStyle name="Normal 2 16" xfId="5515" xr:uid="{00000000-0005-0000-0000-000078470000}"/>
    <cellStyle name="Normal 2 16 2" xfId="5516" xr:uid="{00000000-0005-0000-0000-000079470000}"/>
    <cellStyle name="Normal 2 16 2 2" xfId="5517" xr:uid="{00000000-0005-0000-0000-00007A470000}"/>
    <cellStyle name="Normal 2 16 2 2 2" xfId="5518" xr:uid="{00000000-0005-0000-0000-00007B470000}"/>
    <cellStyle name="Normal 2 16 2 2 2 2" xfId="5519" xr:uid="{00000000-0005-0000-0000-00007C470000}"/>
    <cellStyle name="Normal 2 16 2 2 2 2 2" xfId="5520" xr:uid="{00000000-0005-0000-0000-00007D470000}"/>
    <cellStyle name="Normal 2 16 2 2 2 2 2 2" xfId="5521" xr:uid="{00000000-0005-0000-0000-00007E470000}"/>
    <cellStyle name="Normal 2 16 2 2 2 2 2 2 2" xfId="5522" xr:uid="{00000000-0005-0000-0000-00007F470000}"/>
    <cellStyle name="Normal 2 16 2 2 2 2 2 2 2 2" xfId="5523" xr:uid="{00000000-0005-0000-0000-000080470000}"/>
    <cellStyle name="Normal 2 16 2 2 2 2 2 2 2 2 2" xfId="5524" xr:uid="{00000000-0005-0000-0000-000081470000}"/>
    <cellStyle name="Normal 2 16 2 2 2 2 2 2 2 2 2 2" xfId="5525" xr:uid="{00000000-0005-0000-0000-000082470000}"/>
    <cellStyle name="Normal 2 16 2 2 2 2 2 2 2 3" xfId="5526" xr:uid="{00000000-0005-0000-0000-000083470000}"/>
    <cellStyle name="Normal 2 16 2 2 2 2 2 2 3" xfId="5527" xr:uid="{00000000-0005-0000-0000-000084470000}"/>
    <cellStyle name="Normal 2 16 2 2 2 2 2 2 3 2" xfId="5528" xr:uid="{00000000-0005-0000-0000-000085470000}"/>
    <cellStyle name="Normal 2 16 2 2 2 2 2 3" xfId="5529" xr:uid="{00000000-0005-0000-0000-000086470000}"/>
    <cellStyle name="Normal 2 16 2 2 2 2 2 3 2" xfId="5530" xr:uid="{00000000-0005-0000-0000-000087470000}"/>
    <cellStyle name="Normal 2 16 2 2 2 2 2 3 2 2" xfId="5531" xr:uid="{00000000-0005-0000-0000-000088470000}"/>
    <cellStyle name="Normal 2 16 2 2 2 2 2 4" xfId="5532" xr:uid="{00000000-0005-0000-0000-000089470000}"/>
    <cellStyle name="Normal 2 16 2 2 2 2 3" xfId="5533" xr:uid="{00000000-0005-0000-0000-00008A470000}"/>
    <cellStyle name="Normal 2 16 2 2 2 2 4" xfId="5534" xr:uid="{00000000-0005-0000-0000-00008B470000}"/>
    <cellStyle name="Normal 2 16 2 2 2 2 4 2" xfId="5535" xr:uid="{00000000-0005-0000-0000-00008C470000}"/>
    <cellStyle name="Normal 2 16 2 2 2 2 4 2 2" xfId="5536" xr:uid="{00000000-0005-0000-0000-00008D470000}"/>
    <cellStyle name="Normal 2 16 2 2 2 2 4 2 2 2" xfId="5537" xr:uid="{00000000-0005-0000-0000-00008E470000}"/>
    <cellStyle name="Normal 2 16 2 2 2 2 4 3" xfId="5538" xr:uid="{00000000-0005-0000-0000-00008F470000}"/>
    <cellStyle name="Normal 2 16 2 2 2 2 5" xfId="5539" xr:uid="{00000000-0005-0000-0000-000090470000}"/>
    <cellStyle name="Normal 2 16 2 2 2 2 5 2" xfId="5540" xr:uid="{00000000-0005-0000-0000-000091470000}"/>
    <cellStyle name="Normal 2 16 2 2 2 3" xfId="5541" xr:uid="{00000000-0005-0000-0000-000092470000}"/>
    <cellStyle name="Normal 2 16 2 2 2 3 2" xfId="5542" xr:uid="{00000000-0005-0000-0000-000093470000}"/>
    <cellStyle name="Normal 2 16 2 2 2 3 2 2" xfId="5543" xr:uid="{00000000-0005-0000-0000-000094470000}"/>
    <cellStyle name="Normal 2 16 2 2 2 3 2 2 2" xfId="5544" xr:uid="{00000000-0005-0000-0000-000095470000}"/>
    <cellStyle name="Normal 2 16 2 2 2 3 2 2 2 2" xfId="5545" xr:uid="{00000000-0005-0000-0000-000096470000}"/>
    <cellStyle name="Normal 2 16 2 2 2 3 2 2 2 2 2" xfId="5546" xr:uid="{00000000-0005-0000-0000-000097470000}"/>
    <cellStyle name="Normal 2 16 2 2 2 3 2 2 3" xfId="5547" xr:uid="{00000000-0005-0000-0000-000098470000}"/>
    <cellStyle name="Normal 2 16 2 2 2 3 2 3" xfId="5548" xr:uid="{00000000-0005-0000-0000-000099470000}"/>
    <cellStyle name="Normal 2 16 2 2 2 3 2 3 2" xfId="5549" xr:uid="{00000000-0005-0000-0000-00009A470000}"/>
    <cellStyle name="Normal 2 16 2 2 2 3 3" xfId="5550" xr:uid="{00000000-0005-0000-0000-00009B470000}"/>
    <cellStyle name="Normal 2 16 2 2 2 3 3 2" xfId="5551" xr:uid="{00000000-0005-0000-0000-00009C470000}"/>
    <cellStyle name="Normal 2 16 2 2 2 3 3 2 2" xfId="5552" xr:uid="{00000000-0005-0000-0000-00009D470000}"/>
    <cellStyle name="Normal 2 16 2 2 2 3 4" xfId="5553" xr:uid="{00000000-0005-0000-0000-00009E470000}"/>
    <cellStyle name="Normal 2 16 2 2 2 4" xfId="5554" xr:uid="{00000000-0005-0000-0000-00009F470000}"/>
    <cellStyle name="Normal 2 16 2 2 2 4 2" xfId="5555" xr:uid="{00000000-0005-0000-0000-0000A0470000}"/>
    <cellStyle name="Normal 2 16 2 2 2 4 2 2" xfId="5556" xr:uid="{00000000-0005-0000-0000-0000A1470000}"/>
    <cellStyle name="Normal 2 16 2 2 2 4 2 2 2" xfId="5557" xr:uid="{00000000-0005-0000-0000-0000A2470000}"/>
    <cellStyle name="Normal 2 16 2 2 2 4 3" xfId="5558" xr:uid="{00000000-0005-0000-0000-0000A3470000}"/>
    <cellStyle name="Normal 2 16 2 2 2 5" xfId="5559" xr:uid="{00000000-0005-0000-0000-0000A4470000}"/>
    <cellStyle name="Normal 2 16 2 2 2 5 2" xfId="5560" xr:uid="{00000000-0005-0000-0000-0000A5470000}"/>
    <cellStyle name="Normal 2 16 2 2 3" xfId="5561" xr:uid="{00000000-0005-0000-0000-0000A6470000}"/>
    <cellStyle name="Normal 2 16 2 2 3 2" xfId="5562" xr:uid="{00000000-0005-0000-0000-0000A7470000}"/>
    <cellStyle name="Normal 2 16 2 2 3 2 2" xfId="5563" xr:uid="{00000000-0005-0000-0000-0000A8470000}"/>
    <cellStyle name="Normal 2 16 2 2 3 2 2 2" xfId="5564" xr:uid="{00000000-0005-0000-0000-0000A9470000}"/>
    <cellStyle name="Normal 2 16 2 2 3 2 2 2 2" xfId="5565" xr:uid="{00000000-0005-0000-0000-0000AA470000}"/>
    <cellStyle name="Normal 2 16 2 2 3 2 2 2 2 2" xfId="5566" xr:uid="{00000000-0005-0000-0000-0000AB470000}"/>
    <cellStyle name="Normal 2 16 2 2 3 2 2 3" xfId="5567" xr:uid="{00000000-0005-0000-0000-0000AC470000}"/>
    <cellStyle name="Normal 2 16 2 2 3 2 3" xfId="5568" xr:uid="{00000000-0005-0000-0000-0000AD470000}"/>
    <cellStyle name="Normal 2 16 2 2 3 2 3 2" xfId="5569" xr:uid="{00000000-0005-0000-0000-0000AE470000}"/>
    <cellStyle name="Normal 2 16 2 2 3 3" xfId="5570" xr:uid="{00000000-0005-0000-0000-0000AF470000}"/>
    <cellStyle name="Normal 2 16 2 2 3 3 2" xfId="5571" xr:uid="{00000000-0005-0000-0000-0000B0470000}"/>
    <cellStyle name="Normal 2 16 2 2 3 3 2 2" xfId="5572" xr:uid="{00000000-0005-0000-0000-0000B1470000}"/>
    <cellStyle name="Normal 2 16 2 2 3 4" xfId="5573" xr:uid="{00000000-0005-0000-0000-0000B2470000}"/>
    <cellStyle name="Normal 2 16 2 2 4" xfId="5574" xr:uid="{00000000-0005-0000-0000-0000B3470000}"/>
    <cellStyle name="Normal 2 16 2 2 5" xfId="5575" xr:uid="{00000000-0005-0000-0000-0000B4470000}"/>
    <cellStyle name="Normal 2 16 2 2 5 2" xfId="5576" xr:uid="{00000000-0005-0000-0000-0000B5470000}"/>
    <cellStyle name="Normal 2 16 2 2 5 2 2" xfId="5577" xr:uid="{00000000-0005-0000-0000-0000B6470000}"/>
    <cellStyle name="Normal 2 16 2 2 5 2 2 2" xfId="5578" xr:uid="{00000000-0005-0000-0000-0000B7470000}"/>
    <cellStyle name="Normal 2 16 2 2 5 3" xfId="5579" xr:uid="{00000000-0005-0000-0000-0000B8470000}"/>
    <cellStyle name="Normal 2 16 2 2 6" xfId="5580" xr:uid="{00000000-0005-0000-0000-0000B9470000}"/>
    <cellStyle name="Normal 2 16 2 2 6 2" xfId="5581" xr:uid="{00000000-0005-0000-0000-0000BA470000}"/>
    <cellStyle name="Normal 2 16 2 3" xfId="5582" xr:uid="{00000000-0005-0000-0000-0000BB470000}"/>
    <cellStyle name="Normal 2 16 2 3 2" xfId="5583" xr:uid="{00000000-0005-0000-0000-0000BC470000}"/>
    <cellStyle name="Normal 2 16 2 3 2 2" xfId="5584" xr:uid="{00000000-0005-0000-0000-0000BD470000}"/>
    <cellStyle name="Normal 2 16 2 3 2 2 2" xfId="5585" xr:uid="{00000000-0005-0000-0000-0000BE470000}"/>
    <cellStyle name="Normal 2 16 2 3 2 2 2 2" xfId="5586" xr:uid="{00000000-0005-0000-0000-0000BF470000}"/>
    <cellStyle name="Normal 2 16 2 3 2 2 2 2 2" xfId="5587" xr:uid="{00000000-0005-0000-0000-0000C0470000}"/>
    <cellStyle name="Normal 2 16 2 3 2 2 2 2 2 2" xfId="5588" xr:uid="{00000000-0005-0000-0000-0000C1470000}"/>
    <cellStyle name="Normal 2 16 2 3 2 2 2 3" xfId="5589" xr:uid="{00000000-0005-0000-0000-0000C2470000}"/>
    <cellStyle name="Normal 2 16 2 3 2 2 3" xfId="5590" xr:uid="{00000000-0005-0000-0000-0000C3470000}"/>
    <cellStyle name="Normal 2 16 2 3 2 2 3 2" xfId="5591" xr:uid="{00000000-0005-0000-0000-0000C4470000}"/>
    <cellStyle name="Normal 2 16 2 3 2 3" xfId="5592" xr:uid="{00000000-0005-0000-0000-0000C5470000}"/>
    <cellStyle name="Normal 2 16 2 3 2 3 2" xfId="5593" xr:uid="{00000000-0005-0000-0000-0000C6470000}"/>
    <cellStyle name="Normal 2 16 2 3 2 3 2 2" xfId="5594" xr:uid="{00000000-0005-0000-0000-0000C7470000}"/>
    <cellStyle name="Normal 2 16 2 3 2 4" xfId="5595" xr:uid="{00000000-0005-0000-0000-0000C8470000}"/>
    <cellStyle name="Normal 2 16 2 3 3" xfId="5596" xr:uid="{00000000-0005-0000-0000-0000C9470000}"/>
    <cellStyle name="Normal 2 16 2 3 4" xfId="5597" xr:uid="{00000000-0005-0000-0000-0000CA470000}"/>
    <cellStyle name="Normal 2 16 2 3 4 2" xfId="5598" xr:uid="{00000000-0005-0000-0000-0000CB470000}"/>
    <cellStyle name="Normal 2 16 2 3 4 2 2" xfId="5599" xr:uid="{00000000-0005-0000-0000-0000CC470000}"/>
    <cellStyle name="Normal 2 16 2 3 4 2 2 2" xfId="5600" xr:uid="{00000000-0005-0000-0000-0000CD470000}"/>
    <cellStyle name="Normal 2 16 2 3 4 3" xfId="5601" xr:uid="{00000000-0005-0000-0000-0000CE470000}"/>
    <cellStyle name="Normal 2 16 2 3 5" xfId="5602" xr:uid="{00000000-0005-0000-0000-0000CF470000}"/>
    <cellStyle name="Normal 2 16 2 3 5 2" xfId="5603" xr:uid="{00000000-0005-0000-0000-0000D0470000}"/>
    <cellStyle name="Normal 2 16 2 4" xfId="5604" xr:uid="{00000000-0005-0000-0000-0000D1470000}"/>
    <cellStyle name="Normal 2 16 2 4 2" xfId="5605" xr:uid="{00000000-0005-0000-0000-0000D2470000}"/>
    <cellStyle name="Normal 2 16 2 4 2 2" xfId="5606" xr:uid="{00000000-0005-0000-0000-0000D3470000}"/>
    <cellStyle name="Normal 2 16 2 4 2 2 2" xfId="5607" xr:uid="{00000000-0005-0000-0000-0000D4470000}"/>
    <cellStyle name="Normal 2 16 2 4 2 2 2 2" xfId="5608" xr:uid="{00000000-0005-0000-0000-0000D5470000}"/>
    <cellStyle name="Normal 2 16 2 4 2 2 2 2 2" xfId="5609" xr:uid="{00000000-0005-0000-0000-0000D6470000}"/>
    <cellStyle name="Normal 2 16 2 4 2 2 3" xfId="5610" xr:uid="{00000000-0005-0000-0000-0000D7470000}"/>
    <cellStyle name="Normal 2 16 2 4 2 3" xfId="5611" xr:uid="{00000000-0005-0000-0000-0000D8470000}"/>
    <cellStyle name="Normal 2 16 2 4 2 3 2" xfId="5612" xr:uid="{00000000-0005-0000-0000-0000D9470000}"/>
    <cellStyle name="Normal 2 16 2 4 3" xfId="5613" xr:uid="{00000000-0005-0000-0000-0000DA470000}"/>
    <cellStyle name="Normal 2 16 2 4 3 2" xfId="5614" xr:uid="{00000000-0005-0000-0000-0000DB470000}"/>
    <cellStyle name="Normal 2 16 2 4 3 2 2" xfId="5615" xr:uid="{00000000-0005-0000-0000-0000DC470000}"/>
    <cellStyle name="Normal 2 16 2 4 4" xfId="5616" xr:uid="{00000000-0005-0000-0000-0000DD470000}"/>
    <cellStyle name="Normal 2 16 2 5" xfId="5617" xr:uid="{00000000-0005-0000-0000-0000DE470000}"/>
    <cellStyle name="Normal 2 16 2 5 2" xfId="5618" xr:uid="{00000000-0005-0000-0000-0000DF470000}"/>
    <cellStyle name="Normal 2 16 2 5 2 2" xfId="5619" xr:uid="{00000000-0005-0000-0000-0000E0470000}"/>
    <cellStyle name="Normal 2 16 2 5 2 2 2" xfId="5620" xr:uid="{00000000-0005-0000-0000-0000E1470000}"/>
    <cellStyle name="Normal 2 16 2 5 3" xfId="5621" xr:uid="{00000000-0005-0000-0000-0000E2470000}"/>
    <cellStyle name="Normal 2 16 2 6" xfId="5622" xr:uid="{00000000-0005-0000-0000-0000E3470000}"/>
    <cellStyle name="Normal 2 16 2 6 2" xfId="5623" xr:uid="{00000000-0005-0000-0000-0000E4470000}"/>
    <cellStyle name="Normal 2 16 3" xfId="5624" xr:uid="{00000000-0005-0000-0000-0000E5470000}"/>
    <cellStyle name="Normal 2 16 3 2" xfId="5625" xr:uid="{00000000-0005-0000-0000-0000E6470000}"/>
    <cellStyle name="Normal 2 16 3 2 2" xfId="5626" xr:uid="{00000000-0005-0000-0000-0000E7470000}"/>
    <cellStyle name="Normal 2 16 3 2 2 2" xfId="5627" xr:uid="{00000000-0005-0000-0000-0000E8470000}"/>
    <cellStyle name="Normal 2 16 3 2 2 2 2" xfId="5628" xr:uid="{00000000-0005-0000-0000-0000E9470000}"/>
    <cellStyle name="Normal 2 16 3 2 2 2 2 2" xfId="5629" xr:uid="{00000000-0005-0000-0000-0000EA470000}"/>
    <cellStyle name="Normal 2 16 3 2 2 2 2 2 2" xfId="5630" xr:uid="{00000000-0005-0000-0000-0000EB470000}"/>
    <cellStyle name="Normal 2 16 3 2 2 2 2 2 2 2" xfId="5631" xr:uid="{00000000-0005-0000-0000-0000EC470000}"/>
    <cellStyle name="Normal 2 16 3 2 2 2 2 3" xfId="5632" xr:uid="{00000000-0005-0000-0000-0000ED470000}"/>
    <cellStyle name="Normal 2 16 3 2 2 2 3" xfId="5633" xr:uid="{00000000-0005-0000-0000-0000EE470000}"/>
    <cellStyle name="Normal 2 16 3 2 2 2 3 2" xfId="5634" xr:uid="{00000000-0005-0000-0000-0000EF470000}"/>
    <cellStyle name="Normal 2 16 3 2 2 3" xfId="5635" xr:uid="{00000000-0005-0000-0000-0000F0470000}"/>
    <cellStyle name="Normal 2 16 3 2 2 3 2" xfId="5636" xr:uid="{00000000-0005-0000-0000-0000F1470000}"/>
    <cellStyle name="Normal 2 16 3 2 2 3 2 2" xfId="5637" xr:uid="{00000000-0005-0000-0000-0000F2470000}"/>
    <cellStyle name="Normal 2 16 3 2 2 4" xfId="5638" xr:uid="{00000000-0005-0000-0000-0000F3470000}"/>
    <cellStyle name="Normal 2 16 3 2 3" xfId="5639" xr:uid="{00000000-0005-0000-0000-0000F4470000}"/>
    <cellStyle name="Normal 2 16 3 2 4" xfId="5640" xr:uid="{00000000-0005-0000-0000-0000F5470000}"/>
    <cellStyle name="Normal 2 16 3 2 4 2" xfId="5641" xr:uid="{00000000-0005-0000-0000-0000F6470000}"/>
    <cellStyle name="Normal 2 16 3 2 4 2 2" xfId="5642" xr:uid="{00000000-0005-0000-0000-0000F7470000}"/>
    <cellStyle name="Normal 2 16 3 2 4 2 2 2" xfId="5643" xr:uid="{00000000-0005-0000-0000-0000F8470000}"/>
    <cellStyle name="Normal 2 16 3 2 4 3" xfId="5644" xr:uid="{00000000-0005-0000-0000-0000F9470000}"/>
    <cellStyle name="Normal 2 16 3 2 5" xfId="5645" xr:uid="{00000000-0005-0000-0000-0000FA470000}"/>
    <cellStyle name="Normal 2 16 3 2 5 2" xfId="5646" xr:uid="{00000000-0005-0000-0000-0000FB470000}"/>
    <cellStyle name="Normal 2 16 3 3" xfId="5647" xr:uid="{00000000-0005-0000-0000-0000FC470000}"/>
    <cellStyle name="Normal 2 16 3 3 2" xfId="5648" xr:uid="{00000000-0005-0000-0000-0000FD470000}"/>
    <cellStyle name="Normal 2 16 3 3 2 2" xfId="5649" xr:uid="{00000000-0005-0000-0000-0000FE470000}"/>
    <cellStyle name="Normal 2 16 3 3 2 2 2" xfId="5650" xr:uid="{00000000-0005-0000-0000-0000FF470000}"/>
    <cellStyle name="Normal 2 16 3 3 2 2 2 2" xfId="5651" xr:uid="{00000000-0005-0000-0000-000000480000}"/>
    <cellStyle name="Normal 2 16 3 3 2 2 2 2 2" xfId="5652" xr:uid="{00000000-0005-0000-0000-000001480000}"/>
    <cellStyle name="Normal 2 16 3 3 2 2 3" xfId="5653" xr:uid="{00000000-0005-0000-0000-000002480000}"/>
    <cellStyle name="Normal 2 16 3 3 2 3" xfId="5654" xr:uid="{00000000-0005-0000-0000-000003480000}"/>
    <cellStyle name="Normal 2 16 3 3 2 3 2" xfId="5655" xr:uid="{00000000-0005-0000-0000-000004480000}"/>
    <cellStyle name="Normal 2 16 3 3 3" xfId="5656" xr:uid="{00000000-0005-0000-0000-000005480000}"/>
    <cellStyle name="Normal 2 16 3 3 3 2" xfId="5657" xr:uid="{00000000-0005-0000-0000-000006480000}"/>
    <cellStyle name="Normal 2 16 3 3 3 2 2" xfId="5658" xr:uid="{00000000-0005-0000-0000-000007480000}"/>
    <cellStyle name="Normal 2 16 3 3 4" xfId="5659" xr:uid="{00000000-0005-0000-0000-000008480000}"/>
    <cellStyle name="Normal 2 16 3 4" xfId="5660" xr:uid="{00000000-0005-0000-0000-000009480000}"/>
    <cellStyle name="Normal 2 16 3 4 2" xfId="5661" xr:uid="{00000000-0005-0000-0000-00000A480000}"/>
    <cellStyle name="Normal 2 16 3 4 2 2" xfId="5662" xr:uid="{00000000-0005-0000-0000-00000B480000}"/>
    <cellStyle name="Normal 2 16 3 4 2 2 2" xfId="5663" xr:uid="{00000000-0005-0000-0000-00000C480000}"/>
    <cellStyle name="Normal 2 16 3 4 3" xfId="5664" xr:uid="{00000000-0005-0000-0000-00000D480000}"/>
    <cellStyle name="Normal 2 16 3 5" xfId="5665" xr:uid="{00000000-0005-0000-0000-00000E480000}"/>
    <cellStyle name="Normal 2 16 3 5 2" xfId="5666" xr:uid="{00000000-0005-0000-0000-00000F480000}"/>
    <cellStyle name="Normal 2 16 4" xfId="5667" xr:uid="{00000000-0005-0000-0000-000010480000}"/>
    <cellStyle name="Normal 2 16 4 2" xfId="5668" xr:uid="{00000000-0005-0000-0000-000011480000}"/>
    <cellStyle name="Normal 2 16 4 2 2" xfId="5669" xr:uid="{00000000-0005-0000-0000-000012480000}"/>
    <cellStyle name="Normal 2 16 4 2 2 2" xfId="5670" xr:uid="{00000000-0005-0000-0000-000013480000}"/>
    <cellStyle name="Normal 2 16 4 2 2 2 2" xfId="5671" xr:uid="{00000000-0005-0000-0000-000014480000}"/>
    <cellStyle name="Normal 2 16 4 2 2 2 2 2" xfId="5672" xr:uid="{00000000-0005-0000-0000-000015480000}"/>
    <cellStyle name="Normal 2 16 4 2 2 3" xfId="5673" xr:uid="{00000000-0005-0000-0000-000016480000}"/>
    <cellStyle name="Normal 2 16 4 2 3" xfId="5674" xr:uid="{00000000-0005-0000-0000-000017480000}"/>
    <cellStyle name="Normal 2 16 4 2 3 2" xfId="5675" xr:uid="{00000000-0005-0000-0000-000018480000}"/>
    <cellStyle name="Normal 2 16 4 3" xfId="5676" xr:uid="{00000000-0005-0000-0000-000019480000}"/>
    <cellStyle name="Normal 2 16 4 3 2" xfId="5677" xr:uid="{00000000-0005-0000-0000-00001A480000}"/>
    <cellStyle name="Normal 2 16 4 3 2 2" xfId="5678" xr:uid="{00000000-0005-0000-0000-00001B480000}"/>
    <cellStyle name="Normal 2 16 4 4" xfId="5679" xr:uid="{00000000-0005-0000-0000-00001C480000}"/>
    <cellStyle name="Normal 2 16 5" xfId="5680" xr:uid="{00000000-0005-0000-0000-00001D480000}"/>
    <cellStyle name="Normal 2 16 6" xfId="5681" xr:uid="{00000000-0005-0000-0000-00001E480000}"/>
    <cellStyle name="Normal 2 16 6 2" xfId="5682" xr:uid="{00000000-0005-0000-0000-00001F480000}"/>
    <cellStyle name="Normal 2 16 6 2 2" xfId="5683" xr:uid="{00000000-0005-0000-0000-000020480000}"/>
    <cellStyle name="Normal 2 16 6 2 2 2" xfId="5684" xr:uid="{00000000-0005-0000-0000-000021480000}"/>
    <cellStyle name="Normal 2 16 6 3" xfId="5685" xr:uid="{00000000-0005-0000-0000-000022480000}"/>
    <cellStyle name="Normal 2 16 7" xfId="5686" xr:uid="{00000000-0005-0000-0000-000023480000}"/>
    <cellStyle name="Normal 2 16 7 2" xfId="5687" xr:uid="{00000000-0005-0000-0000-000024480000}"/>
    <cellStyle name="Normal 2 17" xfId="5688" xr:uid="{00000000-0005-0000-0000-000025480000}"/>
    <cellStyle name="Normal 2 17 2" xfId="5689" xr:uid="{00000000-0005-0000-0000-000026480000}"/>
    <cellStyle name="Normal 2 17 2 2" xfId="5690" xr:uid="{00000000-0005-0000-0000-000027480000}"/>
    <cellStyle name="Normal 2 17 2 2 2" xfId="5691" xr:uid="{00000000-0005-0000-0000-000028480000}"/>
    <cellStyle name="Normal 2 17 2 2 2 2" xfId="5692" xr:uid="{00000000-0005-0000-0000-000029480000}"/>
    <cellStyle name="Normal 2 17 2 2 2 2 2" xfId="5693" xr:uid="{00000000-0005-0000-0000-00002A480000}"/>
    <cellStyle name="Normal 2 17 2 2 2 2 2 2" xfId="5694" xr:uid="{00000000-0005-0000-0000-00002B480000}"/>
    <cellStyle name="Normal 2 17 2 2 2 2 2 2 2" xfId="5695" xr:uid="{00000000-0005-0000-0000-00002C480000}"/>
    <cellStyle name="Normal 2 17 2 2 2 2 2 2 2 2" xfId="5696" xr:uid="{00000000-0005-0000-0000-00002D480000}"/>
    <cellStyle name="Normal 2 17 2 2 2 2 2 2 2 2 2" xfId="5697" xr:uid="{00000000-0005-0000-0000-00002E480000}"/>
    <cellStyle name="Normal 2 17 2 2 2 2 2 2 3" xfId="5698" xr:uid="{00000000-0005-0000-0000-00002F480000}"/>
    <cellStyle name="Normal 2 17 2 2 2 2 2 3" xfId="5699" xr:uid="{00000000-0005-0000-0000-000030480000}"/>
    <cellStyle name="Normal 2 17 2 2 2 2 2 3 2" xfId="5700" xr:uid="{00000000-0005-0000-0000-000031480000}"/>
    <cellStyle name="Normal 2 17 2 2 2 2 3" xfId="5701" xr:uid="{00000000-0005-0000-0000-000032480000}"/>
    <cellStyle name="Normal 2 17 2 2 2 2 3 2" xfId="5702" xr:uid="{00000000-0005-0000-0000-000033480000}"/>
    <cellStyle name="Normal 2 17 2 2 2 2 3 2 2" xfId="5703" xr:uid="{00000000-0005-0000-0000-000034480000}"/>
    <cellStyle name="Normal 2 17 2 2 2 2 4" xfId="5704" xr:uid="{00000000-0005-0000-0000-000035480000}"/>
    <cellStyle name="Normal 2 17 2 2 2 3" xfId="5705" xr:uid="{00000000-0005-0000-0000-000036480000}"/>
    <cellStyle name="Normal 2 17 2 2 2 4" xfId="5706" xr:uid="{00000000-0005-0000-0000-000037480000}"/>
    <cellStyle name="Normal 2 17 2 2 2 4 2" xfId="5707" xr:uid="{00000000-0005-0000-0000-000038480000}"/>
    <cellStyle name="Normal 2 17 2 2 2 4 2 2" xfId="5708" xr:uid="{00000000-0005-0000-0000-000039480000}"/>
    <cellStyle name="Normal 2 17 2 2 2 4 2 2 2" xfId="5709" xr:uid="{00000000-0005-0000-0000-00003A480000}"/>
    <cellStyle name="Normal 2 17 2 2 2 4 3" xfId="5710" xr:uid="{00000000-0005-0000-0000-00003B480000}"/>
    <cellStyle name="Normal 2 17 2 2 2 5" xfId="5711" xr:uid="{00000000-0005-0000-0000-00003C480000}"/>
    <cellStyle name="Normal 2 17 2 2 2 5 2" xfId="5712" xr:uid="{00000000-0005-0000-0000-00003D480000}"/>
    <cellStyle name="Normal 2 17 2 2 3" xfId="5713" xr:uid="{00000000-0005-0000-0000-00003E480000}"/>
    <cellStyle name="Normal 2 17 2 2 3 2" xfId="5714" xr:uid="{00000000-0005-0000-0000-00003F480000}"/>
    <cellStyle name="Normal 2 17 2 2 3 2 2" xfId="5715" xr:uid="{00000000-0005-0000-0000-000040480000}"/>
    <cellStyle name="Normal 2 17 2 2 3 2 2 2" xfId="5716" xr:uid="{00000000-0005-0000-0000-000041480000}"/>
    <cellStyle name="Normal 2 17 2 2 3 2 2 2 2" xfId="5717" xr:uid="{00000000-0005-0000-0000-000042480000}"/>
    <cellStyle name="Normal 2 17 2 2 3 2 2 2 2 2" xfId="5718" xr:uid="{00000000-0005-0000-0000-000043480000}"/>
    <cellStyle name="Normal 2 17 2 2 3 2 2 3" xfId="5719" xr:uid="{00000000-0005-0000-0000-000044480000}"/>
    <cellStyle name="Normal 2 17 2 2 3 2 3" xfId="5720" xr:uid="{00000000-0005-0000-0000-000045480000}"/>
    <cellStyle name="Normal 2 17 2 2 3 2 3 2" xfId="5721" xr:uid="{00000000-0005-0000-0000-000046480000}"/>
    <cellStyle name="Normal 2 17 2 2 3 3" xfId="5722" xr:uid="{00000000-0005-0000-0000-000047480000}"/>
    <cellStyle name="Normal 2 17 2 2 3 3 2" xfId="5723" xr:uid="{00000000-0005-0000-0000-000048480000}"/>
    <cellStyle name="Normal 2 17 2 2 3 3 2 2" xfId="5724" xr:uid="{00000000-0005-0000-0000-000049480000}"/>
    <cellStyle name="Normal 2 17 2 2 3 4" xfId="5725" xr:uid="{00000000-0005-0000-0000-00004A480000}"/>
    <cellStyle name="Normal 2 17 2 2 4" xfId="5726" xr:uid="{00000000-0005-0000-0000-00004B480000}"/>
    <cellStyle name="Normal 2 17 2 2 4 2" xfId="5727" xr:uid="{00000000-0005-0000-0000-00004C480000}"/>
    <cellStyle name="Normal 2 17 2 2 4 2 2" xfId="5728" xr:uid="{00000000-0005-0000-0000-00004D480000}"/>
    <cellStyle name="Normal 2 17 2 2 4 2 2 2" xfId="5729" xr:uid="{00000000-0005-0000-0000-00004E480000}"/>
    <cellStyle name="Normal 2 17 2 2 4 3" xfId="5730" xr:uid="{00000000-0005-0000-0000-00004F480000}"/>
    <cellStyle name="Normal 2 17 2 2 5" xfId="5731" xr:uid="{00000000-0005-0000-0000-000050480000}"/>
    <cellStyle name="Normal 2 17 2 2 5 2" xfId="5732" xr:uid="{00000000-0005-0000-0000-000051480000}"/>
    <cellStyle name="Normal 2 17 2 3" xfId="5733" xr:uid="{00000000-0005-0000-0000-000052480000}"/>
    <cellStyle name="Normal 2 17 2 3 2" xfId="5734" xr:uid="{00000000-0005-0000-0000-000053480000}"/>
    <cellStyle name="Normal 2 17 2 3 2 2" xfId="5735" xr:uid="{00000000-0005-0000-0000-000054480000}"/>
    <cellStyle name="Normal 2 17 2 3 2 2 2" xfId="5736" xr:uid="{00000000-0005-0000-0000-000055480000}"/>
    <cellStyle name="Normal 2 17 2 3 2 2 2 2" xfId="5737" xr:uid="{00000000-0005-0000-0000-000056480000}"/>
    <cellStyle name="Normal 2 17 2 3 2 2 2 2 2" xfId="5738" xr:uid="{00000000-0005-0000-0000-000057480000}"/>
    <cellStyle name="Normal 2 17 2 3 2 2 3" xfId="5739" xr:uid="{00000000-0005-0000-0000-000058480000}"/>
    <cellStyle name="Normal 2 17 2 3 2 3" xfId="5740" xr:uid="{00000000-0005-0000-0000-000059480000}"/>
    <cellStyle name="Normal 2 17 2 3 2 3 2" xfId="5741" xr:uid="{00000000-0005-0000-0000-00005A480000}"/>
    <cellStyle name="Normal 2 17 2 3 3" xfId="5742" xr:uid="{00000000-0005-0000-0000-00005B480000}"/>
    <cellStyle name="Normal 2 17 2 3 3 2" xfId="5743" xr:uid="{00000000-0005-0000-0000-00005C480000}"/>
    <cellStyle name="Normal 2 17 2 3 3 2 2" xfId="5744" xr:uid="{00000000-0005-0000-0000-00005D480000}"/>
    <cellStyle name="Normal 2 17 2 3 4" xfId="5745" xr:uid="{00000000-0005-0000-0000-00005E480000}"/>
    <cellStyle name="Normal 2 17 2 4" xfId="5746" xr:uid="{00000000-0005-0000-0000-00005F480000}"/>
    <cellStyle name="Normal 2 17 2 5" xfId="5747" xr:uid="{00000000-0005-0000-0000-000060480000}"/>
    <cellStyle name="Normal 2 17 2 5 2" xfId="5748" xr:uid="{00000000-0005-0000-0000-000061480000}"/>
    <cellStyle name="Normal 2 17 2 5 2 2" xfId="5749" xr:uid="{00000000-0005-0000-0000-000062480000}"/>
    <cellStyle name="Normal 2 17 2 5 2 2 2" xfId="5750" xr:uid="{00000000-0005-0000-0000-000063480000}"/>
    <cellStyle name="Normal 2 17 2 5 3" xfId="5751" xr:uid="{00000000-0005-0000-0000-000064480000}"/>
    <cellStyle name="Normal 2 17 2 6" xfId="5752" xr:uid="{00000000-0005-0000-0000-000065480000}"/>
    <cellStyle name="Normal 2 17 2 6 2" xfId="5753" xr:uid="{00000000-0005-0000-0000-000066480000}"/>
    <cellStyle name="Normal 2 17 3" xfId="5754" xr:uid="{00000000-0005-0000-0000-000067480000}"/>
    <cellStyle name="Normal 2 17 3 2" xfId="5755" xr:uid="{00000000-0005-0000-0000-000068480000}"/>
    <cellStyle name="Normal 2 17 3 2 2" xfId="5756" xr:uid="{00000000-0005-0000-0000-000069480000}"/>
    <cellStyle name="Normal 2 17 3 2 2 2" xfId="5757" xr:uid="{00000000-0005-0000-0000-00006A480000}"/>
    <cellStyle name="Normal 2 17 3 2 2 2 2" xfId="5758" xr:uid="{00000000-0005-0000-0000-00006B480000}"/>
    <cellStyle name="Normal 2 17 3 2 2 2 2 2" xfId="5759" xr:uid="{00000000-0005-0000-0000-00006C480000}"/>
    <cellStyle name="Normal 2 17 3 2 2 2 2 2 2" xfId="5760" xr:uid="{00000000-0005-0000-0000-00006D480000}"/>
    <cellStyle name="Normal 2 17 3 2 2 2 3" xfId="5761" xr:uid="{00000000-0005-0000-0000-00006E480000}"/>
    <cellStyle name="Normal 2 17 3 2 2 3" xfId="5762" xr:uid="{00000000-0005-0000-0000-00006F480000}"/>
    <cellStyle name="Normal 2 17 3 2 2 3 2" xfId="5763" xr:uid="{00000000-0005-0000-0000-000070480000}"/>
    <cellStyle name="Normal 2 17 3 2 3" xfId="5764" xr:uid="{00000000-0005-0000-0000-000071480000}"/>
    <cellStyle name="Normal 2 17 3 2 3 2" xfId="5765" xr:uid="{00000000-0005-0000-0000-000072480000}"/>
    <cellStyle name="Normal 2 17 3 2 3 2 2" xfId="5766" xr:uid="{00000000-0005-0000-0000-000073480000}"/>
    <cellStyle name="Normal 2 17 3 2 4" xfId="5767" xr:uid="{00000000-0005-0000-0000-000074480000}"/>
    <cellStyle name="Normal 2 17 3 3" xfId="5768" xr:uid="{00000000-0005-0000-0000-000075480000}"/>
    <cellStyle name="Normal 2 17 3 4" xfId="5769" xr:uid="{00000000-0005-0000-0000-000076480000}"/>
    <cellStyle name="Normal 2 17 3 4 2" xfId="5770" xr:uid="{00000000-0005-0000-0000-000077480000}"/>
    <cellStyle name="Normal 2 17 3 4 2 2" xfId="5771" xr:uid="{00000000-0005-0000-0000-000078480000}"/>
    <cellStyle name="Normal 2 17 3 4 2 2 2" xfId="5772" xr:uid="{00000000-0005-0000-0000-000079480000}"/>
    <cellStyle name="Normal 2 17 3 4 3" xfId="5773" xr:uid="{00000000-0005-0000-0000-00007A480000}"/>
    <cellStyle name="Normal 2 17 3 5" xfId="5774" xr:uid="{00000000-0005-0000-0000-00007B480000}"/>
    <cellStyle name="Normal 2 17 3 5 2" xfId="5775" xr:uid="{00000000-0005-0000-0000-00007C480000}"/>
    <cellStyle name="Normal 2 17 4" xfId="5776" xr:uid="{00000000-0005-0000-0000-00007D480000}"/>
    <cellStyle name="Normal 2 17 4 2" xfId="5777" xr:uid="{00000000-0005-0000-0000-00007E480000}"/>
    <cellStyle name="Normal 2 17 4 2 2" xfId="5778" xr:uid="{00000000-0005-0000-0000-00007F480000}"/>
    <cellStyle name="Normal 2 17 4 2 2 2" xfId="5779" xr:uid="{00000000-0005-0000-0000-000080480000}"/>
    <cellStyle name="Normal 2 17 4 2 2 2 2" xfId="5780" xr:uid="{00000000-0005-0000-0000-000081480000}"/>
    <cellStyle name="Normal 2 17 4 2 2 2 2 2" xfId="5781" xr:uid="{00000000-0005-0000-0000-000082480000}"/>
    <cellStyle name="Normal 2 17 4 2 2 3" xfId="5782" xr:uid="{00000000-0005-0000-0000-000083480000}"/>
    <cellStyle name="Normal 2 17 4 2 3" xfId="5783" xr:uid="{00000000-0005-0000-0000-000084480000}"/>
    <cellStyle name="Normal 2 17 4 2 3 2" xfId="5784" xr:uid="{00000000-0005-0000-0000-000085480000}"/>
    <cellStyle name="Normal 2 17 4 3" xfId="5785" xr:uid="{00000000-0005-0000-0000-000086480000}"/>
    <cellStyle name="Normal 2 17 4 3 2" xfId="5786" xr:uid="{00000000-0005-0000-0000-000087480000}"/>
    <cellStyle name="Normal 2 17 4 3 2 2" xfId="5787" xr:uid="{00000000-0005-0000-0000-000088480000}"/>
    <cellStyle name="Normal 2 17 4 4" xfId="5788" xr:uid="{00000000-0005-0000-0000-000089480000}"/>
    <cellStyle name="Normal 2 17 5" xfId="5789" xr:uid="{00000000-0005-0000-0000-00008A480000}"/>
    <cellStyle name="Normal 2 17 5 2" xfId="5790" xr:uid="{00000000-0005-0000-0000-00008B480000}"/>
    <cellStyle name="Normal 2 17 5 2 2" xfId="5791" xr:uid="{00000000-0005-0000-0000-00008C480000}"/>
    <cellStyle name="Normal 2 17 5 2 2 2" xfId="5792" xr:uid="{00000000-0005-0000-0000-00008D480000}"/>
    <cellStyle name="Normal 2 17 5 3" xfId="5793" xr:uid="{00000000-0005-0000-0000-00008E480000}"/>
    <cellStyle name="Normal 2 17 6" xfId="5794" xr:uid="{00000000-0005-0000-0000-00008F480000}"/>
    <cellStyle name="Normal 2 17 6 2" xfId="5795" xr:uid="{00000000-0005-0000-0000-000090480000}"/>
    <cellStyle name="Normal 2 18" xfId="5796" xr:uid="{00000000-0005-0000-0000-000091480000}"/>
    <cellStyle name="Normal 2 19" xfId="5797" xr:uid="{00000000-0005-0000-0000-000092480000}"/>
    <cellStyle name="Normal 2 2" xfId="5" xr:uid="{00000000-0005-0000-0000-000093480000}"/>
    <cellStyle name="Normal 2 2 2" xfId="56" xr:uid="{00000000-0005-0000-0000-000094480000}"/>
    <cellStyle name="Normal 2 2 2 10" xfId="19578" xr:uid="{00000000-0005-0000-0000-000095480000}"/>
    <cellStyle name="Normal 2 2 2 2" xfId="72" xr:uid="{00000000-0005-0000-0000-000096480000}"/>
    <cellStyle name="Normal 2 2 2 2 2" xfId="106" xr:uid="{00000000-0005-0000-0000-000097480000}"/>
    <cellStyle name="Normal 2 2 2 2 2 10" xfId="19626" xr:uid="{00000000-0005-0000-0000-000098480000}"/>
    <cellStyle name="Normal 2 2 2 2 2 2" xfId="174" xr:uid="{00000000-0005-0000-0000-000099480000}"/>
    <cellStyle name="Normal 2 2 2 2 2 2 2" xfId="5801" xr:uid="{00000000-0005-0000-0000-00009A480000}"/>
    <cellStyle name="Normal 2 2 2 2 2 2 3" xfId="15326" xr:uid="{00000000-0005-0000-0000-00009B480000}"/>
    <cellStyle name="Normal 2 2 2 2 2 2 3 2" xfId="24030" xr:uid="{00000000-0005-0000-0000-00009C480000}"/>
    <cellStyle name="Normal 2 2 2 2 2 2 4" xfId="17524" xr:uid="{00000000-0005-0000-0000-00009D480000}"/>
    <cellStyle name="Normal 2 2 2 2 2 2 4 2" xfId="26228" xr:uid="{00000000-0005-0000-0000-00009E480000}"/>
    <cellStyle name="Normal 2 2 2 2 2 2 5" xfId="13156" xr:uid="{00000000-0005-0000-0000-00009F480000}"/>
    <cellStyle name="Normal 2 2 2 2 2 2 5 2" xfId="21860" xr:uid="{00000000-0005-0000-0000-0000A0480000}"/>
    <cellStyle name="Normal 2 2 2 2 2 2 6" xfId="19691" xr:uid="{00000000-0005-0000-0000-0000A1480000}"/>
    <cellStyle name="Normal 2 2 2 2 2 3" xfId="5802" xr:uid="{00000000-0005-0000-0000-0000A2480000}"/>
    <cellStyle name="Normal 2 2 2 2 2 4" xfId="5803" xr:uid="{00000000-0005-0000-0000-0000A3480000}"/>
    <cellStyle name="Normal 2 2 2 2 2 5" xfId="5804" xr:uid="{00000000-0005-0000-0000-0000A4480000}"/>
    <cellStyle name="Normal 2 2 2 2 2 6" xfId="5800" xr:uid="{00000000-0005-0000-0000-0000A5480000}"/>
    <cellStyle name="Normal 2 2 2 2 2 7" xfId="15260" xr:uid="{00000000-0005-0000-0000-0000A6480000}"/>
    <cellStyle name="Normal 2 2 2 2 2 7 2" xfId="23964" xr:uid="{00000000-0005-0000-0000-0000A7480000}"/>
    <cellStyle name="Normal 2 2 2 2 2 8" xfId="17459" xr:uid="{00000000-0005-0000-0000-0000A8480000}"/>
    <cellStyle name="Normal 2 2 2 2 2 8 2" xfId="26163" xr:uid="{00000000-0005-0000-0000-0000A9480000}"/>
    <cellStyle name="Normal 2 2 2 2 2 9" xfId="13090" xr:uid="{00000000-0005-0000-0000-0000AA480000}"/>
    <cellStyle name="Normal 2 2 2 2 2 9 2" xfId="21794" xr:uid="{00000000-0005-0000-0000-0000AB480000}"/>
    <cellStyle name="Normal 2 2 2 2 3" xfId="142" xr:uid="{00000000-0005-0000-0000-0000AC480000}"/>
    <cellStyle name="Normal 2 2 2 2 3 10" xfId="19659" xr:uid="{00000000-0005-0000-0000-0000AD480000}"/>
    <cellStyle name="Normal 2 2 2 2 3 2" xfId="5806" xr:uid="{00000000-0005-0000-0000-0000AE480000}"/>
    <cellStyle name="Normal 2 2 2 2 3 3" xfId="5807" xr:uid="{00000000-0005-0000-0000-0000AF480000}"/>
    <cellStyle name="Normal 2 2 2 2 3 4" xfId="5808" xr:uid="{00000000-0005-0000-0000-0000B0480000}"/>
    <cellStyle name="Normal 2 2 2 2 3 5" xfId="5809" xr:uid="{00000000-0005-0000-0000-0000B1480000}"/>
    <cellStyle name="Normal 2 2 2 2 3 6" xfId="5805" xr:uid="{00000000-0005-0000-0000-0000B2480000}"/>
    <cellStyle name="Normal 2 2 2 2 3 7" xfId="15294" xr:uid="{00000000-0005-0000-0000-0000B3480000}"/>
    <cellStyle name="Normal 2 2 2 2 3 7 2" xfId="23998" xr:uid="{00000000-0005-0000-0000-0000B4480000}"/>
    <cellStyle name="Normal 2 2 2 2 3 8" xfId="17492" xr:uid="{00000000-0005-0000-0000-0000B5480000}"/>
    <cellStyle name="Normal 2 2 2 2 3 8 2" xfId="26196" xr:uid="{00000000-0005-0000-0000-0000B6480000}"/>
    <cellStyle name="Normal 2 2 2 2 3 9" xfId="13124" xr:uid="{00000000-0005-0000-0000-0000B7480000}"/>
    <cellStyle name="Normal 2 2 2 2 3 9 2" xfId="21828" xr:uid="{00000000-0005-0000-0000-0000B8480000}"/>
    <cellStyle name="Normal 2 2 2 2 4" xfId="5799" xr:uid="{00000000-0005-0000-0000-0000B9480000}"/>
    <cellStyle name="Normal 2 2 2 2 5" xfId="15227" xr:uid="{00000000-0005-0000-0000-0000BA480000}"/>
    <cellStyle name="Normal 2 2 2 2 5 2" xfId="23931" xr:uid="{00000000-0005-0000-0000-0000BB480000}"/>
    <cellStyle name="Normal 2 2 2 2 6" xfId="17427" xr:uid="{00000000-0005-0000-0000-0000BC480000}"/>
    <cellStyle name="Normal 2 2 2 2 6 2" xfId="26131" xr:uid="{00000000-0005-0000-0000-0000BD480000}"/>
    <cellStyle name="Normal 2 2 2 2 7" xfId="13057" xr:uid="{00000000-0005-0000-0000-0000BE480000}"/>
    <cellStyle name="Normal 2 2 2 2 7 2" xfId="21761" xr:uid="{00000000-0005-0000-0000-0000BF480000}"/>
    <cellStyle name="Normal 2 2 2 2 8" xfId="19594" xr:uid="{00000000-0005-0000-0000-0000C0480000}"/>
    <cellStyle name="Normal 2 2 2 3" xfId="90" xr:uid="{00000000-0005-0000-0000-0000C1480000}"/>
    <cellStyle name="Normal 2 2 2 3 10" xfId="19610" xr:uid="{00000000-0005-0000-0000-0000C2480000}"/>
    <cellStyle name="Normal 2 2 2 3 2" xfId="158" xr:uid="{00000000-0005-0000-0000-0000C3480000}"/>
    <cellStyle name="Normal 2 2 2 3 2 2" xfId="5811" xr:uid="{00000000-0005-0000-0000-0000C4480000}"/>
    <cellStyle name="Normal 2 2 2 3 2 3" xfId="15310" xr:uid="{00000000-0005-0000-0000-0000C5480000}"/>
    <cellStyle name="Normal 2 2 2 3 2 3 2" xfId="24014" xr:uid="{00000000-0005-0000-0000-0000C6480000}"/>
    <cellStyle name="Normal 2 2 2 3 2 4" xfId="17508" xr:uid="{00000000-0005-0000-0000-0000C7480000}"/>
    <cellStyle name="Normal 2 2 2 3 2 4 2" xfId="26212" xr:uid="{00000000-0005-0000-0000-0000C8480000}"/>
    <cellStyle name="Normal 2 2 2 3 2 5" xfId="13140" xr:uid="{00000000-0005-0000-0000-0000C9480000}"/>
    <cellStyle name="Normal 2 2 2 3 2 5 2" xfId="21844" xr:uid="{00000000-0005-0000-0000-0000CA480000}"/>
    <cellStyle name="Normal 2 2 2 3 2 6" xfId="19675" xr:uid="{00000000-0005-0000-0000-0000CB480000}"/>
    <cellStyle name="Normal 2 2 2 3 3" xfId="5812" xr:uid="{00000000-0005-0000-0000-0000CC480000}"/>
    <cellStyle name="Normal 2 2 2 3 4" xfId="5813" xr:uid="{00000000-0005-0000-0000-0000CD480000}"/>
    <cellStyle name="Normal 2 2 2 3 5" xfId="5814" xr:uid="{00000000-0005-0000-0000-0000CE480000}"/>
    <cellStyle name="Normal 2 2 2 3 6" xfId="5810" xr:uid="{00000000-0005-0000-0000-0000CF480000}"/>
    <cellStyle name="Normal 2 2 2 3 7" xfId="15244" xr:uid="{00000000-0005-0000-0000-0000D0480000}"/>
    <cellStyle name="Normal 2 2 2 3 7 2" xfId="23948" xr:uid="{00000000-0005-0000-0000-0000D1480000}"/>
    <cellStyle name="Normal 2 2 2 3 8" xfId="17443" xr:uid="{00000000-0005-0000-0000-0000D2480000}"/>
    <cellStyle name="Normal 2 2 2 3 8 2" xfId="26147" xr:uid="{00000000-0005-0000-0000-0000D3480000}"/>
    <cellStyle name="Normal 2 2 2 3 9" xfId="13074" xr:uid="{00000000-0005-0000-0000-0000D4480000}"/>
    <cellStyle name="Normal 2 2 2 3 9 2" xfId="21778" xr:uid="{00000000-0005-0000-0000-0000D5480000}"/>
    <cellStyle name="Normal 2 2 2 4" xfId="126" xr:uid="{00000000-0005-0000-0000-0000D6480000}"/>
    <cellStyle name="Normal 2 2 2 4 10" xfId="19643" xr:uid="{00000000-0005-0000-0000-0000D7480000}"/>
    <cellStyle name="Normal 2 2 2 4 2" xfId="5816" xr:uid="{00000000-0005-0000-0000-0000D8480000}"/>
    <cellStyle name="Normal 2 2 2 4 3" xfId="5817" xr:uid="{00000000-0005-0000-0000-0000D9480000}"/>
    <cellStyle name="Normal 2 2 2 4 4" xfId="5818" xr:uid="{00000000-0005-0000-0000-0000DA480000}"/>
    <cellStyle name="Normal 2 2 2 4 5" xfId="5819" xr:uid="{00000000-0005-0000-0000-0000DB480000}"/>
    <cellStyle name="Normal 2 2 2 4 6" xfId="5815" xr:uid="{00000000-0005-0000-0000-0000DC480000}"/>
    <cellStyle name="Normal 2 2 2 4 7" xfId="15278" xr:uid="{00000000-0005-0000-0000-0000DD480000}"/>
    <cellStyle name="Normal 2 2 2 4 7 2" xfId="23982" xr:uid="{00000000-0005-0000-0000-0000DE480000}"/>
    <cellStyle name="Normal 2 2 2 4 8" xfId="17476" xr:uid="{00000000-0005-0000-0000-0000DF480000}"/>
    <cellStyle name="Normal 2 2 2 4 8 2" xfId="26180" xr:uid="{00000000-0005-0000-0000-0000E0480000}"/>
    <cellStyle name="Normal 2 2 2 4 9" xfId="13108" xr:uid="{00000000-0005-0000-0000-0000E1480000}"/>
    <cellStyle name="Normal 2 2 2 4 9 2" xfId="21812" xr:uid="{00000000-0005-0000-0000-0000E2480000}"/>
    <cellStyle name="Normal 2 2 2 5" xfId="5820" xr:uid="{00000000-0005-0000-0000-0000E3480000}"/>
    <cellStyle name="Normal 2 2 2 6" xfId="5798" xr:uid="{00000000-0005-0000-0000-0000E4480000}"/>
    <cellStyle name="Normal 2 2 2 7" xfId="15211" xr:uid="{00000000-0005-0000-0000-0000E5480000}"/>
    <cellStyle name="Normal 2 2 2 7 2" xfId="23915" xr:uid="{00000000-0005-0000-0000-0000E6480000}"/>
    <cellStyle name="Normal 2 2 2 8" xfId="17411" xr:uid="{00000000-0005-0000-0000-0000E7480000}"/>
    <cellStyle name="Normal 2 2 2 8 2" xfId="26115" xr:uid="{00000000-0005-0000-0000-0000E8480000}"/>
    <cellStyle name="Normal 2 2 2 9" xfId="13041" xr:uid="{00000000-0005-0000-0000-0000E9480000}"/>
    <cellStyle name="Normal 2 2 2 9 2" xfId="21745" xr:uid="{00000000-0005-0000-0000-0000EA480000}"/>
    <cellStyle name="Normal 2 2 3" xfId="5821" xr:uid="{00000000-0005-0000-0000-0000EB480000}"/>
    <cellStyle name="Normal 2 2 4" xfId="5822" xr:uid="{00000000-0005-0000-0000-0000EC480000}"/>
    <cellStyle name="Normal 2 2 5" xfId="5823" xr:uid="{00000000-0005-0000-0000-0000ED480000}"/>
    <cellStyle name="Normal 2 2 6" xfId="5824" xr:uid="{00000000-0005-0000-0000-0000EE480000}"/>
    <cellStyle name="Normal 2 20" xfId="5825" xr:uid="{00000000-0005-0000-0000-0000EF480000}"/>
    <cellStyle name="Normal 2 20 2" xfId="5826" xr:uid="{00000000-0005-0000-0000-0000F0480000}"/>
    <cellStyle name="Normal 2 20 2 2" xfId="5827" xr:uid="{00000000-0005-0000-0000-0000F1480000}"/>
    <cellStyle name="Normal 2 20 2 2 2" xfId="5828" xr:uid="{00000000-0005-0000-0000-0000F2480000}"/>
    <cellStyle name="Normal 2 20 2 2 2 2" xfId="5829" xr:uid="{00000000-0005-0000-0000-0000F3480000}"/>
    <cellStyle name="Normal 2 20 2 2 2 2 2" xfId="5830" xr:uid="{00000000-0005-0000-0000-0000F4480000}"/>
    <cellStyle name="Normal 2 20 2 2 2 2 2 2" xfId="5831" xr:uid="{00000000-0005-0000-0000-0000F5480000}"/>
    <cellStyle name="Normal 2 20 2 2 2 2 2 2 2" xfId="5832" xr:uid="{00000000-0005-0000-0000-0000F6480000}"/>
    <cellStyle name="Normal 2 20 2 2 2 2 3" xfId="5833" xr:uid="{00000000-0005-0000-0000-0000F7480000}"/>
    <cellStyle name="Normal 2 20 2 2 2 3" xfId="5834" xr:uid="{00000000-0005-0000-0000-0000F8480000}"/>
    <cellStyle name="Normal 2 20 2 2 2 3 2" xfId="5835" xr:uid="{00000000-0005-0000-0000-0000F9480000}"/>
    <cellStyle name="Normal 2 20 2 2 3" xfId="5836" xr:uid="{00000000-0005-0000-0000-0000FA480000}"/>
    <cellStyle name="Normal 2 20 2 2 3 2" xfId="5837" xr:uid="{00000000-0005-0000-0000-0000FB480000}"/>
    <cellStyle name="Normal 2 20 2 2 3 2 2" xfId="5838" xr:uid="{00000000-0005-0000-0000-0000FC480000}"/>
    <cellStyle name="Normal 2 20 2 2 4" xfId="5839" xr:uid="{00000000-0005-0000-0000-0000FD480000}"/>
    <cellStyle name="Normal 2 20 2 3" xfId="5840" xr:uid="{00000000-0005-0000-0000-0000FE480000}"/>
    <cellStyle name="Normal 2 20 2 4" xfId="5841" xr:uid="{00000000-0005-0000-0000-0000FF480000}"/>
    <cellStyle name="Normal 2 20 2 4 2" xfId="5842" xr:uid="{00000000-0005-0000-0000-000000490000}"/>
    <cellStyle name="Normal 2 20 2 4 2 2" xfId="5843" xr:uid="{00000000-0005-0000-0000-000001490000}"/>
    <cellStyle name="Normal 2 20 2 4 2 2 2" xfId="5844" xr:uid="{00000000-0005-0000-0000-000002490000}"/>
    <cellStyle name="Normal 2 20 2 4 3" xfId="5845" xr:uid="{00000000-0005-0000-0000-000003490000}"/>
    <cellStyle name="Normal 2 20 2 5" xfId="5846" xr:uid="{00000000-0005-0000-0000-000004490000}"/>
    <cellStyle name="Normal 2 20 2 5 2" xfId="5847" xr:uid="{00000000-0005-0000-0000-000005490000}"/>
    <cellStyle name="Normal 2 20 3" xfId="5848" xr:uid="{00000000-0005-0000-0000-000006490000}"/>
    <cellStyle name="Normal 2 20 3 2" xfId="5849" xr:uid="{00000000-0005-0000-0000-000007490000}"/>
    <cellStyle name="Normal 2 20 3 2 2" xfId="5850" xr:uid="{00000000-0005-0000-0000-000008490000}"/>
    <cellStyle name="Normal 2 20 3 2 2 2" xfId="5851" xr:uid="{00000000-0005-0000-0000-000009490000}"/>
    <cellStyle name="Normal 2 20 3 2 2 2 2" xfId="5852" xr:uid="{00000000-0005-0000-0000-00000A490000}"/>
    <cellStyle name="Normal 2 20 3 2 2 2 2 2" xfId="5853" xr:uid="{00000000-0005-0000-0000-00000B490000}"/>
    <cellStyle name="Normal 2 20 3 2 2 3" xfId="5854" xr:uid="{00000000-0005-0000-0000-00000C490000}"/>
    <cellStyle name="Normal 2 20 3 2 3" xfId="5855" xr:uid="{00000000-0005-0000-0000-00000D490000}"/>
    <cellStyle name="Normal 2 20 3 2 3 2" xfId="5856" xr:uid="{00000000-0005-0000-0000-00000E490000}"/>
    <cellStyle name="Normal 2 20 3 3" xfId="5857" xr:uid="{00000000-0005-0000-0000-00000F490000}"/>
    <cellStyle name="Normal 2 20 3 3 2" xfId="5858" xr:uid="{00000000-0005-0000-0000-000010490000}"/>
    <cellStyle name="Normal 2 20 3 3 2 2" xfId="5859" xr:uid="{00000000-0005-0000-0000-000011490000}"/>
    <cellStyle name="Normal 2 20 3 4" xfId="5860" xr:uid="{00000000-0005-0000-0000-000012490000}"/>
    <cellStyle name="Normal 2 20 4" xfId="5861" xr:uid="{00000000-0005-0000-0000-000013490000}"/>
    <cellStyle name="Normal 2 20 4 2" xfId="5862" xr:uid="{00000000-0005-0000-0000-000014490000}"/>
    <cellStyle name="Normal 2 20 4 2 2" xfId="5863" xr:uid="{00000000-0005-0000-0000-000015490000}"/>
    <cellStyle name="Normal 2 20 4 2 2 2" xfId="5864" xr:uid="{00000000-0005-0000-0000-000016490000}"/>
    <cellStyle name="Normal 2 20 4 3" xfId="5865" xr:uid="{00000000-0005-0000-0000-000017490000}"/>
    <cellStyle name="Normal 2 20 5" xfId="5866" xr:uid="{00000000-0005-0000-0000-000018490000}"/>
    <cellStyle name="Normal 2 20 5 2" xfId="5867" xr:uid="{00000000-0005-0000-0000-000019490000}"/>
    <cellStyle name="Normal 2 21" xfId="5868" xr:uid="{00000000-0005-0000-0000-00001A490000}"/>
    <cellStyle name="Normal 2 22" xfId="5869" xr:uid="{00000000-0005-0000-0000-00001B490000}"/>
    <cellStyle name="Normal 2 23" xfId="5870" xr:uid="{00000000-0005-0000-0000-00001C490000}"/>
    <cellStyle name="Normal 2 23 2" xfId="5871" xr:uid="{00000000-0005-0000-0000-00001D490000}"/>
    <cellStyle name="Normal 2 23 2 2" xfId="5872" xr:uid="{00000000-0005-0000-0000-00001E490000}"/>
    <cellStyle name="Normal 2 23 2 2 2" xfId="5873" xr:uid="{00000000-0005-0000-0000-00001F490000}"/>
    <cellStyle name="Normal 2 23 2 2 2 2" xfId="5874" xr:uid="{00000000-0005-0000-0000-000020490000}"/>
    <cellStyle name="Normal 2 23 2 2 2 2 2" xfId="5875" xr:uid="{00000000-0005-0000-0000-000021490000}"/>
    <cellStyle name="Normal 2 23 2 2 3" xfId="5876" xr:uid="{00000000-0005-0000-0000-000022490000}"/>
    <cellStyle name="Normal 2 23 2 3" xfId="5877" xr:uid="{00000000-0005-0000-0000-000023490000}"/>
    <cellStyle name="Normal 2 23 2 3 2" xfId="5878" xr:uid="{00000000-0005-0000-0000-000024490000}"/>
    <cellStyle name="Normal 2 23 3" xfId="5879" xr:uid="{00000000-0005-0000-0000-000025490000}"/>
    <cellStyle name="Normal 2 23 3 2" xfId="5880" xr:uid="{00000000-0005-0000-0000-000026490000}"/>
    <cellStyle name="Normal 2 23 3 2 2" xfId="5881" xr:uid="{00000000-0005-0000-0000-000027490000}"/>
    <cellStyle name="Normal 2 23 4" xfId="5882" xr:uid="{00000000-0005-0000-0000-000028490000}"/>
    <cellStyle name="Normal 2 24" xfId="5883" xr:uid="{00000000-0005-0000-0000-000029490000}"/>
    <cellStyle name="Normal 2 25" xfId="5884" xr:uid="{00000000-0005-0000-0000-00002A490000}"/>
    <cellStyle name="Normal 2 26" xfId="5885" xr:uid="{00000000-0005-0000-0000-00002B490000}"/>
    <cellStyle name="Normal 2 26 2" xfId="5886" xr:uid="{00000000-0005-0000-0000-00002C490000}"/>
    <cellStyle name="Normal 2 26 2 2" xfId="5887" xr:uid="{00000000-0005-0000-0000-00002D490000}"/>
    <cellStyle name="Normal 2 26 2 2 2" xfId="5888" xr:uid="{00000000-0005-0000-0000-00002E490000}"/>
    <cellStyle name="Normal 2 26 3" xfId="5889" xr:uid="{00000000-0005-0000-0000-00002F490000}"/>
    <cellStyle name="Normal 2 27" xfId="5890" xr:uid="{00000000-0005-0000-0000-000030490000}"/>
    <cellStyle name="Normal 2 28" xfId="5891" xr:uid="{00000000-0005-0000-0000-000031490000}"/>
    <cellStyle name="Normal 2 28 2" xfId="5892" xr:uid="{00000000-0005-0000-0000-000032490000}"/>
    <cellStyle name="Normal 2 29" xfId="5893" xr:uid="{00000000-0005-0000-0000-000033490000}"/>
    <cellStyle name="Normal 2 3" xfId="292" xr:uid="{00000000-0005-0000-0000-000034490000}"/>
    <cellStyle name="Normal 2 3 10" xfId="5895" xr:uid="{00000000-0005-0000-0000-000035490000}"/>
    <cellStyle name="Normal 2 3 10 2" xfId="5896" xr:uid="{00000000-0005-0000-0000-000036490000}"/>
    <cellStyle name="Normal 2 3 10 3" xfId="5897" xr:uid="{00000000-0005-0000-0000-000037490000}"/>
    <cellStyle name="Normal 2 3 10 4" xfId="5898" xr:uid="{00000000-0005-0000-0000-000038490000}"/>
    <cellStyle name="Normal 2 3 10 5" xfId="5899" xr:uid="{00000000-0005-0000-0000-000039490000}"/>
    <cellStyle name="Normal 2 3 11" xfId="5900" xr:uid="{00000000-0005-0000-0000-00003A490000}"/>
    <cellStyle name="Normal 2 3 11 2" xfId="5901" xr:uid="{00000000-0005-0000-0000-00003B490000}"/>
    <cellStyle name="Normal 2 3 11 3" xfId="5902" xr:uid="{00000000-0005-0000-0000-00003C490000}"/>
    <cellStyle name="Normal 2 3 11 4" xfId="5903" xr:uid="{00000000-0005-0000-0000-00003D490000}"/>
    <cellStyle name="Normal 2 3 11 5" xfId="5904" xr:uid="{00000000-0005-0000-0000-00003E490000}"/>
    <cellStyle name="Normal 2 3 12" xfId="5905" xr:uid="{00000000-0005-0000-0000-00003F490000}"/>
    <cellStyle name="Normal 2 3 12 2" xfId="5906" xr:uid="{00000000-0005-0000-0000-000040490000}"/>
    <cellStyle name="Normal 2 3 12 3" xfId="5907" xr:uid="{00000000-0005-0000-0000-000041490000}"/>
    <cellStyle name="Normal 2 3 12 4" xfId="5908" xr:uid="{00000000-0005-0000-0000-000042490000}"/>
    <cellStyle name="Normal 2 3 12 5" xfId="5909" xr:uid="{00000000-0005-0000-0000-000043490000}"/>
    <cellStyle name="Normal 2 3 13" xfId="5910" xr:uid="{00000000-0005-0000-0000-000044490000}"/>
    <cellStyle name="Normal 2 3 13 2" xfId="5911" xr:uid="{00000000-0005-0000-0000-000045490000}"/>
    <cellStyle name="Normal 2 3 13 3" xfId="5912" xr:uid="{00000000-0005-0000-0000-000046490000}"/>
    <cellStyle name="Normal 2 3 13 4" xfId="5913" xr:uid="{00000000-0005-0000-0000-000047490000}"/>
    <cellStyle name="Normal 2 3 13 5" xfId="5914" xr:uid="{00000000-0005-0000-0000-000048490000}"/>
    <cellStyle name="Normal 2 3 14" xfId="5915" xr:uid="{00000000-0005-0000-0000-000049490000}"/>
    <cellStyle name="Normal 2 3 14 2" xfId="5916" xr:uid="{00000000-0005-0000-0000-00004A490000}"/>
    <cellStyle name="Normal 2 3 14 3" xfId="5917" xr:uid="{00000000-0005-0000-0000-00004B490000}"/>
    <cellStyle name="Normal 2 3 14 4" xfId="5918" xr:uid="{00000000-0005-0000-0000-00004C490000}"/>
    <cellStyle name="Normal 2 3 14 5" xfId="5919" xr:uid="{00000000-0005-0000-0000-00004D490000}"/>
    <cellStyle name="Normal 2 3 15" xfId="5920" xr:uid="{00000000-0005-0000-0000-00004E490000}"/>
    <cellStyle name="Normal 2 3 15 2" xfId="5921" xr:uid="{00000000-0005-0000-0000-00004F490000}"/>
    <cellStyle name="Normal 2 3 15 3" xfId="5922" xr:uid="{00000000-0005-0000-0000-000050490000}"/>
    <cellStyle name="Normal 2 3 15 4" xfId="5923" xr:uid="{00000000-0005-0000-0000-000051490000}"/>
    <cellStyle name="Normal 2 3 15 5" xfId="5924" xr:uid="{00000000-0005-0000-0000-000052490000}"/>
    <cellStyle name="Normal 2 3 16" xfId="5894" xr:uid="{00000000-0005-0000-0000-000053490000}"/>
    <cellStyle name="Normal 2 3 16 2" xfId="17108" xr:uid="{00000000-0005-0000-0000-000054490000}"/>
    <cellStyle name="Normal 2 3 16 2 2" xfId="25812" xr:uid="{00000000-0005-0000-0000-000055490000}"/>
    <cellStyle name="Normal 2 3 16 3" xfId="19306" xr:uid="{00000000-0005-0000-0000-000056490000}"/>
    <cellStyle name="Normal 2 3 16 3 2" xfId="28010" xr:uid="{00000000-0005-0000-0000-000057490000}"/>
    <cellStyle name="Normal 2 3 16 4" xfId="14938" xr:uid="{00000000-0005-0000-0000-000058490000}"/>
    <cellStyle name="Normal 2 3 16 4 2" xfId="23642" xr:uid="{00000000-0005-0000-0000-000059490000}"/>
    <cellStyle name="Normal 2 3 16 5" xfId="21473" xr:uid="{00000000-0005-0000-0000-00005A490000}"/>
    <cellStyle name="Normal 2 3 17" xfId="15441" xr:uid="{00000000-0005-0000-0000-00005B490000}"/>
    <cellStyle name="Normal 2 3 17 2" xfId="24145" xr:uid="{00000000-0005-0000-0000-00005C490000}"/>
    <cellStyle name="Normal 2 3 18" xfId="17639" xr:uid="{00000000-0005-0000-0000-00005D490000}"/>
    <cellStyle name="Normal 2 3 18 2" xfId="26343" xr:uid="{00000000-0005-0000-0000-00005E490000}"/>
    <cellStyle name="Normal 2 3 19" xfId="13271" xr:uid="{00000000-0005-0000-0000-00005F490000}"/>
    <cellStyle name="Normal 2 3 19 2" xfId="21975" xr:uid="{00000000-0005-0000-0000-000060490000}"/>
    <cellStyle name="Normal 2 3 2" xfId="431" xr:uid="{00000000-0005-0000-0000-000061490000}"/>
    <cellStyle name="Normal 2 3 2 10" xfId="19940" xr:uid="{00000000-0005-0000-0000-000062490000}"/>
    <cellStyle name="Normal 2 3 2 2" xfId="5926" xr:uid="{00000000-0005-0000-0000-000063490000}"/>
    <cellStyle name="Normal 2 3 2 3" xfId="5927" xr:uid="{00000000-0005-0000-0000-000064490000}"/>
    <cellStyle name="Normal 2 3 2 4" xfId="5928" xr:uid="{00000000-0005-0000-0000-000065490000}"/>
    <cellStyle name="Normal 2 3 2 5" xfId="5929" xr:uid="{00000000-0005-0000-0000-000066490000}"/>
    <cellStyle name="Normal 2 3 2 6" xfId="5925" xr:uid="{00000000-0005-0000-0000-000067490000}"/>
    <cellStyle name="Normal 2 3 2 7" xfId="15575" xr:uid="{00000000-0005-0000-0000-000068490000}"/>
    <cellStyle name="Normal 2 3 2 7 2" xfId="24279" xr:uid="{00000000-0005-0000-0000-000069490000}"/>
    <cellStyle name="Normal 2 3 2 8" xfId="17773" xr:uid="{00000000-0005-0000-0000-00006A490000}"/>
    <cellStyle name="Normal 2 3 2 8 2" xfId="26477" xr:uid="{00000000-0005-0000-0000-00006B490000}"/>
    <cellStyle name="Normal 2 3 2 9" xfId="13405" xr:uid="{00000000-0005-0000-0000-00006C490000}"/>
    <cellStyle name="Normal 2 3 2 9 2" xfId="22109" xr:uid="{00000000-0005-0000-0000-00006D490000}"/>
    <cellStyle name="Normal 2 3 20" xfId="19806" xr:uid="{00000000-0005-0000-0000-00006E490000}"/>
    <cellStyle name="Normal 2 3 3" xfId="5930" xr:uid="{00000000-0005-0000-0000-00006F490000}"/>
    <cellStyle name="Normal 2 3 3 2" xfId="5931" xr:uid="{00000000-0005-0000-0000-000070490000}"/>
    <cellStyle name="Normal 2 3 3 3" xfId="5932" xr:uid="{00000000-0005-0000-0000-000071490000}"/>
    <cellStyle name="Normal 2 3 3 4" xfId="5933" xr:uid="{00000000-0005-0000-0000-000072490000}"/>
    <cellStyle name="Normal 2 3 3 5" xfId="5934" xr:uid="{00000000-0005-0000-0000-000073490000}"/>
    <cellStyle name="Normal 2 3 4" xfId="5935" xr:uid="{00000000-0005-0000-0000-000074490000}"/>
    <cellStyle name="Normal 2 3 4 2" xfId="5936" xr:uid="{00000000-0005-0000-0000-000075490000}"/>
    <cellStyle name="Normal 2 3 4 3" xfId="5937" xr:uid="{00000000-0005-0000-0000-000076490000}"/>
    <cellStyle name="Normal 2 3 4 4" xfId="5938" xr:uid="{00000000-0005-0000-0000-000077490000}"/>
    <cellStyle name="Normal 2 3 4 5" xfId="5939" xr:uid="{00000000-0005-0000-0000-000078490000}"/>
    <cellStyle name="Normal 2 3 5" xfId="5940" xr:uid="{00000000-0005-0000-0000-000079490000}"/>
    <cellStyle name="Normal 2 3 5 2" xfId="5941" xr:uid="{00000000-0005-0000-0000-00007A490000}"/>
    <cellStyle name="Normal 2 3 5 3" xfId="5942" xr:uid="{00000000-0005-0000-0000-00007B490000}"/>
    <cellStyle name="Normal 2 3 5 4" xfId="5943" xr:uid="{00000000-0005-0000-0000-00007C490000}"/>
    <cellStyle name="Normal 2 3 5 5" xfId="5944" xr:uid="{00000000-0005-0000-0000-00007D490000}"/>
    <cellStyle name="Normal 2 3 6" xfId="5945" xr:uid="{00000000-0005-0000-0000-00007E490000}"/>
    <cellStyle name="Normal 2 3 6 2" xfId="5946" xr:uid="{00000000-0005-0000-0000-00007F490000}"/>
    <cellStyle name="Normal 2 3 6 3" xfId="5947" xr:uid="{00000000-0005-0000-0000-000080490000}"/>
    <cellStyle name="Normal 2 3 6 4" xfId="5948" xr:uid="{00000000-0005-0000-0000-000081490000}"/>
    <cellStyle name="Normal 2 3 6 5" xfId="5949" xr:uid="{00000000-0005-0000-0000-000082490000}"/>
    <cellStyle name="Normal 2 3 7" xfId="5950" xr:uid="{00000000-0005-0000-0000-000083490000}"/>
    <cellStyle name="Normal 2 3 7 2" xfId="5951" xr:uid="{00000000-0005-0000-0000-000084490000}"/>
    <cellStyle name="Normal 2 3 7 3" xfId="5952" xr:uid="{00000000-0005-0000-0000-000085490000}"/>
    <cellStyle name="Normal 2 3 7 4" xfId="5953" xr:uid="{00000000-0005-0000-0000-000086490000}"/>
    <cellStyle name="Normal 2 3 7 5" xfId="5954" xr:uid="{00000000-0005-0000-0000-000087490000}"/>
    <cellStyle name="Normal 2 3 8" xfId="5955" xr:uid="{00000000-0005-0000-0000-000088490000}"/>
    <cellStyle name="Normal 2 3 8 2" xfId="5956" xr:uid="{00000000-0005-0000-0000-000089490000}"/>
    <cellStyle name="Normal 2 3 8 3" xfId="5957" xr:uid="{00000000-0005-0000-0000-00008A490000}"/>
    <cellStyle name="Normal 2 3 8 4" xfId="5958" xr:uid="{00000000-0005-0000-0000-00008B490000}"/>
    <cellStyle name="Normal 2 3 8 5" xfId="5959" xr:uid="{00000000-0005-0000-0000-00008C490000}"/>
    <cellStyle name="Normal 2 3 9" xfId="5960" xr:uid="{00000000-0005-0000-0000-00008D490000}"/>
    <cellStyle name="Normal 2 3 9 2" xfId="5961" xr:uid="{00000000-0005-0000-0000-00008E490000}"/>
    <cellStyle name="Normal 2 3 9 3" xfId="5962" xr:uid="{00000000-0005-0000-0000-00008F490000}"/>
    <cellStyle name="Normal 2 3 9 4" xfId="5963" xr:uid="{00000000-0005-0000-0000-000090490000}"/>
    <cellStyle name="Normal 2 3 9 5" xfId="5964" xr:uid="{00000000-0005-0000-0000-000091490000}"/>
    <cellStyle name="Normal 2 30" xfId="5965" xr:uid="{00000000-0005-0000-0000-000092490000}"/>
    <cellStyle name="Normal 2 31" xfId="5966" xr:uid="{00000000-0005-0000-0000-000093490000}"/>
    <cellStyle name="Normal 2 32" xfId="5967" xr:uid="{00000000-0005-0000-0000-000094490000}"/>
    <cellStyle name="Normal 2 33" xfId="5968" xr:uid="{00000000-0005-0000-0000-000095490000}"/>
    <cellStyle name="Normal 2 34" xfId="5969" xr:uid="{00000000-0005-0000-0000-000096490000}"/>
    <cellStyle name="Normal 2 35" xfId="5970" xr:uid="{00000000-0005-0000-0000-000097490000}"/>
    <cellStyle name="Normal 2 36" xfId="5971" xr:uid="{00000000-0005-0000-0000-000098490000}"/>
    <cellStyle name="Normal 2 37" xfId="5972" xr:uid="{00000000-0005-0000-0000-000099490000}"/>
    <cellStyle name="Normal 2 38" xfId="5429" xr:uid="{00000000-0005-0000-0000-00009A490000}"/>
    <cellStyle name="Normal 2 4" xfId="293" xr:uid="{00000000-0005-0000-0000-00009B490000}"/>
    <cellStyle name="Normal 2 4 10" xfId="17640" xr:uid="{00000000-0005-0000-0000-00009C490000}"/>
    <cellStyle name="Normal 2 4 10 2" xfId="26344" xr:uid="{00000000-0005-0000-0000-00009D490000}"/>
    <cellStyle name="Normal 2 4 11" xfId="13272" xr:uid="{00000000-0005-0000-0000-00009E490000}"/>
    <cellStyle name="Normal 2 4 11 2" xfId="21976" xr:uid="{00000000-0005-0000-0000-00009F490000}"/>
    <cellStyle name="Normal 2 4 12" xfId="19807" xr:uid="{00000000-0005-0000-0000-0000A0490000}"/>
    <cellStyle name="Normal 2 4 2" xfId="432" xr:uid="{00000000-0005-0000-0000-0000A1490000}"/>
    <cellStyle name="Normal 2 4 2 2" xfId="5974" xr:uid="{00000000-0005-0000-0000-0000A2490000}"/>
    <cellStyle name="Normal 2 4 2 3" xfId="15576" xr:uid="{00000000-0005-0000-0000-0000A3490000}"/>
    <cellStyle name="Normal 2 4 2 3 2" xfId="24280" xr:uid="{00000000-0005-0000-0000-0000A4490000}"/>
    <cellStyle name="Normal 2 4 2 4" xfId="17774" xr:uid="{00000000-0005-0000-0000-0000A5490000}"/>
    <cellStyle name="Normal 2 4 2 4 2" xfId="26478" xr:uid="{00000000-0005-0000-0000-0000A6490000}"/>
    <cellStyle name="Normal 2 4 2 5" xfId="13406" xr:uid="{00000000-0005-0000-0000-0000A7490000}"/>
    <cellStyle name="Normal 2 4 2 5 2" xfId="22110" xr:uid="{00000000-0005-0000-0000-0000A8490000}"/>
    <cellStyle name="Normal 2 4 2 6" xfId="19941" xr:uid="{00000000-0005-0000-0000-0000A9490000}"/>
    <cellStyle name="Normal 2 4 3" xfId="5975" xr:uid="{00000000-0005-0000-0000-0000AA490000}"/>
    <cellStyle name="Normal 2 4 4" xfId="5976" xr:uid="{00000000-0005-0000-0000-0000AB490000}"/>
    <cellStyle name="Normal 2 4 5" xfId="5977" xr:uid="{00000000-0005-0000-0000-0000AC490000}"/>
    <cellStyle name="Normal 2 4 6" xfId="5978" xr:uid="{00000000-0005-0000-0000-0000AD490000}"/>
    <cellStyle name="Normal 2 4 7" xfId="5979" xr:uid="{00000000-0005-0000-0000-0000AE490000}"/>
    <cellStyle name="Normal 2 4 8" xfId="5973" xr:uid="{00000000-0005-0000-0000-0000AF490000}"/>
    <cellStyle name="Normal 2 4 9" xfId="15442" xr:uid="{00000000-0005-0000-0000-0000B0490000}"/>
    <cellStyle name="Normal 2 4 9 2" xfId="24146" xr:uid="{00000000-0005-0000-0000-0000B1490000}"/>
    <cellStyle name="Normal 2 5" xfId="5980" xr:uid="{00000000-0005-0000-0000-0000B2490000}"/>
    <cellStyle name="Normal 2 5 10" xfId="5981" xr:uid="{00000000-0005-0000-0000-0000B3490000}"/>
    <cellStyle name="Normal 2 5 10 2" xfId="5982" xr:uid="{00000000-0005-0000-0000-0000B4490000}"/>
    <cellStyle name="Normal 2 5 10 3" xfId="5983" xr:uid="{00000000-0005-0000-0000-0000B5490000}"/>
    <cellStyle name="Normal 2 5 10 4" xfId="5984" xr:uid="{00000000-0005-0000-0000-0000B6490000}"/>
    <cellStyle name="Normal 2 5 10 5" xfId="5985" xr:uid="{00000000-0005-0000-0000-0000B7490000}"/>
    <cellStyle name="Normal 2 5 11" xfId="5986" xr:uid="{00000000-0005-0000-0000-0000B8490000}"/>
    <cellStyle name="Normal 2 5 11 2" xfId="5987" xr:uid="{00000000-0005-0000-0000-0000B9490000}"/>
    <cellStyle name="Normal 2 5 11 2 2" xfId="5988" xr:uid="{00000000-0005-0000-0000-0000BA490000}"/>
    <cellStyle name="Normal 2 5 11 2 2 2" xfId="5989" xr:uid="{00000000-0005-0000-0000-0000BB490000}"/>
    <cellStyle name="Normal 2 5 11 2 2 2 2" xfId="5990" xr:uid="{00000000-0005-0000-0000-0000BC490000}"/>
    <cellStyle name="Normal 2 5 11 2 2 2 2 2" xfId="5991" xr:uid="{00000000-0005-0000-0000-0000BD490000}"/>
    <cellStyle name="Normal 2 5 11 2 2 2 2 2 2" xfId="5992" xr:uid="{00000000-0005-0000-0000-0000BE490000}"/>
    <cellStyle name="Normal 2 5 11 2 2 2 2 2 3" xfId="5993" xr:uid="{00000000-0005-0000-0000-0000BF490000}"/>
    <cellStyle name="Normal 2 5 11 2 2 2 2 2 4" xfId="5994" xr:uid="{00000000-0005-0000-0000-0000C0490000}"/>
    <cellStyle name="Normal 2 5 11 2 2 2 2 2 5" xfId="5995" xr:uid="{00000000-0005-0000-0000-0000C1490000}"/>
    <cellStyle name="Normal 2 5 11 2 2 2 3" xfId="5996" xr:uid="{00000000-0005-0000-0000-0000C2490000}"/>
    <cellStyle name="Normal 2 5 11 2 2 2 4" xfId="5997" xr:uid="{00000000-0005-0000-0000-0000C3490000}"/>
    <cellStyle name="Normal 2 5 11 2 2 2 5" xfId="5998" xr:uid="{00000000-0005-0000-0000-0000C4490000}"/>
    <cellStyle name="Normal 2 5 11 2 2 2 6" xfId="5999" xr:uid="{00000000-0005-0000-0000-0000C5490000}"/>
    <cellStyle name="Normal 2 5 11 2 2 3" xfId="6000" xr:uid="{00000000-0005-0000-0000-0000C6490000}"/>
    <cellStyle name="Normal 2 5 11 2 2 3 2" xfId="6001" xr:uid="{00000000-0005-0000-0000-0000C7490000}"/>
    <cellStyle name="Normal 2 5 11 2 2 3 3" xfId="6002" xr:uid="{00000000-0005-0000-0000-0000C8490000}"/>
    <cellStyle name="Normal 2 5 11 2 2 3 4" xfId="6003" xr:uid="{00000000-0005-0000-0000-0000C9490000}"/>
    <cellStyle name="Normal 2 5 11 2 2 3 5" xfId="6004" xr:uid="{00000000-0005-0000-0000-0000CA490000}"/>
    <cellStyle name="Normal 2 5 11 2 3" xfId="6005" xr:uid="{00000000-0005-0000-0000-0000CB490000}"/>
    <cellStyle name="Normal 2 5 11 2 3 2" xfId="6006" xr:uid="{00000000-0005-0000-0000-0000CC490000}"/>
    <cellStyle name="Normal 2 5 11 2 3 2 2" xfId="6007" xr:uid="{00000000-0005-0000-0000-0000CD490000}"/>
    <cellStyle name="Normal 2 5 11 2 3 2 3" xfId="6008" xr:uid="{00000000-0005-0000-0000-0000CE490000}"/>
    <cellStyle name="Normal 2 5 11 2 3 2 4" xfId="6009" xr:uid="{00000000-0005-0000-0000-0000CF490000}"/>
    <cellStyle name="Normal 2 5 11 2 3 2 5" xfId="6010" xr:uid="{00000000-0005-0000-0000-0000D0490000}"/>
    <cellStyle name="Normal 2 5 11 2 4" xfId="6011" xr:uid="{00000000-0005-0000-0000-0000D1490000}"/>
    <cellStyle name="Normal 2 5 11 2 5" xfId="6012" xr:uid="{00000000-0005-0000-0000-0000D2490000}"/>
    <cellStyle name="Normal 2 5 11 2 6" xfId="6013" xr:uid="{00000000-0005-0000-0000-0000D3490000}"/>
    <cellStyle name="Normal 2 5 11 2 7" xfId="6014" xr:uid="{00000000-0005-0000-0000-0000D4490000}"/>
    <cellStyle name="Normal 2 5 11 3" xfId="6015" xr:uid="{00000000-0005-0000-0000-0000D5490000}"/>
    <cellStyle name="Normal 2 5 11 3 2" xfId="6016" xr:uid="{00000000-0005-0000-0000-0000D6490000}"/>
    <cellStyle name="Normal 2 5 11 3 2 2" xfId="6017" xr:uid="{00000000-0005-0000-0000-0000D7490000}"/>
    <cellStyle name="Normal 2 5 11 3 2 2 2" xfId="6018" xr:uid="{00000000-0005-0000-0000-0000D8490000}"/>
    <cellStyle name="Normal 2 5 11 3 2 2 3" xfId="6019" xr:uid="{00000000-0005-0000-0000-0000D9490000}"/>
    <cellStyle name="Normal 2 5 11 3 2 2 4" xfId="6020" xr:uid="{00000000-0005-0000-0000-0000DA490000}"/>
    <cellStyle name="Normal 2 5 11 3 2 2 5" xfId="6021" xr:uid="{00000000-0005-0000-0000-0000DB490000}"/>
    <cellStyle name="Normal 2 5 11 3 3" xfId="6022" xr:uid="{00000000-0005-0000-0000-0000DC490000}"/>
    <cellStyle name="Normal 2 5 11 3 4" xfId="6023" xr:uid="{00000000-0005-0000-0000-0000DD490000}"/>
    <cellStyle name="Normal 2 5 11 3 5" xfId="6024" xr:uid="{00000000-0005-0000-0000-0000DE490000}"/>
    <cellStyle name="Normal 2 5 11 3 6" xfId="6025" xr:uid="{00000000-0005-0000-0000-0000DF490000}"/>
    <cellStyle name="Normal 2 5 11 4" xfId="6026" xr:uid="{00000000-0005-0000-0000-0000E0490000}"/>
    <cellStyle name="Normal 2 5 11 4 2" xfId="6027" xr:uid="{00000000-0005-0000-0000-0000E1490000}"/>
    <cellStyle name="Normal 2 5 11 4 3" xfId="6028" xr:uid="{00000000-0005-0000-0000-0000E2490000}"/>
    <cellStyle name="Normal 2 5 11 4 4" xfId="6029" xr:uid="{00000000-0005-0000-0000-0000E3490000}"/>
    <cellStyle name="Normal 2 5 11 4 5" xfId="6030" xr:uid="{00000000-0005-0000-0000-0000E4490000}"/>
    <cellStyle name="Normal 2 5 12" xfId="6031" xr:uid="{00000000-0005-0000-0000-0000E5490000}"/>
    <cellStyle name="Normal 2 5 12 2" xfId="6032" xr:uid="{00000000-0005-0000-0000-0000E6490000}"/>
    <cellStyle name="Normal 2 5 12 3" xfId="6033" xr:uid="{00000000-0005-0000-0000-0000E7490000}"/>
    <cellStyle name="Normal 2 5 12 4" xfId="6034" xr:uid="{00000000-0005-0000-0000-0000E8490000}"/>
    <cellStyle name="Normal 2 5 12 5" xfId="6035" xr:uid="{00000000-0005-0000-0000-0000E9490000}"/>
    <cellStyle name="Normal 2 5 13" xfId="6036" xr:uid="{00000000-0005-0000-0000-0000EA490000}"/>
    <cellStyle name="Normal 2 5 13 2" xfId="6037" xr:uid="{00000000-0005-0000-0000-0000EB490000}"/>
    <cellStyle name="Normal 2 5 13 3" xfId="6038" xr:uid="{00000000-0005-0000-0000-0000EC490000}"/>
    <cellStyle name="Normal 2 5 13 4" xfId="6039" xr:uid="{00000000-0005-0000-0000-0000ED490000}"/>
    <cellStyle name="Normal 2 5 13 5" xfId="6040" xr:uid="{00000000-0005-0000-0000-0000EE490000}"/>
    <cellStyle name="Normal 2 5 14" xfId="6041" xr:uid="{00000000-0005-0000-0000-0000EF490000}"/>
    <cellStyle name="Normal 2 5 14 2" xfId="6042" xr:uid="{00000000-0005-0000-0000-0000F0490000}"/>
    <cellStyle name="Normal 2 5 14 2 2" xfId="6043" xr:uid="{00000000-0005-0000-0000-0000F1490000}"/>
    <cellStyle name="Normal 2 5 14 2 2 2" xfId="6044" xr:uid="{00000000-0005-0000-0000-0000F2490000}"/>
    <cellStyle name="Normal 2 5 14 2 2 2 2" xfId="6045" xr:uid="{00000000-0005-0000-0000-0000F3490000}"/>
    <cellStyle name="Normal 2 5 14 2 2 2 3" xfId="6046" xr:uid="{00000000-0005-0000-0000-0000F4490000}"/>
    <cellStyle name="Normal 2 5 14 2 2 2 4" xfId="6047" xr:uid="{00000000-0005-0000-0000-0000F5490000}"/>
    <cellStyle name="Normal 2 5 14 2 2 2 5" xfId="6048" xr:uid="{00000000-0005-0000-0000-0000F6490000}"/>
    <cellStyle name="Normal 2 5 14 2 3" xfId="6049" xr:uid="{00000000-0005-0000-0000-0000F7490000}"/>
    <cellStyle name="Normal 2 5 14 2 4" xfId="6050" xr:uid="{00000000-0005-0000-0000-0000F8490000}"/>
    <cellStyle name="Normal 2 5 14 2 5" xfId="6051" xr:uid="{00000000-0005-0000-0000-0000F9490000}"/>
    <cellStyle name="Normal 2 5 14 2 6" xfId="6052" xr:uid="{00000000-0005-0000-0000-0000FA490000}"/>
    <cellStyle name="Normal 2 5 14 3" xfId="6053" xr:uid="{00000000-0005-0000-0000-0000FB490000}"/>
    <cellStyle name="Normal 2 5 14 3 2" xfId="6054" xr:uid="{00000000-0005-0000-0000-0000FC490000}"/>
    <cellStyle name="Normal 2 5 14 3 3" xfId="6055" xr:uid="{00000000-0005-0000-0000-0000FD490000}"/>
    <cellStyle name="Normal 2 5 14 3 4" xfId="6056" xr:uid="{00000000-0005-0000-0000-0000FE490000}"/>
    <cellStyle name="Normal 2 5 14 3 5" xfId="6057" xr:uid="{00000000-0005-0000-0000-0000FF490000}"/>
    <cellStyle name="Normal 2 5 15" xfId="6058" xr:uid="{00000000-0005-0000-0000-0000004A0000}"/>
    <cellStyle name="Normal 2 5 15 2" xfId="6059" xr:uid="{00000000-0005-0000-0000-0000014A0000}"/>
    <cellStyle name="Normal 2 5 15 3" xfId="6060" xr:uid="{00000000-0005-0000-0000-0000024A0000}"/>
    <cellStyle name="Normal 2 5 15 4" xfId="6061" xr:uid="{00000000-0005-0000-0000-0000034A0000}"/>
    <cellStyle name="Normal 2 5 15 5" xfId="6062" xr:uid="{00000000-0005-0000-0000-0000044A0000}"/>
    <cellStyle name="Normal 2 5 16" xfId="6063" xr:uid="{00000000-0005-0000-0000-0000054A0000}"/>
    <cellStyle name="Normal 2 5 16 2" xfId="6064" xr:uid="{00000000-0005-0000-0000-0000064A0000}"/>
    <cellStyle name="Normal 2 5 16 2 2" xfId="6065" xr:uid="{00000000-0005-0000-0000-0000074A0000}"/>
    <cellStyle name="Normal 2 5 16 2 3" xfId="6066" xr:uid="{00000000-0005-0000-0000-0000084A0000}"/>
    <cellStyle name="Normal 2 5 16 2 4" xfId="6067" xr:uid="{00000000-0005-0000-0000-0000094A0000}"/>
    <cellStyle name="Normal 2 5 16 2 5" xfId="6068" xr:uid="{00000000-0005-0000-0000-00000A4A0000}"/>
    <cellStyle name="Normal 2 5 17" xfId="6069" xr:uid="{00000000-0005-0000-0000-00000B4A0000}"/>
    <cellStyle name="Normal 2 5 17 2" xfId="6070" xr:uid="{00000000-0005-0000-0000-00000C4A0000}"/>
    <cellStyle name="Normal 2 5 17 3" xfId="6071" xr:uid="{00000000-0005-0000-0000-00000D4A0000}"/>
    <cellStyle name="Normal 2 5 17 4" xfId="6072" xr:uid="{00000000-0005-0000-0000-00000E4A0000}"/>
    <cellStyle name="Normal 2 5 17 5" xfId="6073" xr:uid="{00000000-0005-0000-0000-00000F4A0000}"/>
    <cellStyle name="Normal 2 5 18" xfId="6074" xr:uid="{00000000-0005-0000-0000-0000104A0000}"/>
    <cellStyle name="Normal 2 5 18 2" xfId="6075" xr:uid="{00000000-0005-0000-0000-0000114A0000}"/>
    <cellStyle name="Normal 2 5 18 3" xfId="6076" xr:uid="{00000000-0005-0000-0000-0000124A0000}"/>
    <cellStyle name="Normal 2 5 18 4" xfId="6077" xr:uid="{00000000-0005-0000-0000-0000134A0000}"/>
    <cellStyle name="Normal 2 5 18 5" xfId="6078" xr:uid="{00000000-0005-0000-0000-0000144A0000}"/>
    <cellStyle name="Normal 2 5 19" xfId="6079" xr:uid="{00000000-0005-0000-0000-0000154A0000}"/>
    <cellStyle name="Normal 2 5 2" xfId="6080" xr:uid="{00000000-0005-0000-0000-0000164A0000}"/>
    <cellStyle name="Normal 2 5 2 10" xfId="6081" xr:uid="{00000000-0005-0000-0000-0000174A0000}"/>
    <cellStyle name="Normal 2 5 2 11" xfId="6082" xr:uid="{00000000-0005-0000-0000-0000184A0000}"/>
    <cellStyle name="Normal 2 5 2 12" xfId="6083" xr:uid="{00000000-0005-0000-0000-0000194A0000}"/>
    <cellStyle name="Normal 2 5 2 13" xfId="6084" xr:uid="{00000000-0005-0000-0000-00001A4A0000}"/>
    <cellStyle name="Normal 2 5 2 2" xfId="6085" xr:uid="{00000000-0005-0000-0000-00001B4A0000}"/>
    <cellStyle name="Normal 2 5 2 3" xfId="6086" xr:uid="{00000000-0005-0000-0000-00001C4A0000}"/>
    <cellStyle name="Normal 2 5 2 3 2" xfId="6087" xr:uid="{00000000-0005-0000-0000-00001D4A0000}"/>
    <cellStyle name="Normal 2 5 2 3 3" xfId="6088" xr:uid="{00000000-0005-0000-0000-00001E4A0000}"/>
    <cellStyle name="Normal 2 5 2 3 4" xfId="6089" xr:uid="{00000000-0005-0000-0000-00001F4A0000}"/>
    <cellStyle name="Normal 2 5 2 3 5" xfId="6090" xr:uid="{00000000-0005-0000-0000-0000204A0000}"/>
    <cellStyle name="Normal 2 5 2 4" xfId="6091" xr:uid="{00000000-0005-0000-0000-0000214A0000}"/>
    <cellStyle name="Normal 2 5 2 4 2" xfId="6092" xr:uid="{00000000-0005-0000-0000-0000224A0000}"/>
    <cellStyle name="Normal 2 5 2 4 2 10" xfId="6093" xr:uid="{00000000-0005-0000-0000-0000234A0000}"/>
    <cellStyle name="Normal 2 5 2 4 2 2" xfId="6094" xr:uid="{00000000-0005-0000-0000-0000244A0000}"/>
    <cellStyle name="Normal 2 5 2 4 2 2 2" xfId="6095" xr:uid="{00000000-0005-0000-0000-0000254A0000}"/>
    <cellStyle name="Normal 2 5 2 4 2 2 2 2" xfId="6096" xr:uid="{00000000-0005-0000-0000-0000264A0000}"/>
    <cellStyle name="Normal 2 5 2 4 2 2 2 2 2" xfId="6097" xr:uid="{00000000-0005-0000-0000-0000274A0000}"/>
    <cellStyle name="Normal 2 5 2 4 2 2 2 2 2 2" xfId="6098" xr:uid="{00000000-0005-0000-0000-0000284A0000}"/>
    <cellStyle name="Normal 2 5 2 4 2 2 2 2 2 2 2" xfId="6099" xr:uid="{00000000-0005-0000-0000-0000294A0000}"/>
    <cellStyle name="Normal 2 5 2 4 2 2 2 2 2 2 2 2" xfId="6100" xr:uid="{00000000-0005-0000-0000-00002A4A0000}"/>
    <cellStyle name="Normal 2 5 2 4 2 2 2 2 2 2 2 2 2" xfId="6101" xr:uid="{00000000-0005-0000-0000-00002B4A0000}"/>
    <cellStyle name="Normal 2 5 2 4 2 2 2 2 2 2 2 2 2 2" xfId="6102" xr:uid="{00000000-0005-0000-0000-00002C4A0000}"/>
    <cellStyle name="Normal 2 5 2 4 2 2 2 2 2 2 2 2 2 3" xfId="6103" xr:uid="{00000000-0005-0000-0000-00002D4A0000}"/>
    <cellStyle name="Normal 2 5 2 4 2 2 2 2 2 2 2 2 2 4" xfId="6104" xr:uid="{00000000-0005-0000-0000-00002E4A0000}"/>
    <cellStyle name="Normal 2 5 2 4 2 2 2 2 2 2 2 2 2 5" xfId="6105" xr:uid="{00000000-0005-0000-0000-00002F4A0000}"/>
    <cellStyle name="Normal 2 5 2 4 2 2 2 2 2 2 2 3" xfId="6106" xr:uid="{00000000-0005-0000-0000-0000304A0000}"/>
    <cellStyle name="Normal 2 5 2 4 2 2 2 2 2 2 2 4" xfId="6107" xr:uid="{00000000-0005-0000-0000-0000314A0000}"/>
    <cellStyle name="Normal 2 5 2 4 2 2 2 2 2 2 2 5" xfId="6108" xr:uid="{00000000-0005-0000-0000-0000324A0000}"/>
    <cellStyle name="Normal 2 5 2 4 2 2 2 2 2 2 2 6" xfId="6109" xr:uid="{00000000-0005-0000-0000-0000334A0000}"/>
    <cellStyle name="Normal 2 5 2 4 2 2 2 2 2 2 3" xfId="6110" xr:uid="{00000000-0005-0000-0000-0000344A0000}"/>
    <cellStyle name="Normal 2 5 2 4 2 2 2 2 2 2 3 2" xfId="6111" xr:uid="{00000000-0005-0000-0000-0000354A0000}"/>
    <cellStyle name="Normal 2 5 2 4 2 2 2 2 2 2 3 3" xfId="6112" xr:uid="{00000000-0005-0000-0000-0000364A0000}"/>
    <cellStyle name="Normal 2 5 2 4 2 2 2 2 2 2 3 4" xfId="6113" xr:uid="{00000000-0005-0000-0000-0000374A0000}"/>
    <cellStyle name="Normal 2 5 2 4 2 2 2 2 2 2 3 5" xfId="6114" xr:uid="{00000000-0005-0000-0000-0000384A0000}"/>
    <cellStyle name="Normal 2 5 2 4 2 2 2 2 2 3" xfId="6115" xr:uid="{00000000-0005-0000-0000-0000394A0000}"/>
    <cellStyle name="Normal 2 5 2 4 2 2 2 2 2 3 2" xfId="6116" xr:uid="{00000000-0005-0000-0000-00003A4A0000}"/>
    <cellStyle name="Normal 2 5 2 4 2 2 2 2 2 3 2 2" xfId="6117" xr:uid="{00000000-0005-0000-0000-00003B4A0000}"/>
    <cellStyle name="Normal 2 5 2 4 2 2 2 2 2 3 2 3" xfId="6118" xr:uid="{00000000-0005-0000-0000-00003C4A0000}"/>
    <cellStyle name="Normal 2 5 2 4 2 2 2 2 2 3 2 4" xfId="6119" xr:uid="{00000000-0005-0000-0000-00003D4A0000}"/>
    <cellStyle name="Normal 2 5 2 4 2 2 2 2 2 3 2 5" xfId="6120" xr:uid="{00000000-0005-0000-0000-00003E4A0000}"/>
    <cellStyle name="Normal 2 5 2 4 2 2 2 2 2 4" xfId="6121" xr:uid="{00000000-0005-0000-0000-00003F4A0000}"/>
    <cellStyle name="Normal 2 5 2 4 2 2 2 2 2 5" xfId="6122" xr:uid="{00000000-0005-0000-0000-0000404A0000}"/>
    <cellStyle name="Normal 2 5 2 4 2 2 2 2 2 6" xfId="6123" xr:uid="{00000000-0005-0000-0000-0000414A0000}"/>
    <cellStyle name="Normal 2 5 2 4 2 2 2 2 2 7" xfId="6124" xr:uid="{00000000-0005-0000-0000-0000424A0000}"/>
    <cellStyle name="Normal 2 5 2 4 2 2 2 2 3" xfId="6125" xr:uid="{00000000-0005-0000-0000-0000434A0000}"/>
    <cellStyle name="Normal 2 5 2 4 2 2 2 2 3 2" xfId="6126" xr:uid="{00000000-0005-0000-0000-0000444A0000}"/>
    <cellStyle name="Normal 2 5 2 4 2 2 2 2 3 2 2" xfId="6127" xr:uid="{00000000-0005-0000-0000-0000454A0000}"/>
    <cellStyle name="Normal 2 5 2 4 2 2 2 2 3 2 2 2" xfId="6128" xr:uid="{00000000-0005-0000-0000-0000464A0000}"/>
    <cellStyle name="Normal 2 5 2 4 2 2 2 2 3 2 2 3" xfId="6129" xr:uid="{00000000-0005-0000-0000-0000474A0000}"/>
    <cellStyle name="Normal 2 5 2 4 2 2 2 2 3 2 2 4" xfId="6130" xr:uid="{00000000-0005-0000-0000-0000484A0000}"/>
    <cellStyle name="Normal 2 5 2 4 2 2 2 2 3 2 2 5" xfId="6131" xr:uid="{00000000-0005-0000-0000-0000494A0000}"/>
    <cellStyle name="Normal 2 5 2 4 2 2 2 2 3 3" xfId="6132" xr:uid="{00000000-0005-0000-0000-00004A4A0000}"/>
    <cellStyle name="Normal 2 5 2 4 2 2 2 2 3 4" xfId="6133" xr:uid="{00000000-0005-0000-0000-00004B4A0000}"/>
    <cellStyle name="Normal 2 5 2 4 2 2 2 2 3 5" xfId="6134" xr:uid="{00000000-0005-0000-0000-00004C4A0000}"/>
    <cellStyle name="Normal 2 5 2 4 2 2 2 2 3 6" xfId="6135" xr:uid="{00000000-0005-0000-0000-00004D4A0000}"/>
    <cellStyle name="Normal 2 5 2 4 2 2 2 2 4" xfId="6136" xr:uid="{00000000-0005-0000-0000-00004E4A0000}"/>
    <cellStyle name="Normal 2 5 2 4 2 2 2 2 4 2" xfId="6137" xr:uid="{00000000-0005-0000-0000-00004F4A0000}"/>
    <cellStyle name="Normal 2 5 2 4 2 2 2 2 4 3" xfId="6138" xr:uid="{00000000-0005-0000-0000-0000504A0000}"/>
    <cellStyle name="Normal 2 5 2 4 2 2 2 2 4 4" xfId="6139" xr:uid="{00000000-0005-0000-0000-0000514A0000}"/>
    <cellStyle name="Normal 2 5 2 4 2 2 2 2 4 5" xfId="6140" xr:uid="{00000000-0005-0000-0000-0000524A0000}"/>
    <cellStyle name="Normal 2 5 2 4 2 2 2 3" xfId="6141" xr:uid="{00000000-0005-0000-0000-0000534A0000}"/>
    <cellStyle name="Normal 2 5 2 4 2 2 2 3 2" xfId="6142" xr:uid="{00000000-0005-0000-0000-0000544A0000}"/>
    <cellStyle name="Normal 2 5 2 4 2 2 2 3 3" xfId="6143" xr:uid="{00000000-0005-0000-0000-0000554A0000}"/>
    <cellStyle name="Normal 2 5 2 4 2 2 2 3 4" xfId="6144" xr:uid="{00000000-0005-0000-0000-0000564A0000}"/>
    <cellStyle name="Normal 2 5 2 4 2 2 2 3 5" xfId="6145" xr:uid="{00000000-0005-0000-0000-0000574A0000}"/>
    <cellStyle name="Normal 2 5 2 4 2 2 2 4" xfId="6146" xr:uid="{00000000-0005-0000-0000-0000584A0000}"/>
    <cellStyle name="Normal 2 5 2 4 2 2 2 4 2" xfId="6147" xr:uid="{00000000-0005-0000-0000-0000594A0000}"/>
    <cellStyle name="Normal 2 5 2 4 2 2 2 4 2 2" xfId="6148" xr:uid="{00000000-0005-0000-0000-00005A4A0000}"/>
    <cellStyle name="Normal 2 5 2 4 2 2 2 4 2 2 2" xfId="6149" xr:uid="{00000000-0005-0000-0000-00005B4A0000}"/>
    <cellStyle name="Normal 2 5 2 4 2 2 2 4 2 2 2 2" xfId="6150" xr:uid="{00000000-0005-0000-0000-00005C4A0000}"/>
    <cellStyle name="Normal 2 5 2 4 2 2 2 4 2 2 2 3" xfId="6151" xr:uid="{00000000-0005-0000-0000-00005D4A0000}"/>
    <cellStyle name="Normal 2 5 2 4 2 2 2 4 2 2 2 4" xfId="6152" xr:uid="{00000000-0005-0000-0000-00005E4A0000}"/>
    <cellStyle name="Normal 2 5 2 4 2 2 2 4 2 2 2 5" xfId="6153" xr:uid="{00000000-0005-0000-0000-00005F4A0000}"/>
    <cellStyle name="Normal 2 5 2 4 2 2 2 4 2 3" xfId="6154" xr:uid="{00000000-0005-0000-0000-0000604A0000}"/>
    <cellStyle name="Normal 2 5 2 4 2 2 2 4 2 4" xfId="6155" xr:uid="{00000000-0005-0000-0000-0000614A0000}"/>
    <cellStyle name="Normal 2 5 2 4 2 2 2 4 2 5" xfId="6156" xr:uid="{00000000-0005-0000-0000-0000624A0000}"/>
    <cellStyle name="Normal 2 5 2 4 2 2 2 4 2 6" xfId="6157" xr:uid="{00000000-0005-0000-0000-0000634A0000}"/>
    <cellStyle name="Normal 2 5 2 4 2 2 2 4 3" xfId="6158" xr:uid="{00000000-0005-0000-0000-0000644A0000}"/>
    <cellStyle name="Normal 2 5 2 4 2 2 2 4 3 2" xfId="6159" xr:uid="{00000000-0005-0000-0000-0000654A0000}"/>
    <cellStyle name="Normal 2 5 2 4 2 2 2 4 3 3" xfId="6160" xr:uid="{00000000-0005-0000-0000-0000664A0000}"/>
    <cellStyle name="Normal 2 5 2 4 2 2 2 4 3 4" xfId="6161" xr:uid="{00000000-0005-0000-0000-0000674A0000}"/>
    <cellStyle name="Normal 2 5 2 4 2 2 2 4 3 5" xfId="6162" xr:uid="{00000000-0005-0000-0000-0000684A0000}"/>
    <cellStyle name="Normal 2 5 2 4 2 2 2 5" xfId="6163" xr:uid="{00000000-0005-0000-0000-0000694A0000}"/>
    <cellStyle name="Normal 2 5 2 4 2 2 2 5 2" xfId="6164" xr:uid="{00000000-0005-0000-0000-00006A4A0000}"/>
    <cellStyle name="Normal 2 5 2 4 2 2 2 5 2 2" xfId="6165" xr:uid="{00000000-0005-0000-0000-00006B4A0000}"/>
    <cellStyle name="Normal 2 5 2 4 2 2 2 5 2 3" xfId="6166" xr:uid="{00000000-0005-0000-0000-00006C4A0000}"/>
    <cellStyle name="Normal 2 5 2 4 2 2 2 5 2 4" xfId="6167" xr:uid="{00000000-0005-0000-0000-00006D4A0000}"/>
    <cellStyle name="Normal 2 5 2 4 2 2 2 5 2 5" xfId="6168" xr:uid="{00000000-0005-0000-0000-00006E4A0000}"/>
    <cellStyle name="Normal 2 5 2 4 2 2 2 6" xfId="6169" xr:uid="{00000000-0005-0000-0000-00006F4A0000}"/>
    <cellStyle name="Normal 2 5 2 4 2 2 2 7" xfId="6170" xr:uid="{00000000-0005-0000-0000-0000704A0000}"/>
    <cellStyle name="Normal 2 5 2 4 2 2 2 8" xfId="6171" xr:uid="{00000000-0005-0000-0000-0000714A0000}"/>
    <cellStyle name="Normal 2 5 2 4 2 2 2 9" xfId="6172" xr:uid="{00000000-0005-0000-0000-0000724A0000}"/>
    <cellStyle name="Normal 2 5 2 4 2 2 3" xfId="6173" xr:uid="{00000000-0005-0000-0000-0000734A0000}"/>
    <cellStyle name="Normal 2 5 2 4 2 2 3 2" xfId="6174" xr:uid="{00000000-0005-0000-0000-0000744A0000}"/>
    <cellStyle name="Normal 2 5 2 4 2 2 3 2 2" xfId="6175" xr:uid="{00000000-0005-0000-0000-0000754A0000}"/>
    <cellStyle name="Normal 2 5 2 4 2 2 3 2 2 2" xfId="6176" xr:uid="{00000000-0005-0000-0000-0000764A0000}"/>
    <cellStyle name="Normal 2 5 2 4 2 2 3 2 2 2 2" xfId="6177" xr:uid="{00000000-0005-0000-0000-0000774A0000}"/>
    <cellStyle name="Normal 2 5 2 4 2 2 3 2 2 2 2 2" xfId="6178" xr:uid="{00000000-0005-0000-0000-0000784A0000}"/>
    <cellStyle name="Normal 2 5 2 4 2 2 3 2 2 2 2 3" xfId="6179" xr:uid="{00000000-0005-0000-0000-0000794A0000}"/>
    <cellStyle name="Normal 2 5 2 4 2 2 3 2 2 2 2 4" xfId="6180" xr:uid="{00000000-0005-0000-0000-00007A4A0000}"/>
    <cellStyle name="Normal 2 5 2 4 2 2 3 2 2 2 2 5" xfId="6181" xr:uid="{00000000-0005-0000-0000-00007B4A0000}"/>
    <cellStyle name="Normal 2 5 2 4 2 2 3 2 2 2 2 6" xfId="6182" xr:uid="{00000000-0005-0000-0000-00007C4A0000}"/>
    <cellStyle name="Normal 2 5 2 4 2 2 3 2 2 3" xfId="6183" xr:uid="{00000000-0005-0000-0000-00007D4A0000}"/>
    <cellStyle name="Normal 2 5 2 4 2 2 3 2 2 4" xfId="6184" xr:uid="{00000000-0005-0000-0000-00007E4A0000}"/>
    <cellStyle name="Normal 2 5 2 4 2 2 3 2 2 5" xfId="6185" xr:uid="{00000000-0005-0000-0000-00007F4A0000}"/>
    <cellStyle name="Normal 2 5 2 4 2 2 3 2 2 6" xfId="6186" xr:uid="{00000000-0005-0000-0000-0000804A0000}"/>
    <cellStyle name="Normal 2 5 2 4 2 2 3 2 2 7" xfId="6187" xr:uid="{00000000-0005-0000-0000-0000814A0000}"/>
    <cellStyle name="Normal 2 5 2 4 2 2 3 2 3" xfId="6188" xr:uid="{00000000-0005-0000-0000-0000824A0000}"/>
    <cellStyle name="Normal 2 5 2 4 2 2 3 2 3 2" xfId="6189" xr:uid="{00000000-0005-0000-0000-0000834A0000}"/>
    <cellStyle name="Normal 2 5 2 4 2 2 3 2 3 3" xfId="6190" xr:uid="{00000000-0005-0000-0000-0000844A0000}"/>
    <cellStyle name="Normal 2 5 2 4 2 2 3 2 3 4" xfId="6191" xr:uid="{00000000-0005-0000-0000-0000854A0000}"/>
    <cellStyle name="Normal 2 5 2 4 2 2 3 2 3 5" xfId="6192" xr:uid="{00000000-0005-0000-0000-0000864A0000}"/>
    <cellStyle name="Normal 2 5 2 4 2 2 3 2 3 6" xfId="6193" xr:uid="{00000000-0005-0000-0000-0000874A0000}"/>
    <cellStyle name="Normal 2 5 2 4 2 2 3 3" xfId="6194" xr:uid="{00000000-0005-0000-0000-0000884A0000}"/>
    <cellStyle name="Normal 2 5 2 4 2 2 3 3 2" xfId="6195" xr:uid="{00000000-0005-0000-0000-0000894A0000}"/>
    <cellStyle name="Normal 2 5 2 4 2 2 3 3 2 2" xfId="6196" xr:uid="{00000000-0005-0000-0000-00008A4A0000}"/>
    <cellStyle name="Normal 2 5 2 4 2 2 3 3 2 3" xfId="6197" xr:uid="{00000000-0005-0000-0000-00008B4A0000}"/>
    <cellStyle name="Normal 2 5 2 4 2 2 3 3 2 4" xfId="6198" xr:uid="{00000000-0005-0000-0000-00008C4A0000}"/>
    <cellStyle name="Normal 2 5 2 4 2 2 3 3 2 5" xfId="6199" xr:uid="{00000000-0005-0000-0000-00008D4A0000}"/>
    <cellStyle name="Normal 2 5 2 4 2 2 3 3 2 6" xfId="6200" xr:uid="{00000000-0005-0000-0000-00008E4A0000}"/>
    <cellStyle name="Normal 2 5 2 4 2 2 3 4" xfId="6201" xr:uid="{00000000-0005-0000-0000-00008F4A0000}"/>
    <cellStyle name="Normal 2 5 2 4 2 2 3 5" xfId="6202" xr:uid="{00000000-0005-0000-0000-0000904A0000}"/>
    <cellStyle name="Normal 2 5 2 4 2 2 3 6" xfId="6203" xr:uid="{00000000-0005-0000-0000-0000914A0000}"/>
    <cellStyle name="Normal 2 5 2 4 2 2 3 7" xfId="6204" xr:uid="{00000000-0005-0000-0000-0000924A0000}"/>
    <cellStyle name="Normal 2 5 2 4 2 2 3 8" xfId="6205" xr:uid="{00000000-0005-0000-0000-0000934A0000}"/>
    <cellStyle name="Normal 2 5 2 4 2 2 4" xfId="6206" xr:uid="{00000000-0005-0000-0000-0000944A0000}"/>
    <cellStyle name="Normal 2 5 2 4 2 2 4 2" xfId="6207" xr:uid="{00000000-0005-0000-0000-0000954A0000}"/>
    <cellStyle name="Normal 2 5 2 4 2 2 4 2 2" xfId="6208" xr:uid="{00000000-0005-0000-0000-0000964A0000}"/>
    <cellStyle name="Normal 2 5 2 4 2 2 4 2 2 2" xfId="6209" xr:uid="{00000000-0005-0000-0000-0000974A0000}"/>
    <cellStyle name="Normal 2 5 2 4 2 2 4 2 2 3" xfId="6210" xr:uid="{00000000-0005-0000-0000-0000984A0000}"/>
    <cellStyle name="Normal 2 5 2 4 2 2 4 2 2 4" xfId="6211" xr:uid="{00000000-0005-0000-0000-0000994A0000}"/>
    <cellStyle name="Normal 2 5 2 4 2 2 4 2 2 5" xfId="6212" xr:uid="{00000000-0005-0000-0000-00009A4A0000}"/>
    <cellStyle name="Normal 2 5 2 4 2 2 4 2 2 6" xfId="6213" xr:uid="{00000000-0005-0000-0000-00009B4A0000}"/>
    <cellStyle name="Normal 2 5 2 4 2 2 4 3" xfId="6214" xr:uid="{00000000-0005-0000-0000-00009C4A0000}"/>
    <cellStyle name="Normal 2 5 2 4 2 2 4 4" xfId="6215" xr:uid="{00000000-0005-0000-0000-00009D4A0000}"/>
    <cellStyle name="Normal 2 5 2 4 2 2 4 5" xfId="6216" xr:uid="{00000000-0005-0000-0000-00009E4A0000}"/>
    <cellStyle name="Normal 2 5 2 4 2 2 4 6" xfId="6217" xr:uid="{00000000-0005-0000-0000-00009F4A0000}"/>
    <cellStyle name="Normal 2 5 2 4 2 2 4 7" xfId="6218" xr:uid="{00000000-0005-0000-0000-0000A04A0000}"/>
    <cellStyle name="Normal 2 5 2 4 2 2 5" xfId="6219" xr:uid="{00000000-0005-0000-0000-0000A14A0000}"/>
    <cellStyle name="Normal 2 5 2 4 2 2 5 2" xfId="6220" xr:uid="{00000000-0005-0000-0000-0000A24A0000}"/>
    <cellStyle name="Normal 2 5 2 4 2 2 5 3" xfId="6221" xr:uid="{00000000-0005-0000-0000-0000A34A0000}"/>
    <cellStyle name="Normal 2 5 2 4 2 2 5 4" xfId="6222" xr:uid="{00000000-0005-0000-0000-0000A44A0000}"/>
    <cellStyle name="Normal 2 5 2 4 2 2 5 5" xfId="6223" xr:uid="{00000000-0005-0000-0000-0000A54A0000}"/>
    <cellStyle name="Normal 2 5 2 4 2 2 5 6" xfId="6224" xr:uid="{00000000-0005-0000-0000-0000A64A0000}"/>
    <cellStyle name="Normal 2 5 2 4 2 3" xfId="6225" xr:uid="{00000000-0005-0000-0000-0000A74A0000}"/>
    <cellStyle name="Normal 2 5 2 4 2 3 2" xfId="6226" xr:uid="{00000000-0005-0000-0000-0000A84A0000}"/>
    <cellStyle name="Normal 2 5 2 4 2 3 2 2" xfId="6227" xr:uid="{00000000-0005-0000-0000-0000A94A0000}"/>
    <cellStyle name="Normal 2 5 2 4 2 3 2 2 2" xfId="6228" xr:uid="{00000000-0005-0000-0000-0000AA4A0000}"/>
    <cellStyle name="Normal 2 5 2 4 2 3 2 2 2 2" xfId="6229" xr:uid="{00000000-0005-0000-0000-0000AB4A0000}"/>
    <cellStyle name="Normal 2 5 2 4 2 3 2 2 2 2 2" xfId="6230" xr:uid="{00000000-0005-0000-0000-0000AC4A0000}"/>
    <cellStyle name="Normal 2 5 2 4 2 3 2 2 2 2 2 2" xfId="6231" xr:uid="{00000000-0005-0000-0000-0000AD4A0000}"/>
    <cellStyle name="Normal 2 5 2 4 2 3 2 2 2 2 2 3" xfId="6232" xr:uid="{00000000-0005-0000-0000-0000AE4A0000}"/>
    <cellStyle name="Normal 2 5 2 4 2 3 2 2 2 2 2 4" xfId="6233" xr:uid="{00000000-0005-0000-0000-0000AF4A0000}"/>
    <cellStyle name="Normal 2 5 2 4 2 3 2 2 2 2 2 5" xfId="6234" xr:uid="{00000000-0005-0000-0000-0000B04A0000}"/>
    <cellStyle name="Normal 2 5 2 4 2 3 2 2 2 3" xfId="6235" xr:uid="{00000000-0005-0000-0000-0000B14A0000}"/>
    <cellStyle name="Normal 2 5 2 4 2 3 2 2 2 4" xfId="6236" xr:uid="{00000000-0005-0000-0000-0000B24A0000}"/>
    <cellStyle name="Normal 2 5 2 4 2 3 2 2 2 5" xfId="6237" xr:uid="{00000000-0005-0000-0000-0000B34A0000}"/>
    <cellStyle name="Normal 2 5 2 4 2 3 2 2 2 6" xfId="6238" xr:uid="{00000000-0005-0000-0000-0000B44A0000}"/>
    <cellStyle name="Normal 2 5 2 4 2 3 2 2 3" xfId="6239" xr:uid="{00000000-0005-0000-0000-0000B54A0000}"/>
    <cellStyle name="Normal 2 5 2 4 2 3 2 2 3 2" xfId="6240" xr:uid="{00000000-0005-0000-0000-0000B64A0000}"/>
    <cellStyle name="Normal 2 5 2 4 2 3 2 2 3 3" xfId="6241" xr:uid="{00000000-0005-0000-0000-0000B74A0000}"/>
    <cellStyle name="Normal 2 5 2 4 2 3 2 2 3 4" xfId="6242" xr:uid="{00000000-0005-0000-0000-0000B84A0000}"/>
    <cellStyle name="Normal 2 5 2 4 2 3 2 2 3 5" xfId="6243" xr:uid="{00000000-0005-0000-0000-0000B94A0000}"/>
    <cellStyle name="Normal 2 5 2 4 2 3 2 3" xfId="6244" xr:uid="{00000000-0005-0000-0000-0000BA4A0000}"/>
    <cellStyle name="Normal 2 5 2 4 2 3 2 3 2" xfId="6245" xr:uid="{00000000-0005-0000-0000-0000BB4A0000}"/>
    <cellStyle name="Normal 2 5 2 4 2 3 2 3 2 2" xfId="6246" xr:uid="{00000000-0005-0000-0000-0000BC4A0000}"/>
    <cellStyle name="Normal 2 5 2 4 2 3 2 3 2 3" xfId="6247" xr:uid="{00000000-0005-0000-0000-0000BD4A0000}"/>
    <cellStyle name="Normal 2 5 2 4 2 3 2 3 2 4" xfId="6248" xr:uid="{00000000-0005-0000-0000-0000BE4A0000}"/>
    <cellStyle name="Normal 2 5 2 4 2 3 2 3 2 5" xfId="6249" xr:uid="{00000000-0005-0000-0000-0000BF4A0000}"/>
    <cellStyle name="Normal 2 5 2 4 2 3 2 4" xfId="6250" xr:uid="{00000000-0005-0000-0000-0000C04A0000}"/>
    <cellStyle name="Normal 2 5 2 4 2 3 2 5" xfId="6251" xr:uid="{00000000-0005-0000-0000-0000C14A0000}"/>
    <cellStyle name="Normal 2 5 2 4 2 3 2 6" xfId="6252" xr:uid="{00000000-0005-0000-0000-0000C24A0000}"/>
    <cellStyle name="Normal 2 5 2 4 2 3 2 7" xfId="6253" xr:uid="{00000000-0005-0000-0000-0000C34A0000}"/>
    <cellStyle name="Normal 2 5 2 4 2 3 3" xfId="6254" xr:uid="{00000000-0005-0000-0000-0000C44A0000}"/>
    <cellStyle name="Normal 2 5 2 4 2 3 3 2" xfId="6255" xr:uid="{00000000-0005-0000-0000-0000C54A0000}"/>
    <cellStyle name="Normal 2 5 2 4 2 3 3 2 2" xfId="6256" xr:uid="{00000000-0005-0000-0000-0000C64A0000}"/>
    <cellStyle name="Normal 2 5 2 4 2 3 3 2 2 2" xfId="6257" xr:uid="{00000000-0005-0000-0000-0000C74A0000}"/>
    <cellStyle name="Normal 2 5 2 4 2 3 3 2 2 3" xfId="6258" xr:uid="{00000000-0005-0000-0000-0000C84A0000}"/>
    <cellStyle name="Normal 2 5 2 4 2 3 3 2 2 4" xfId="6259" xr:uid="{00000000-0005-0000-0000-0000C94A0000}"/>
    <cellStyle name="Normal 2 5 2 4 2 3 3 2 2 5" xfId="6260" xr:uid="{00000000-0005-0000-0000-0000CA4A0000}"/>
    <cellStyle name="Normal 2 5 2 4 2 3 3 3" xfId="6261" xr:uid="{00000000-0005-0000-0000-0000CB4A0000}"/>
    <cellStyle name="Normal 2 5 2 4 2 3 3 4" xfId="6262" xr:uid="{00000000-0005-0000-0000-0000CC4A0000}"/>
    <cellStyle name="Normal 2 5 2 4 2 3 3 5" xfId="6263" xr:uid="{00000000-0005-0000-0000-0000CD4A0000}"/>
    <cellStyle name="Normal 2 5 2 4 2 3 3 6" xfId="6264" xr:uid="{00000000-0005-0000-0000-0000CE4A0000}"/>
    <cellStyle name="Normal 2 5 2 4 2 3 4" xfId="6265" xr:uid="{00000000-0005-0000-0000-0000CF4A0000}"/>
    <cellStyle name="Normal 2 5 2 4 2 3 4 2" xfId="6266" xr:uid="{00000000-0005-0000-0000-0000D04A0000}"/>
    <cellStyle name="Normal 2 5 2 4 2 3 4 3" xfId="6267" xr:uid="{00000000-0005-0000-0000-0000D14A0000}"/>
    <cellStyle name="Normal 2 5 2 4 2 3 4 4" xfId="6268" xr:uid="{00000000-0005-0000-0000-0000D24A0000}"/>
    <cellStyle name="Normal 2 5 2 4 2 3 4 5" xfId="6269" xr:uid="{00000000-0005-0000-0000-0000D34A0000}"/>
    <cellStyle name="Normal 2 5 2 4 2 4" xfId="6270" xr:uid="{00000000-0005-0000-0000-0000D44A0000}"/>
    <cellStyle name="Normal 2 5 2 4 2 4 2" xfId="6271" xr:uid="{00000000-0005-0000-0000-0000D54A0000}"/>
    <cellStyle name="Normal 2 5 2 4 2 4 3" xfId="6272" xr:uid="{00000000-0005-0000-0000-0000D64A0000}"/>
    <cellStyle name="Normal 2 5 2 4 2 4 4" xfId="6273" xr:uid="{00000000-0005-0000-0000-0000D74A0000}"/>
    <cellStyle name="Normal 2 5 2 4 2 4 5" xfId="6274" xr:uid="{00000000-0005-0000-0000-0000D84A0000}"/>
    <cellStyle name="Normal 2 5 2 4 2 5" xfId="6275" xr:uid="{00000000-0005-0000-0000-0000D94A0000}"/>
    <cellStyle name="Normal 2 5 2 4 2 5 2" xfId="6276" xr:uid="{00000000-0005-0000-0000-0000DA4A0000}"/>
    <cellStyle name="Normal 2 5 2 4 2 5 2 2" xfId="6277" xr:uid="{00000000-0005-0000-0000-0000DB4A0000}"/>
    <cellStyle name="Normal 2 5 2 4 2 5 2 2 2" xfId="6278" xr:uid="{00000000-0005-0000-0000-0000DC4A0000}"/>
    <cellStyle name="Normal 2 5 2 4 2 5 2 2 2 2" xfId="6279" xr:uid="{00000000-0005-0000-0000-0000DD4A0000}"/>
    <cellStyle name="Normal 2 5 2 4 2 5 2 2 2 3" xfId="6280" xr:uid="{00000000-0005-0000-0000-0000DE4A0000}"/>
    <cellStyle name="Normal 2 5 2 4 2 5 2 2 2 4" xfId="6281" xr:uid="{00000000-0005-0000-0000-0000DF4A0000}"/>
    <cellStyle name="Normal 2 5 2 4 2 5 2 2 2 5" xfId="6282" xr:uid="{00000000-0005-0000-0000-0000E04A0000}"/>
    <cellStyle name="Normal 2 5 2 4 2 5 2 3" xfId="6283" xr:uid="{00000000-0005-0000-0000-0000E14A0000}"/>
    <cellStyle name="Normal 2 5 2 4 2 5 2 4" xfId="6284" xr:uid="{00000000-0005-0000-0000-0000E24A0000}"/>
    <cellStyle name="Normal 2 5 2 4 2 5 2 5" xfId="6285" xr:uid="{00000000-0005-0000-0000-0000E34A0000}"/>
    <cellStyle name="Normal 2 5 2 4 2 5 2 6" xfId="6286" xr:uid="{00000000-0005-0000-0000-0000E44A0000}"/>
    <cellStyle name="Normal 2 5 2 4 2 5 3" xfId="6287" xr:uid="{00000000-0005-0000-0000-0000E54A0000}"/>
    <cellStyle name="Normal 2 5 2 4 2 5 3 2" xfId="6288" xr:uid="{00000000-0005-0000-0000-0000E64A0000}"/>
    <cellStyle name="Normal 2 5 2 4 2 5 3 3" xfId="6289" xr:uid="{00000000-0005-0000-0000-0000E74A0000}"/>
    <cellStyle name="Normal 2 5 2 4 2 5 3 4" xfId="6290" xr:uid="{00000000-0005-0000-0000-0000E84A0000}"/>
    <cellStyle name="Normal 2 5 2 4 2 5 3 5" xfId="6291" xr:uid="{00000000-0005-0000-0000-0000E94A0000}"/>
    <cellStyle name="Normal 2 5 2 4 2 6" xfId="6292" xr:uid="{00000000-0005-0000-0000-0000EA4A0000}"/>
    <cellStyle name="Normal 2 5 2 4 2 6 2" xfId="6293" xr:uid="{00000000-0005-0000-0000-0000EB4A0000}"/>
    <cellStyle name="Normal 2 5 2 4 2 6 2 2" xfId="6294" xr:uid="{00000000-0005-0000-0000-0000EC4A0000}"/>
    <cellStyle name="Normal 2 5 2 4 2 6 2 3" xfId="6295" xr:uid="{00000000-0005-0000-0000-0000ED4A0000}"/>
    <cellStyle name="Normal 2 5 2 4 2 6 2 4" xfId="6296" xr:uid="{00000000-0005-0000-0000-0000EE4A0000}"/>
    <cellStyle name="Normal 2 5 2 4 2 6 2 5" xfId="6297" xr:uid="{00000000-0005-0000-0000-0000EF4A0000}"/>
    <cellStyle name="Normal 2 5 2 4 2 7" xfId="6298" xr:uid="{00000000-0005-0000-0000-0000F04A0000}"/>
    <cellStyle name="Normal 2 5 2 4 2 8" xfId="6299" xr:uid="{00000000-0005-0000-0000-0000F14A0000}"/>
    <cellStyle name="Normal 2 5 2 4 2 9" xfId="6300" xr:uid="{00000000-0005-0000-0000-0000F24A0000}"/>
    <cellStyle name="Normal 2 5 2 4 3" xfId="6301" xr:uid="{00000000-0005-0000-0000-0000F34A0000}"/>
    <cellStyle name="Normal 2 5 2 4 3 2" xfId="6302" xr:uid="{00000000-0005-0000-0000-0000F44A0000}"/>
    <cellStyle name="Normal 2 5 2 4 3 2 2" xfId="6303" xr:uid="{00000000-0005-0000-0000-0000F54A0000}"/>
    <cellStyle name="Normal 2 5 2 4 3 2 2 2" xfId="6304" xr:uid="{00000000-0005-0000-0000-0000F64A0000}"/>
    <cellStyle name="Normal 2 5 2 4 3 2 2 2 2" xfId="6305" xr:uid="{00000000-0005-0000-0000-0000F74A0000}"/>
    <cellStyle name="Normal 2 5 2 4 3 2 2 2 2 2" xfId="6306" xr:uid="{00000000-0005-0000-0000-0000F84A0000}"/>
    <cellStyle name="Normal 2 5 2 4 3 2 2 2 2 2 2" xfId="6307" xr:uid="{00000000-0005-0000-0000-0000F94A0000}"/>
    <cellStyle name="Normal 2 5 2 4 3 2 2 2 2 2 2 2" xfId="6308" xr:uid="{00000000-0005-0000-0000-0000FA4A0000}"/>
    <cellStyle name="Normal 2 5 2 4 3 2 2 2 2 2 2 3" xfId="6309" xr:uid="{00000000-0005-0000-0000-0000FB4A0000}"/>
    <cellStyle name="Normal 2 5 2 4 3 2 2 2 2 2 2 4" xfId="6310" xr:uid="{00000000-0005-0000-0000-0000FC4A0000}"/>
    <cellStyle name="Normal 2 5 2 4 3 2 2 2 2 2 2 5" xfId="6311" xr:uid="{00000000-0005-0000-0000-0000FD4A0000}"/>
    <cellStyle name="Normal 2 5 2 4 3 2 2 2 2 3" xfId="6312" xr:uid="{00000000-0005-0000-0000-0000FE4A0000}"/>
    <cellStyle name="Normal 2 5 2 4 3 2 2 2 2 4" xfId="6313" xr:uid="{00000000-0005-0000-0000-0000FF4A0000}"/>
    <cellStyle name="Normal 2 5 2 4 3 2 2 2 2 5" xfId="6314" xr:uid="{00000000-0005-0000-0000-0000004B0000}"/>
    <cellStyle name="Normal 2 5 2 4 3 2 2 2 2 6" xfId="6315" xr:uid="{00000000-0005-0000-0000-0000014B0000}"/>
    <cellStyle name="Normal 2 5 2 4 3 2 2 2 3" xfId="6316" xr:uid="{00000000-0005-0000-0000-0000024B0000}"/>
    <cellStyle name="Normal 2 5 2 4 3 2 2 2 3 2" xfId="6317" xr:uid="{00000000-0005-0000-0000-0000034B0000}"/>
    <cellStyle name="Normal 2 5 2 4 3 2 2 2 3 3" xfId="6318" xr:uid="{00000000-0005-0000-0000-0000044B0000}"/>
    <cellStyle name="Normal 2 5 2 4 3 2 2 2 3 4" xfId="6319" xr:uid="{00000000-0005-0000-0000-0000054B0000}"/>
    <cellStyle name="Normal 2 5 2 4 3 2 2 2 3 5" xfId="6320" xr:uid="{00000000-0005-0000-0000-0000064B0000}"/>
    <cellStyle name="Normal 2 5 2 4 3 2 2 3" xfId="6321" xr:uid="{00000000-0005-0000-0000-0000074B0000}"/>
    <cellStyle name="Normal 2 5 2 4 3 2 2 3 2" xfId="6322" xr:uid="{00000000-0005-0000-0000-0000084B0000}"/>
    <cellStyle name="Normal 2 5 2 4 3 2 2 3 2 2" xfId="6323" xr:uid="{00000000-0005-0000-0000-0000094B0000}"/>
    <cellStyle name="Normal 2 5 2 4 3 2 2 3 2 3" xfId="6324" xr:uid="{00000000-0005-0000-0000-00000A4B0000}"/>
    <cellStyle name="Normal 2 5 2 4 3 2 2 3 2 4" xfId="6325" xr:uid="{00000000-0005-0000-0000-00000B4B0000}"/>
    <cellStyle name="Normal 2 5 2 4 3 2 2 3 2 5" xfId="6326" xr:uid="{00000000-0005-0000-0000-00000C4B0000}"/>
    <cellStyle name="Normal 2 5 2 4 3 2 2 4" xfId="6327" xr:uid="{00000000-0005-0000-0000-00000D4B0000}"/>
    <cellStyle name="Normal 2 5 2 4 3 2 2 5" xfId="6328" xr:uid="{00000000-0005-0000-0000-00000E4B0000}"/>
    <cellStyle name="Normal 2 5 2 4 3 2 2 6" xfId="6329" xr:uid="{00000000-0005-0000-0000-00000F4B0000}"/>
    <cellStyle name="Normal 2 5 2 4 3 2 2 7" xfId="6330" xr:uid="{00000000-0005-0000-0000-0000104B0000}"/>
    <cellStyle name="Normal 2 5 2 4 3 2 3" xfId="6331" xr:uid="{00000000-0005-0000-0000-0000114B0000}"/>
    <cellStyle name="Normal 2 5 2 4 3 2 3 2" xfId="6332" xr:uid="{00000000-0005-0000-0000-0000124B0000}"/>
    <cellStyle name="Normal 2 5 2 4 3 2 3 2 2" xfId="6333" xr:uid="{00000000-0005-0000-0000-0000134B0000}"/>
    <cellStyle name="Normal 2 5 2 4 3 2 3 2 2 2" xfId="6334" xr:uid="{00000000-0005-0000-0000-0000144B0000}"/>
    <cellStyle name="Normal 2 5 2 4 3 2 3 2 2 3" xfId="6335" xr:uid="{00000000-0005-0000-0000-0000154B0000}"/>
    <cellStyle name="Normal 2 5 2 4 3 2 3 2 2 4" xfId="6336" xr:uid="{00000000-0005-0000-0000-0000164B0000}"/>
    <cellStyle name="Normal 2 5 2 4 3 2 3 2 2 5" xfId="6337" xr:uid="{00000000-0005-0000-0000-0000174B0000}"/>
    <cellStyle name="Normal 2 5 2 4 3 2 3 3" xfId="6338" xr:uid="{00000000-0005-0000-0000-0000184B0000}"/>
    <cellStyle name="Normal 2 5 2 4 3 2 3 4" xfId="6339" xr:uid="{00000000-0005-0000-0000-0000194B0000}"/>
    <cellStyle name="Normal 2 5 2 4 3 2 3 5" xfId="6340" xr:uid="{00000000-0005-0000-0000-00001A4B0000}"/>
    <cellStyle name="Normal 2 5 2 4 3 2 3 6" xfId="6341" xr:uid="{00000000-0005-0000-0000-00001B4B0000}"/>
    <cellStyle name="Normal 2 5 2 4 3 2 4" xfId="6342" xr:uid="{00000000-0005-0000-0000-00001C4B0000}"/>
    <cellStyle name="Normal 2 5 2 4 3 2 4 2" xfId="6343" xr:uid="{00000000-0005-0000-0000-00001D4B0000}"/>
    <cellStyle name="Normal 2 5 2 4 3 2 4 3" xfId="6344" xr:uid="{00000000-0005-0000-0000-00001E4B0000}"/>
    <cellStyle name="Normal 2 5 2 4 3 2 4 4" xfId="6345" xr:uid="{00000000-0005-0000-0000-00001F4B0000}"/>
    <cellStyle name="Normal 2 5 2 4 3 2 4 5" xfId="6346" xr:uid="{00000000-0005-0000-0000-0000204B0000}"/>
    <cellStyle name="Normal 2 5 2 4 3 3" xfId="6347" xr:uid="{00000000-0005-0000-0000-0000214B0000}"/>
    <cellStyle name="Normal 2 5 2 4 3 3 2" xfId="6348" xr:uid="{00000000-0005-0000-0000-0000224B0000}"/>
    <cellStyle name="Normal 2 5 2 4 3 3 3" xfId="6349" xr:uid="{00000000-0005-0000-0000-0000234B0000}"/>
    <cellStyle name="Normal 2 5 2 4 3 3 4" xfId="6350" xr:uid="{00000000-0005-0000-0000-0000244B0000}"/>
    <cellStyle name="Normal 2 5 2 4 3 3 5" xfId="6351" xr:uid="{00000000-0005-0000-0000-0000254B0000}"/>
    <cellStyle name="Normal 2 5 2 4 3 4" xfId="6352" xr:uid="{00000000-0005-0000-0000-0000264B0000}"/>
    <cellStyle name="Normal 2 5 2 4 3 4 2" xfId="6353" xr:uid="{00000000-0005-0000-0000-0000274B0000}"/>
    <cellStyle name="Normal 2 5 2 4 3 4 2 2" xfId="6354" xr:uid="{00000000-0005-0000-0000-0000284B0000}"/>
    <cellStyle name="Normal 2 5 2 4 3 4 2 2 2" xfId="6355" xr:uid="{00000000-0005-0000-0000-0000294B0000}"/>
    <cellStyle name="Normal 2 5 2 4 3 4 2 2 2 2" xfId="6356" xr:uid="{00000000-0005-0000-0000-00002A4B0000}"/>
    <cellStyle name="Normal 2 5 2 4 3 4 2 2 2 3" xfId="6357" xr:uid="{00000000-0005-0000-0000-00002B4B0000}"/>
    <cellStyle name="Normal 2 5 2 4 3 4 2 2 2 4" xfId="6358" xr:uid="{00000000-0005-0000-0000-00002C4B0000}"/>
    <cellStyle name="Normal 2 5 2 4 3 4 2 2 2 5" xfId="6359" xr:uid="{00000000-0005-0000-0000-00002D4B0000}"/>
    <cellStyle name="Normal 2 5 2 4 3 4 2 3" xfId="6360" xr:uid="{00000000-0005-0000-0000-00002E4B0000}"/>
    <cellStyle name="Normal 2 5 2 4 3 4 2 4" xfId="6361" xr:uid="{00000000-0005-0000-0000-00002F4B0000}"/>
    <cellStyle name="Normal 2 5 2 4 3 4 2 5" xfId="6362" xr:uid="{00000000-0005-0000-0000-0000304B0000}"/>
    <cellStyle name="Normal 2 5 2 4 3 4 2 6" xfId="6363" xr:uid="{00000000-0005-0000-0000-0000314B0000}"/>
    <cellStyle name="Normal 2 5 2 4 3 4 3" xfId="6364" xr:uid="{00000000-0005-0000-0000-0000324B0000}"/>
    <cellStyle name="Normal 2 5 2 4 3 4 3 2" xfId="6365" xr:uid="{00000000-0005-0000-0000-0000334B0000}"/>
    <cellStyle name="Normal 2 5 2 4 3 4 3 3" xfId="6366" xr:uid="{00000000-0005-0000-0000-0000344B0000}"/>
    <cellStyle name="Normal 2 5 2 4 3 4 3 4" xfId="6367" xr:uid="{00000000-0005-0000-0000-0000354B0000}"/>
    <cellStyle name="Normal 2 5 2 4 3 4 3 5" xfId="6368" xr:uid="{00000000-0005-0000-0000-0000364B0000}"/>
    <cellStyle name="Normal 2 5 2 4 3 5" xfId="6369" xr:uid="{00000000-0005-0000-0000-0000374B0000}"/>
    <cellStyle name="Normal 2 5 2 4 3 5 2" xfId="6370" xr:uid="{00000000-0005-0000-0000-0000384B0000}"/>
    <cellStyle name="Normal 2 5 2 4 3 5 2 2" xfId="6371" xr:uid="{00000000-0005-0000-0000-0000394B0000}"/>
    <cellStyle name="Normal 2 5 2 4 3 5 2 3" xfId="6372" xr:uid="{00000000-0005-0000-0000-00003A4B0000}"/>
    <cellStyle name="Normal 2 5 2 4 3 5 2 4" xfId="6373" xr:uid="{00000000-0005-0000-0000-00003B4B0000}"/>
    <cellStyle name="Normal 2 5 2 4 3 5 2 5" xfId="6374" xr:uid="{00000000-0005-0000-0000-00003C4B0000}"/>
    <cellStyle name="Normal 2 5 2 4 3 6" xfId="6375" xr:uid="{00000000-0005-0000-0000-00003D4B0000}"/>
    <cellStyle name="Normal 2 5 2 4 3 7" xfId="6376" xr:uid="{00000000-0005-0000-0000-00003E4B0000}"/>
    <cellStyle name="Normal 2 5 2 4 3 8" xfId="6377" xr:uid="{00000000-0005-0000-0000-00003F4B0000}"/>
    <cellStyle name="Normal 2 5 2 4 3 9" xfId="6378" xr:uid="{00000000-0005-0000-0000-0000404B0000}"/>
    <cellStyle name="Normal 2 5 2 4 4" xfId="6379" xr:uid="{00000000-0005-0000-0000-0000414B0000}"/>
    <cellStyle name="Normal 2 5 2 4 4 2" xfId="6380" xr:uid="{00000000-0005-0000-0000-0000424B0000}"/>
    <cellStyle name="Normal 2 5 2 4 4 2 2" xfId="6381" xr:uid="{00000000-0005-0000-0000-0000434B0000}"/>
    <cellStyle name="Normal 2 5 2 4 4 2 2 2" xfId="6382" xr:uid="{00000000-0005-0000-0000-0000444B0000}"/>
    <cellStyle name="Normal 2 5 2 4 4 2 2 2 2" xfId="6383" xr:uid="{00000000-0005-0000-0000-0000454B0000}"/>
    <cellStyle name="Normal 2 5 2 4 4 2 2 2 2 2" xfId="6384" xr:uid="{00000000-0005-0000-0000-0000464B0000}"/>
    <cellStyle name="Normal 2 5 2 4 4 2 2 2 2 3" xfId="6385" xr:uid="{00000000-0005-0000-0000-0000474B0000}"/>
    <cellStyle name="Normal 2 5 2 4 4 2 2 2 2 4" xfId="6386" xr:uid="{00000000-0005-0000-0000-0000484B0000}"/>
    <cellStyle name="Normal 2 5 2 4 4 2 2 2 2 5" xfId="6387" xr:uid="{00000000-0005-0000-0000-0000494B0000}"/>
    <cellStyle name="Normal 2 5 2 4 4 2 2 2 2 6" xfId="6388" xr:uid="{00000000-0005-0000-0000-00004A4B0000}"/>
    <cellStyle name="Normal 2 5 2 4 4 2 2 3" xfId="6389" xr:uid="{00000000-0005-0000-0000-00004B4B0000}"/>
    <cellStyle name="Normal 2 5 2 4 4 2 2 4" xfId="6390" xr:uid="{00000000-0005-0000-0000-00004C4B0000}"/>
    <cellStyle name="Normal 2 5 2 4 4 2 2 5" xfId="6391" xr:uid="{00000000-0005-0000-0000-00004D4B0000}"/>
    <cellStyle name="Normal 2 5 2 4 4 2 2 6" xfId="6392" xr:uid="{00000000-0005-0000-0000-00004E4B0000}"/>
    <cellStyle name="Normal 2 5 2 4 4 2 2 7" xfId="6393" xr:uid="{00000000-0005-0000-0000-00004F4B0000}"/>
    <cellStyle name="Normal 2 5 2 4 4 2 3" xfId="6394" xr:uid="{00000000-0005-0000-0000-0000504B0000}"/>
    <cellStyle name="Normal 2 5 2 4 4 2 3 2" xfId="6395" xr:uid="{00000000-0005-0000-0000-0000514B0000}"/>
    <cellStyle name="Normal 2 5 2 4 4 2 3 3" xfId="6396" xr:uid="{00000000-0005-0000-0000-0000524B0000}"/>
    <cellStyle name="Normal 2 5 2 4 4 2 3 4" xfId="6397" xr:uid="{00000000-0005-0000-0000-0000534B0000}"/>
    <cellStyle name="Normal 2 5 2 4 4 2 3 5" xfId="6398" xr:uid="{00000000-0005-0000-0000-0000544B0000}"/>
    <cellStyle name="Normal 2 5 2 4 4 2 3 6" xfId="6399" xr:uid="{00000000-0005-0000-0000-0000554B0000}"/>
    <cellStyle name="Normal 2 5 2 4 4 3" xfId="6400" xr:uid="{00000000-0005-0000-0000-0000564B0000}"/>
    <cellStyle name="Normal 2 5 2 4 4 3 2" xfId="6401" xr:uid="{00000000-0005-0000-0000-0000574B0000}"/>
    <cellStyle name="Normal 2 5 2 4 4 3 2 2" xfId="6402" xr:uid="{00000000-0005-0000-0000-0000584B0000}"/>
    <cellStyle name="Normal 2 5 2 4 4 3 2 3" xfId="6403" xr:uid="{00000000-0005-0000-0000-0000594B0000}"/>
    <cellStyle name="Normal 2 5 2 4 4 3 2 4" xfId="6404" xr:uid="{00000000-0005-0000-0000-00005A4B0000}"/>
    <cellStyle name="Normal 2 5 2 4 4 3 2 5" xfId="6405" xr:uid="{00000000-0005-0000-0000-00005B4B0000}"/>
    <cellStyle name="Normal 2 5 2 4 4 3 2 6" xfId="6406" xr:uid="{00000000-0005-0000-0000-00005C4B0000}"/>
    <cellStyle name="Normal 2 5 2 4 4 4" xfId="6407" xr:uid="{00000000-0005-0000-0000-00005D4B0000}"/>
    <cellStyle name="Normal 2 5 2 4 4 5" xfId="6408" xr:uid="{00000000-0005-0000-0000-00005E4B0000}"/>
    <cellStyle name="Normal 2 5 2 4 4 6" xfId="6409" xr:uid="{00000000-0005-0000-0000-00005F4B0000}"/>
    <cellStyle name="Normal 2 5 2 4 4 7" xfId="6410" xr:uid="{00000000-0005-0000-0000-0000604B0000}"/>
    <cellStyle name="Normal 2 5 2 4 4 8" xfId="6411" xr:uid="{00000000-0005-0000-0000-0000614B0000}"/>
    <cellStyle name="Normal 2 5 2 4 5" xfId="6412" xr:uid="{00000000-0005-0000-0000-0000624B0000}"/>
    <cellStyle name="Normal 2 5 2 4 5 2" xfId="6413" xr:uid="{00000000-0005-0000-0000-0000634B0000}"/>
    <cellStyle name="Normal 2 5 2 4 5 2 2" xfId="6414" xr:uid="{00000000-0005-0000-0000-0000644B0000}"/>
    <cellStyle name="Normal 2 5 2 4 5 2 2 2" xfId="6415" xr:uid="{00000000-0005-0000-0000-0000654B0000}"/>
    <cellStyle name="Normal 2 5 2 4 5 2 2 3" xfId="6416" xr:uid="{00000000-0005-0000-0000-0000664B0000}"/>
    <cellStyle name="Normal 2 5 2 4 5 2 2 4" xfId="6417" xr:uid="{00000000-0005-0000-0000-0000674B0000}"/>
    <cellStyle name="Normal 2 5 2 4 5 2 2 5" xfId="6418" xr:uid="{00000000-0005-0000-0000-0000684B0000}"/>
    <cellStyle name="Normal 2 5 2 4 5 2 2 6" xfId="6419" xr:uid="{00000000-0005-0000-0000-0000694B0000}"/>
    <cellStyle name="Normal 2 5 2 4 5 3" xfId="6420" xr:uid="{00000000-0005-0000-0000-00006A4B0000}"/>
    <cellStyle name="Normal 2 5 2 4 5 4" xfId="6421" xr:uid="{00000000-0005-0000-0000-00006B4B0000}"/>
    <cellStyle name="Normal 2 5 2 4 5 5" xfId="6422" xr:uid="{00000000-0005-0000-0000-00006C4B0000}"/>
    <cellStyle name="Normal 2 5 2 4 5 6" xfId="6423" xr:uid="{00000000-0005-0000-0000-00006D4B0000}"/>
    <cellStyle name="Normal 2 5 2 4 5 7" xfId="6424" xr:uid="{00000000-0005-0000-0000-00006E4B0000}"/>
    <cellStyle name="Normal 2 5 2 4 6" xfId="6425" xr:uid="{00000000-0005-0000-0000-00006F4B0000}"/>
    <cellStyle name="Normal 2 5 2 4 6 2" xfId="6426" xr:uid="{00000000-0005-0000-0000-0000704B0000}"/>
    <cellStyle name="Normal 2 5 2 4 6 3" xfId="6427" xr:uid="{00000000-0005-0000-0000-0000714B0000}"/>
    <cellStyle name="Normal 2 5 2 4 6 4" xfId="6428" xr:uid="{00000000-0005-0000-0000-0000724B0000}"/>
    <cellStyle name="Normal 2 5 2 4 6 5" xfId="6429" xr:uid="{00000000-0005-0000-0000-0000734B0000}"/>
    <cellStyle name="Normal 2 5 2 4 6 6" xfId="6430" xr:uid="{00000000-0005-0000-0000-0000744B0000}"/>
    <cellStyle name="Normal 2 5 2 5" xfId="6431" xr:uid="{00000000-0005-0000-0000-0000754B0000}"/>
    <cellStyle name="Normal 2 5 2 5 2" xfId="6432" xr:uid="{00000000-0005-0000-0000-0000764B0000}"/>
    <cellStyle name="Normal 2 5 2 5 2 2" xfId="6433" xr:uid="{00000000-0005-0000-0000-0000774B0000}"/>
    <cellStyle name="Normal 2 5 2 5 2 2 2" xfId="6434" xr:uid="{00000000-0005-0000-0000-0000784B0000}"/>
    <cellStyle name="Normal 2 5 2 5 2 2 2 2" xfId="6435" xr:uid="{00000000-0005-0000-0000-0000794B0000}"/>
    <cellStyle name="Normal 2 5 2 5 2 2 2 2 2" xfId="6436" xr:uid="{00000000-0005-0000-0000-00007A4B0000}"/>
    <cellStyle name="Normal 2 5 2 5 2 2 2 2 2 2" xfId="6437" xr:uid="{00000000-0005-0000-0000-00007B4B0000}"/>
    <cellStyle name="Normal 2 5 2 5 2 2 2 2 2 2 2" xfId="6438" xr:uid="{00000000-0005-0000-0000-00007C4B0000}"/>
    <cellStyle name="Normal 2 5 2 5 2 2 2 2 2 2 2 2" xfId="6439" xr:uid="{00000000-0005-0000-0000-00007D4B0000}"/>
    <cellStyle name="Normal 2 5 2 5 2 2 2 2 2 2 2 3" xfId="6440" xr:uid="{00000000-0005-0000-0000-00007E4B0000}"/>
    <cellStyle name="Normal 2 5 2 5 2 2 2 2 2 2 2 4" xfId="6441" xr:uid="{00000000-0005-0000-0000-00007F4B0000}"/>
    <cellStyle name="Normal 2 5 2 5 2 2 2 2 2 2 2 5" xfId="6442" xr:uid="{00000000-0005-0000-0000-0000804B0000}"/>
    <cellStyle name="Normal 2 5 2 5 2 2 2 2 2 3" xfId="6443" xr:uid="{00000000-0005-0000-0000-0000814B0000}"/>
    <cellStyle name="Normal 2 5 2 5 2 2 2 2 2 4" xfId="6444" xr:uid="{00000000-0005-0000-0000-0000824B0000}"/>
    <cellStyle name="Normal 2 5 2 5 2 2 2 2 2 5" xfId="6445" xr:uid="{00000000-0005-0000-0000-0000834B0000}"/>
    <cellStyle name="Normal 2 5 2 5 2 2 2 2 2 6" xfId="6446" xr:uid="{00000000-0005-0000-0000-0000844B0000}"/>
    <cellStyle name="Normal 2 5 2 5 2 2 2 2 3" xfId="6447" xr:uid="{00000000-0005-0000-0000-0000854B0000}"/>
    <cellStyle name="Normal 2 5 2 5 2 2 2 2 3 2" xfId="6448" xr:uid="{00000000-0005-0000-0000-0000864B0000}"/>
    <cellStyle name="Normal 2 5 2 5 2 2 2 2 3 3" xfId="6449" xr:uid="{00000000-0005-0000-0000-0000874B0000}"/>
    <cellStyle name="Normal 2 5 2 5 2 2 2 2 3 4" xfId="6450" xr:uid="{00000000-0005-0000-0000-0000884B0000}"/>
    <cellStyle name="Normal 2 5 2 5 2 2 2 2 3 5" xfId="6451" xr:uid="{00000000-0005-0000-0000-0000894B0000}"/>
    <cellStyle name="Normal 2 5 2 5 2 2 2 3" xfId="6452" xr:uid="{00000000-0005-0000-0000-00008A4B0000}"/>
    <cellStyle name="Normal 2 5 2 5 2 2 2 3 2" xfId="6453" xr:uid="{00000000-0005-0000-0000-00008B4B0000}"/>
    <cellStyle name="Normal 2 5 2 5 2 2 2 3 2 2" xfId="6454" xr:uid="{00000000-0005-0000-0000-00008C4B0000}"/>
    <cellStyle name="Normal 2 5 2 5 2 2 2 3 2 3" xfId="6455" xr:uid="{00000000-0005-0000-0000-00008D4B0000}"/>
    <cellStyle name="Normal 2 5 2 5 2 2 2 3 2 4" xfId="6456" xr:uid="{00000000-0005-0000-0000-00008E4B0000}"/>
    <cellStyle name="Normal 2 5 2 5 2 2 2 3 2 5" xfId="6457" xr:uid="{00000000-0005-0000-0000-00008F4B0000}"/>
    <cellStyle name="Normal 2 5 2 5 2 2 2 4" xfId="6458" xr:uid="{00000000-0005-0000-0000-0000904B0000}"/>
    <cellStyle name="Normal 2 5 2 5 2 2 2 5" xfId="6459" xr:uid="{00000000-0005-0000-0000-0000914B0000}"/>
    <cellStyle name="Normal 2 5 2 5 2 2 2 6" xfId="6460" xr:uid="{00000000-0005-0000-0000-0000924B0000}"/>
    <cellStyle name="Normal 2 5 2 5 2 2 2 7" xfId="6461" xr:uid="{00000000-0005-0000-0000-0000934B0000}"/>
    <cellStyle name="Normal 2 5 2 5 2 2 3" xfId="6462" xr:uid="{00000000-0005-0000-0000-0000944B0000}"/>
    <cellStyle name="Normal 2 5 2 5 2 2 3 2" xfId="6463" xr:uid="{00000000-0005-0000-0000-0000954B0000}"/>
    <cellStyle name="Normal 2 5 2 5 2 2 3 2 2" xfId="6464" xr:uid="{00000000-0005-0000-0000-0000964B0000}"/>
    <cellStyle name="Normal 2 5 2 5 2 2 3 2 2 2" xfId="6465" xr:uid="{00000000-0005-0000-0000-0000974B0000}"/>
    <cellStyle name="Normal 2 5 2 5 2 2 3 2 2 3" xfId="6466" xr:uid="{00000000-0005-0000-0000-0000984B0000}"/>
    <cellStyle name="Normal 2 5 2 5 2 2 3 2 2 4" xfId="6467" xr:uid="{00000000-0005-0000-0000-0000994B0000}"/>
    <cellStyle name="Normal 2 5 2 5 2 2 3 2 2 5" xfId="6468" xr:uid="{00000000-0005-0000-0000-00009A4B0000}"/>
    <cellStyle name="Normal 2 5 2 5 2 2 3 3" xfId="6469" xr:uid="{00000000-0005-0000-0000-00009B4B0000}"/>
    <cellStyle name="Normal 2 5 2 5 2 2 3 4" xfId="6470" xr:uid="{00000000-0005-0000-0000-00009C4B0000}"/>
    <cellStyle name="Normal 2 5 2 5 2 2 3 5" xfId="6471" xr:uid="{00000000-0005-0000-0000-00009D4B0000}"/>
    <cellStyle name="Normal 2 5 2 5 2 2 3 6" xfId="6472" xr:uid="{00000000-0005-0000-0000-00009E4B0000}"/>
    <cellStyle name="Normal 2 5 2 5 2 2 4" xfId="6473" xr:uid="{00000000-0005-0000-0000-00009F4B0000}"/>
    <cellStyle name="Normal 2 5 2 5 2 2 4 2" xfId="6474" xr:uid="{00000000-0005-0000-0000-0000A04B0000}"/>
    <cellStyle name="Normal 2 5 2 5 2 2 4 3" xfId="6475" xr:uid="{00000000-0005-0000-0000-0000A14B0000}"/>
    <cellStyle name="Normal 2 5 2 5 2 2 4 4" xfId="6476" xr:uid="{00000000-0005-0000-0000-0000A24B0000}"/>
    <cellStyle name="Normal 2 5 2 5 2 2 4 5" xfId="6477" xr:uid="{00000000-0005-0000-0000-0000A34B0000}"/>
    <cellStyle name="Normal 2 5 2 5 2 3" xfId="6478" xr:uid="{00000000-0005-0000-0000-0000A44B0000}"/>
    <cellStyle name="Normal 2 5 2 5 2 3 2" xfId="6479" xr:uid="{00000000-0005-0000-0000-0000A54B0000}"/>
    <cellStyle name="Normal 2 5 2 5 2 3 3" xfId="6480" xr:uid="{00000000-0005-0000-0000-0000A64B0000}"/>
    <cellStyle name="Normal 2 5 2 5 2 3 4" xfId="6481" xr:uid="{00000000-0005-0000-0000-0000A74B0000}"/>
    <cellStyle name="Normal 2 5 2 5 2 3 5" xfId="6482" xr:uid="{00000000-0005-0000-0000-0000A84B0000}"/>
    <cellStyle name="Normal 2 5 2 5 2 4" xfId="6483" xr:uid="{00000000-0005-0000-0000-0000A94B0000}"/>
    <cellStyle name="Normal 2 5 2 5 2 4 2" xfId="6484" xr:uid="{00000000-0005-0000-0000-0000AA4B0000}"/>
    <cellStyle name="Normal 2 5 2 5 2 4 2 2" xfId="6485" xr:uid="{00000000-0005-0000-0000-0000AB4B0000}"/>
    <cellStyle name="Normal 2 5 2 5 2 4 2 2 2" xfId="6486" xr:uid="{00000000-0005-0000-0000-0000AC4B0000}"/>
    <cellStyle name="Normal 2 5 2 5 2 4 2 2 2 2" xfId="6487" xr:uid="{00000000-0005-0000-0000-0000AD4B0000}"/>
    <cellStyle name="Normal 2 5 2 5 2 4 2 2 2 3" xfId="6488" xr:uid="{00000000-0005-0000-0000-0000AE4B0000}"/>
    <cellStyle name="Normal 2 5 2 5 2 4 2 2 2 4" xfId="6489" xr:uid="{00000000-0005-0000-0000-0000AF4B0000}"/>
    <cellStyle name="Normal 2 5 2 5 2 4 2 2 2 5" xfId="6490" xr:uid="{00000000-0005-0000-0000-0000B04B0000}"/>
    <cellStyle name="Normal 2 5 2 5 2 4 2 3" xfId="6491" xr:uid="{00000000-0005-0000-0000-0000B14B0000}"/>
    <cellStyle name="Normal 2 5 2 5 2 4 2 4" xfId="6492" xr:uid="{00000000-0005-0000-0000-0000B24B0000}"/>
    <cellStyle name="Normal 2 5 2 5 2 4 2 5" xfId="6493" xr:uid="{00000000-0005-0000-0000-0000B34B0000}"/>
    <cellStyle name="Normal 2 5 2 5 2 4 2 6" xfId="6494" xr:uid="{00000000-0005-0000-0000-0000B44B0000}"/>
    <cellStyle name="Normal 2 5 2 5 2 4 3" xfId="6495" xr:uid="{00000000-0005-0000-0000-0000B54B0000}"/>
    <cellStyle name="Normal 2 5 2 5 2 4 3 2" xfId="6496" xr:uid="{00000000-0005-0000-0000-0000B64B0000}"/>
    <cellStyle name="Normal 2 5 2 5 2 4 3 3" xfId="6497" xr:uid="{00000000-0005-0000-0000-0000B74B0000}"/>
    <cellStyle name="Normal 2 5 2 5 2 4 3 4" xfId="6498" xr:uid="{00000000-0005-0000-0000-0000B84B0000}"/>
    <cellStyle name="Normal 2 5 2 5 2 4 3 5" xfId="6499" xr:uid="{00000000-0005-0000-0000-0000B94B0000}"/>
    <cellStyle name="Normal 2 5 2 5 2 5" xfId="6500" xr:uid="{00000000-0005-0000-0000-0000BA4B0000}"/>
    <cellStyle name="Normal 2 5 2 5 2 5 2" xfId="6501" xr:uid="{00000000-0005-0000-0000-0000BB4B0000}"/>
    <cellStyle name="Normal 2 5 2 5 2 5 2 2" xfId="6502" xr:uid="{00000000-0005-0000-0000-0000BC4B0000}"/>
    <cellStyle name="Normal 2 5 2 5 2 5 2 3" xfId="6503" xr:uid="{00000000-0005-0000-0000-0000BD4B0000}"/>
    <cellStyle name="Normal 2 5 2 5 2 5 2 4" xfId="6504" xr:uid="{00000000-0005-0000-0000-0000BE4B0000}"/>
    <cellStyle name="Normal 2 5 2 5 2 5 2 5" xfId="6505" xr:uid="{00000000-0005-0000-0000-0000BF4B0000}"/>
    <cellStyle name="Normal 2 5 2 5 2 6" xfId="6506" xr:uid="{00000000-0005-0000-0000-0000C04B0000}"/>
    <cellStyle name="Normal 2 5 2 5 2 7" xfId="6507" xr:uid="{00000000-0005-0000-0000-0000C14B0000}"/>
    <cellStyle name="Normal 2 5 2 5 2 8" xfId="6508" xr:uid="{00000000-0005-0000-0000-0000C24B0000}"/>
    <cellStyle name="Normal 2 5 2 5 2 9" xfId="6509" xr:uid="{00000000-0005-0000-0000-0000C34B0000}"/>
    <cellStyle name="Normal 2 5 2 5 3" xfId="6510" xr:uid="{00000000-0005-0000-0000-0000C44B0000}"/>
    <cellStyle name="Normal 2 5 2 5 3 2" xfId="6511" xr:uid="{00000000-0005-0000-0000-0000C54B0000}"/>
    <cellStyle name="Normal 2 5 2 5 3 2 2" xfId="6512" xr:uid="{00000000-0005-0000-0000-0000C64B0000}"/>
    <cellStyle name="Normal 2 5 2 5 3 2 2 2" xfId="6513" xr:uid="{00000000-0005-0000-0000-0000C74B0000}"/>
    <cellStyle name="Normal 2 5 2 5 3 2 2 2 2" xfId="6514" xr:uid="{00000000-0005-0000-0000-0000C84B0000}"/>
    <cellStyle name="Normal 2 5 2 5 3 2 2 2 2 2" xfId="6515" xr:uid="{00000000-0005-0000-0000-0000C94B0000}"/>
    <cellStyle name="Normal 2 5 2 5 3 2 2 2 2 3" xfId="6516" xr:uid="{00000000-0005-0000-0000-0000CA4B0000}"/>
    <cellStyle name="Normal 2 5 2 5 3 2 2 2 2 4" xfId="6517" xr:uid="{00000000-0005-0000-0000-0000CB4B0000}"/>
    <cellStyle name="Normal 2 5 2 5 3 2 2 2 2 5" xfId="6518" xr:uid="{00000000-0005-0000-0000-0000CC4B0000}"/>
    <cellStyle name="Normal 2 5 2 5 3 2 2 2 2 6" xfId="6519" xr:uid="{00000000-0005-0000-0000-0000CD4B0000}"/>
    <cellStyle name="Normal 2 5 2 5 3 2 2 3" xfId="6520" xr:uid="{00000000-0005-0000-0000-0000CE4B0000}"/>
    <cellStyle name="Normal 2 5 2 5 3 2 2 4" xfId="6521" xr:uid="{00000000-0005-0000-0000-0000CF4B0000}"/>
    <cellStyle name="Normal 2 5 2 5 3 2 2 5" xfId="6522" xr:uid="{00000000-0005-0000-0000-0000D04B0000}"/>
    <cellStyle name="Normal 2 5 2 5 3 2 2 6" xfId="6523" xr:uid="{00000000-0005-0000-0000-0000D14B0000}"/>
    <cellStyle name="Normal 2 5 2 5 3 2 2 7" xfId="6524" xr:uid="{00000000-0005-0000-0000-0000D24B0000}"/>
    <cellStyle name="Normal 2 5 2 5 3 2 3" xfId="6525" xr:uid="{00000000-0005-0000-0000-0000D34B0000}"/>
    <cellStyle name="Normal 2 5 2 5 3 2 3 2" xfId="6526" xr:uid="{00000000-0005-0000-0000-0000D44B0000}"/>
    <cellStyle name="Normal 2 5 2 5 3 2 3 3" xfId="6527" xr:uid="{00000000-0005-0000-0000-0000D54B0000}"/>
    <cellStyle name="Normal 2 5 2 5 3 2 3 4" xfId="6528" xr:uid="{00000000-0005-0000-0000-0000D64B0000}"/>
    <cellStyle name="Normal 2 5 2 5 3 2 3 5" xfId="6529" xr:uid="{00000000-0005-0000-0000-0000D74B0000}"/>
    <cellStyle name="Normal 2 5 2 5 3 2 3 6" xfId="6530" xr:uid="{00000000-0005-0000-0000-0000D84B0000}"/>
    <cellStyle name="Normal 2 5 2 5 3 3" xfId="6531" xr:uid="{00000000-0005-0000-0000-0000D94B0000}"/>
    <cellStyle name="Normal 2 5 2 5 3 3 2" xfId="6532" xr:uid="{00000000-0005-0000-0000-0000DA4B0000}"/>
    <cellStyle name="Normal 2 5 2 5 3 3 2 2" xfId="6533" xr:uid="{00000000-0005-0000-0000-0000DB4B0000}"/>
    <cellStyle name="Normal 2 5 2 5 3 3 2 3" xfId="6534" xr:uid="{00000000-0005-0000-0000-0000DC4B0000}"/>
    <cellStyle name="Normal 2 5 2 5 3 3 2 4" xfId="6535" xr:uid="{00000000-0005-0000-0000-0000DD4B0000}"/>
    <cellStyle name="Normal 2 5 2 5 3 3 2 5" xfId="6536" xr:uid="{00000000-0005-0000-0000-0000DE4B0000}"/>
    <cellStyle name="Normal 2 5 2 5 3 3 2 6" xfId="6537" xr:uid="{00000000-0005-0000-0000-0000DF4B0000}"/>
    <cellStyle name="Normal 2 5 2 5 3 4" xfId="6538" xr:uid="{00000000-0005-0000-0000-0000E04B0000}"/>
    <cellStyle name="Normal 2 5 2 5 3 5" xfId="6539" xr:uid="{00000000-0005-0000-0000-0000E14B0000}"/>
    <cellStyle name="Normal 2 5 2 5 3 6" xfId="6540" xr:uid="{00000000-0005-0000-0000-0000E24B0000}"/>
    <cellStyle name="Normal 2 5 2 5 3 7" xfId="6541" xr:uid="{00000000-0005-0000-0000-0000E34B0000}"/>
    <cellStyle name="Normal 2 5 2 5 3 8" xfId="6542" xr:uid="{00000000-0005-0000-0000-0000E44B0000}"/>
    <cellStyle name="Normal 2 5 2 5 4" xfId="6543" xr:uid="{00000000-0005-0000-0000-0000E54B0000}"/>
    <cellStyle name="Normal 2 5 2 5 4 2" xfId="6544" xr:uid="{00000000-0005-0000-0000-0000E64B0000}"/>
    <cellStyle name="Normal 2 5 2 5 4 2 2" xfId="6545" xr:uid="{00000000-0005-0000-0000-0000E74B0000}"/>
    <cellStyle name="Normal 2 5 2 5 4 2 2 2" xfId="6546" xr:uid="{00000000-0005-0000-0000-0000E84B0000}"/>
    <cellStyle name="Normal 2 5 2 5 4 2 2 3" xfId="6547" xr:uid="{00000000-0005-0000-0000-0000E94B0000}"/>
    <cellStyle name="Normal 2 5 2 5 4 2 2 4" xfId="6548" xr:uid="{00000000-0005-0000-0000-0000EA4B0000}"/>
    <cellStyle name="Normal 2 5 2 5 4 2 2 5" xfId="6549" xr:uid="{00000000-0005-0000-0000-0000EB4B0000}"/>
    <cellStyle name="Normal 2 5 2 5 4 2 2 6" xfId="6550" xr:uid="{00000000-0005-0000-0000-0000EC4B0000}"/>
    <cellStyle name="Normal 2 5 2 5 4 3" xfId="6551" xr:uid="{00000000-0005-0000-0000-0000ED4B0000}"/>
    <cellStyle name="Normal 2 5 2 5 4 4" xfId="6552" xr:uid="{00000000-0005-0000-0000-0000EE4B0000}"/>
    <cellStyle name="Normal 2 5 2 5 4 5" xfId="6553" xr:uid="{00000000-0005-0000-0000-0000EF4B0000}"/>
    <cellStyle name="Normal 2 5 2 5 4 6" xfId="6554" xr:uid="{00000000-0005-0000-0000-0000F04B0000}"/>
    <cellStyle name="Normal 2 5 2 5 4 7" xfId="6555" xr:uid="{00000000-0005-0000-0000-0000F14B0000}"/>
    <cellStyle name="Normal 2 5 2 5 5" xfId="6556" xr:uid="{00000000-0005-0000-0000-0000F24B0000}"/>
    <cellStyle name="Normal 2 5 2 5 5 2" xfId="6557" xr:uid="{00000000-0005-0000-0000-0000F34B0000}"/>
    <cellStyle name="Normal 2 5 2 5 5 3" xfId="6558" xr:uid="{00000000-0005-0000-0000-0000F44B0000}"/>
    <cellStyle name="Normal 2 5 2 5 5 4" xfId="6559" xr:uid="{00000000-0005-0000-0000-0000F54B0000}"/>
    <cellStyle name="Normal 2 5 2 5 5 5" xfId="6560" xr:uid="{00000000-0005-0000-0000-0000F64B0000}"/>
    <cellStyle name="Normal 2 5 2 5 5 6" xfId="6561" xr:uid="{00000000-0005-0000-0000-0000F74B0000}"/>
    <cellStyle name="Normal 2 5 2 6" xfId="6562" xr:uid="{00000000-0005-0000-0000-0000F84B0000}"/>
    <cellStyle name="Normal 2 5 2 6 2" xfId="6563" xr:uid="{00000000-0005-0000-0000-0000F94B0000}"/>
    <cellStyle name="Normal 2 5 2 6 2 2" xfId="6564" xr:uid="{00000000-0005-0000-0000-0000FA4B0000}"/>
    <cellStyle name="Normal 2 5 2 6 2 2 2" xfId="6565" xr:uid="{00000000-0005-0000-0000-0000FB4B0000}"/>
    <cellStyle name="Normal 2 5 2 6 2 2 2 2" xfId="6566" xr:uid="{00000000-0005-0000-0000-0000FC4B0000}"/>
    <cellStyle name="Normal 2 5 2 6 2 2 2 2 2" xfId="6567" xr:uid="{00000000-0005-0000-0000-0000FD4B0000}"/>
    <cellStyle name="Normal 2 5 2 6 2 2 2 2 2 2" xfId="6568" xr:uid="{00000000-0005-0000-0000-0000FE4B0000}"/>
    <cellStyle name="Normal 2 5 2 6 2 2 2 2 2 3" xfId="6569" xr:uid="{00000000-0005-0000-0000-0000FF4B0000}"/>
    <cellStyle name="Normal 2 5 2 6 2 2 2 2 2 4" xfId="6570" xr:uid="{00000000-0005-0000-0000-0000004C0000}"/>
    <cellStyle name="Normal 2 5 2 6 2 2 2 2 2 5" xfId="6571" xr:uid="{00000000-0005-0000-0000-0000014C0000}"/>
    <cellStyle name="Normal 2 5 2 6 2 2 2 3" xfId="6572" xr:uid="{00000000-0005-0000-0000-0000024C0000}"/>
    <cellStyle name="Normal 2 5 2 6 2 2 2 4" xfId="6573" xr:uid="{00000000-0005-0000-0000-0000034C0000}"/>
    <cellStyle name="Normal 2 5 2 6 2 2 2 5" xfId="6574" xr:uid="{00000000-0005-0000-0000-0000044C0000}"/>
    <cellStyle name="Normal 2 5 2 6 2 2 2 6" xfId="6575" xr:uid="{00000000-0005-0000-0000-0000054C0000}"/>
    <cellStyle name="Normal 2 5 2 6 2 2 3" xfId="6576" xr:uid="{00000000-0005-0000-0000-0000064C0000}"/>
    <cellStyle name="Normal 2 5 2 6 2 2 3 2" xfId="6577" xr:uid="{00000000-0005-0000-0000-0000074C0000}"/>
    <cellStyle name="Normal 2 5 2 6 2 2 3 3" xfId="6578" xr:uid="{00000000-0005-0000-0000-0000084C0000}"/>
    <cellStyle name="Normal 2 5 2 6 2 2 3 4" xfId="6579" xr:uid="{00000000-0005-0000-0000-0000094C0000}"/>
    <cellStyle name="Normal 2 5 2 6 2 2 3 5" xfId="6580" xr:uid="{00000000-0005-0000-0000-00000A4C0000}"/>
    <cellStyle name="Normal 2 5 2 6 2 3" xfId="6581" xr:uid="{00000000-0005-0000-0000-00000B4C0000}"/>
    <cellStyle name="Normal 2 5 2 6 2 3 2" xfId="6582" xr:uid="{00000000-0005-0000-0000-00000C4C0000}"/>
    <cellStyle name="Normal 2 5 2 6 2 3 2 2" xfId="6583" xr:uid="{00000000-0005-0000-0000-00000D4C0000}"/>
    <cellStyle name="Normal 2 5 2 6 2 3 2 3" xfId="6584" xr:uid="{00000000-0005-0000-0000-00000E4C0000}"/>
    <cellStyle name="Normal 2 5 2 6 2 3 2 4" xfId="6585" xr:uid="{00000000-0005-0000-0000-00000F4C0000}"/>
    <cellStyle name="Normal 2 5 2 6 2 3 2 5" xfId="6586" xr:uid="{00000000-0005-0000-0000-0000104C0000}"/>
    <cellStyle name="Normal 2 5 2 6 2 4" xfId="6587" xr:uid="{00000000-0005-0000-0000-0000114C0000}"/>
    <cellStyle name="Normal 2 5 2 6 2 5" xfId="6588" xr:uid="{00000000-0005-0000-0000-0000124C0000}"/>
    <cellStyle name="Normal 2 5 2 6 2 6" xfId="6589" xr:uid="{00000000-0005-0000-0000-0000134C0000}"/>
    <cellStyle name="Normal 2 5 2 6 2 7" xfId="6590" xr:uid="{00000000-0005-0000-0000-0000144C0000}"/>
    <cellStyle name="Normal 2 5 2 6 3" xfId="6591" xr:uid="{00000000-0005-0000-0000-0000154C0000}"/>
    <cellStyle name="Normal 2 5 2 6 3 2" xfId="6592" xr:uid="{00000000-0005-0000-0000-0000164C0000}"/>
    <cellStyle name="Normal 2 5 2 6 3 2 2" xfId="6593" xr:uid="{00000000-0005-0000-0000-0000174C0000}"/>
    <cellStyle name="Normal 2 5 2 6 3 2 2 2" xfId="6594" xr:uid="{00000000-0005-0000-0000-0000184C0000}"/>
    <cellStyle name="Normal 2 5 2 6 3 2 2 3" xfId="6595" xr:uid="{00000000-0005-0000-0000-0000194C0000}"/>
    <cellStyle name="Normal 2 5 2 6 3 2 2 4" xfId="6596" xr:uid="{00000000-0005-0000-0000-00001A4C0000}"/>
    <cellStyle name="Normal 2 5 2 6 3 2 2 5" xfId="6597" xr:uid="{00000000-0005-0000-0000-00001B4C0000}"/>
    <cellStyle name="Normal 2 5 2 6 3 3" xfId="6598" xr:uid="{00000000-0005-0000-0000-00001C4C0000}"/>
    <cellStyle name="Normal 2 5 2 6 3 4" xfId="6599" xr:uid="{00000000-0005-0000-0000-00001D4C0000}"/>
    <cellStyle name="Normal 2 5 2 6 3 5" xfId="6600" xr:uid="{00000000-0005-0000-0000-00001E4C0000}"/>
    <cellStyle name="Normal 2 5 2 6 3 6" xfId="6601" xr:uid="{00000000-0005-0000-0000-00001F4C0000}"/>
    <cellStyle name="Normal 2 5 2 6 4" xfId="6602" xr:uid="{00000000-0005-0000-0000-0000204C0000}"/>
    <cellStyle name="Normal 2 5 2 6 4 2" xfId="6603" xr:uid="{00000000-0005-0000-0000-0000214C0000}"/>
    <cellStyle name="Normal 2 5 2 6 4 3" xfId="6604" xr:uid="{00000000-0005-0000-0000-0000224C0000}"/>
    <cellStyle name="Normal 2 5 2 6 4 4" xfId="6605" xr:uid="{00000000-0005-0000-0000-0000234C0000}"/>
    <cellStyle name="Normal 2 5 2 6 4 5" xfId="6606" xr:uid="{00000000-0005-0000-0000-0000244C0000}"/>
    <cellStyle name="Normal 2 5 2 7" xfId="6607" xr:uid="{00000000-0005-0000-0000-0000254C0000}"/>
    <cellStyle name="Normal 2 5 2 7 2" xfId="6608" xr:uid="{00000000-0005-0000-0000-0000264C0000}"/>
    <cellStyle name="Normal 2 5 2 7 3" xfId="6609" xr:uid="{00000000-0005-0000-0000-0000274C0000}"/>
    <cellStyle name="Normal 2 5 2 7 4" xfId="6610" xr:uid="{00000000-0005-0000-0000-0000284C0000}"/>
    <cellStyle name="Normal 2 5 2 7 5" xfId="6611" xr:uid="{00000000-0005-0000-0000-0000294C0000}"/>
    <cellStyle name="Normal 2 5 2 8" xfId="6612" xr:uid="{00000000-0005-0000-0000-00002A4C0000}"/>
    <cellStyle name="Normal 2 5 2 8 2" xfId="6613" xr:uid="{00000000-0005-0000-0000-00002B4C0000}"/>
    <cellStyle name="Normal 2 5 2 8 2 2" xfId="6614" xr:uid="{00000000-0005-0000-0000-00002C4C0000}"/>
    <cellStyle name="Normal 2 5 2 8 2 2 2" xfId="6615" xr:uid="{00000000-0005-0000-0000-00002D4C0000}"/>
    <cellStyle name="Normal 2 5 2 8 2 2 2 2" xfId="6616" xr:uid="{00000000-0005-0000-0000-00002E4C0000}"/>
    <cellStyle name="Normal 2 5 2 8 2 2 2 3" xfId="6617" xr:uid="{00000000-0005-0000-0000-00002F4C0000}"/>
    <cellStyle name="Normal 2 5 2 8 2 2 2 4" xfId="6618" xr:uid="{00000000-0005-0000-0000-0000304C0000}"/>
    <cellStyle name="Normal 2 5 2 8 2 2 2 5" xfId="6619" xr:uid="{00000000-0005-0000-0000-0000314C0000}"/>
    <cellStyle name="Normal 2 5 2 8 2 3" xfId="6620" xr:uid="{00000000-0005-0000-0000-0000324C0000}"/>
    <cellStyle name="Normal 2 5 2 8 2 4" xfId="6621" xr:uid="{00000000-0005-0000-0000-0000334C0000}"/>
    <cellStyle name="Normal 2 5 2 8 2 5" xfId="6622" xr:uid="{00000000-0005-0000-0000-0000344C0000}"/>
    <cellStyle name="Normal 2 5 2 8 2 6" xfId="6623" xr:uid="{00000000-0005-0000-0000-0000354C0000}"/>
    <cellStyle name="Normal 2 5 2 8 3" xfId="6624" xr:uid="{00000000-0005-0000-0000-0000364C0000}"/>
    <cellStyle name="Normal 2 5 2 8 3 2" xfId="6625" xr:uid="{00000000-0005-0000-0000-0000374C0000}"/>
    <cellStyle name="Normal 2 5 2 8 3 3" xfId="6626" xr:uid="{00000000-0005-0000-0000-0000384C0000}"/>
    <cellStyle name="Normal 2 5 2 8 3 4" xfId="6627" xr:uid="{00000000-0005-0000-0000-0000394C0000}"/>
    <cellStyle name="Normal 2 5 2 8 3 5" xfId="6628" xr:uid="{00000000-0005-0000-0000-00003A4C0000}"/>
    <cellStyle name="Normal 2 5 2 9" xfId="6629" xr:uid="{00000000-0005-0000-0000-00003B4C0000}"/>
    <cellStyle name="Normal 2 5 2 9 2" xfId="6630" xr:uid="{00000000-0005-0000-0000-00003C4C0000}"/>
    <cellStyle name="Normal 2 5 2 9 2 2" xfId="6631" xr:uid="{00000000-0005-0000-0000-00003D4C0000}"/>
    <cellStyle name="Normal 2 5 2 9 2 3" xfId="6632" xr:uid="{00000000-0005-0000-0000-00003E4C0000}"/>
    <cellStyle name="Normal 2 5 2 9 2 4" xfId="6633" xr:uid="{00000000-0005-0000-0000-00003F4C0000}"/>
    <cellStyle name="Normal 2 5 2 9 2 5" xfId="6634" xr:uid="{00000000-0005-0000-0000-0000404C0000}"/>
    <cellStyle name="Normal 2 5 20" xfId="6635" xr:uid="{00000000-0005-0000-0000-0000414C0000}"/>
    <cellStyle name="Normal 2 5 21" xfId="6636" xr:uid="{00000000-0005-0000-0000-0000424C0000}"/>
    <cellStyle name="Normal 2 5 22" xfId="6637" xr:uid="{00000000-0005-0000-0000-0000434C0000}"/>
    <cellStyle name="Normal 2 5 3" xfId="6638" xr:uid="{00000000-0005-0000-0000-0000444C0000}"/>
    <cellStyle name="Normal 2 5 3 2" xfId="6639" xr:uid="{00000000-0005-0000-0000-0000454C0000}"/>
    <cellStyle name="Normal 2 5 3 2 10" xfId="6640" xr:uid="{00000000-0005-0000-0000-0000464C0000}"/>
    <cellStyle name="Normal 2 5 3 2 11" xfId="6641" xr:uid="{00000000-0005-0000-0000-0000474C0000}"/>
    <cellStyle name="Normal 2 5 3 2 2" xfId="6642" xr:uid="{00000000-0005-0000-0000-0000484C0000}"/>
    <cellStyle name="Normal 2 5 3 2 2 2" xfId="6643" xr:uid="{00000000-0005-0000-0000-0000494C0000}"/>
    <cellStyle name="Normal 2 5 3 2 2 2 10" xfId="6644" xr:uid="{00000000-0005-0000-0000-00004A4C0000}"/>
    <cellStyle name="Normal 2 5 3 2 2 2 2" xfId="6645" xr:uid="{00000000-0005-0000-0000-00004B4C0000}"/>
    <cellStyle name="Normal 2 5 3 2 2 2 2 2" xfId="6646" xr:uid="{00000000-0005-0000-0000-00004C4C0000}"/>
    <cellStyle name="Normal 2 5 3 2 2 2 2 2 2" xfId="6647" xr:uid="{00000000-0005-0000-0000-00004D4C0000}"/>
    <cellStyle name="Normal 2 5 3 2 2 2 2 2 2 2" xfId="6648" xr:uid="{00000000-0005-0000-0000-00004E4C0000}"/>
    <cellStyle name="Normal 2 5 3 2 2 2 2 2 2 2 2" xfId="6649" xr:uid="{00000000-0005-0000-0000-00004F4C0000}"/>
    <cellStyle name="Normal 2 5 3 2 2 2 2 2 2 2 2 2" xfId="6650" xr:uid="{00000000-0005-0000-0000-0000504C0000}"/>
    <cellStyle name="Normal 2 5 3 2 2 2 2 2 2 2 2 2 2" xfId="6651" xr:uid="{00000000-0005-0000-0000-0000514C0000}"/>
    <cellStyle name="Normal 2 5 3 2 2 2 2 2 2 2 2 2 2 2" xfId="6652" xr:uid="{00000000-0005-0000-0000-0000524C0000}"/>
    <cellStyle name="Normal 2 5 3 2 2 2 2 2 2 2 2 2 2 2 2" xfId="6653" xr:uid="{00000000-0005-0000-0000-0000534C0000}"/>
    <cellStyle name="Normal 2 5 3 2 2 2 2 2 2 2 2 2 2 2 3" xfId="6654" xr:uid="{00000000-0005-0000-0000-0000544C0000}"/>
    <cellStyle name="Normal 2 5 3 2 2 2 2 2 2 2 2 2 2 2 4" xfId="6655" xr:uid="{00000000-0005-0000-0000-0000554C0000}"/>
    <cellStyle name="Normal 2 5 3 2 2 2 2 2 2 2 2 2 2 2 5" xfId="6656" xr:uid="{00000000-0005-0000-0000-0000564C0000}"/>
    <cellStyle name="Normal 2 5 3 2 2 2 2 2 2 2 2 2 3" xfId="6657" xr:uid="{00000000-0005-0000-0000-0000574C0000}"/>
    <cellStyle name="Normal 2 5 3 2 2 2 2 2 2 2 2 2 4" xfId="6658" xr:uid="{00000000-0005-0000-0000-0000584C0000}"/>
    <cellStyle name="Normal 2 5 3 2 2 2 2 2 2 2 2 2 5" xfId="6659" xr:uid="{00000000-0005-0000-0000-0000594C0000}"/>
    <cellStyle name="Normal 2 5 3 2 2 2 2 2 2 2 2 2 6" xfId="6660" xr:uid="{00000000-0005-0000-0000-00005A4C0000}"/>
    <cellStyle name="Normal 2 5 3 2 2 2 2 2 2 2 2 3" xfId="6661" xr:uid="{00000000-0005-0000-0000-00005B4C0000}"/>
    <cellStyle name="Normal 2 5 3 2 2 2 2 2 2 2 2 3 2" xfId="6662" xr:uid="{00000000-0005-0000-0000-00005C4C0000}"/>
    <cellStyle name="Normal 2 5 3 2 2 2 2 2 2 2 2 3 3" xfId="6663" xr:uid="{00000000-0005-0000-0000-00005D4C0000}"/>
    <cellStyle name="Normal 2 5 3 2 2 2 2 2 2 2 2 3 4" xfId="6664" xr:uid="{00000000-0005-0000-0000-00005E4C0000}"/>
    <cellStyle name="Normal 2 5 3 2 2 2 2 2 2 2 2 3 5" xfId="6665" xr:uid="{00000000-0005-0000-0000-00005F4C0000}"/>
    <cellStyle name="Normal 2 5 3 2 2 2 2 2 2 2 3" xfId="6666" xr:uid="{00000000-0005-0000-0000-0000604C0000}"/>
    <cellStyle name="Normal 2 5 3 2 2 2 2 2 2 2 3 2" xfId="6667" xr:uid="{00000000-0005-0000-0000-0000614C0000}"/>
    <cellStyle name="Normal 2 5 3 2 2 2 2 2 2 2 3 2 2" xfId="6668" xr:uid="{00000000-0005-0000-0000-0000624C0000}"/>
    <cellStyle name="Normal 2 5 3 2 2 2 2 2 2 2 3 2 3" xfId="6669" xr:uid="{00000000-0005-0000-0000-0000634C0000}"/>
    <cellStyle name="Normal 2 5 3 2 2 2 2 2 2 2 3 2 4" xfId="6670" xr:uid="{00000000-0005-0000-0000-0000644C0000}"/>
    <cellStyle name="Normal 2 5 3 2 2 2 2 2 2 2 3 2 5" xfId="6671" xr:uid="{00000000-0005-0000-0000-0000654C0000}"/>
    <cellStyle name="Normal 2 5 3 2 2 2 2 2 2 2 4" xfId="6672" xr:uid="{00000000-0005-0000-0000-0000664C0000}"/>
    <cellStyle name="Normal 2 5 3 2 2 2 2 2 2 2 5" xfId="6673" xr:uid="{00000000-0005-0000-0000-0000674C0000}"/>
    <cellStyle name="Normal 2 5 3 2 2 2 2 2 2 2 6" xfId="6674" xr:uid="{00000000-0005-0000-0000-0000684C0000}"/>
    <cellStyle name="Normal 2 5 3 2 2 2 2 2 2 2 7" xfId="6675" xr:uid="{00000000-0005-0000-0000-0000694C0000}"/>
    <cellStyle name="Normal 2 5 3 2 2 2 2 2 2 3" xfId="6676" xr:uid="{00000000-0005-0000-0000-00006A4C0000}"/>
    <cellStyle name="Normal 2 5 3 2 2 2 2 2 2 3 2" xfId="6677" xr:uid="{00000000-0005-0000-0000-00006B4C0000}"/>
    <cellStyle name="Normal 2 5 3 2 2 2 2 2 2 3 2 2" xfId="6678" xr:uid="{00000000-0005-0000-0000-00006C4C0000}"/>
    <cellStyle name="Normal 2 5 3 2 2 2 2 2 2 3 2 2 2" xfId="6679" xr:uid="{00000000-0005-0000-0000-00006D4C0000}"/>
    <cellStyle name="Normal 2 5 3 2 2 2 2 2 2 3 2 2 3" xfId="6680" xr:uid="{00000000-0005-0000-0000-00006E4C0000}"/>
    <cellStyle name="Normal 2 5 3 2 2 2 2 2 2 3 2 2 4" xfId="6681" xr:uid="{00000000-0005-0000-0000-00006F4C0000}"/>
    <cellStyle name="Normal 2 5 3 2 2 2 2 2 2 3 2 2 5" xfId="6682" xr:uid="{00000000-0005-0000-0000-0000704C0000}"/>
    <cellStyle name="Normal 2 5 3 2 2 2 2 2 2 3 3" xfId="6683" xr:uid="{00000000-0005-0000-0000-0000714C0000}"/>
    <cellStyle name="Normal 2 5 3 2 2 2 2 2 2 3 4" xfId="6684" xr:uid="{00000000-0005-0000-0000-0000724C0000}"/>
    <cellStyle name="Normal 2 5 3 2 2 2 2 2 2 3 5" xfId="6685" xr:uid="{00000000-0005-0000-0000-0000734C0000}"/>
    <cellStyle name="Normal 2 5 3 2 2 2 2 2 2 3 6" xfId="6686" xr:uid="{00000000-0005-0000-0000-0000744C0000}"/>
    <cellStyle name="Normal 2 5 3 2 2 2 2 2 2 4" xfId="6687" xr:uid="{00000000-0005-0000-0000-0000754C0000}"/>
    <cellStyle name="Normal 2 5 3 2 2 2 2 2 2 4 2" xfId="6688" xr:uid="{00000000-0005-0000-0000-0000764C0000}"/>
    <cellStyle name="Normal 2 5 3 2 2 2 2 2 2 4 3" xfId="6689" xr:uid="{00000000-0005-0000-0000-0000774C0000}"/>
    <cellStyle name="Normal 2 5 3 2 2 2 2 2 2 4 4" xfId="6690" xr:uid="{00000000-0005-0000-0000-0000784C0000}"/>
    <cellStyle name="Normal 2 5 3 2 2 2 2 2 2 4 5" xfId="6691" xr:uid="{00000000-0005-0000-0000-0000794C0000}"/>
    <cellStyle name="Normal 2 5 3 2 2 2 2 2 3" xfId="6692" xr:uid="{00000000-0005-0000-0000-00007A4C0000}"/>
    <cellStyle name="Normal 2 5 3 2 2 2 2 2 3 2" xfId="6693" xr:uid="{00000000-0005-0000-0000-00007B4C0000}"/>
    <cellStyle name="Normal 2 5 3 2 2 2 2 2 3 3" xfId="6694" xr:uid="{00000000-0005-0000-0000-00007C4C0000}"/>
    <cellStyle name="Normal 2 5 3 2 2 2 2 2 3 4" xfId="6695" xr:uid="{00000000-0005-0000-0000-00007D4C0000}"/>
    <cellStyle name="Normal 2 5 3 2 2 2 2 2 3 5" xfId="6696" xr:uid="{00000000-0005-0000-0000-00007E4C0000}"/>
    <cellStyle name="Normal 2 5 3 2 2 2 2 2 4" xfId="6697" xr:uid="{00000000-0005-0000-0000-00007F4C0000}"/>
    <cellStyle name="Normal 2 5 3 2 2 2 2 2 4 2" xfId="6698" xr:uid="{00000000-0005-0000-0000-0000804C0000}"/>
    <cellStyle name="Normal 2 5 3 2 2 2 2 2 4 2 2" xfId="6699" xr:uid="{00000000-0005-0000-0000-0000814C0000}"/>
    <cellStyle name="Normal 2 5 3 2 2 2 2 2 4 2 2 2" xfId="6700" xr:uid="{00000000-0005-0000-0000-0000824C0000}"/>
    <cellStyle name="Normal 2 5 3 2 2 2 2 2 4 2 2 2 2" xfId="6701" xr:uid="{00000000-0005-0000-0000-0000834C0000}"/>
    <cellStyle name="Normal 2 5 3 2 2 2 2 2 4 2 2 2 3" xfId="6702" xr:uid="{00000000-0005-0000-0000-0000844C0000}"/>
    <cellStyle name="Normal 2 5 3 2 2 2 2 2 4 2 2 2 4" xfId="6703" xr:uid="{00000000-0005-0000-0000-0000854C0000}"/>
    <cellStyle name="Normal 2 5 3 2 2 2 2 2 4 2 2 2 5" xfId="6704" xr:uid="{00000000-0005-0000-0000-0000864C0000}"/>
    <cellStyle name="Normal 2 5 3 2 2 2 2 2 4 2 3" xfId="6705" xr:uid="{00000000-0005-0000-0000-0000874C0000}"/>
    <cellStyle name="Normal 2 5 3 2 2 2 2 2 4 2 4" xfId="6706" xr:uid="{00000000-0005-0000-0000-0000884C0000}"/>
    <cellStyle name="Normal 2 5 3 2 2 2 2 2 4 2 5" xfId="6707" xr:uid="{00000000-0005-0000-0000-0000894C0000}"/>
    <cellStyle name="Normal 2 5 3 2 2 2 2 2 4 2 6" xfId="6708" xr:uid="{00000000-0005-0000-0000-00008A4C0000}"/>
    <cellStyle name="Normal 2 5 3 2 2 2 2 2 4 3" xfId="6709" xr:uid="{00000000-0005-0000-0000-00008B4C0000}"/>
    <cellStyle name="Normal 2 5 3 2 2 2 2 2 4 3 2" xfId="6710" xr:uid="{00000000-0005-0000-0000-00008C4C0000}"/>
    <cellStyle name="Normal 2 5 3 2 2 2 2 2 4 3 3" xfId="6711" xr:uid="{00000000-0005-0000-0000-00008D4C0000}"/>
    <cellStyle name="Normal 2 5 3 2 2 2 2 2 4 3 4" xfId="6712" xr:uid="{00000000-0005-0000-0000-00008E4C0000}"/>
    <cellStyle name="Normal 2 5 3 2 2 2 2 2 4 3 5" xfId="6713" xr:uid="{00000000-0005-0000-0000-00008F4C0000}"/>
    <cellStyle name="Normal 2 5 3 2 2 2 2 2 5" xfId="6714" xr:uid="{00000000-0005-0000-0000-0000904C0000}"/>
    <cellStyle name="Normal 2 5 3 2 2 2 2 2 5 2" xfId="6715" xr:uid="{00000000-0005-0000-0000-0000914C0000}"/>
    <cellStyle name="Normal 2 5 3 2 2 2 2 2 5 2 2" xfId="6716" xr:uid="{00000000-0005-0000-0000-0000924C0000}"/>
    <cellStyle name="Normal 2 5 3 2 2 2 2 2 5 2 3" xfId="6717" xr:uid="{00000000-0005-0000-0000-0000934C0000}"/>
    <cellStyle name="Normal 2 5 3 2 2 2 2 2 5 2 4" xfId="6718" xr:uid="{00000000-0005-0000-0000-0000944C0000}"/>
    <cellStyle name="Normal 2 5 3 2 2 2 2 2 5 2 5" xfId="6719" xr:uid="{00000000-0005-0000-0000-0000954C0000}"/>
    <cellStyle name="Normal 2 5 3 2 2 2 2 2 6" xfId="6720" xr:uid="{00000000-0005-0000-0000-0000964C0000}"/>
    <cellStyle name="Normal 2 5 3 2 2 2 2 2 7" xfId="6721" xr:uid="{00000000-0005-0000-0000-0000974C0000}"/>
    <cellStyle name="Normal 2 5 3 2 2 2 2 2 8" xfId="6722" xr:uid="{00000000-0005-0000-0000-0000984C0000}"/>
    <cellStyle name="Normal 2 5 3 2 2 2 2 2 9" xfId="6723" xr:uid="{00000000-0005-0000-0000-0000994C0000}"/>
    <cellStyle name="Normal 2 5 3 2 2 2 2 3" xfId="6724" xr:uid="{00000000-0005-0000-0000-00009A4C0000}"/>
    <cellStyle name="Normal 2 5 3 2 2 2 2 3 2" xfId="6725" xr:uid="{00000000-0005-0000-0000-00009B4C0000}"/>
    <cellStyle name="Normal 2 5 3 2 2 2 2 3 2 2" xfId="6726" xr:uid="{00000000-0005-0000-0000-00009C4C0000}"/>
    <cellStyle name="Normal 2 5 3 2 2 2 2 3 2 2 2" xfId="6727" xr:uid="{00000000-0005-0000-0000-00009D4C0000}"/>
    <cellStyle name="Normal 2 5 3 2 2 2 2 3 2 2 2 2" xfId="6728" xr:uid="{00000000-0005-0000-0000-00009E4C0000}"/>
    <cellStyle name="Normal 2 5 3 2 2 2 2 3 2 2 2 2 2" xfId="6729" xr:uid="{00000000-0005-0000-0000-00009F4C0000}"/>
    <cellStyle name="Normal 2 5 3 2 2 2 2 3 2 2 2 2 3" xfId="6730" xr:uid="{00000000-0005-0000-0000-0000A04C0000}"/>
    <cellStyle name="Normal 2 5 3 2 2 2 2 3 2 2 2 2 4" xfId="6731" xr:uid="{00000000-0005-0000-0000-0000A14C0000}"/>
    <cellStyle name="Normal 2 5 3 2 2 2 2 3 2 2 2 2 5" xfId="6732" xr:uid="{00000000-0005-0000-0000-0000A24C0000}"/>
    <cellStyle name="Normal 2 5 3 2 2 2 2 3 2 2 2 2 6" xfId="6733" xr:uid="{00000000-0005-0000-0000-0000A34C0000}"/>
    <cellStyle name="Normal 2 5 3 2 2 2 2 3 2 2 3" xfId="6734" xr:uid="{00000000-0005-0000-0000-0000A44C0000}"/>
    <cellStyle name="Normal 2 5 3 2 2 2 2 3 2 2 4" xfId="6735" xr:uid="{00000000-0005-0000-0000-0000A54C0000}"/>
    <cellStyle name="Normal 2 5 3 2 2 2 2 3 2 2 5" xfId="6736" xr:uid="{00000000-0005-0000-0000-0000A64C0000}"/>
    <cellStyle name="Normal 2 5 3 2 2 2 2 3 2 2 6" xfId="6737" xr:uid="{00000000-0005-0000-0000-0000A74C0000}"/>
    <cellStyle name="Normal 2 5 3 2 2 2 2 3 2 2 7" xfId="6738" xr:uid="{00000000-0005-0000-0000-0000A84C0000}"/>
    <cellStyle name="Normal 2 5 3 2 2 2 2 3 2 3" xfId="6739" xr:uid="{00000000-0005-0000-0000-0000A94C0000}"/>
    <cellStyle name="Normal 2 5 3 2 2 2 2 3 2 3 2" xfId="6740" xr:uid="{00000000-0005-0000-0000-0000AA4C0000}"/>
    <cellStyle name="Normal 2 5 3 2 2 2 2 3 2 3 3" xfId="6741" xr:uid="{00000000-0005-0000-0000-0000AB4C0000}"/>
    <cellStyle name="Normal 2 5 3 2 2 2 2 3 2 3 4" xfId="6742" xr:uid="{00000000-0005-0000-0000-0000AC4C0000}"/>
    <cellStyle name="Normal 2 5 3 2 2 2 2 3 2 3 5" xfId="6743" xr:uid="{00000000-0005-0000-0000-0000AD4C0000}"/>
    <cellStyle name="Normal 2 5 3 2 2 2 2 3 2 3 6" xfId="6744" xr:uid="{00000000-0005-0000-0000-0000AE4C0000}"/>
    <cellStyle name="Normal 2 5 3 2 2 2 2 3 3" xfId="6745" xr:uid="{00000000-0005-0000-0000-0000AF4C0000}"/>
    <cellStyle name="Normal 2 5 3 2 2 2 2 3 3 2" xfId="6746" xr:uid="{00000000-0005-0000-0000-0000B04C0000}"/>
    <cellStyle name="Normal 2 5 3 2 2 2 2 3 3 2 2" xfId="6747" xr:uid="{00000000-0005-0000-0000-0000B14C0000}"/>
    <cellStyle name="Normal 2 5 3 2 2 2 2 3 3 2 3" xfId="6748" xr:uid="{00000000-0005-0000-0000-0000B24C0000}"/>
    <cellStyle name="Normal 2 5 3 2 2 2 2 3 3 2 4" xfId="6749" xr:uid="{00000000-0005-0000-0000-0000B34C0000}"/>
    <cellStyle name="Normal 2 5 3 2 2 2 2 3 3 2 5" xfId="6750" xr:uid="{00000000-0005-0000-0000-0000B44C0000}"/>
    <cellStyle name="Normal 2 5 3 2 2 2 2 3 3 2 6" xfId="6751" xr:uid="{00000000-0005-0000-0000-0000B54C0000}"/>
    <cellStyle name="Normal 2 5 3 2 2 2 2 3 4" xfId="6752" xr:uid="{00000000-0005-0000-0000-0000B64C0000}"/>
    <cellStyle name="Normal 2 5 3 2 2 2 2 3 5" xfId="6753" xr:uid="{00000000-0005-0000-0000-0000B74C0000}"/>
    <cellStyle name="Normal 2 5 3 2 2 2 2 3 6" xfId="6754" xr:uid="{00000000-0005-0000-0000-0000B84C0000}"/>
    <cellStyle name="Normal 2 5 3 2 2 2 2 3 7" xfId="6755" xr:uid="{00000000-0005-0000-0000-0000B94C0000}"/>
    <cellStyle name="Normal 2 5 3 2 2 2 2 3 8" xfId="6756" xr:uid="{00000000-0005-0000-0000-0000BA4C0000}"/>
    <cellStyle name="Normal 2 5 3 2 2 2 2 4" xfId="6757" xr:uid="{00000000-0005-0000-0000-0000BB4C0000}"/>
    <cellStyle name="Normal 2 5 3 2 2 2 2 4 2" xfId="6758" xr:uid="{00000000-0005-0000-0000-0000BC4C0000}"/>
    <cellStyle name="Normal 2 5 3 2 2 2 2 4 2 2" xfId="6759" xr:uid="{00000000-0005-0000-0000-0000BD4C0000}"/>
    <cellStyle name="Normal 2 5 3 2 2 2 2 4 2 2 2" xfId="6760" xr:uid="{00000000-0005-0000-0000-0000BE4C0000}"/>
    <cellStyle name="Normal 2 5 3 2 2 2 2 4 2 2 3" xfId="6761" xr:uid="{00000000-0005-0000-0000-0000BF4C0000}"/>
    <cellStyle name="Normal 2 5 3 2 2 2 2 4 2 2 4" xfId="6762" xr:uid="{00000000-0005-0000-0000-0000C04C0000}"/>
    <cellStyle name="Normal 2 5 3 2 2 2 2 4 2 2 5" xfId="6763" xr:uid="{00000000-0005-0000-0000-0000C14C0000}"/>
    <cellStyle name="Normal 2 5 3 2 2 2 2 4 2 2 6" xfId="6764" xr:uid="{00000000-0005-0000-0000-0000C24C0000}"/>
    <cellStyle name="Normal 2 5 3 2 2 2 2 4 3" xfId="6765" xr:uid="{00000000-0005-0000-0000-0000C34C0000}"/>
    <cellStyle name="Normal 2 5 3 2 2 2 2 4 4" xfId="6766" xr:uid="{00000000-0005-0000-0000-0000C44C0000}"/>
    <cellStyle name="Normal 2 5 3 2 2 2 2 4 5" xfId="6767" xr:uid="{00000000-0005-0000-0000-0000C54C0000}"/>
    <cellStyle name="Normal 2 5 3 2 2 2 2 4 6" xfId="6768" xr:uid="{00000000-0005-0000-0000-0000C64C0000}"/>
    <cellStyle name="Normal 2 5 3 2 2 2 2 4 7" xfId="6769" xr:uid="{00000000-0005-0000-0000-0000C74C0000}"/>
    <cellStyle name="Normal 2 5 3 2 2 2 2 5" xfId="6770" xr:uid="{00000000-0005-0000-0000-0000C84C0000}"/>
    <cellStyle name="Normal 2 5 3 2 2 2 2 5 2" xfId="6771" xr:uid="{00000000-0005-0000-0000-0000C94C0000}"/>
    <cellStyle name="Normal 2 5 3 2 2 2 2 5 3" xfId="6772" xr:uid="{00000000-0005-0000-0000-0000CA4C0000}"/>
    <cellStyle name="Normal 2 5 3 2 2 2 2 5 4" xfId="6773" xr:uid="{00000000-0005-0000-0000-0000CB4C0000}"/>
    <cellStyle name="Normal 2 5 3 2 2 2 2 5 5" xfId="6774" xr:uid="{00000000-0005-0000-0000-0000CC4C0000}"/>
    <cellStyle name="Normal 2 5 3 2 2 2 2 5 6" xfId="6775" xr:uid="{00000000-0005-0000-0000-0000CD4C0000}"/>
    <cellStyle name="Normal 2 5 3 2 2 2 3" xfId="6776" xr:uid="{00000000-0005-0000-0000-0000CE4C0000}"/>
    <cellStyle name="Normal 2 5 3 2 2 2 3 2" xfId="6777" xr:uid="{00000000-0005-0000-0000-0000CF4C0000}"/>
    <cellStyle name="Normal 2 5 3 2 2 2 3 2 2" xfId="6778" xr:uid="{00000000-0005-0000-0000-0000D04C0000}"/>
    <cellStyle name="Normal 2 5 3 2 2 2 3 2 2 2" xfId="6779" xr:uid="{00000000-0005-0000-0000-0000D14C0000}"/>
    <cellStyle name="Normal 2 5 3 2 2 2 3 2 2 2 2" xfId="6780" xr:uid="{00000000-0005-0000-0000-0000D24C0000}"/>
    <cellStyle name="Normal 2 5 3 2 2 2 3 2 2 2 2 2" xfId="6781" xr:uid="{00000000-0005-0000-0000-0000D34C0000}"/>
    <cellStyle name="Normal 2 5 3 2 2 2 3 2 2 2 2 2 2" xfId="6782" xr:uid="{00000000-0005-0000-0000-0000D44C0000}"/>
    <cellStyle name="Normal 2 5 3 2 2 2 3 2 2 2 2 2 3" xfId="6783" xr:uid="{00000000-0005-0000-0000-0000D54C0000}"/>
    <cellStyle name="Normal 2 5 3 2 2 2 3 2 2 2 2 2 4" xfId="6784" xr:uid="{00000000-0005-0000-0000-0000D64C0000}"/>
    <cellStyle name="Normal 2 5 3 2 2 2 3 2 2 2 2 2 5" xfId="6785" xr:uid="{00000000-0005-0000-0000-0000D74C0000}"/>
    <cellStyle name="Normal 2 5 3 2 2 2 3 2 2 2 3" xfId="6786" xr:uid="{00000000-0005-0000-0000-0000D84C0000}"/>
    <cellStyle name="Normal 2 5 3 2 2 2 3 2 2 2 4" xfId="6787" xr:uid="{00000000-0005-0000-0000-0000D94C0000}"/>
    <cellStyle name="Normal 2 5 3 2 2 2 3 2 2 2 5" xfId="6788" xr:uid="{00000000-0005-0000-0000-0000DA4C0000}"/>
    <cellStyle name="Normal 2 5 3 2 2 2 3 2 2 2 6" xfId="6789" xr:uid="{00000000-0005-0000-0000-0000DB4C0000}"/>
    <cellStyle name="Normal 2 5 3 2 2 2 3 2 2 3" xfId="6790" xr:uid="{00000000-0005-0000-0000-0000DC4C0000}"/>
    <cellStyle name="Normal 2 5 3 2 2 2 3 2 2 3 2" xfId="6791" xr:uid="{00000000-0005-0000-0000-0000DD4C0000}"/>
    <cellStyle name="Normal 2 5 3 2 2 2 3 2 2 3 3" xfId="6792" xr:uid="{00000000-0005-0000-0000-0000DE4C0000}"/>
    <cellStyle name="Normal 2 5 3 2 2 2 3 2 2 3 4" xfId="6793" xr:uid="{00000000-0005-0000-0000-0000DF4C0000}"/>
    <cellStyle name="Normal 2 5 3 2 2 2 3 2 2 3 5" xfId="6794" xr:uid="{00000000-0005-0000-0000-0000E04C0000}"/>
    <cellStyle name="Normal 2 5 3 2 2 2 3 2 3" xfId="6795" xr:uid="{00000000-0005-0000-0000-0000E14C0000}"/>
    <cellStyle name="Normal 2 5 3 2 2 2 3 2 3 2" xfId="6796" xr:uid="{00000000-0005-0000-0000-0000E24C0000}"/>
    <cellStyle name="Normal 2 5 3 2 2 2 3 2 3 2 2" xfId="6797" xr:uid="{00000000-0005-0000-0000-0000E34C0000}"/>
    <cellStyle name="Normal 2 5 3 2 2 2 3 2 3 2 3" xfId="6798" xr:uid="{00000000-0005-0000-0000-0000E44C0000}"/>
    <cellStyle name="Normal 2 5 3 2 2 2 3 2 3 2 4" xfId="6799" xr:uid="{00000000-0005-0000-0000-0000E54C0000}"/>
    <cellStyle name="Normal 2 5 3 2 2 2 3 2 3 2 5" xfId="6800" xr:uid="{00000000-0005-0000-0000-0000E64C0000}"/>
    <cellStyle name="Normal 2 5 3 2 2 2 3 2 4" xfId="6801" xr:uid="{00000000-0005-0000-0000-0000E74C0000}"/>
    <cellStyle name="Normal 2 5 3 2 2 2 3 2 5" xfId="6802" xr:uid="{00000000-0005-0000-0000-0000E84C0000}"/>
    <cellStyle name="Normal 2 5 3 2 2 2 3 2 6" xfId="6803" xr:uid="{00000000-0005-0000-0000-0000E94C0000}"/>
    <cellStyle name="Normal 2 5 3 2 2 2 3 2 7" xfId="6804" xr:uid="{00000000-0005-0000-0000-0000EA4C0000}"/>
    <cellStyle name="Normal 2 5 3 2 2 2 3 3" xfId="6805" xr:uid="{00000000-0005-0000-0000-0000EB4C0000}"/>
    <cellStyle name="Normal 2 5 3 2 2 2 3 3 2" xfId="6806" xr:uid="{00000000-0005-0000-0000-0000EC4C0000}"/>
    <cellStyle name="Normal 2 5 3 2 2 2 3 3 2 2" xfId="6807" xr:uid="{00000000-0005-0000-0000-0000ED4C0000}"/>
    <cellStyle name="Normal 2 5 3 2 2 2 3 3 2 2 2" xfId="6808" xr:uid="{00000000-0005-0000-0000-0000EE4C0000}"/>
    <cellStyle name="Normal 2 5 3 2 2 2 3 3 2 2 3" xfId="6809" xr:uid="{00000000-0005-0000-0000-0000EF4C0000}"/>
    <cellStyle name="Normal 2 5 3 2 2 2 3 3 2 2 4" xfId="6810" xr:uid="{00000000-0005-0000-0000-0000F04C0000}"/>
    <cellStyle name="Normal 2 5 3 2 2 2 3 3 2 2 5" xfId="6811" xr:uid="{00000000-0005-0000-0000-0000F14C0000}"/>
    <cellStyle name="Normal 2 5 3 2 2 2 3 3 3" xfId="6812" xr:uid="{00000000-0005-0000-0000-0000F24C0000}"/>
    <cellStyle name="Normal 2 5 3 2 2 2 3 3 4" xfId="6813" xr:uid="{00000000-0005-0000-0000-0000F34C0000}"/>
    <cellStyle name="Normal 2 5 3 2 2 2 3 3 5" xfId="6814" xr:uid="{00000000-0005-0000-0000-0000F44C0000}"/>
    <cellStyle name="Normal 2 5 3 2 2 2 3 3 6" xfId="6815" xr:uid="{00000000-0005-0000-0000-0000F54C0000}"/>
    <cellStyle name="Normal 2 5 3 2 2 2 3 4" xfId="6816" xr:uid="{00000000-0005-0000-0000-0000F64C0000}"/>
    <cellStyle name="Normal 2 5 3 2 2 2 3 4 2" xfId="6817" xr:uid="{00000000-0005-0000-0000-0000F74C0000}"/>
    <cellStyle name="Normal 2 5 3 2 2 2 3 4 3" xfId="6818" xr:uid="{00000000-0005-0000-0000-0000F84C0000}"/>
    <cellStyle name="Normal 2 5 3 2 2 2 3 4 4" xfId="6819" xr:uid="{00000000-0005-0000-0000-0000F94C0000}"/>
    <cellStyle name="Normal 2 5 3 2 2 2 3 4 5" xfId="6820" xr:uid="{00000000-0005-0000-0000-0000FA4C0000}"/>
    <cellStyle name="Normal 2 5 3 2 2 2 4" xfId="6821" xr:uid="{00000000-0005-0000-0000-0000FB4C0000}"/>
    <cellStyle name="Normal 2 5 3 2 2 2 4 2" xfId="6822" xr:uid="{00000000-0005-0000-0000-0000FC4C0000}"/>
    <cellStyle name="Normal 2 5 3 2 2 2 4 3" xfId="6823" xr:uid="{00000000-0005-0000-0000-0000FD4C0000}"/>
    <cellStyle name="Normal 2 5 3 2 2 2 4 4" xfId="6824" xr:uid="{00000000-0005-0000-0000-0000FE4C0000}"/>
    <cellStyle name="Normal 2 5 3 2 2 2 4 5" xfId="6825" xr:uid="{00000000-0005-0000-0000-0000FF4C0000}"/>
    <cellStyle name="Normal 2 5 3 2 2 2 5" xfId="6826" xr:uid="{00000000-0005-0000-0000-0000004D0000}"/>
    <cellStyle name="Normal 2 5 3 2 2 2 5 2" xfId="6827" xr:uid="{00000000-0005-0000-0000-0000014D0000}"/>
    <cellStyle name="Normal 2 5 3 2 2 2 5 2 2" xfId="6828" xr:uid="{00000000-0005-0000-0000-0000024D0000}"/>
    <cellStyle name="Normal 2 5 3 2 2 2 5 2 2 2" xfId="6829" xr:uid="{00000000-0005-0000-0000-0000034D0000}"/>
    <cellStyle name="Normal 2 5 3 2 2 2 5 2 2 2 2" xfId="6830" xr:uid="{00000000-0005-0000-0000-0000044D0000}"/>
    <cellStyle name="Normal 2 5 3 2 2 2 5 2 2 2 3" xfId="6831" xr:uid="{00000000-0005-0000-0000-0000054D0000}"/>
    <cellStyle name="Normal 2 5 3 2 2 2 5 2 2 2 4" xfId="6832" xr:uid="{00000000-0005-0000-0000-0000064D0000}"/>
    <cellStyle name="Normal 2 5 3 2 2 2 5 2 2 2 5" xfId="6833" xr:uid="{00000000-0005-0000-0000-0000074D0000}"/>
    <cellStyle name="Normal 2 5 3 2 2 2 5 2 3" xfId="6834" xr:uid="{00000000-0005-0000-0000-0000084D0000}"/>
    <cellStyle name="Normal 2 5 3 2 2 2 5 2 4" xfId="6835" xr:uid="{00000000-0005-0000-0000-0000094D0000}"/>
    <cellStyle name="Normal 2 5 3 2 2 2 5 2 5" xfId="6836" xr:uid="{00000000-0005-0000-0000-00000A4D0000}"/>
    <cellStyle name="Normal 2 5 3 2 2 2 5 2 6" xfId="6837" xr:uid="{00000000-0005-0000-0000-00000B4D0000}"/>
    <cellStyle name="Normal 2 5 3 2 2 2 5 3" xfId="6838" xr:uid="{00000000-0005-0000-0000-00000C4D0000}"/>
    <cellStyle name="Normal 2 5 3 2 2 2 5 3 2" xfId="6839" xr:uid="{00000000-0005-0000-0000-00000D4D0000}"/>
    <cellStyle name="Normal 2 5 3 2 2 2 5 3 3" xfId="6840" xr:uid="{00000000-0005-0000-0000-00000E4D0000}"/>
    <cellStyle name="Normal 2 5 3 2 2 2 5 3 4" xfId="6841" xr:uid="{00000000-0005-0000-0000-00000F4D0000}"/>
    <cellStyle name="Normal 2 5 3 2 2 2 5 3 5" xfId="6842" xr:uid="{00000000-0005-0000-0000-0000104D0000}"/>
    <cellStyle name="Normal 2 5 3 2 2 2 6" xfId="6843" xr:uid="{00000000-0005-0000-0000-0000114D0000}"/>
    <cellStyle name="Normal 2 5 3 2 2 2 6 2" xfId="6844" xr:uid="{00000000-0005-0000-0000-0000124D0000}"/>
    <cellStyle name="Normal 2 5 3 2 2 2 6 2 2" xfId="6845" xr:uid="{00000000-0005-0000-0000-0000134D0000}"/>
    <cellStyle name="Normal 2 5 3 2 2 2 6 2 3" xfId="6846" xr:uid="{00000000-0005-0000-0000-0000144D0000}"/>
    <cellStyle name="Normal 2 5 3 2 2 2 6 2 4" xfId="6847" xr:uid="{00000000-0005-0000-0000-0000154D0000}"/>
    <cellStyle name="Normal 2 5 3 2 2 2 6 2 5" xfId="6848" xr:uid="{00000000-0005-0000-0000-0000164D0000}"/>
    <cellStyle name="Normal 2 5 3 2 2 2 7" xfId="6849" xr:uid="{00000000-0005-0000-0000-0000174D0000}"/>
    <cellStyle name="Normal 2 5 3 2 2 2 8" xfId="6850" xr:uid="{00000000-0005-0000-0000-0000184D0000}"/>
    <cellStyle name="Normal 2 5 3 2 2 2 9" xfId="6851" xr:uid="{00000000-0005-0000-0000-0000194D0000}"/>
    <cellStyle name="Normal 2 5 3 2 2 3" xfId="6852" xr:uid="{00000000-0005-0000-0000-00001A4D0000}"/>
    <cellStyle name="Normal 2 5 3 2 2 3 2" xfId="6853" xr:uid="{00000000-0005-0000-0000-00001B4D0000}"/>
    <cellStyle name="Normal 2 5 3 2 2 3 2 2" xfId="6854" xr:uid="{00000000-0005-0000-0000-00001C4D0000}"/>
    <cellStyle name="Normal 2 5 3 2 2 3 2 2 2" xfId="6855" xr:uid="{00000000-0005-0000-0000-00001D4D0000}"/>
    <cellStyle name="Normal 2 5 3 2 2 3 2 2 2 2" xfId="6856" xr:uid="{00000000-0005-0000-0000-00001E4D0000}"/>
    <cellStyle name="Normal 2 5 3 2 2 3 2 2 2 2 2" xfId="6857" xr:uid="{00000000-0005-0000-0000-00001F4D0000}"/>
    <cellStyle name="Normal 2 5 3 2 2 3 2 2 2 2 2 2" xfId="6858" xr:uid="{00000000-0005-0000-0000-0000204D0000}"/>
    <cellStyle name="Normal 2 5 3 2 2 3 2 2 2 2 2 2 2" xfId="6859" xr:uid="{00000000-0005-0000-0000-0000214D0000}"/>
    <cellStyle name="Normal 2 5 3 2 2 3 2 2 2 2 2 2 3" xfId="6860" xr:uid="{00000000-0005-0000-0000-0000224D0000}"/>
    <cellStyle name="Normal 2 5 3 2 2 3 2 2 2 2 2 2 4" xfId="6861" xr:uid="{00000000-0005-0000-0000-0000234D0000}"/>
    <cellStyle name="Normal 2 5 3 2 2 3 2 2 2 2 2 2 5" xfId="6862" xr:uid="{00000000-0005-0000-0000-0000244D0000}"/>
    <cellStyle name="Normal 2 5 3 2 2 3 2 2 2 2 3" xfId="6863" xr:uid="{00000000-0005-0000-0000-0000254D0000}"/>
    <cellStyle name="Normal 2 5 3 2 2 3 2 2 2 2 4" xfId="6864" xr:uid="{00000000-0005-0000-0000-0000264D0000}"/>
    <cellStyle name="Normal 2 5 3 2 2 3 2 2 2 2 5" xfId="6865" xr:uid="{00000000-0005-0000-0000-0000274D0000}"/>
    <cellStyle name="Normal 2 5 3 2 2 3 2 2 2 2 6" xfId="6866" xr:uid="{00000000-0005-0000-0000-0000284D0000}"/>
    <cellStyle name="Normal 2 5 3 2 2 3 2 2 2 3" xfId="6867" xr:uid="{00000000-0005-0000-0000-0000294D0000}"/>
    <cellStyle name="Normal 2 5 3 2 2 3 2 2 2 3 2" xfId="6868" xr:uid="{00000000-0005-0000-0000-00002A4D0000}"/>
    <cellStyle name="Normal 2 5 3 2 2 3 2 2 2 3 3" xfId="6869" xr:uid="{00000000-0005-0000-0000-00002B4D0000}"/>
    <cellStyle name="Normal 2 5 3 2 2 3 2 2 2 3 4" xfId="6870" xr:uid="{00000000-0005-0000-0000-00002C4D0000}"/>
    <cellStyle name="Normal 2 5 3 2 2 3 2 2 2 3 5" xfId="6871" xr:uid="{00000000-0005-0000-0000-00002D4D0000}"/>
    <cellStyle name="Normal 2 5 3 2 2 3 2 2 3" xfId="6872" xr:uid="{00000000-0005-0000-0000-00002E4D0000}"/>
    <cellStyle name="Normal 2 5 3 2 2 3 2 2 3 2" xfId="6873" xr:uid="{00000000-0005-0000-0000-00002F4D0000}"/>
    <cellStyle name="Normal 2 5 3 2 2 3 2 2 3 2 2" xfId="6874" xr:uid="{00000000-0005-0000-0000-0000304D0000}"/>
    <cellStyle name="Normal 2 5 3 2 2 3 2 2 3 2 3" xfId="6875" xr:uid="{00000000-0005-0000-0000-0000314D0000}"/>
    <cellStyle name="Normal 2 5 3 2 2 3 2 2 3 2 4" xfId="6876" xr:uid="{00000000-0005-0000-0000-0000324D0000}"/>
    <cellStyle name="Normal 2 5 3 2 2 3 2 2 3 2 5" xfId="6877" xr:uid="{00000000-0005-0000-0000-0000334D0000}"/>
    <cellStyle name="Normal 2 5 3 2 2 3 2 2 4" xfId="6878" xr:uid="{00000000-0005-0000-0000-0000344D0000}"/>
    <cellStyle name="Normal 2 5 3 2 2 3 2 2 5" xfId="6879" xr:uid="{00000000-0005-0000-0000-0000354D0000}"/>
    <cellStyle name="Normal 2 5 3 2 2 3 2 2 6" xfId="6880" xr:uid="{00000000-0005-0000-0000-0000364D0000}"/>
    <cellStyle name="Normal 2 5 3 2 2 3 2 2 7" xfId="6881" xr:uid="{00000000-0005-0000-0000-0000374D0000}"/>
    <cellStyle name="Normal 2 5 3 2 2 3 2 3" xfId="6882" xr:uid="{00000000-0005-0000-0000-0000384D0000}"/>
    <cellStyle name="Normal 2 5 3 2 2 3 2 3 2" xfId="6883" xr:uid="{00000000-0005-0000-0000-0000394D0000}"/>
    <cellStyle name="Normal 2 5 3 2 2 3 2 3 2 2" xfId="6884" xr:uid="{00000000-0005-0000-0000-00003A4D0000}"/>
    <cellStyle name="Normal 2 5 3 2 2 3 2 3 2 2 2" xfId="6885" xr:uid="{00000000-0005-0000-0000-00003B4D0000}"/>
    <cellStyle name="Normal 2 5 3 2 2 3 2 3 2 2 3" xfId="6886" xr:uid="{00000000-0005-0000-0000-00003C4D0000}"/>
    <cellStyle name="Normal 2 5 3 2 2 3 2 3 2 2 4" xfId="6887" xr:uid="{00000000-0005-0000-0000-00003D4D0000}"/>
    <cellStyle name="Normal 2 5 3 2 2 3 2 3 2 2 5" xfId="6888" xr:uid="{00000000-0005-0000-0000-00003E4D0000}"/>
    <cellStyle name="Normal 2 5 3 2 2 3 2 3 3" xfId="6889" xr:uid="{00000000-0005-0000-0000-00003F4D0000}"/>
    <cellStyle name="Normal 2 5 3 2 2 3 2 3 4" xfId="6890" xr:uid="{00000000-0005-0000-0000-0000404D0000}"/>
    <cellStyle name="Normal 2 5 3 2 2 3 2 3 5" xfId="6891" xr:uid="{00000000-0005-0000-0000-0000414D0000}"/>
    <cellStyle name="Normal 2 5 3 2 2 3 2 3 6" xfId="6892" xr:uid="{00000000-0005-0000-0000-0000424D0000}"/>
    <cellStyle name="Normal 2 5 3 2 2 3 2 4" xfId="6893" xr:uid="{00000000-0005-0000-0000-0000434D0000}"/>
    <cellStyle name="Normal 2 5 3 2 2 3 2 4 2" xfId="6894" xr:uid="{00000000-0005-0000-0000-0000444D0000}"/>
    <cellStyle name="Normal 2 5 3 2 2 3 2 4 3" xfId="6895" xr:uid="{00000000-0005-0000-0000-0000454D0000}"/>
    <cellStyle name="Normal 2 5 3 2 2 3 2 4 4" xfId="6896" xr:uid="{00000000-0005-0000-0000-0000464D0000}"/>
    <cellStyle name="Normal 2 5 3 2 2 3 2 4 5" xfId="6897" xr:uid="{00000000-0005-0000-0000-0000474D0000}"/>
    <cellStyle name="Normal 2 5 3 2 2 3 3" xfId="6898" xr:uid="{00000000-0005-0000-0000-0000484D0000}"/>
    <cellStyle name="Normal 2 5 3 2 2 3 3 2" xfId="6899" xr:uid="{00000000-0005-0000-0000-0000494D0000}"/>
    <cellStyle name="Normal 2 5 3 2 2 3 3 3" xfId="6900" xr:uid="{00000000-0005-0000-0000-00004A4D0000}"/>
    <cellStyle name="Normal 2 5 3 2 2 3 3 4" xfId="6901" xr:uid="{00000000-0005-0000-0000-00004B4D0000}"/>
    <cellStyle name="Normal 2 5 3 2 2 3 3 5" xfId="6902" xr:uid="{00000000-0005-0000-0000-00004C4D0000}"/>
    <cellStyle name="Normal 2 5 3 2 2 3 4" xfId="6903" xr:uid="{00000000-0005-0000-0000-00004D4D0000}"/>
    <cellStyle name="Normal 2 5 3 2 2 3 4 2" xfId="6904" xr:uid="{00000000-0005-0000-0000-00004E4D0000}"/>
    <cellStyle name="Normal 2 5 3 2 2 3 4 2 2" xfId="6905" xr:uid="{00000000-0005-0000-0000-00004F4D0000}"/>
    <cellStyle name="Normal 2 5 3 2 2 3 4 2 2 2" xfId="6906" xr:uid="{00000000-0005-0000-0000-0000504D0000}"/>
    <cellStyle name="Normal 2 5 3 2 2 3 4 2 2 2 2" xfId="6907" xr:uid="{00000000-0005-0000-0000-0000514D0000}"/>
    <cellStyle name="Normal 2 5 3 2 2 3 4 2 2 2 3" xfId="6908" xr:uid="{00000000-0005-0000-0000-0000524D0000}"/>
    <cellStyle name="Normal 2 5 3 2 2 3 4 2 2 2 4" xfId="6909" xr:uid="{00000000-0005-0000-0000-0000534D0000}"/>
    <cellStyle name="Normal 2 5 3 2 2 3 4 2 2 2 5" xfId="6910" xr:uid="{00000000-0005-0000-0000-0000544D0000}"/>
    <cellStyle name="Normal 2 5 3 2 2 3 4 2 3" xfId="6911" xr:uid="{00000000-0005-0000-0000-0000554D0000}"/>
    <cellStyle name="Normal 2 5 3 2 2 3 4 2 4" xfId="6912" xr:uid="{00000000-0005-0000-0000-0000564D0000}"/>
    <cellStyle name="Normal 2 5 3 2 2 3 4 2 5" xfId="6913" xr:uid="{00000000-0005-0000-0000-0000574D0000}"/>
    <cellStyle name="Normal 2 5 3 2 2 3 4 2 6" xfId="6914" xr:uid="{00000000-0005-0000-0000-0000584D0000}"/>
    <cellStyle name="Normal 2 5 3 2 2 3 4 3" xfId="6915" xr:uid="{00000000-0005-0000-0000-0000594D0000}"/>
    <cellStyle name="Normal 2 5 3 2 2 3 4 3 2" xfId="6916" xr:uid="{00000000-0005-0000-0000-00005A4D0000}"/>
    <cellStyle name="Normal 2 5 3 2 2 3 4 3 3" xfId="6917" xr:uid="{00000000-0005-0000-0000-00005B4D0000}"/>
    <cellStyle name="Normal 2 5 3 2 2 3 4 3 4" xfId="6918" xr:uid="{00000000-0005-0000-0000-00005C4D0000}"/>
    <cellStyle name="Normal 2 5 3 2 2 3 4 3 5" xfId="6919" xr:uid="{00000000-0005-0000-0000-00005D4D0000}"/>
    <cellStyle name="Normal 2 5 3 2 2 3 5" xfId="6920" xr:uid="{00000000-0005-0000-0000-00005E4D0000}"/>
    <cellStyle name="Normal 2 5 3 2 2 3 5 2" xfId="6921" xr:uid="{00000000-0005-0000-0000-00005F4D0000}"/>
    <cellStyle name="Normal 2 5 3 2 2 3 5 2 2" xfId="6922" xr:uid="{00000000-0005-0000-0000-0000604D0000}"/>
    <cellStyle name="Normal 2 5 3 2 2 3 5 2 3" xfId="6923" xr:uid="{00000000-0005-0000-0000-0000614D0000}"/>
    <cellStyle name="Normal 2 5 3 2 2 3 5 2 4" xfId="6924" xr:uid="{00000000-0005-0000-0000-0000624D0000}"/>
    <cellStyle name="Normal 2 5 3 2 2 3 5 2 5" xfId="6925" xr:uid="{00000000-0005-0000-0000-0000634D0000}"/>
    <cellStyle name="Normal 2 5 3 2 2 3 6" xfId="6926" xr:uid="{00000000-0005-0000-0000-0000644D0000}"/>
    <cellStyle name="Normal 2 5 3 2 2 3 7" xfId="6927" xr:uid="{00000000-0005-0000-0000-0000654D0000}"/>
    <cellStyle name="Normal 2 5 3 2 2 3 8" xfId="6928" xr:uid="{00000000-0005-0000-0000-0000664D0000}"/>
    <cellStyle name="Normal 2 5 3 2 2 3 9" xfId="6929" xr:uid="{00000000-0005-0000-0000-0000674D0000}"/>
    <cellStyle name="Normal 2 5 3 2 2 4" xfId="6930" xr:uid="{00000000-0005-0000-0000-0000684D0000}"/>
    <cellStyle name="Normal 2 5 3 2 2 4 2" xfId="6931" xr:uid="{00000000-0005-0000-0000-0000694D0000}"/>
    <cellStyle name="Normal 2 5 3 2 2 4 2 2" xfId="6932" xr:uid="{00000000-0005-0000-0000-00006A4D0000}"/>
    <cellStyle name="Normal 2 5 3 2 2 4 2 2 2" xfId="6933" xr:uid="{00000000-0005-0000-0000-00006B4D0000}"/>
    <cellStyle name="Normal 2 5 3 2 2 4 2 2 2 2" xfId="6934" xr:uid="{00000000-0005-0000-0000-00006C4D0000}"/>
    <cellStyle name="Normal 2 5 3 2 2 4 2 2 2 2 2" xfId="6935" xr:uid="{00000000-0005-0000-0000-00006D4D0000}"/>
    <cellStyle name="Normal 2 5 3 2 2 4 2 2 2 2 3" xfId="6936" xr:uid="{00000000-0005-0000-0000-00006E4D0000}"/>
    <cellStyle name="Normal 2 5 3 2 2 4 2 2 2 2 4" xfId="6937" xr:uid="{00000000-0005-0000-0000-00006F4D0000}"/>
    <cellStyle name="Normal 2 5 3 2 2 4 2 2 2 2 5" xfId="6938" xr:uid="{00000000-0005-0000-0000-0000704D0000}"/>
    <cellStyle name="Normal 2 5 3 2 2 4 2 2 2 2 6" xfId="6939" xr:uid="{00000000-0005-0000-0000-0000714D0000}"/>
    <cellStyle name="Normal 2 5 3 2 2 4 2 2 3" xfId="6940" xr:uid="{00000000-0005-0000-0000-0000724D0000}"/>
    <cellStyle name="Normal 2 5 3 2 2 4 2 2 4" xfId="6941" xr:uid="{00000000-0005-0000-0000-0000734D0000}"/>
    <cellStyle name="Normal 2 5 3 2 2 4 2 2 5" xfId="6942" xr:uid="{00000000-0005-0000-0000-0000744D0000}"/>
    <cellStyle name="Normal 2 5 3 2 2 4 2 2 6" xfId="6943" xr:uid="{00000000-0005-0000-0000-0000754D0000}"/>
    <cellStyle name="Normal 2 5 3 2 2 4 2 2 7" xfId="6944" xr:uid="{00000000-0005-0000-0000-0000764D0000}"/>
    <cellStyle name="Normal 2 5 3 2 2 4 2 3" xfId="6945" xr:uid="{00000000-0005-0000-0000-0000774D0000}"/>
    <cellStyle name="Normal 2 5 3 2 2 4 2 3 2" xfId="6946" xr:uid="{00000000-0005-0000-0000-0000784D0000}"/>
    <cellStyle name="Normal 2 5 3 2 2 4 2 3 3" xfId="6947" xr:uid="{00000000-0005-0000-0000-0000794D0000}"/>
    <cellStyle name="Normal 2 5 3 2 2 4 2 3 4" xfId="6948" xr:uid="{00000000-0005-0000-0000-00007A4D0000}"/>
    <cellStyle name="Normal 2 5 3 2 2 4 2 3 5" xfId="6949" xr:uid="{00000000-0005-0000-0000-00007B4D0000}"/>
    <cellStyle name="Normal 2 5 3 2 2 4 2 3 6" xfId="6950" xr:uid="{00000000-0005-0000-0000-00007C4D0000}"/>
    <cellStyle name="Normal 2 5 3 2 2 4 3" xfId="6951" xr:uid="{00000000-0005-0000-0000-00007D4D0000}"/>
    <cellStyle name="Normal 2 5 3 2 2 4 3 2" xfId="6952" xr:uid="{00000000-0005-0000-0000-00007E4D0000}"/>
    <cellStyle name="Normal 2 5 3 2 2 4 3 2 2" xfId="6953" xr:uid="{00000000-0005-0000-0000-00007F4D0000}"/>
    <cellStyle name="Normal 2 5 3 2 2 4 3 2 3" xfId="6954" xr:uid="{00000000-0005-0000-0000-0000804D0000}"/>
    <cellStyle name="Normal 2 5 3 2 2 4 3 2 4" xfId="6955" xr:uid="{00000000-0005-0000-0000-0000814D0000}"/>
    <cellStyle name="Normal 2 5 3 2 2 4 3 2 5" xfId="6956" xr:uid="{00000000-0005-0000-0000-0000824D0000}"/>
    <cellStyle name="Normal 2 5 3 2 2 4 3 2 6" xfId="6957" xr:uid="{00000000-0005-0000-0000-0000834D0000}"/>
    <cellStyle name="Normal 2 5 3 2 2 4 4" xfId="6958" xr:uid="{00000000-0005-0000-0000-0000844D0000}"/>
    <cellStyle name="Normal 2 5 3 2 2 4 5" xfId="6959" xr:uid="{00000000-0005-0000-0000-0000854D0000}"/>
    <cellStyle name="Normal 2 5 3 2 2 4 6" xfId="6960" xr:uid="{00000000-0005-0000-0000-0000864D0000}"/>
    <cellStyle name="Normal 2 5 3 2 2 4 7" xfId="6961" xr:uid="{00000000-0005-0000-0000-0000874D0000}"/>
    <cellStyle name="Normal 2 5 3 2 2 4 8" xfId="6962" xr:uid="{00000000-0005-0000-0000-0000884D0000}"/>
    <cellStyle name="Normal 2 5 3 2 2 5" xfId="6963" xr:uid="{00000000-0005-0000-0000-0000894D0000}"/>
    <cellStyle name="Normal 2 5 3 2 2 5 2" xfId="6964" xr:uid="{00000000-0005-0000-0000-00008A4D0000}"/>
    <cellStyle name="Normal 2 5 3 2 2 5 2 2" xfId="6965" xr:uid="{00000000-0005-0000-0000-00008B4D0000}"/>
    <cellStyle name="Normal 2 5 3 2 2 5 2 2 2" xfId="6966" xr:uid="{00000000-0005-0000-0000-00008C4D0000}"/>
    <cellStyle name="Normal 2 5 3 2 2 5 2 2 3" xfId="6967" xr:uid="{00000000-0005-0000-0000-00008D4D0000}"/>
    <cellStyle name="Normal 2 5 3 2 2 5 2 2 4" xfId="6968" xr:uid="{00000000-0005-0000-0000-00008E4D0000}"/>
    <cellStyle name="Normal 2 5 3 2 2 5 2 2 5" xfId="6969" xr:uid="{00000000-0005-0000-0000-00008F4D0000}"/>
    <cellStyle name="Normal 2 5 3 2 2 5 2 2 6" xfId="6970" xr:uid="{00000000-0005-0000-0000-0000904D0000}"/>
    <cellStyle name="Normal 2 5 3 2 2 5 3" xfId="6971" xr:uid="{00000000-0005-0000-0000-0000914D0000}"/>
    <cellStyle name="Normal 2 5 3 2 2 5 4" xfId="6972" xr:uid="{00000000-0005-0000-0000-0000924D0000}"/>
    <cellStyle name="Normal 2 5 3 2 2 5 5" xfId="6973" xr:uid="{00000000-0005-0000-0000-0000934D0000}"/>
    <cellStyle name="Normal 2 5 3 2 2 5 6" xfId="6974" xr:uid="{00000000-0005-0000-0000-0000944D0000}"/>
    <cellStyle name="Normal 2 5 3 2 2 5 7" xfId="6975" xr:uid="{00000000-0005-0000-0000-0000954D0000}"/>
    <cellStyle name="Normal 2 5 3 2 2 6" xfId="6976" xr:uid="{00000000-0005-0000-0000-0000964D0000}"/>
    <cellStyle name="Normal 2 5 3 2 2 6 2" xfId="6977" xr:uid="{00000000-0005-0000-0000-0000974D0000}"/>
    <cellStyle name="Normal 2 5 3 2 2 6 3" xfId="6978" xr:uid="{00000000-0005-0000-0000-0000984D0000}"/>
    <cellStyle name="Normal 2 5 3 2 2 6 4" xfId="6979" xr:uid="{00000000-0005-0000-0000-0000994D0000}"/>
    <cellStyle name="Normal 2 5 3 2 2 6 5" xfId="6980" xr:uid="{00000000-0005-0000-0000-00009A4D0000}"/>
    <cellStyle name="Normal 2 5 3 2 2 6 6" xfId="6981" xr:uid="{00000000-0005-0000-0000-00009B4D0000}"/>
    <cellStyle name="Normal 2 5 3 2 3" xfId="6982" xr:uid="{00000000-0005-0000-0000-00009C4D0000}"/>
    <cellStyle name="Normal 2 5 3 2 3 2" xfId="6983" xr:uid="{00000000-0005-0000-0000-00009D4D0000}"/>
    <cellStyle name="Normal 2 5 3 2 3 2 2" xfId="6984" xr:uid="{00000000-0005-0000-0000-00009E4D0000}"/>
    <cellStyle name="Normal 2 5 3 2 3 2 2 2" xfId="6985" xr:uid="{00000000-0005-0000-0000-00009F4D0000}"/>
    <cellStyle name="Normal 2 5 3 2 3 2 2 2 2" xfId="6986" xr:uid="{00000000-0005-0000-0000-0000A04D0000}"/>
    <cellStyle name="Normal 2 5 3 2 3 2 2 2 2 2" xfId="6987" xr:uid="{00000000-0005-0000-0000-0000A14D0000}"/>
    <cellStyle name="Normal 2 5 3 2 3 2 2 2 2 2 2" xfId="6988" xr:uid="{00000000-0005-0000-0000-0000A24D0000}"/>
    <cellStyle name="Normal 2 5 3 2 3 2 2 2 2 2 2 2" xfId="6989" xr:uid="{00000000-0005-0000-0000-0000A34D0000}"/>
    <cellStyle name="Normal 2 5 3 2 3 2 2 2 2 2 2 2 2" xfId="6990" xr:uid="{00000000-0005-0000-0000-0000A44D0000}"/>
    <cellStyle name="Normal 2 5 3 2 3 2 2 2 2 2 2 2 3" xfId="6991" xr:uid="{00000000-0005-0000-0000-0000A54D0000}"/>
    <cellStyle name="Normal 2 5 3 2 3 2 2 2 2 2 2 2 4" xfId="6992" xr:uid="{00000000-0005-0000-0000-0000A64D0000}"/>
    <cellStyle name="Normal 2 5 3 2 3 2 2 2 2 2 2 2 5" xfId="6993" xr:uid="{00000000-0005-0000-0000-0000A74D0000}"/>
    <cellStyle name="Normal 2 5 3 2 3 2 2 2 2 2 3" xfId="6994" xr:uid="{00000000-0005-0000-0000-0000A84D0000}"/>
    <cellStyle name="Normal 2 5 3 2 3 2 2 2 2 2 4" xfId="6995" xr:uid="{00000000-0005-0000-0000-0000A94D0000}"/>
    <cellStyle name="Normal 2 5 3 2 3 2 2 2 2 2 5" xfId="6996" xr:uid="{00000000-0005-0000-0000-0000AA4D0000}"/>
    <cellStyle name="Normal 2 5 3 2 3 2 2 2 2 2 6" xfId="6997" xr:uid="{00000000-0005-0000-0000-0000AB4D0000}"/>
    <cellStyle name="Normal 2 5 3 2 3 2 2 2 2 3" xfId="6998" xr:uid="{00000000-0005-0000-0000-0000AC4D0000}"/>
    <cellStyle name="Normal 2 5 3 2 3 2 2 2 2 3 2" xfId="6999" xr:uid="{00000000-0005-0000-0000-0000AD4D0000}"/>
    <cellStyle name="Normal 2 5 3 2 3 2 2 2 2 3 3" xfId="7000" xr:uid="{00000000-0005-0000-0000-0000AE4D0000}"/>
    <cellStyle name="Normal 2 5 3 2 3 2 2 2 2 3 4" xfId="7001" xr:uid="{00000000-0005-0000-0000-0000AF4D0000}"/>
    <cellStyle name="Normal 2 5 3 2 3 2 2 2 2 3 5" xfId="7002" xr:uid="{00000000-0005-0000-0000-0000B04D0000}"/>
    <cellStyle name="Normal 2 5 3 2 3 2 2 2 3" xfId="7003" xr:uid="{00000000-0005-0000-0000-0000B14D0000}"/>
    <cellStyle name="Normal 2 5 3 2 3 2 2 2 3 2" xfId="7004" xr:uid="{00000000-0005-0000-0000-0000B24D0000}"/>
    <cellStyle name="Normal 2 5 3 2 3 2 2 2 3 2 2" xfId="7005" xr:uid="{00000000-0005-0000-0000-0000B34D0000}"/>
    <cellStyle name="Normal 2 5 3 2 3 2 2 2 3 2 3" xfId="7006" xr:uid="{00000000-0005-0000-0000-0000B44D0000}"/>
    <cellStyle name="Normal 2 5 3 2 3 2 2 2 3 2 4" xfId="7007" xr:uid="{00000000-0005-0000-0000-0000B54D0000}"/>
    <cellStyle name="Normal 2 5 3 2 3 2 2 2 3 2 5" xfId="7008" xr:uid="{00000000-0005-0000-0000-0000B64D0000}"/>
    <cellStyle name="Normal 2 5 3 2 3 2 2 2 4" xfId="7009" xr:uid="{00000000-0005-0000-0000-0000B74D0000}"/>
    <cellStyle name="Normal 2 5 3 2 3 2 2 2 5" xfId="7010" xr:uid="{00000000-0005-0000-0000-0000B84D0000}"/>
    <cellStyle name="Normal 2 5 3 2 3 2 2 2 6" xfId="7011" xr:uid="{00000000-0005-0000-0000-0000B94D0000}"/>
    <cellStyle name="Normal 2 5 3 2 3 2 2 2 7" xfId="7012" xr:uid="{00000000-0005-0000-0000-0000BA4D0000}"/>
    <cellStyle name="Normal 2 5 3 2 3 2 2 3" xfId="7013" xr:uid="{00000000-0005-0000-0000-0000BB4D0000}"/>
    <cellStyle name="Normal 2 5 3 2 3 2 2 3 2" xfId="7014" xr:uid="{00000000-0005-0000-0000-0000BC4D0000}"/>
    <cellStyle name="Normal 2 5 3 2 3 2 2 3 2 2" xfId="7015" xr:uid="{00000000-0005-0000-0000-0000BD4D0000}"/>
    <cellStyle name="Normal 2 5 3 2 3 2 2 3 2 2 2" xfId="7016" xr:uid="{00000000-0005-0000-0000-0000BE4D0000}"/>
    <cellStyle name="Normal 2 5 3 2 3 2 2 3 2 2 3" xfId="7017" xr:uid="{00000000-0005-0000-0000-0000BF4D0000}"/>
    <cellStyle name="Normal 2 5 3 2 3 2 2 3 2 2 4" xfId="7018" xr:uid="{00000000-0005-0000-0000-0000C04D0000}"/>
    <cellStyle name="Normal 2 5 3 2 3 2 2 3 2 2 5" xfId="7019" xr:uid="{00000000-0005-0000-0000-0000C14D0000}"/>
    <cellStyle name="Normal 2 5 3 2 3 2 2 3 3" xfId="7020" xr:uid="{00000000-0005-0000-0000-0000C24D0000}"/>
    <cellStyle name="Normal 2 5 3 2 3 2 2 3 4" xfId="7021" xr:uid="{00000000-0005-0000-0000-0000C34D0000}"/>
    <cellStyle name="Normal 2 5 3 2 3 2 2 3 5" xfId="7022" xr:uid="{00000000-0005-0000-0000-0000C44D0000}"/>
    <cellStyle name="Normal 2 5 3 2 3 2 2 3 6" xfId="7023" xr:uid="{00000000-0005-0000-0000-0000C54D0000}"/>
    <cellStyle name="Normal 2 5 3 2 3 2 2 4" xfId="7024" xr:uid="{00000000-0005-0000-0000-0000C64D0000}"/>
    <cellStyle name="Normal 2 5 3 2 3 2 2 4 2" xfId="7025" xr:uid="{00000000-0005-0000-0000-0000C74D0000}"/>
    <cellStyle name="Normal 2 5 3 2 3 2 2 4 3" xfId="7026" xr:uid="{00000000-0005-0000-0000-0000C84D0000}"/>
    <cellStyle name="Normal 2 5 3 2 3 2 2 4 4" xfId="7027" xr:uid="{00000000-0005-0000-0000-0000C94D0000}"/>
    <cellStyle name="Normal 2 5 3 2 3 2 2 4 5" xfId="7028" xr:uid="{00000000-0005-0000-0000-0000CA4D0000}"/>
    <cellStyle name="Normal 2 5 3 2 3 2 3" xfId="7029" xr:uid="{00000000-0005-0000-0000-0000CB4D0000}"/>
    <cellStyle name="Normal 2 5 3 2 3 2 3 2" xfId="7030" xr:uid="{00000000-0005-0000-0000-0000CC4D0000}"/>
    <cellStyle name="Normal 2 5 3 2 3 2 3 3" xfId="7031" xr:uid="{00000000-0005-0000-0000-0000CD4D0000}"/>
    <cellStyle name="Normal 2 5 3 2 3 2 3 4" xfId="7032" xr:uid="{00000000-0005-0000-0000-0000CE4D0000}"/>
    <cellStyle name="Normal 2 5 3 2 3 2 3 5" xfId="7033" xr:uid="{00000000-0005-0000-0000-0000CF4D0000}"/>
    <cellStyle name="Normal 2 5 3 2 3 2 4" xfId="7034" xr:uid="{00000000-0005-0000-0000-0000D04D0000}"/>
    <cellStyle name="Normal 2 5 3 2 3 2 4 2" xfId="7035" xr:uid="{00000000-0005-0000-0000-0000D14D0000}"/>
    <cellStyle name="Normal 2 5 3 2 3 2 4 2 2" xfId="7036" xr:uid="{00000000-0005-0000-0000-0000D24D0000}"/>
    <cellStyle name="Normal 2 5 3 2 3 2 4 2 2 2" xfId="7037" xr:uid="{00000000-0005-0000-0000-0000D34D0000}"/>
    <cellStyle name="Normal 2 5 3 2 3 2 4 2 2 2 2" xfId="7038" xr:uid="{00000000-0005-0000-0000-0000D44D0000}"/>
    <cellStyle name="Normal 2 5 3 2 3 2 4 2 2 2 3" xfId="7039" xr:uid="{00000000-0005-0000-0000-0000D54D0000}"/>
    <cellStyle name="Normal 2 5 3 2 3 2 4 2 2 2 4" xfId="7040" xr:uid="{00000000-0005-0000-0000-0000D64D0000}"/>
    <cellStyle name="Normal 2 5 3 2 3 2 4 2 2 2 5" xfId="7041" xr:uid="{00000000-0005-0000-0000-0000D74D0000}"/>
    <cellStyle name="Normal 2 5 3 2 3 2 4 2 3" xfId="7042" xr:uid="{00000000-0005-0000-0000-0000D84D0000}"/>
    <cellStyle name="Normal 2 5 3 2 3 2 4 2 4" xfId="7043" xr:uid="{00000000-0005-0000-0000-0000D94D0000}"/>
    <cellStyle name="Normal 2 5 3 2 3 2 4 2 5" xfId="7044" xr:uid="{00000000-0005-0000-0000-0000DA4D0000}"/>
    <cellStyle name="Normal 2 5 3 2 3 2 4 2 6" xfId="7045" xr:uid="{00000000-0005-0000-0000-0000DB4D0000}"/>
    <cellStyle name="Normal 2 5 3 2 3 2 4 3" xfId="7046" xr:uid="{00000000-0005-0000-0000-0000DC4D0000}"/>
    <cellStyle name="Normal 2 5 3 2 3 2 4 3 2" xfId="7047" xr:uid="{00000000-0005-0000-0000-0000DD4D0000}"/>
    <cellStyle name="Normal 2 5 3 2 3 2 4 3 3" xfId="7048" xr:uid="{00000000-0005-0000-0000-0000DE4D0000}"/>
    <cellStyle name="Normal 2 5 3 2 3 2 4 3 4" xfId="7049" xr:uid="{00000000-0005-0000-0000-0000DF4D0000}"/>
    <cellStyle name="Normal 2 5 3 2 3 2 4 3 5" xfId="7050" xr:uid="{00000000-0005-0000-0000-0000E04D0000}"/>
    <cellStyle name="Normal 2 5 3 2 3 2 5" xfId="7051" xr:uid="{00000000-0005-0000-0000-0000E14D0000}"/>
    <cellStyle name="Normal 2 5 3 2 3 2 5 2" xfId="7052" xr:uid="{00000000-0005-0000-0000-0000E24D0000}"/>
    <cellStyle name="Normal 2 5 3 2 3 2 5 2 2" xfId="7053" xr:uid="{00000000-0005-0000-0000-0000E34D0000}"/>
    <cellStyle name="Normal 2 5 3 2 3 2 5 2 3" xfId="7054" xr:uid="{00000000-0005-0000-0000-0000E44D0000}"/>
    <cellStyle name="Normal 2 5 3 2 3 2 5 2 4" xfId="7055" xr:uid="{00000000-0005-0000-0000-0000E54D0000}"/>
    <cellStyle name="Normal 2 5 3 2 3 2 5 2 5" xfId="7056" xr:uid="{00000000-0005-0000-0000-0000E64D0000}"/>
    <cellStyle name="Normal 2 5 3 2 3 2 6" xfId="7057" xr:uid="{00000000-0005-0000-0000-0000E74D0000}"/>
    <cellStyle name="Normal 2 5 3 2 3 2 7" xfId="7058" xr:uid="{00000000-0005-0000-0000-0000E84D0000}"/>
    <cellStyle name="Normal 2 5 3 2 3 2 8" xfId="7059" xr:uid="{00000000-0005-0000-0000-0000E94D0000}"/>
    <cellStyle name="Normal 2 5 3 2 3 2 9" xfId="7060" xr:uid="{00000000-0005-0000-0000-0000EA4D0000}"/>
    <cellStyle name="Normal 2 5 3 2 3 3" xfId="7061" xr:uid="{00000000-0005-0000-0000-0000EB4D0000}"/>
    <cellStyle name="Normal 2 5 3 2 3 3 2" xfId="7062" xr:uid="{00000000-0005-0000-0000-0000EC4D0000}"/>
    <cellStyle name="Normal 2 5 3 2 3 3 2 2" xfId="7063" xr:uid="{00000000-0005-0000-0000-0000ED4D0000}"/>
    <cellStyle name="Normal 2 5 3 2 3 3 2 2 2" xfId="7064" xr:uid="{00000000-0005-0000-0000-0000EE4D0000}"/>
    <cellStyle name="Normal 2 5 3 2 3 3 2 2 2 2" xfId="7065" xr:uid="{00000000-0005-0000-0000-0000EF4D0000}"/>
    <cellStyle name="Normal 2 5 3 2 3 3 2 2 2 2 2" xfId="7066" xr:uid="{00000000-0005-0000-0000-0000F04D0000}"/>
    <cellStyle name="Normal 2 5 3 2 3 3 2 2 2 2 3" xfId="7067" xr:uid="{00000000-0005-0000-0000-0000F14D0000}"/>
    <cellStyle name="Normal 2 5 3 2 3 3 2 2 2 2 4" xfId="7068" xr:uid="{00000000-0005-0000-0000-0000F24D0000}"/>
    <cellStyle name="Normal 2 5 3 2 3 3 2 2 2 2 5" xfId="7069" xr:uid="{00000000-0005-0000-0000-0000F34D0000}"/>
    <cellStyle name="Normal 2 5 3 2 3 3 2 2 2 2 6" xfId="7070" xr:uid="{00000000-0005-0000-0000-0000F44D0000}"/>
    <cellStyle name="Normal 2 5 3 2 3 3 2 2 3" xfId="7071" xr:uid="{00000000-0005-0000-0000-0000F54D0000}"/>
    <cellStyle name="Normal 2 5 3 2 3 3 2 2 4" xfId="7072" xr:uid="{00000000-0005-0000-0000-0000F64D0000}"/>
    <cellStyle name="Normal 2 5 3 2 3 3 2 2 5" xfId="7073" xr:uid="{00000000-0005-0000-0000-0000F74D0000}"/>
    <cellStyle name="Normal 2 5 3 2 3 3 2 2 6" xfId="7074" xr:uid="{00000000-0005-0000-0000-0000F84D0000}"/>
    <cellStyle name="Normal 2 5 3 2 3 3 2 2 7" xfId="7075" xr:uid="{00000000-0005-0000-0000-0000F94D0000}"/>
    <cellStyle name="Normal 2 5 3 2 3 3 2 3" xfId="7076" xr:uid="{00000000-0005-0000-0000-0000FA4D0000}"/>
    <cellStyle name="Normal 2 5 3 2 3 3 2 3 2" xfId="7077" xr:uid="{00000000-0005-0000-0000-0000FB4D0000}"/>
    <cellStyle name="Normal 2 5 3 2 3 3 2 3 3" xfId="7078" xr:uid="{00000000-0005-0000-0000-0000FC4D0000}"/>
    <cellStyle name="Normal 2 5 3 2 3 3 2 3 4" xfId="7079" xr:uid="{00000000-0005-0000-0000-0000FD4D0000}"/>
    <cellStyle name="Normal 2 5 3 2 3 3 2 3 5" xfId="7080" xr:uid="{00000000-0005-0000-0000-0000FE4D0000}"/>
    <cellStyle name="Normal 2 5 3 2 3 3 2 3 6" xfId="7081" xr:uid="{00000000-0005-0000-0000-0000FF4D0000}"/>
    <cellStyle name="Normal 2 5 3 2 3 3 3" xfId="7082" xr:uid="{00000000-0005-0000-0000-0000004E0000}"/>
    <cellStyle name="Normal 2 5 3 2 3 3 3 2" xfId="7083" xr:uid="{00000000-0005-0000-0000-0000014E0000}"/>
    <cellStyle name="Normal 2 5 3 2 3 3 3 2 2" xfId="7084" xr:uid="{00000000-0005-0000-0000-0000024E0000}"/>
    <cellStyle name="Normal 2 5 3 2 3 3 3 2 3" xfId="7085" xr:uid="{00000000-0005-0000-0000-0000034E0000}"/>
    <cellStyle name="Normal 2 5 3 2 3 3 3 2 4" xfId="7086" xr:uid="{00000000-0005-0000-0000-0000044E0000}"/>
    <cellStyle name="Normal 2 5 3 2 3 3 3 2 5" xfId="7087" xr:uid="{00000000-0005-0000-0000-0000054E0000}"/>
    <cellStyle name="Normal 2 5 3 2 3 3 3 2 6" xfId="7088" xr:uid="{00000000-0005-0000-0000-0000064E0000}"/>
    <cellStyle name="Normal 2 5 3 2 3 3 4" xfId="7089" xr:uid="{00000000-0005-0000-0000-0000074E0000}"/>
    <cellStyle name="Normal 2 5 3 2 3 3 5" xfId="7090" xr:uid="{00000000-0005-0000-0000-0000084E0000}"/>
    <cellStyle name="Normal 2 5 3 2 3 3 6" xfId="7091" xr:uid="{00000000-0005-0000-0000-0000094E0000}"/>
    <cellStyle name="Normal 2 5 3 2 3 3 7" xfId="7092" xr:uid="{00000000-0005-0000-0000-00000A4E0000}"/>
    <cellStyle name="Normal 2 5 3 2 3 3 8" xfId="7093" xr:uid="{00000000-0005-0000-0000-00000B4E0000}"/>
    <cellStyle name="Normal 2 5 3 2 3 4" xfId="7094" xr:uid="{00000000-0005-0000-0000-00000C4E0000}"/>
    <cellStyle name="Normal 2 5 3 2 3 4 2" xfId="7095" xr:uid="{00000000-0005-0000-0000-00000D4E0000}"/>
    <cellStyle name="Normal 2 5 3 2 3 4 2 2" xfId="7096" xr:uid="{00000000-0005-0000-0000-00000E4E0000}"/>
    <cellStyle name="Normal 2 5 3 2 3 4 2 2 2" xfId="7097" xr:uid="{00000000-0005-0000-0000-00000F4E0000}"/>
    <cellStyle name="Normal 2 5 3 2 3 4 2 2 3" xfId="7098" xr:uid="{00000000-0005-0000-0000-0000104E0000}"/>
    <cellStyle name="Normal 2 5 3 2 3 4 2 2 4" xfId="7099" xr:uid="{00000000-0005-0000-0000-0000114E0000}"/>
    <cellStyle name="Normal 2 5 3 2 3 4 2 2 5" xfId="7100" xr:uid="{00000000-0005-0000-0000-0000124E0000}"/>
    <cellStyle name="Normal 2 5 3 2 3 4 2 2 6" xfId="7101" xr:uid="{00000000-0005-0000-0000-0000134E0000}"/>
    <cellStyle name="Normal 2 5 3 2 3 4 3" xfId="7102" xr:uid="{00000000-0005-0000-0000-0000144E0000}"/>
    <cellStyle name="Normal 2 5 3 2 3 4 4" xfId="7103" xr:uid="{00000000-0005-0000-0000-0000154E0000}"/>
    <cellStyle name="Normal 2 5 3 2 3 4 5" xfId="7104" xr:uid="{00000000-0005-0000-0000-0000164E0000}"/>
    <cellStyle name="Normal 2 5 3 2 3 4 6" xfId="7105" xr:uid="{00000000-0005-0000-0000-0000174E0000}"/>
    <cellStyle name="Normal 2 5 3 2 3 4 7" xfId="7106" xr:uid="{00000000-0005-0000-0000-0000184E0000}"/>
    <cellStyle name="Normal 2 5 3 2 3 5" xfId="7107" xr:uid="{00000000-0005-0000-0000-0000194E0000}"/>
    <cellStyle name="Normal 2 5 3 2 3 5 2" xfId="7108" xr:uid="{00000000-0005-0000-0000-00001A4E0000}"/>
    <cellStyle name="Normal 2 5 3 2 3 5 3" xfId="7109" xr:uid="{00000000-0005-0000-0000-00001B4E0000}"/>
    <cellStyle name="Normal 2 5 3 2 3 5 4" xfId="7110" xr:uid="{00000000-0005-0000-0000-00001C4E0000}"/>
    <cellStyle name="Normal 2 5 3 2 3 5 5" xfId="7111" xr:uid="{00000000-0005-0000-0000-00001D4E0000}"/>
    <cellStyle name="Normal 2 5 3 2 3 5 6" xfId="7112" xr:uid="{00000000-0005-0000-0000-00001E4E0000}"/>
    <cellStyle name="Normal 2 5 3 2 4" xfId="7113" xr:uid="{00000000-0005-0000-0000-00001F4E0000}"/>
    <cellStyle name="Normal 2 5 3 2 4 2" xfId="7114" xr:uid="{00000000-0005-0000-0000-0000204E0000}"/>
    <cellStyle name="Normal 2 5 3 2 4 2 2" xfId="7115" xr:uid="{00000000-0005-0000-0000-0000214E0000}"/>
    <cellStyle name="Normal 2 5 3 2 4 2 2 2" xfId="7116" xr:uid="{00000000-0005-0000-0000-0000224E0000}"/>
    <cellStyle name="Normal 2 5 3 2 4 2 2 2 2" xfId="7117" xr:uid="{00000000-0005-0000-0000-0000234E0000}"/>
    <cellStyle name="Normal 2 5 3 2 4 2 2 2 2 2" xfId="7118" xr:uid="{00000000-0005-0000-0000-0000244E0000}"/>
    <cellStyle name="Normal 2 5 3 2 4 2 2 2 2 2 2" xfId="7119" xr:uid="{00000000-0005-0000-0000-0000254E0000}"/>
    <cellStyle name="Normal 2 5 3 2 4 2 2 2 2 2 3" xfId="7120" xr:uid="{00000000-0005-0000-0000-0000264E0000}"/>
    <cellStyle name="Normal 2 5 3 2 4 2 2 2 2 2 4" xfId="7121" xr:uid="{00000000-0005-0000-0000-0000274E0000}"/>
    <cellStyle name="Normal 2 5 3 2 4 2 2 2 2 2 5" xfId="7122" xr:uid="{00000000-0005-0000-0000-0000284E0000}"/>
    <cellStyle name="Normal 2 5 3 2 4 2 2 2 3" xfId="7123" xr:uid="{00000000-0005-0000-0000-0000294E0000}"/>
    <cellStyle name="Normal 2 5 3 2 4 2 2 2 4" xfId="7124" xr:uid="{00000000-0005-0000-0000-00002A4E0000}"/>
    <cellStyle name="Normal 2 5 3 2 4 2 2 2 5" xfId="7125" xr:uid="{00000000-0005-0000-0000-00002B4E0000}"/>
    <cellStyle name="Normal 2 5 3 2 4 2 2 2 6" xfId="7126" xr:uid="{00000000-0005-0000-0000-00002C4E0000}"/>
    <cellStyle name="Normal 2 5 3 2 4 2 2 3" xfId="7127" xr:uid="{00000000-0005-0000-0000-00002D4E0000}"/>
    <cellStyle name="Normal 2 5 3 2 4 2 2 3 2" xfId="7128" xr:uid="{00000000-0005-0000-0000-00002E4E0000}"/>
    <cellStyle name="Normal 2 5 3 2 4 2 2 3 3" xfId="7129" xr:uid="{00000000-0005-0000-0000-00002F4E0000}"/>
    <cellStyle name="Normal 2 5 3 2 4 2 2 3 4" xfId="7130" xr:uid="{00000000-0005-0000-0000-0000304E0000}"/>
    <cellStyle name="Normal 2 5 3 2 4 2 2 3 5" xfId="7131" xr:uid="{00000000-0005-0000-0000-0000314E0000}"/>
    <cellStyle name="Normal 2 5 3 2 4 2 3" xfId="7132" xr:uid="{00000000-0005-0000-0000-0000324E0000}"/>
    <cellStyle name="Normal 2 5 3 2 4 2 3 2" xfId="7133" xr:uid="{00000000-0005-0000-0000-0000334E0000}"/>
    <cellStyle name="Normal 2 5 3 2 4 2 3 2 2" xfId="7134" xr:uid="{00000000-0005-0000-0000-0000344E0000}"/>
    <cellStyle name="Normal 2 5 3 2 4 2 3 2 3" xfId="7135" xr:uid="{00000000-0005-0000-0000-0000354E0000}"/>
    <cellStyle name="Normal 2 5 3 2 4 2 3 2 4" xfId="7136" xr:uid="{00000000-0005-0000-0000-0000364E0000}"/>
    <cellStyle name="Normal 2 5 3 2 4 2 3 2 5" xfId="7137" xr:uid="{00000000-0005-0000-0000-0000374E0000}"/>
    <cellStyle name="Normal 2 5 3 2 4 2 4" xfId="7138" xr:uid="{00000000-0005-0000-0000-0000384E0000}"/>
    <cellStyle name="Normal 2 5 3 2 4 2 5" xfId="7139" xr:uid="{00000000-0005-0000-0000-0000394E0000}"/>
    <cellStyle name="Normal 2 5 3 2 4 2 6" xfId="7140" xr:uid="{00000000-0005-0000-0000-00003A4E0000}"/>
    <cellStyle name="Normal 2 5 3 2 4 2 7" xfId="7141" xr:uid="{00000000-0005-0000-0000-00003B4E0000}"/>
    <cellStyle name="Normal 2 5 3 2 4 3" xfId="7142" xr:uid="{00000000-0005-0000-0000-00003C4E0000}"/>
    <cellStyle name="Normal 2 5 3 2 4 3 2" xfId="7143" xr:uid="{00000000-0005-0000-0000-00003D4E0000}"/>
    <cellStyle name="Normal 2 5 3 2 4 3 2 2" xfId="7144" xr:uid="{00000000-0005-0000-0000-00003E4E0000}"/>
    <cellStyle name="Normal 2 5 3 2 4 3 2 2 2" xfId="7145" xr:uid="{00000000-0005-0000-0000-00003F4E0000}"/>
    <cellStyle name="Normal 2 5 3 2 4 3 2 2 3" xfId="7146" xr:uid="{00000000-0005-0000-0000-0000404E0000}"/>
    <cellStyle name="Normal 2 5 3 2 4 3 2 2 4" xfId="7147" xr:uid="{00000000-0005-0000-0000-0000414E0000}"/>
    <cellStyle name="Normal 2 5 3 2 4 3 2 2 5" xfId="7148" xr:uid="{00000000-0005-0000-0000-0000424E0000}"/>
    <cellStyle name="Normal 2 5 3 2 4 3 3" xfId="7149" xr:uid="{00000000-0005-0000-0000-0000434E0000}"/>
    <cellStyle name="Normal 2 5 3 2 4 3 4" xfId="7150" xr:uid="{00000000-0005-0000-0000-0000444E0000}"/>
    <cellStyle name="Normal 2 5 3 2 4 3 5" xfId="7151" xr:uid="{00000000-0005-0000-0000-0000454E0000}"/>
    <cellStyle name="Normal 2 5 3 2 4 3 6" xfId="7152" xr:uid="{00000000-0005-0000-0000-0000464E0000}"/>
    <cellStyle name="Normal 2 5 3 2 4 4" xfId="7153" xr:uid="{00000000-0005-0000-0000-0000474E0000}"/>
    <cellStyle name="Normal 2 5 3 2 4 4 2" xfId="7154" xr:uid="{00000000-0005-0000-0000-0000484E0000}"/>
    <cellStyle name="Normal 2 5 3 2 4 4 3" xfId="7155" xr:uid="{00000000-0005-0000-0000-0000494E0000}"/>
    <cellStyle name="Normal 2 5 3 2 4 4 4" xfId="7156" xr:uid="{00000000-0005-0000-0000-00004A4E0000}"/>
    <cellStyle name="Normal 2 5 3 2 4 4 5" xfId="7157" xr:uid="{00000000-0005-0000-0000-00004B4E0000}"/>
    <cellStyle name="Normal 2 5 3 2 5" xfId="7158" xr:uid="{00000000-0005-0000-0000-00004C4E0000}"/>
    <cellStyle name="Normal 2 5 3 2 5 2" xfId="7159" xr:uid="{00000000-0005-0000-0000-00004D4E0000}"/>
    <cellStyle name="Normal 2 5 3 2 5 3" xfId="7160" xr:uid="{00000000-0005-0000-0000-00004E4E0000}"/>
    <cellStyle name="Normal 2 5 3 2 5 4" xfId="7161" xr:uid="{00000000-0005-0000-0000-00004F4E0000}"/>
    <cellStyle name="Normal 2 5 3 2 5 5" xfId="7162" xr:uid="{00000000-0005-0000-0000-0000504E0000}"/>
    <cellStyle name="Normal 2 5 3 2 6" xfId="7163" xr:uid="{00000000-0005-0000-0000-0000514E0000}"/>
    <cellStyle name="Normal 2 5 3 2 6 2" xfId="7164" xr:uid="{00000000-0005-0000-0000-0000524E0000}"/>
    <cellStyle name="Normal 2 5 3 2 6 2 2" xfId="7165" xr:uid="{00000000-0005-0000-0000-0000534E0000}"/>
    <cellStyle name="Normal 2 5 3 2 6 2 2 2" xfId="7166" xr:uid="{00000000-0005-0000-0000-0000544E0000}"/>
    <cellStyle name="Normal 2 5 3 2 6 2 2 2 2" xfId="7167" xr:uid="{00000000-0005-0000-0000-0000554E0000}"/>
    <cellStyle name="Normal 2 5 3 2 6 2 2 2 3" xfId="7168" xr:uid="{00000000-0005-0000-0000-0000564E0000}"/>
    <cellStyle name="Normal 2 5 3 2 6 2 2 2 4" xfId="7169" xr:uid="{00000000-0005-0000-0000-0000574E0000}"/>
    <cellStyle name="Normal 2 5 3 2 6 2 2 2 5" xfId="7170" xr:uid="{00000000-0005-0000-0000-0000584E0000}"/>
    <cellStyle name="Normal 2 5 3 2 6 2 3" xfId="7171" xr:uid="{00000000-0005-0000-0000-0000594E0000}"/>
    <cellStyle name="Normal 2 5 3 2 6 2 4" xfId="7172" xr:uid="{00000000-0005-0000-0000-00005A4E0000}"/>
    <cellStyle name="Normal 2 5 3 2 6 2 5" xfId="7173" xr:uid="{00000000-0005-0000-0000-00005B4E0000}"/>
    <cellStyle name="Normal 2 5 3 2 6 2 6" xfId="7174" xr:uid="{00000000-0005-0000-0000-00005C4E0000}"/>
    <cellStyle name="Normal 2 5 3 2 6 3" xfId="7175" xr:uid="{00000000-0005-0000-0000-00005D4E0000}"/>
    <cellStyle name="Normal 2 5 3 2 6 3 2" xfId="7176" xr:uid="{00000000-0005-0000-0000-00005E4E0000}"/>
    <cellStyle name="Normal 2 5 3 2 6 3 3" xfId="7177" xr:uid="{00000000-0005-0000-0000-00005F4E0000}"/>
    <cellStyle name="Normal 2 5 3 2 6 3 4" xfId="7178" xr:uid="{00000000-0005-0000-0000-0000604E0000}"/>
    <cellStyle name="Normal 2 5 3 2 6 3 5" xfId="7179" xr:uid="{00000000-0005-0000-0000-0000614E0000}"/>
    <cellStyle name="Normal 2 5 3 2 7" xfId="7180" xr:uid="{00000000-0005-0000-0000-0000624E0000}"/>
    <cellStyle name="Normal 2 5 3 2 7 2" xfId="7181" xr:uid="{00000000-0005-0000-0000-0000634E0000}"/>
    <cellStyle name="Normal 2 5 3 2 7 2 2" xfId="7182" xr:uid="{00000000-0005-0000-0000-0000644E0000}"/>
    <cellStyle name="Normal 2 5 3 2 7 2 3" xfId="7183" xr:uid="{00000000-0005-0000-0000-0000654E0000}"/>
    <cellStyle name="Normal 2 5 3 2 7 2 4" xfId="7184" xr:uid="{00000000-0005-0000-0000-0000664E0000}"/>
    <cellStyle name="Normal 2 5 3 2 7 2 5" xfId="7185" xr:uid="{00000000-0005-0000-0000-0000674E0000}"/>
    <cellStyle name="Normal 2 5 3 2 8" xfId="7186" xr:uid="{00000000-0005-0000-0000-0000684E0000}"/>
    <cellStyle name="Normal 2 5 3 2 9" xfId="7187" xr:uid="{00000000-0005-0000-0000-0000694E0000}"/>
    <cellStyle name="Normal 2 5 3 3" xfId="7188" xr:uid="{00000000-0005-0000-0000-00006A4E0000}"/>
    <cellStyle name="Normal 2 5 3 3 10" xfId="7189" xr:uid="{00000000-0005-0000-0000-00006B4E0000}"/>
    <cellStyle name="Normal 2 5 3 3 2" xfId="7190" xr:uid="{00000000-0005-0000-0000-00006C4E0000}"/>
    <cellStyle name="Normal 2 5 3 3 2 2" xfId="7191" xr:uid="{00000000-0005-0000-0000-00006D4E0000}"/>
    <cellStyle name="Normal 2 5 3 3 2 2 2" xfId="7192" xr:uid="{00000000-0005-0000-0000-00006E4E0000}"/>
    <cellStyle name="Normal 2 5 3 3 2 2 2 2" xfId="7193" xr:uid="{00000000-0005-0000-0000-00006F4E0000}"/>
    <cellStyle name="Normal 2 5 3 3 2 2 2 2 2" xfId="7194" xr:uid="{00000000-0005-0000-0000-0000704E0000}"/>
    <cellStyle name="Normal 2 5 3 3 2 2 2 2 2 2" xfId="7195" xr:uid="{00000000-0005-0000-0000-0000714E0000}"/>
    <cellStyle name="Normal 2 5 3 3 2 2 2 2 2 2 2" xfId="7196" xr:uid="{00000000-0005-0000-0000-0000724E0000}"/>
    <cellStyle name="Normal 2 5 3 3 2 2 2 2 2 2 2 2" xfId="7197" xr:uid="{00000000-0005-0000-0000-0000734E0000}"/>
    <cellStyle name="Normal 2 5 3 3 2 2 2 2 2 2 2 2 2" xfId="7198" xr:uid="{00000000-0005-0000-0000-0000744E0000}"/>
    <cellStyle name="Normal 2 5 3 3 2 2 2 2 2 2 2 2 3" xfId="7199" xr:uid="{00000000-0005-0000-0000-0000754E0000}"/>
    <cellStyle name="Normal 2 5 3 3 2 2 2 2 2 2 2 2 4" xfId="7200" xr:uid="{00000000-0005-0000-0000-0000764E0000}"/>
    <cellStyle name="Normal 2 5 3 3 2 2 2 2 2 2 2 2 5" xfId="7201" xr:uid="{00000000-0005-0000-0000-0000774E0000}"/>
    <cellStyle name="Normal 2 5 3 3 2 2 2 2 2 2 3" xfId="7202" xr:uid="{00000000-0005-0000-0000-0000784E0000}"/>
    <cellStyle name="Normal 2 5 3 3 2 2 2 2 2 2 4" xfId="7203" xr:uid="{00000000-0005-0000-0000-0000794E0000}"/>
    <cellStyle name="Normal 2 5 3 3 2 2 2 2 2 2 5" xfId="7204" xr:uid="{00000000-0005-0000-0000-00007A4E0000}"/>
    <cellStyle name="Normal 2 5 3 3 2 2 2 2 2 2 6" xfId="7205" xr:uid="{00000000-0005-0000-0000-00007B4E0000}"/>
    <cellStyle name="Normal 2 5 3 3 2 2 2 2 2 3" xfId="7206" xr:uid="{00000000-0005-0000-0000-00007C4E0000}"/>
    <cellStyle name="Normal 2 5 3 3 2 2 2 2 2 3 2" xfId="7207" xr:uid="{00000000-0005-0000-0000-00007D4E0000}"/>
    <cellStyle name="Normal 2 5 3 3 2 2 2 2 2 3 3" xfId="7208" xr:uid="{00000000-0005-0000-0000-00007E4E0000}"/>
    <cellStyle name="Normal 2 5 3 3 2 2 2 2 2 3 4" xfId="7209" xr:uid="{00000000-0005-0000-0000-00007F4E0000}"/>
    <cellStyle name="Normal 2 5 3 3 2 2 2 2 2 3 5" xfId="7210" xr:uid="{00000000-0005-0000-0000-0000804E0000}"/>
    <cellStyle name="Normal 2 5 3 3 2 2 2 2 3" xfId="7211" xr:uid="{00000000-0005-0000-0000-0000814E0000}"/>
    <cellStyle name="Normal 2 5 3 3 2 2 2 2 3 2" xfId="7212" xr:uid="{00000000-0005-0000-0000-0000824E0000}"/>
    <cellStyle name="Normal 2 5 3 3 2 2 2 2 3 2 2" xfId="7213" xr:uid="{00000000-0005-0000-0000-0000834E0000}"/>
    <cellStyle name="Normal 2 5 3 3 2 2 2 2 3 2 3" xfId="7214" xr:uid="{00000000-0005-0000-0000-0000844E0000}"/>
    <cellStyle name="Normal 2 5 3 3 2 2 2 2 3 2 4" xfId="7215" xr:uid="{00000000-0005-0000-0000-0000854E0000}"/>
    <cellStyle name="Normal 2 5 3 3 2 2 2 2 3 2 5" xfId="7216" xr:uid="{00000000-0005-0000-0000-0000864E0000}"/>
    <cellStyle name="Normal 2 5 3 3 2 2 2 2 4" xfId="7217" xr:uid="{00000000-0005-0000-0000-0000874E0000}"/>
    <cellStyle name="Normal 2 5 3 3 2 2 2 2 5" xfId="7218" xr:uid="{00000000-0005-0000-0000-0000884E0000}"/>
    <cellStyle name="Normal 2 5 3 3 2 2 2 2 6" xfId="7219" xr:uid="{00000000-0005-0000-0000-0000894E0000}"/>
    <cellStyle name="Normal 2 5 3 3 2 2 2 2 7" xfId="7220" xr:uid="{00000000-0005-0000-0000-00008A4E0000}"/>
    <cellStyle name="Normal 2 5 3 3 2 2 2 3" xfId="7221" xr:uid="{00000000-0005-0000-0000-00008B4E0000}"/>
    <cellStyle name="Normal 2 5 3 3 2 2 2 3 2" xfId="7222" xr:uid="{00000000-0005-0000-0000-00008C4E0000}"/>
    <cellStyle name="Normal 2 5 3 3 2 2 2 3 2 2" xfId="7223" xr:uid="{00000000-0005-0000-0000-00008D4E0000}"/>
    <cellStyle name="Normal 2 5 3 3 2 2 2 3 2 2 2" xfId="7224" xr:uid="{00000000-0005-0000-0000-00008E4E0000}"/>
    <cellStyle name="Normal 2 5 3 3 2 2 2 3 2 2 3" xfId="7225" xr:uid="{00000000-0005-0000-0000-00008F4E0000}"/>
    <cellStyle name="Normal 2 5 3 3 2 2 2 3 2 2 4" xfId="7226" xr:uid="{00000000-0005-0000-0000-0000904E0000}"/>
    <cellStyle name="Normal 2 5 3 3 2 2 2 3 2 2 5" xfId="7227" xr:uid="{00000000-0005-0000-0000-0000914E0000}"/>
    <cellStyle name="Normal 2 5 3 3 2 2 2 3 3" xfId="7228" xr:uid="{00000000-0005-0000-0000-0000924E0000}"/>
    <cellStyle name="Normal 2 5 3 3 2 2 2 3 4" xfId="7229" xr:uid="{00000000-0005-0000-0000-0000934E0000}"/>
    <cellStyle name="Normal 2 5 3 3 2 2 2 3 5" xfId="7230" xr:uid="{00000000-0005-0000-0000-0000944E0000}"/>
    <cellStyle name="Normal 2 5 3 3 2 2 2 3 6" xfId="7231" xr:uid="{00000000-0005-0000-0000-0000954E0000}"/>
    <cellStyle name="Normal 2 5 3 3 2 2 2 4" xfId="7232" xr:uid="{00000000-0005-0000-0000-0000964E0000}"/>
    <cellStyle name="Normal 2 5 3 3 2 2 2 4 2" xfId="7233" xr:uid="{00000000-0005-0000-0000-0000974E0000}"/>
    <cellStyle name="Normal 2 5 3 3 2 2 2 4 3" xfId="7234" xr:uid="{00000000-0005-0000-0000-0000984E0000}"/>
    <cellStyle name="Normal 2 5 3 3 2 2 2 4 4" xfId="7235" xr:uid="{00000000-0005-0000-0000-0000994E0000}"/>
    <cellStyle name="Normal 2 5 3 3 2 2 2 4 5" xfId="7236" xr:uid="{00000000-0005-0000-0000-00009A4E0000}"/>
    <cellStyle name="Normal 2 5 3 3 2 2 3" xfId="7237" xr:uid="{00000000-0005-0000-0000-00009B4E0000}"/>
    <cellStyle name="Normal 2 5 3 3 2 2 3 2" xfId="7238" xr:uid="{00000000-0005-0000-0000-00009C4E0000}"/>
    <cellStyle name="Normal 2 5 3 3 2 2 3 3" xfId="7239" xr:uid="{00000000-0005-0000-0000-00009D4E0000}"/>
    <cellStyle name="Normal 2 5 3 3 2 2 3 4" xfId="7240" xr:uid="{00000000-0005-0000-0000-00009E4E0000}"/>
    <cellStyle name="Normal 2 5 3 3 2 2 3 5" xfId="7241" xr:uid="{00000000-0005-0000-0000-00009F4E0000}"/>
    <cellStyle name="Normal 2 5 3 3 2 2 4" xfId="7242" xr:uid="{00000000-0005-0000-0000-0000A04E0000}"/>
    <cellStyle name="Normal 2 5 3 3 2 2 4 2" xfId="7243" xr:uid="{00000000-0005-0000-0000-0000A14E0000}"/>
    <cellStyle name="Normal 2 5 3 3 2 2 4 2 2" xfId="7244" xr:uid="{00000000-0005-0000-0000-0000A24E0000}"/>
    <cellStyle name="Normal 2 5 3 3 2 2 4 2 2 2" xfId="7245" xr:uid="{00000000-0005-0000-0000-0000A34E0000}"/>
    <cellStyle name="Normal 2 5 3 3 2 2 4 2 2 2 2" xfId="7246" xr:uid="{00000000-0005-0000-0000-0000A44E0000}"/>
    <cellStyle name="Normal 2 5 3 3 2 2 4 2 2 2 3" xfId="7247" xr:uid="{00000000-0005-0000-0000-0000A54E0000}"/>
    <cellStyle name="Normal 2 5 3 3 2 2 4 2 2 2 4" xfId="7248" xr:uid="{00000000-0005-0000-0000-0000A64E0000}"/>
    <cellStyle name="Normal 2 5 3 3 2 2 4 2 2 2 5" xfId="7249" xr:uid="{00000000-0005-0000-0000-0000A74E0000}"/>
    <cellStyle name="Normal 2 5 3 3 2 2 4 2 3" xfId="7250" xr:uid="{00000000-0005-0000-0000-0000A84E0000}"/>
    <cellStyle name="Normal 2 5 3 3 2 2 4 2 4" xfId="7251" xr:uid="{00000000-0005-0000-0000-0000A94E0000}"/>
    <cellStyle name="Normal 2 5 3 3 2 2 4 2 5" xfId="7252" xr:uid="{00000000-0005-0000-0000-0000AA4E0000}"/>
    <cellStyle name="Normal 2 5 3 3 2 2 4 2 6" xfId="7253" xr:uid="{00000000-0005-0000-0000-0000AB4E0000}"/>
    <cellStyle name="Normal 2 5 3 3 2 2 4 3" xfId="7254" xr:uid="{00000000-0005-0000-0000-0000AC4E0000}"/>
    <cellStyle name="Normal 2 5 3 3 2 2 4 3 2" xfId="7255" xr:uid="{00000000-0005-0000-0000-0000AD4E0000}"/>
    <cellStyle name="Normal 2 5 3 3 2 2 4 3 3" xfId="7256" xr:uid="{00000000-0005-0000-0000-0000AE4E0000}"/>
    <cellStyle name="Normal 2 5 3 3 2 2 4 3 4" xfId="7257" xr:uid="{00000000-0005-0000-0000-0000AF4E0000}"/>
    <cellStyle name="Normal 2 5 3 3 2 2 4 3 5" xfId="7258" xr:uid="{00000000-0005-0000-0000-0000B04E0000}"/>
    <cellStyle name="Normal 2 5 3 3 2 2 5" xfId="7259" xr:uid="{00000000-0005-0000-0000-0000B14E0000}"/>
    <cellStyle name="Normal 2 5 3 3 2 2 5 2" xfId="7260" xr:uid="{00000000-0005-0000-0000-0000B24E0000}"/>
    <cellStyle name="Normal 2 5 3 3 2 2 5 2 2" xfId="7261" xr:uid="{00000000-0005-0000-0000-0000B34E0000}"/>
    <cellStyle name="Normal 2 5 3 3 2 2 5 2 3" xfId="7262" xr:uid="{00000000-0005-0000-0000-0000B44E0000}"/>
    <cellStyle name="Normal 2 5 3 3 2 2 5 2 4" xfId="7263" xr:uid="{00000000-0005-0000-0000-0000B54E0000}"/>
    <cellStyle name="Normal 2 5 3 3 2 2 5 2 5" xfId="7264" xr:uid="{00000000-0005-0000-0000-0000B64E0000}"/>
    <cellStyle name="Normal 2 5 3 3 2 2 6" xfId="7265" xr:uid="{00000000-0005-0000-0000-0000B74E0000}"/>
    <cellStyle name="Normal 2 5 3 3 2 2 7" xfId="7266" xr:uid="{00000000-0005-0000-0000-0000B84E0000}"/>
    <cellStyle name="Normal 2 5 3 3 2 2 8" xfId="7267" xr:uid="{00000000-0005-0000-0000-0000B94E0000}"/>
    <cellStyle name="Normal 2 5 3 3 2 2 9" xfId="7268" xr:uid="{00000000-0005-0000-0000-0000BA4E0000}"/>
    <cellStyle name="Normal 2 5 3 3 2 3" xfId="7269" xr:uid="{00000000-0005-0000-0000-0000BB4E0000}"/>
    <cellStyle name="Normal 2 5 3 3 2 3 2" xfId="7270" xr:uid="{00000000-0005-0000-0000-0000BC4E0000}"/>
    <cellStyle name="Normal 2 5 3 3 2 3 2 2" xfId="7271" xr:uid="{00000000-0005-0000-0000-0000BD4E0000}"/>
    <cellStyle name="Normal 2 5 3 3 2 3 2 2 2" xfId="7272" xr:uid="{00000000-0005-0000-0000-0000BE4E0000}"/>
    <cellStyle name="Normal 2 5 3 3 2 3 2 2 2 2" xfId="7273" xr:uid="{00000000-0005-0000-0000-0000BF4E0000}"/>
    <cellStyle name="Normal 2 5 3 3 2 3 2 2 2 2 2" xfId="7274" xr:uid="{00000000-0005-0000-0000-0000C04E0000}"/>
    <cellStyle name="Normal 2 5 3 3 2 3 2 2 2 2 3" xfId="7275" xr:uid="{00000000-0005-0000-0000-0000C14E0000}"/>
    <cellStyle name="Normal 2 5 3 3 2 3 2 2 2 2 4" xfId="7276" xr:uid="{00000000-0005-0000-0000-0000C24E0000}"/>
    <cellStyle name="Normal 2 5 3 3 2 3 2 2 2 2 5" xfId="7277" xr:uid="{00000000-0005-0000-0000-0000C34E0000}"/>
    <cellStyle name="Normal 2 5 3 3 2 3 2 2 2 2 6" xfId="7278" xr:uid="{00000000-0005-0000-0000-0000C44E0000}"/>
    <cellStyle name="Normal 2 5 3 3 2 3 2 2 3" xfId="7279" xr:uid="{00000000-0005-0000-0000-0000C54E0000}"/>
    <cellStyle name="Normal 2 5 3 3 2 3 2 2 4" xfId="7280" xr:uid="{00000000-0005-0000-0000-0000C64E0000}"/>
    <cellStyle name="Normal 2 5 3 3 2 3 2 2 5" xfId="7281" xr:uid="{00000000-0005-0000-0000-0000C74E0000}"/>
    <cellStyle name="Normal 2 5 3 3 2 3 2 2 6" xfId="7282" xr:uid="{00000000-0005-0000-0000-0000C84E0000}"/>
    <cellStyle name="Normal 2 5 3 3 2 3 2 2 7" xfId="7283" xr:uid="{00000000-0005-0000-0000-0000C94E0000}"/>
    <cellStyle name="Normal 2 5 3 3 2 3 2 3" xfId="7284" xr:uid="{00000000-0005-0000-0000-0000CA4E0000}"/>
    <cellStyle name="Normal 2 5 3 3 2 3 2 3 2" xfId="7285" xr:uid="{00000000-0005-0000-0000-0000CB4E0000}"/>
    <cellStyle name="Normal 2 5 3 3 2 3 2 3 3" xfId="7286" xr:uid="{00000000-0005-0000-0000-0000CC4E0000}"/>
    <cellStyle name="Normal 2 5 3 3 2 3 2 3 4" xfId="7287" xr:uid="{00000000-0005-0000-0000-0000CD4E0000}"/>
    <cellStyle name="Normal 2 5 3 3 2 3 2 3 5" xfId="7288" xr:uid="{00000000-0005-0000-0000-0000CE4E0000}"/>
    <cellStyle name="Normal 2 5 3 3 2 3 2 3 6" xfId="7289" xr:uid="{00000000-0005-0000-0000-0000CF4E0000}"/>
    <cellStyle name="Normal 2 5 3 3 2 3 3" xfId="7290" xr:uid="{00000000-0005-0000-0000-0000D04E0000}"/>
    <cellStyle name="Normal 2 5 3 3 2 3 3 2" xfId="7291" xr:uid="{00000000-0005-0000-0000-0000D14E0000}"/>
    <cellStyle name="Normal 2 5 3 3 2 3 3 2 2" xfId="7292" xr:uid="{00000000-0005-0000-0000-0000D24E0000}"/>
    <cellStyle name="Normal 2 5 3 3 2 3 3 2 3" xfId="7293" xr:uid="{00000000-0005-0000-0000-0000D34E0000}"/>
    <cellStyle name="Normal 2 5 3 3 2 3 3 2 4" xfId="7294" xr:uid="{00000000-0005-0000-0000-0000D44E0000}"/>
    <cellStyle name="Normal 2 5 3 3 2 3 3 2 5" xfId="7295" xr:uid="{00000000-0005-0000-0000-0000D54E0000}"/>
    <cellStyle name="Normal 2 5 3 3 2 3 3 2 6" xfId="7296" xr:uid="{00000000-0005-0000-0000-0000D64E0000}"/>
    <cellStyle name="Normal 2 5 3 3 2 3 4" xfId="7297" xr:uid="{00000000-0005-0000-0000-0000D74E0000}"/>
    <cellStyle name="Normal 2 5 3 3 2 3 5" xfId="7298" xr:uid="{00000000-0005-0000-0000-0000D84E0000}"/>
    <cellStyle name="Normal 2 5 3 3 2 3 6" xfId="7299" xr:uid="{00000000-0005-0000-0000-0000D94E0000}"/>
    <cellStyle name="Normal 2 5 3 3 2 3 7" xfId="7300" xr:uid="{00000000-0005-0000-0000-0000DA4E0000}"/>
    <cellStyle name="Normal 2 5 3 3 2 3 8" xfId="7301" xr:uid="{00000000-0005-0000-0000-0000DB4E0000}"/>
    <cellStyle name="Normal 2 5 3 3 2 4" xfId="7302" xr:uid="{00000000-0005-0000-0000-0000DC4E0000}"/>
    <cellStyle name="Normal 2 5 3 3 2 4 2" xfId="7303" xr:uid="{00000000-0005-0000-0000-0000DD4E0000}"/>
    <cellStyle name="Normal 2 5 3 3 2 4 2 2" xfId="7304" xr:uid="{00000000-0005-0000-0000-0000DE4E0000}"/>
    <cellStyle name="Normal 2 5 3 3 2 4 2 2 2" xfId="7305" xr:uid="{00000000-0005-0000-0000-0000DF4E0000}"/>
    <cellStyle name="Normal 2 5 3 3 2 4 2 2 3" xfId="7306" xr:uid="{00000000-0005-0000-0000-0000E04E0000}"/>
    <cellStyle name="Normal 2 5 3 3 2 4 2 2 4" xfId="7307" xr:uid="{00000000-0005-0000-0000-0000E14E0000}"/>
    <cellStyle name="Normal 2 5 3 3 2 4 2 2 5" xfId="7308" xr:uid="{00000000-0005-0000-0000-0000E24E0000}"/>
    <cellStyle name="Normal 2 5 3 3 2 4 2 2 6" xfId="7309" xr:uid="{00000000-0005-0000-0000-0000E34E0000}"/>
    <cellStyle name="Normal 2 5 3 3 2 4 3" xfId="7310" xr:uid="{00000000-0005-0000-0000-0000E44E0000}"/>
    <cellStyle name="Normal 2 5 3 3 2 4 4" xfId="7311" xr:uid="{00000000-0005-0000-0000-0000E54E0000}"/>
    <cellStyle name="Normal 2 5 3 3 2 4 5" xfId="7312" xr:uid="{00000000-0005-0000-0000-0000E64E0000}"/>
    <cellStyle name="Normal 2 5 3 3 2 4 6" xfId="7313" xr:uid="{00000000-0005-0000-0000-0000E74E0000}"/>
    <cellStyle name="Normal 2 5 3 3 2 4 7" xfId="7314" xr:uid="{00000000-0005-0000-0000-0000E84E0000}"/>
    <cellStyle name="Normal 2 5 3 3 2 5" xfId="7315" xr:uid="{00000000-0005-0000-0000-0000E94E0000}"/>
    <cellStyle name="Normal 2 5 3 3 2 5 2" xfId="7316" xr:uid="{00000000-0005-0000-0000-0000EA4E0000}"/>
    <cellStyle name="Normal 2 5 3 3 2 5 3" xfId="7317" xr:uid="{00000000-0005-0000-0000-0000EB4E0000}"/>
    <cellStyle name="Normal 2 5 3 3 2 5 4" xfId="7318" xr:uid="{00000000-0005-0000-0000-0000EC4E0000}"/>
    <cellStyle name="Normal 2 5 3 3 2 5 5" xfId="7319" xr:uid="{00000000-0005-0000-0000-0000ED4E0000}"/>
    <cellStyle name="Normal 2 5 3 3 2 5 6" xfId="7320" xr:uid="{00000000-0005-0000-0000-0000EE4E0000}"/>
    <cellStyle name="Normal 2 5 3 3 3" xfId="7321" xr:uid="{00000000-0005-0000-0000-0000EF4E0000}"/>
    <cellStyle name="Normal 2 5 3 3 3 2" xfId="7322" xr:uid="{00000000-0005-0000-0000-0000F04E0000}"/>
    <cellStyle name="Normal 2 5 3 3 3 2 2" xfId="7323" xr:uid="{00000000-0005-0000-0000-0000F14E0000}"/>
    <cellStyle name="Normal 2 5 3 3 3 2 2 2" xfId="7324" xr:uid="{00000000-0005-0000-0000-0000F24E0000}"/>
    <cellStyle name="Normal 2 5 3 3 3 2 2 2 2" xfId="7325" xr:uid="{00000000-0005-0000-0000-0000F34E0000}"/>
    <cellStyle name="Normal 2 5 3 3 3 2 2 2 2 2" xfId="7326" xr:uid="{00000000-0005-0000-0000-0000F44E0000}"/>
    <cellStyle name="Normal 2 5 3 3 3 2 2 2 2 2 2" xfId="7327" xr:uid="{00000000-0005-0000-0000-0000F54E0000}"/>
    <cellStyle name="Normal 2 5 3 3 3 2 2 2 2 2 3" xfId="7328" xr:uid="{00000000-0005-0000-0000-0000F64E0000}"/>
    <cellStyle name="Normal 2 5 3 3 3 2 2 2 2 2 4" xfId="7329" xr:uid="{00000000-0005-0000-0000-0000F74E0000}"/>
    <cellStyle name="Normal 2 5 3 3 3 2 2 2 2 2 5" xfId="7330" xr:uid="{00000000-0005-0000-0000-0000F84E0000}"/>
    <cellStyle name="Normal 2 5 3 3 3 2 2 2 3" xfId="7331" xr:uid="{00000000-0005-0000-0000-0000F94E0000}"/>
    <cellStyle name="Normal 2 5 3 3 3 2 2 2 4" xfId="7332" xr:uid="{00000000-0005-0000-0000-0000FA4E0000}"/>
    <cellStyle name="Normal 2 5 3 3 3 2 2 2 5" xfId="7333" xr:uid="{00000000-0005-0000-0000-0000FB4E0000}"/>
    <cellStyle name="Normal 2 5 3 3 3 2 2 2 6" xfId="7334" xr:uid="{00000000-0005-0000-0000-0000FC4E0000}"/>
    <cellStyle name="Normal 2 5 3 3 3 2 2 3" xfId="7335" xr:uid="{00000000-0005-0000-0000-0000FD4E0000}"/>
    <cellStyle name="Normal 2 5 3 3 3 2 2 3 2" xfId="7336" xr:uid="{00000000-0005-0000-0000-0000FE4E0000}"/>
    <cellStyle name="Normal 2 5 3 3 3 2 2 3 3" xfId="7337" xr:uid="{00000000-0005-0000-0000-0000FF4E0000}"/>
    <cellStyle name="Normal 2 5 3 3 3 2 2 3 4" xfId="7338" xr:uid="{00000000-0005-0000-0000-0000004F0000}"/>
    <cellStyle name="Normal 2 5 3 3 3 2 2 3 5" xfId="7339" xr:uid="{00000000-0005-0000-0000-0000014F0000}"/>
    <cellStyle name="Normal 2 5 3 3 3 2 3" xfId="7340" xr:uid="{00000000-0005-0000-0000-0000024F0000}"/>
    <cellStyle name="Normal 2 5 3 3 3 2 3 2" xfId="7341" xr:uid="{00000000-0005-0000-0000-0000034F0000}"/>
    <cellStyle name="Normal 2 5 3 3 3 2 3 2 2" xfId="7342" xr:uid="{00000000-0005-0000-0000-0000044F0000}"/>
    <cellStyle name="Normal 2 5 3 3 3 2 3 2 3" xfId="7343" xr:uid="{00000000-0005-0000-0000-0000054F0000}"/>
    <cellStyle name="Normal 2 5 3 3 3 2 3 2 4" xfId="7344" xr:uid="{00000000-0005-0000-0000-0000064F0000}"/>
    <cellStyle name="Normal 2 5 3 3 3 2 3 2 5" xfId="7345" xr:uid="{00000000-0005-0000-0000-0000074F0000}"/>
    <cellStyle name="Normal 2 5 3 3 3 2 4" xfId="7346" xr:uid="{00000000-0005-0000-0000-0000084F0000}"/>
    <cellStyle name="Normal 2 5 3 3 3 2 5" xfId="7347" xr:uid="{00000000-0005-0000-0000-0000094F0000}"/>
    <cellStyle name="Normal 2 5 3 3 3 2 6" xfId="7348" xr:uid="{00000000-0005-0000-0000-00000A4F0000}"/>
    <cellStyle name="Normal 2 5 3 3 3 2 7" xfId="7349" xr:uid="{00000000-0005-0000-0000-00000B4F0000}"/>
    <cellStyle name="Normal 2 5 3 3 3 3" xfId="7350" xr:uid="{00000000-0005-0000-0000-00000C4F0000}"/>
    <cellStyle name="Normal 2 5 3 3 3 3 2" xfId="7351" xr:uid="{00000000-0005-0000-0000-00000D4F0000}"/>
    <cellStyle name="Normal 2 5 3 3 3 3 2 2" xfId="7352" xr:uid="{00000000-0005-0000-0000-00000E4F0000}"/>
    <cellStyle name="Normal 2 5 3 3 3 3 2 2 2" xfId="7353" xr:uid="{00000000-0005-0000-0000-00000F4F0000}"/>
    <cellStyle name="Normal 2 5 3 3 3 3 2 2 3" xfId="7354" xr:uid="{00000000-0005-0000-0000-0000104F0000}"/>
    <cellStyle name="Normal 2 5 3 3 3 3 2 2 4" xfId="7355" xr:uid="{00000000-0005-0000-0000-0000114F0000}"/>
    <cellStyle name="Normal 2 5 3 3 3 3 2 2 5" xfId="7356" xr:uid="{00000000-0005-0000-0000-0000124F0000}"/>
    <cellStyle name="Normal 2 5 3 3 3 3 3" xfId="7357" xr:uid="{00000000-0005-0000-0000-0000134F0000}"/>
    <cellStyle name="Normal 2 5 3 3 3 3 4" xfId="7358" xr:uid="{00000000-0005-0000-0000-0000144F0000}"/>
    <cellStyle name="Normal 2 5 3 3 3 3 5" xfId="7359" xr:uid="{00000000-0005-0000-0000-0000154F0000}"/>
    <cellStyle name="Normal 2 5 3 3 3 3 6" xfId="7360" xr:uid="{00000000-0005-0000-0000-0000164F0000}"/>
    <cellStyle name="Normal 2 5 3 3 3 4" xfId="7361" xr:uid="{00000000-0005-0000-0000-0000174F0000}"/>
    <cellStyle name="Normal 2 5 3 3 3 4 2" xfId="7362" xr:uid="{00000000-0005-0000-0000-0000184F0000}"/>
    <cellStyle name="Normal 2 5 3 3 3 4 3" xfId="7363" xr:uid="{00000000-0005-0000-0000-0000194F0000}"/>
    <cellStyle name="Normal 2 5 3 3 3 4 4" xfId="7364" xr:uid="{00000000-0005-0000-0000-00001A4F0000}"/>
    <cellStyle name="Normal 2 5 3 3 3 4 5" xfId="7365" xr:uid="{00000000-0005-0000-0000-00001B4F0000}"/>
    <cellStyle name="Normal 2 5 3 3 4" xfId="7366" xr:uid="{00000000-0005-0000-0000-00001C4F0000}"/>
    <cellStyle name="Normal 2 5 3 3 4 2" xfId="7367" xr:uid="{00000000-0005-0000-0000-00001D4F0000}"/>
    <cellStyle name="Normal 2 5 3 3 4 3" xfId="7368" xr:uid="{00000000-0005-0000-0000-00001E4F0000}"/>
    <cellStyle name="Normal 2 5 3 3 4 4" xfId="7369" xr:uid="{00000000-0005-0000-0000-00001F4F0000}"/>
    <cellStyle name="Normal 2 5 3 3 4 5" xfId="7370" xr:uid="{00000000-0005-0000-0000-0000204F0000}"/>
    <cellStyle name="Normal 2 5 3 3 5" xfId="7371" xr:uid="{00000000-0005-0000-0000-0000214F0000}"/>
    <cellStyle name="Normal 2 5 3 3 5 2" xfId="7372" xr:uid="{00000000-0005-0000-0000-0000224F0000}"/>
    <cellStyle name="Normal 2 5 3 3 5 2 2" xfId="7373" xr:uid="{00000000-0005-0000-0000-0000234F0000}"/>
    <cellStyle name="Normal 2 5 3 3 5 2 2 2" xfId="7374" xr:uid="{00000000-0005-0000-0000-0000244F0000}"/>
    <cellStyle name="Normal 2 5 3 3 5 2 2 2 2" xfId="7375" xr:uid="{00000000-0005-0000-0000-0000254F0000}"/>
    <cellStyle name="Normal 2 5 3 3 5 2 2 2 3" xfId="7376" xr:uid="{00000000-0005-0000-0000-0000264F0000}"/>
    <cellStyle name="Normal 2 5 3 3 5 2 2 2 4" xfId="7377" xr:uid="{00000000-0005-0000-0000-0000274F0000}"/>
    <cellStyle name="Normal 2 5 3 3 5 2 2 2 5" xfId="7378" xr:uid="{00000000-0005-0000-0000-0000284F0000}"/>
    <cellStyle name="Normal 2 5 3 3 5 2 3" xfId="7379" xr:uid="{00000000-0005-0000-0000-0000294F0000}"/>
    <cellStyle name="Normal 2 5 3 3 5 2 4" xfId="7380" xr:uid="{00000000-0005-0000-0000-00002A4F0000}"/>
    <cellStyle name="Normal 2 5 3 3 5 2 5" xfId="7381" xr:uid="{00000000-0005-0000-0000-00002B4F0000}"/>
    <cellStyle name="Normal 2 5 3 3 5 2 6" xfId="7382" xr:uid="{00000000-0005-0000-0000-00002C4F0000}"/>
    <cellStyle name="Normal 2 5 3 3 5 3" xfId="7383" xr:uid="{00000000-0005-0000-0000-00002D4F0000}"/>
    <cellStyle name="Normal 2 5 3 3 5 3 2" xfId="7384" xr:uid="{00000000-0005-0000-0000-00002E4F0000}"/>
    <cellStyle name="Normal 2 5 3 3 5 3 3" xfId="7385" xr:uid="{00000000-0005-0000-0000-00002F4F0000}"/>
    <cellStyle name="Normal 2 5 3 3 5 3 4" xfId="7386" xr:uid="{00000000-0005-0000-0000-0000304F0000}"/>
    <cellStyle name="Normal 2 5 3 3 5 3 5" xfId="7387" xr:uid="{00000000-0005-0000-0000-0000314F0000}"/>
    <cellStyle name="Normal 2 5 3 3 6" xfId="7388" xr:uid="{00000000-0005-0000-0000-0000324F0000}"/>
    <cellStyle name="Normal 2 5 3 3 6 2" xfId="7389" xr:uid="{00000000-0005-0000-0000-0000334F0000}"/>
    <cellStyle name="Normal 2 5 3 3 6 2 2" xfId="7390" xr:uid="{00000000-0005-0000-0000-0000344F0000}"/>
    <cellStyle name="Normal 2 5 3 3 6 2 3" xfId="7391" xr:uid="{00000000-0005-0000-0000-0000354F0000}"/>
    <cellStyle name="Normal 2 5 3 3 6 2 4" xfId="7392" xr:uid="{00000000-0005-0000-0000-0000364F0000}"/>
    <cellStyle name="Normal 2 5 3 3 6 2 5" xfId="7393" xr:uid="{00000000-0005-0000-0000-0000374F0000}"/>
    <cellStyle name="Normal 2 5 3 3 7" xfId="7394" xr:uid="{00000000-0005-0000-0000-0000384F0000}"/>
    <cellStyle name="Normal 2 5 3 3 8" xfId="7395" xr:uid="{00000000-0005-0000-0000-0000394F0000}"/>
    <cellStyle name="Normal 2 5 3 3 9" xfId="7396" xr:uid="{00000000-0005-0000-0000-00003A4F0000}"/>
    <cellStyle name="Normal 2 5 3 4" xfId="7397" xr:uid="{00000000-0005-0000-0000-00003B4F0000}"/>
    <cellStyle name="Normal 2 5 3 4 2" xfId="7398" xr:uid="{00000000-0005-0000-0000-00003C4F0000}"/>
    <cellStyle name="Normal 2 5 3 4 2 2" xfId="7399" xr:uid="{00000000-0005-0000-0000-00003D4F0000}"/>
    <cellStyle name="Normal 2 5 3 4 2 2 2" xfId="7400" xr:uid="{00000000-0005-0000-0000-00003E4F0000}"/>
    <cellStyle name="Normal 2 5 3 4 2 2 2 2" xfId="7401" xr:uid="{00000000-0005-0000-0000-00003F4F0000}"/>
    <cellStyle name="Normal 2 5 3 4 2 2 2 2 2" xfId="7402" xr:uid="{00000000-0005-0000-0000-0000404F0000}"/>
    <cellStyle name="Normal 2 5 3 4 2 2 2 2 2 2" xfId="7403" xr:uid="{00000000-0005-0000-0000-0000414F0000}"/>
    <cellStyle name="Normal 2 5 3 4 2 2 2 2 2 2 2" xfId="7404" xr:uid="{00000000-0005-0000-0000-0000424F0000}"/>
    <cellStyle name="Normal 2 5 3 4 2 2 2 2 2 2 3" xfId="7405" xr:uid="{00000000-0005-0000-0000-0000434F0000}"/>
    <cellStyle name="Normal 2 5 3 4 2 2 2 2 2 2 4" xfId="7406" xr:uid="{00000000-0005-0000-0000-0000444F0000}"/>
    <cellStyle name="Normal 2 5 3 4 2 2 2 2 2 2 5" xfId="7407" xr:uid="{00000000-0005-0000-0000-0000454F0000}"/>
    <cellStyle name="Normal 2 5 3 4 2 2 2 2 3" xfId="7408" xr:uid="{00000000-0005-0000-0000-0000464F0000}"/>
    <cellStyle name="Normal 2 5 3 4 2 2 2 2 4" xfId="7409" xr:uid="{00000000-0005-0000-0000-0000474F0000}"/>
    <cellStyle name="Normal 2 5 3 4 2 2 2 2 5" xfId="7410" xr:uid="{00000000-0005-0000-0000-0000484F0000}"/>
    <cellStyle name="Normal 2 5 3 4 2 2 2 2 6" xfId="7411" xr:uid="{00000000-0005-0000-0000-0000494F0000}"/>
    <cellStyle name="Normal 2 5 3 4 2 2 2 3" xfId="7412" xr:uid="{00000000-0005-0000-0000-00004A4F0000}"/>
    <cellStyle name="Normal 2 5 3 4 2 2 2 3 2" xfId="7413" xr:uid="{00000000-0005-0000-0000-00004B4F0000}"/>
    <cellStyle name="Normal 2 5 3 4 2 2 2 3 3" xfId="7414" xr:uid="{00000000-0005-0000-0000-00004C4F0000}"/>
    <cellStyle name="Normal 2 5 3 4 2 2 2 3 4" xfId="7415" xr:uid="{00000000-0005-0000-0000-00004D4F0000}"/>
    <cellStyle name="Normal 2 5 3 4 2 2 2 3 5" xfId="7416" xr:uid="{00000000-0005-0000-0000-00004E4F0000}"/>
    <cellStyle name="Normal 2 5 3 4 2 2 3" xfId="7417" xr:uid="{00000000-0005-0000-0000-00004F4F0000}"/>
    <cellStyle name="Normal 2 5 3 4 2 2 3 2" xfId="7418" xr:uid="{00000000-0005-0000-0000-0000504F0000}"/>
    <cellStyle name="Normal 2 5 3 4 2 2 3 2 2" xfId="7419" xr:uid="{00000000-0005-0000-0000-0000514F0000}"/>
    <cellStyle name="Normal 2 5 3 4 2 2 3 2 3" xfId="7420" xr:uid="{00000000-0005-0000-0000-0000524F0000}"/>
    <cellStyle name="Normal 2 5 3 4 2 2 3 2 4" xfId="7421" xr:uid="{00000000-0005-0000-0000-0000534F0000}"/>
    <cellStyle name="Normal 2 5 3 4 2 2 3 2 5" xfId="7422" xr:uid="{00000000-0005-0000-0000-0000544F0000}"/>
    <cellStyle name="Normal 2 5 3 4 2 2 4" xfId="7423" xr:uid="{00000000-0005-0000-0000-0000554F0000}"/>
    <cellStyle name="Normal 2 5 3 4 2 2 5" xfId="7424" xr:uid="{00000000-0005-0000-0000-0000564F0000}"/>
    <cellStyle name="Normal 2 5 3 4 2 2 6" xfId="7425" xr:uid="{00000000-0005-0000-0000-0000574F0000}"/>
    <cellStyle name="Normal 2 5 3 4 2 2 7" xfId="7426" xr:uid="{00000000-0005-0000-0000-0000584F0000}"/>
    <cellStyle name="Normal 2 5 3 4 2 3" xfId="7427" xr:uid="{00000000-0005-0000-0000-0000594F0000}"/>
    <cellStyle name="Normal 2 5 3 4 2 3 2" xfId="7428" xr:uid="{00000000-0005-0000-0000-00005A4F0000}"/>
    <cellStyle name="Normal 2 5 3 4 2 3 2 2" xfId="7429" xr:uid="{00000000-0005-0000-0000-00005B4F0000}"/>
    <cellStyle name="Normal 2 5 3 4 2 3 2 2 2" xfId="7430" xr:uid="{00000000-0005-0000-0000-00005C4F0000}"/>
    <cellStyle name="Normal 2 5 3 4 2 3 2 2 3" xfId="7431" xr:uid="{00000000-0005-0000-0000-00005D4F0000}"/>
    <cellStyle name="Normal 2 5 3 4 2 3 2 2 4" xfId="7432" xr:uid="{00000000-0005-0000-0000-00005E4F0000}"/>
    <cellStyle name="Normal 2 5 3 4 2 3 2 2 5" xfId="7433" xr:uid="{00000000-0005-0000-0000-00005F4F0000}"/>
    <cellStyle name="Normal 2 5 3 4 2 3 3" xfId="7434" xr:uid="{00000000-0005-0000-0000-0000604F0000}"/>
    <cellStyle name="Normal 2 5 3 4 2 3 4" xfId="7435" xr:uid="{00000000-0005-0000-0000-0000614F0000}"/>
    <cellStyle name="Normal 2 5 3 4 2 3 5" xfId="7436" xr:uid="{00000000-0005-0000-0000-0000624F0000}"/>
    <cellStyle name="Normal 2 5 3 4 2 3 6" xfId="7437" xr:uid="{00000000-0005-0000-0000-0000634F0000}"/>
    <cellStyle name="Normal 2 5 3 4 2 4" xfId="7438" xr:uid="{00000000-0005-0000-0000-0000644F0000}"/>
    <cellStyle name="Normal 2 5 3 4 2 4 2" xfId="7439" xr:uid="{00000000-0005-0000-0000-0000654F0000}"/>
    <cellStyle name="Normal 2 5 3 4 2 4 3" xfId="7440" xr:uid="{00000000-0005-0000-0000-0000664F0000}"/>
    <cellStyle name="Normal 2 5 3 4 2 4 4" xfId="7441" xr:uid="{00000000-0005-0000-0000-0000674F0000}"/>
    <cellStyle name="Normal 2 5 3 4 2 4 5" xfId="7442" xr:uid="{00000000-0005-0000-0000-0000684F0000}"/>
    <cellStyle name="Normal 2 5 3 4 3" xfId="7443" xr:uid="{00000000-0005-0000-0000-0000694F0000}"/>
    <cellStyle name="Normal 2 5 3 4 3 2" xfId="7444" xr:uid="{00000000-0005-0000-0000-00006A4F0000}"/>
    <cellStyle name="Normal 2 5 3 4 3 3" xfId="7445" xr:uid="{00000000-0005-0000-0000-00006B4F0000}"/>
    <cellStyle name="Normal 2 5 3 4 3 4" xfId="7446" xr:uid="{00000000-0005-0000-0000-00006C4F0000}"/>
    <cellStyle name="Normal 2 5 3 4 3 5" xfId="7447" xr:uid="{00000000-0005-0000-0000-00006D4F0000}"/>
    <cellStyle name="Normal 2 5 3 4 4" xfId="7448" xr:uid="{00000000-0005-0000-0000-00006E4F0000}"/>
    <cellStyle name="Normal 2 5 3 4 4 2" xfId="7449" xr:uid="{00000000-0005-0000-0000-00006F4F0000}"/>
    <cellStyle name="Normal 2 5 3 4 4 2 2" xfId="7450" xr:uid="{00000000-0005-0000-0000-0000704F0000}"/>
    <cellStyle name="Normal 2 5 3 4 4 2 2 2" xfId="7451" xr:uid="{00000000-0005-0000-0000-0000714F0000}"/>
    <cellStyle name="Normal 2 5 3 4 4 2 2 2 2" xfId="7452" xr:uid="{00000000-0005-0000-0000-0000724F0000}"/>
    <cellStyle name="Normal 2 5 3 4 4 2 2 2 3" xfId="7453" xr:uid="{00000000-0005-0000-0000-0000734F0000}"/>
    <cellStyle name="Normal 2 5 3 4 4 2 2 2 4" xfId="7454" xr:uid="{00000000-0005-0000-0000-0000744F0000}"/>
    <cellStyle name="Normal 2 5 3 4 4 2 2 2 5" xfId="7455" xr:uid="{00000000-0005-0000-0000-0000754F0000}"/>
    <cellStyle name="Normal 2 5 3 4 4 2 3" xfId="7456" xr:uid="{00000000-0005-0000-0000-0000764F0000}"/>
    <cellStyle name="Normal 2 5 3 4 4 2 4" xfId="7457" xr:uid="{00000000-0005-0000-0000-0000774F0000}"/>
    <cellStyle name="Normal 2 5 3 4 4 2 5" xfId="7458" xr:uid="{00000000-0005-0000-0000-0000784F0000}"/>
    <cellStyle name="Normal 2 5 3 4 4 2 6" xfId="7459" xr:uid="{00000000-0005-0000-0000-0000794F0000}"/>
    <cellStyle name="Normal 2 5 3 4 4 3" xfId="7460" xr:uid="{00000000-0005-0000-0000-00007A4F0000}"/>
    <cellStyle name="Normal 2 5 3 4 4 3 2" xfId="7461" xr:uid="{00000000-0005-0000-0000-00007B4F0000}"/>
    <cellStyle name="Normal 2 5 3 4 4 3 3" xfId="7462" xr:uid="{00000000-0005-0000-0000-00007C4F0000}"/>
    <cellStyle name="Normal 2 5 3 4 4 3 4" xfId="7463" xr:uid="{00000000-0005-0000-0000-00007D4F0000}"/>
    <cellStyle name="Normal 2 5 3 4 4 3 5" xfId="7464" xr:uid="{00000000-0005-0000-0000-00007E4F0000}"/>
    <cellStyle name="Normal 2 5 3 4 5" xfId="7465" xr:uid="{00000000-0005-0000-0000-00007F4F0000}"/>
    <cellStyle name="Normal 2 5 3 4 5 2" xfId="7466" xr:uid="{00000000-0005-0000-0000-0000804F0000}"/>
    <cellStyle name="Normal 2 5 3 4 5 2 2" xfId="7467" xr:uid="{00000000-0005-0000-0000-0000814F0000}"/>
    <cellStyle name="Normal 2 5 3 4 5 2 3" xfId="7468" xr:uid="{00000000-0005-0000-0000-0000824F0000}"/>
    <cellStyle name="Normal 2 5 3 4 5 2 4" xfId="7469" xr:uid="{00000000-0005-0000-0000-0000834F0000}"/>
    <cellStyle name="Normal 2 5 3 4 5 2 5" xfId="7470" xr:uid="{00000000-0005-0000-0000-0000844F0000}"/>
    <cellStyle name="Normal 2 5 3 4 6" xfId="7471" xr:uid="{00000000-0005-0000-0000-0000854F0000}"/>
    <cellStyle name="Normal 2 5 3 4 7" xfId="7472" xr:uid="{00000000-0005-0000-0000-0000864F0000}"/>
    <cellStyle name="Normal 2 5 3 4 8" xfId="7473" xr:uid="{00000000-0005-0000-0000-0000874F0000}"/>
    <cellStyle name="Normal 2 5 3 4 9" xfId="7474" xr:uid="{00000000-0005-0000-0000-0000884F0000}"/>
    <cellStyle name="Normal 2 5 3 5" xfId="7475" xr:uid="{00000000-0005-0000-0000-0000894F0000}"/>
    <cellStyle name="Normal 2 5 3 5 2" xfId="7476" xr:uid="{00000000-0005-0000-0000-00008A4F0000}"/>
    <cellStyle name="Normal 2 5 3 5 2 2" xfId="7477" xr:uid="{00000000-0005-0000-0000-00008B4F0000}"/>
    <cellStyle name="Normal 2 5 3 5 2 2 2" xfId="7478" xr:uid="{00000000-0005-0000-0000-00008C4F0000}"/>
    <cellStyle name="Normal 2 5 3 5 2 2 2 2" xfId="7479" xr:uid="{00000000-0005-0000-0000-00008D4F0000}"/>
    <cellStyle name="Normal 2 5 3 5 2 2 2 2 2" xfId="7480" xr:uid="{00000000-0005-0000-0000-00008E4F0000}"/>
    <cellStyle name="Normal 2 5 3 5 2 2 2 2 3" xfId="7481" xr:uid="{00000000-0005-0000-0000-00008F4F0000}"/>
    <cellStyle name="Normal 2 5 3 5 2 2 2 2 4" xfId="7482" xr:uid="{00000000-0005-0000-0000-0000904F0000}"/>
    <cellStyle name="Normal 2 5 3 5 2 2 2 2 5" xfId="7483" xr:uid="{00000000-0005-0000-0000-0000914F0000}"/>
    <cellStyle name="Normal 2 5 3 5 2 2 2 2 6" xfId="7484" xr:uid="{00000000-0005-0000-0000-0000924F0000}"/>
    <cellStyle name="Normal 2 5 3 5 2 2 3" xfId="7485" xr:uid="{00000000-0005-0000-0000-0000934F0000}"/>
    <cellStyle name="Normal 2 5 3 5 2 2 4" xfId="7486" xr:uid="{00000000-0005-0000-0000-0000944F0000}"/>
    <cellStyle name="Normal 2 5 3 5 2 2 5" xfId="7487" xr:uid="{00000000-0005-0000-0000-0000954F0000}"/>
    <cellStyle name="Normal 2 5 3 5 2 2 6" xfId="7488" xr:uid="{00000000-0005-0000-0000-0000964F0000}"/>
    <cellStyle name="Normal 2 5 3 5 2 2 7" xfId="7489" xr:uid="{00000000-0005-0000-0000-0000974F0000}"/>
    <cellStyle name="Normal 2 5 3 5 2 3" xfId="7490" xr:uid="{00000000-0005-0000-0000-0000984F0000}"/>
    <cellStyle name="Normal 2 5 3 5 2 3 2" xfId="7491" xr:uid="{00000000-0005-0000-0000-0000994F0000}"/>
    <cellStyle name="Normal 2 5 3 5 2 3 3" xfId="7492" xr:uid="{00000000-0005-0000-0000-00009A4F0000}"/>
    <cellStyle name="Normal 2 5 3 5 2 3 4" xfId="7493" xr:uid="{00000000-0005-0000-0000-00009B4F0000}"/>
    <cellStyle name="Normal 2 5 3 5 2 3 5" xfId="7494" xr:uid="{00000000-0005-0000-0000-00009C4F0000}"/>
    <cellStyle name="Normal 2 5 3 5 2 3 6" xfId="7495" xr:uid="{00000000-0005-0000-0000-00009D4F0000}"/>
    <cellStyle name="Normal 2 5 3 5 3" xfId="7496" xr:uid="{00000000-0005-0000-0000-00009E4F0000}"/>
    <cellStyle name="Normal 2 5 3 5 3 2" xfId="7497" xr:uid="{00000000-0005-0000-0000-00009F4F0000}"/>
    <cellStyle name="Normal 2 5 3 5 3 2 2" xfId="7498" xr:uid="{00000000-0005-0000-0000-0000A04F0000}"/>
    <cellStyle name="Normal 2 5 3 5 3 2 3" xfId="7499" xr:uid="{00000000-0005-0000-0000-0000A14F0000}"/>
    <cellStyle name="Normal 2 5 3 5 3 2 4" xfId="7500" xr:uid="{00000000-0005-0000-0000-0000A24F0000}"/>
    <cellStyle name="Normal 2 5 3 5 3 2 5" xfId="7501" xr:uid="{00000000-0005-0000-0000-0000A34F0000}"/>
    <cellStyle name="Normal 2 5 3 5 3 2 6" xfId="7502" xr:uid="{00000000-0005-0000-0000-0000A44F0000}"/>
    <cellStyle name="Normal 2 5 3 5 4" xfId="7503" xr:uid="{00000000-0005-0000-0000-0000A54F0000}"/>
    <cellStyle name="Normal 2 5 3 5 5" xfId="7504" xr:uid="{00000000-0005-0000-0000-0000A64F0000}"/>
    <cellStyle name="Normal 2 5 3 5 6" xfId="7505" xr:uid="{00000000-0005-0000-0000-0000A74F0000}"/>
    <cellStyle name="Normal 2 5 3 5 7" xfId="7506" xr:uid="{00000000-0005-0000-0000-0000A84F0000}"/>
    <cellStyle name="Normal 2 5 3 5 8" xfId="7507" xr:uid="{00000000-0005-0000-0000-0000A94F0000}"/>
    <cellStyle name="Normal 2 5 3 6" xfId="7508" xr:uid="{00000000-0005-0000-0000-0000AA4F0000}"/>
    <cellStyle name="Normal 2 5 3 6 2" xfId="7509" xr:uid="{00000000-0005-0000-0000-0000AB4F0000}"/>
    <cellStyle name="Normal 2 5 3 6 2 2" xfId="7510" xr:uid="{00000000-0005-0000-0000-0000AC4F0000}"/>
    <cellStyle name="Normal 2 5 3 6 2 2 2" xfId="7511" xr:uid="{00000000-0005-0000-0000-0000AD4F0000}"/>
    <cellStyle name="Normal 2 5 3 6 2 2 3" xfId="7512" xr:uid="{00000000-0005-0000-0000-0000AE4F0000}"/>
    <cellStyle name="Normal 2 5 3 6 2 2 4" xfId="7513" xr:uid="{00000000-0005-0000-0000-0000AF4F0000}"/>
    <cellStyle name="Normal 2 5 3 6 2 2 5" xfId="7514" xr:uid="{00000000-0005-0000-0000-0000B04F0000}"/>
    <cellStyle name="Normal 2 5 3 6 2 2 6" xfId="7515" xr:uid="{00000000-0005-0000-0000-0000B14F0000}"/>
    <cellStyle name="Normal 2 5 3 6 3" xfId="7516" xr:uid="{00000000-0005-0000-0000-0000B24F0000}"/>
    <cellStyle name="Normal 2 5 3 6 4" xfId="7517" xr:uid="{00000000-0005-0000-0000-0000B34F0000}"/>
    <cellStyle name="Normal 2 5 3 6 5" xfId="7518" xr:uid="{00000000-0005-0000-0000-0000B44F0000}"/>
    <cellStyle name="Normal 2 5 3 6 6" xfId="7519" xr:uid="{00000000-0005-0000-0000-0000B54F0000}"/>
    <cellStyle name="Normal 2 5 3 6 7" xfId="7520" xr:uid="{00000000-0005-0000-0000-0000B64F0000}"/>
    <cellStyle name="Normal 2 5 3 7" xfId="7521" xr:uid="{00000000-0005-0000-0000-0000B74F0000}"/>
    <cellStyle name="Normal 2 5 3 7 2" xfId="7522" xr:uid="{00000000-0005-0000-0000-0000B84F0000}"/>
    <cellStyle name="Normal 2 5 3 7 3" xfId="7523" xr:uid="{00000000-0005-0000-0000-0000B94F0000}"/>
    <cellStyle name="Normal 2 5 3 7 4" xfId="7524" xr:uid="{00000000-0005-0000-0000-0000BA4F0000}"/>
    <cellStyle name="Normal 2 5 3 7 5" xfId="7525" xr:uid="{00000000-0005-0000-0000-0000BB4F0000}"/>
    <cellStyle name="Normal 2 5 3 7 6" xfId="7526" xr:uid="{00000000-0005-0000-0000-0000BC4F0000}"/>
    <cellStyle name="Normal 2 5 4" xfId="7527" xr:uid="{00000000-0005-0000-0000-0000BD4F0000}"/>
    <cellStyle name="Normal 2 5 4 2" xfId="7528" xr:uid="{00000000-0005-0000-0000-0000BE4F0000}"/>
    <cellStyle name="Normal 2 5 4 2 10" xfId="7529" xr:uid="{00000000-0005-0000-0000-0000BF4F0000}"/>
    <cellStyle name="Normal 2 5 4 2 2" xfId="7530" xr:uid="{00000000-0005-0000-0000-0000C04F0000}"/>
    <cellStyle name="Normal 2 5 4 2 2 2" xfId="7531" xr:uid="{00000000-0005-0000-0000-0000C14F0000}"/>
    <cellStyle name="Normal 2 5 4 2 2 2 2" xfId="7532" xr:uid="{00000000-0005-0000-0000-0000C24F0000}"/>
    <cellStyle name="Normal 2 5 4 2 2 2 2 2" xfId="7533" xr:uid="{00000000-0005-0000-0000-0000C34F0000}"/>
    <cellStyle name="Normal 2 5 4 2 2 2 2 2 2" xfId="7534" xr:uid="{00000000-0005-0000-0000-0000C44F0000}"/>
    <cellStyle name="Normal 2 5 4 2 2 2 2 2 2 2" xfId="7535" xr:uid="{00000000-0005-0000-0000-0000C54F0000}"/>
    <cellStyle name="Normal 2 5 4 2 2 2 2 2 2 2 2" xfId="7536" xr:uid="{00000000-0005-0000-0000-0000C64F0000}"/>
    <cellStyle name="Normal 2 5 4 2 2 2 2 2 2 2 2 2" xfId="7537" xr:uid="{00000000-0005-0000-0000-0000C74F0000}"/>
    <cellStyle name="Normal 2 5 4 2 2 2 2 2 2 2 2 2 2" xfId="7538" xr:uid="{00000000-0005-0000-0000-0000C84F0000}"/>
    <cellStyle name="Normal 2 5 4 2 2 2 2 2 2 2 2 2 3" xfId="7539" xr:uid="{00000000-0005-0000-0000-0000C94F0000}"/>
    <cellStyle name="Normal 2 5 4 2 2 2 2 2 2 2 2 2 4" xfId="7540" xr:uid="{00000000-0005-0000-0000-0000CA4F0000}"/>
    <cellStyle name="Normal 2 5 4 2 2 2 2 2 2 2 2 2 5" xfId="7541" xr:uid="{00000000-0005-0000-0000-0000CB4F0000}"/>
    <cellStyle name="Normal 2 5 4 2 2 2 2 2 2 2 3" xfId="7542" xr:uid="{00000000-0005-0000-0000-0000CC4F0000}"/>
    <cellStyle name="Normal 2 5 4 2 2 2 2 2 2 2 4" xfId="7543" xr:uid="{00000000-0005-0000-0000-0000CD4F0000}"/>
    <cellStyle name="Normal 2 5 4 2 2 2 2 2 2 2 5" xfId="7544" xr:uid="{00000000-0005-0000-0000-0000CE4F0000}"/>
    <cellStyle name="Normal 2 5 4 2 2 2 2 2 2 2 6" xfId="7545" xr:uid="{00000000-0005-0000-0000-0000CF4F0000}"/>
    <cellStyle name="Normal 2 5 4 2 2 2 2 2 2 3" xfId="7546" xr:uid="{00000000-0005-0000-0000-0000D04F0000}"/>
    <cellStyle name="Normal 2 5 4 2 2 2 2 2 2 3 2" xfId="7547" xr:uid="{00000000-0005-0000-0000-0000D14F0000}"/>
    <cellStyle name="Normal 2 5 4 2 2 2 2 2 2 3 3" xfId="7548" xr:uid="{00000000-0005-0000-0000-0000D24F0000}"/>
    <cellStyle name="Normal 2 5 4 2 2 2 2 2 2 3 4" xfId="7549" xr:uid="{00000000-0005-0000-0000-0000D34F0000}"/>
    <cellStyle name="Normal 2 5 4 2 2 2 2 2 2 3 5" xfId="7550" xr:uid="{00000000-0005-0000-0000-0000D44F0000}"/>
    <cellStyle name="Normal 2 5 4 2 2 2 2 2 3" xfId="7551" xr:uid="{00000000-0005-0000-0000-0000D54F0000}"/>
    <cellStyle name="Normal 2 5 4 2 2 2 2 2 3 2" xfId="7552" xr:uid="{00000000-0005-0000-0000-0000D64F0000}"/>
    <cellStyle name="Normal 2 5 4 2 2 2 2 2 3 2 2" xfId="7553" xr:uid="{00000000-0005-0000-0000-0000D74F0000}"/>
    <cellStyle name="Normal 2 5 4 2 2 2 2 2 3 2 3" xfId="7554" xr:uid="{00000000-0005-0000-0000-0000D84F0000}"/>
    <cellStyle name="Normal 2 5 4 2 2 2 2 2 3 2 4" xfId="7555" xr:uid="{00000000-0005-0000-0000-0000D94F0000}"/>
    <cellStyle name="Normal 2 5 4 2 2 2 2 2 3 2 5" xfId="7556" xr:uid="{00000000-0005-0000-0000-0000DA4F0000}"/>
    <cellStyle name="Normal 2 5 4 2 2 2 2 2 4" xfId="7557" xr:uid="{00000000-0005-0000-0000-0000DB4F0000}"/>
    <cellStyle name="Normal 2 5 4 2 2 2 2 2 5" xfId="7558" xr:uid="{00000000-0005-0000-0000-0000DC4F0000}"/>
    <cellStyle name="Normal 2 5 4 2 2 2 2 2 6" xfId="7559" xr:uid="{00000000-0005-0000-0000-0000DD4F0000}"/>
    <cellStyle name="Normal 2 5 4 2 2 2 2 2 7" xfId="7560" xr:uid="{00000000-0005-0000-0000-0000DE4F0000}"/>
    <cellStyle name="Normal 2 5 4 2 2 2 2 3" xfId="7561" xr:uid="{00000000-0005-0000-0000-0000DF4F0000}"/>
    <cellStyle name="Normal 2 5 4 2 2 2 2 3 2" xfId="7562" xr:uid="{00000000-0005-0000-0000-0000E04F0000}"/>
    <cellStyle name="Normal 2 5 4 2 2 2 2 3 2 2" xfId="7563" xr:uid="{00000000-0005-0000-0000-0000E14F0000}"/>
    <cellStyle name="Normal 2 5 4 2 2 2 2 3 2 2 2" xfId="7564" xr:uid="{00000000-0005-0000-0000-0000E24F0000}"/>
    <cellStyle name="Normal 2 5 4 2 2 2 2 3 2 2 3" xfId="7565" xr:uid="{00000000-0005-0000-0000-0000E34F0000}"/>
    <cellStyle name="Normal 2 5 4 2 2 2 2 3 2 2 4" xfId="7566" xr:uid="{00000000-0005-0000-0000-0000E44F0000}"/>
    <cellStyle name="Normal 2 5 4 2 2 2 2 3 2 2 5" xfId="7567" xr:uid="{00000000-0005-0000-0000-0000E54F0000}"/>
    <cellStyle name="Normal 2 5 4 2 2 2 2 3 3" xfId="7568" xr:uid="{00000000-0005-0000-0000-0000E64F0000}"/>
    <cellStyle name="Normal 2 5 4 2 2 2 2 3 4" xfId="7569" xr:uid="{00000000-0005-0000-0000-0000E74F0000}"/>
    <cellStyle name="Normal 2 5 4 2 2 2 2 3 5" xfId="7570" xr:uid="{00000000-0005-0000-0000-0000E84F0000}"/>
    <cellStyle name="Normal 2 5 4 2 2 2 2 3 6" xfId="7571" xr:uid="{00000000-0005-0000-0000-0000E94F0000}"/>
    <cellStyle name="Normal 2 5 4 2 2 2 2 4" xfId="7572" xr:uid="{00000000-0005-0000-0000-0000EA4F0000}"/>
    <cellStyle name="Normal 2 5 4 2 2 2 2 4 2" xfId="7573" xr:uid="{00000000-0005-0000-0000-0000EB4F0000}"/>
    <cellStyle name="Normal 2 5 4 2 2 2 2 4 3" xfId="7574" xr:uid="{00000000-0005-0000-0000-0000EC4F0000}"/>
    <cellStyle name="Normal 2 5 4 2 2 2 2 4 4" xfId="7575" xr:uid="{00000000-0005-0000-0000-0000ED4F0000}"/>
    <cellStyle name="Normal 2 5 4 2 2 2 2 4 5" xfId="7576" xr:uid="{00000000-0005-0000-0000-0000EE4F0000}"/>
    <cellStyle name="Normal 2 5 4 2 2 2 3" xfId="7577" xr:uid="{00000000-0005-0000-0000-0000EF4F0000}"/>
    <cellStyle name="Normal 2 5 4 2 2 2 3 2" xfId="7578" xr:uid="{00000000-0005-0000-0000-0000F04F0000}"/>
    <cellStyle name="Normal 2 5 4 2 2 2 3 3" xfId="7579" xr:uid="{00000000-0005-0000-0000-0000F14F0000}"/>
    <cellStyle name="Normal 2 5 4 2 2 2 3 4" xfId="7580" xr:uid="{00000000-0005-0000-0000-0000F24F0000}"/>
    <cellStyle name="Normal 2 5 4 2 2 2 3 5" xfId="7581" xr:uid="{00000000-0005-0000-0000-0000F34F0000}"/>
    <cellStyle name="Normal 2 5 4 2 2 2 4" xfId="7582" xr:uid="{00000000-0005-0000-0000-0000F44F0000}"/>
    <cellStyle name="Normal 2 5 4 2 2 2 4 2" xfId="7583" xr:uid="{00000000-0005-0000-0000-0000F54F0000}"/>
    <cellStyle name="Normal 2 5 4 2 2 2 4 2 2" xfId="7584" xr:uid="{00000000-0005-0000-0000-0000F64F0000}"/>
    <cellStyle name="Normal 2 5 4 2 2 2 4 2 2 2" xfId="7585" xr:uid="{00000000-0005-0000-0000-0000F74F0000}"/>
    <cellStyle name="Normal 2 5 4 2 2 2 4 2 2 2 2" xfId="7586" xr:uid="{00000000-0005-0000-0000-0000F84F0000}"/>
    <cellStyle name="Normal 2 5 4 2 2 2 4 2 2 2 3" xfId="7587" xr:uid="{00000000-0005-0000-0000-0000F94F0000}"/>
    <cellStyle name="Normal 2 5 4 2 2 2 4 2 2 2 4" xfId="7588" xr:uid="{00000000-0005-0000-0000-0000FA4F0000}"/>
    <cellStyle name="Normal 2 5 4 2 2 2 4 2 2 2 5" xfId="7589" xr:uid="{00000000-0005-0000-0000-0000FB4F0000}"/>
    <cellStyle name="Normal 2 5 4 2 2 2 4 2 3" xfId="7590" xr:uid="{00000000-0005-0000-0000-0000FC4F0000}"/>
    <cellStyle name="Normal 2 5 4 2 2 2 4 2 4" xfId="7591" xr:uid="{00000000-0005-0000-0000-0000FD4F0000}"/>
    <cellStyle name="Normal 2 5 4 2 2 2 4 2 5" xfId="7592" xr:uid="{00000000-0005-0000-0000-0000FE4F0000}"/>
    <cellStyle name="Normal 2 5 4 2 2 2 4 2 6" xfId="7593" xr:uid="{00000000-0005-0000-0000-0000FF4F0000}"/>
    <cellStyle name="Normal 2 5 4 2 2 2 4 3" xfId="7594" xr:uid="{00000000-0005-0000-0000-000000500000}"/>
    <cellStyle name="Normal 2 5 4 2 2 2 4 3 2" xfId="7595" xr:uid="{00000000-0005-0000-0000-000001500000}"/>
    <cellStyle name="Normal 2 5 4 2 2 2 4 3 3" xfId="7596" xr:uid="{00000000-0005-0000-0000-000002500000}"/>
    <cellStyle name="Normal 2 5 4 2 2 2 4 3 4" xfId="7597" xr:uid="{00000000-0005-0000-0000-000003500000}"/>
    <cellStyle name="Normal 2 5 4 2 2 2 4 3 5" xfId="7598" xr:uid="{00000000-0005-0000-0000-000004500000}"/>
    <cellStyle name="Normal 2 5 4 2 2 2 5" xfId="7599" xr:uid="{00000000-0005-0000-0000-000005500000}"/>
    <cellStyle name="Normal 2 5 4 2 2 2 5 2" xfId="7600" xr:uid="{00000000-0005-0000-0000-000006500000}"/>
    <cellStyle name="Normal 2 5 4 2 2 2 5 2 2" xfId="7601" xr:uid="{00000000-0005-0000-0000-000007500000}"/>
    <cellStyle name="Normal 2 5 4 2 2 2 5 2 3" xfId="7602" xr:uid="{00000000-0005-0000-0000-000008500000}"/>
    <cellStyle name="Normal 2 5 4 2 2 2 5 2 4" xfId="7603" xr:uid="{00000000-0005-0000-0000-000009500000}"/>
    <cellStyle name="Normal 2 5 4 2 2 2 5 2 5" xfId="7604" xr:uid="{00000000-0005-0000-0000-00000A500000}"/>
    <cellStyle name="Normal 2 5 4 2 2 2 6" xfId="7605" xr:uid="{00000000-0005-0000-0000-00000B500000}"/>
    <cellStyle name="Normal 2 5 4 2 2 2 7" xfId="7606" xr:uid="{00000000-0005-0000-0000-00000C500000}"/>
    <cellStyle name="Normal 2 5 4 2 2 2 8" xfId="7607" xr:uid="{00000000-0005-0000-0000-00000D500000}"/>
    <cellStyle name="Normal 2 5 4 2 2 2 9" xfId="7608" xr:uid="{00000000-0005-0000-0000-00000E500000}"/>
    <cellStyle name="Normal 2 5 4 2 2 3" xfId="7609" xr:uid="{00000000-0005-0000-0000-00000F500000}"/>
    <cellStyle name="Normal 2 5 4 2 2 3 2" xfId="7610" xr:uid="{00000000-0005-0000-0000-000010500000}"/>
    <cellStyle name="Normal 2 5 4 2 2 3 2 2" xfId="7611" xr:uid="{00000000-0005-0000-0000-000011500000}"/>
    <cellStyle name="Normal 2 5 4 2 2 3 2 2 2" xfId="7612" xr:uid="{00000000-0005-0000-0000-000012500000}"/>
    <cellStyle name="Normal 2 5 4 2 2 3 2 2 2 2" xfId="7613" xr:uid="{00000000-0005-0000-0000-000013500000}"/>
    <cellStyle name="Normal 2 5 4 2 2 3 2 2 2 2 2" xfId="7614" xr:uid="{00000000-0005-0000-0000-000014500000}"/>
    <cellStyle name="Normal 2 5 4 2 2 3 2 2 2 2 3" xfId="7615" xr:uid="{00000000-0005-0000-0000-000015500000}"/>
    <cellStyle name="Normal 2 5 4 2 2 3 2 2 2 2 4" xfId="7616" xr:uid="{00000000-0005-0000-0000-000016500000}"/>
    <cellStyle name="Normal 2 5 4 2 2 3 2 2 2 2 5" xfId="7617" xr:uid="{00000000-0005-0000-0000-000017500000}"/>
    <cellStyle name="Normal 2 5 4 2 2 3 2 2 2 2 6" xfId="7618" xr:uid="{00000000-0005-0000-0000-000018500000}"/>
    <cellStyle name="Normal 2 5 4 2 2 3 2 2 3" xfId="7619" xr:uid="{00000000-0005-0000-0000-000019500000}"/>
    <cellStyle name="Normal 2 5 4 2 2 3 2 2 4" xfId="7620" xr:uid="{00000000-0005-0000-0000-00001A500000}"/>
    <cellStyle name="Normal 2 5 4 2 2 3 2 2 5" xfId="7621" xr:uid="{00000000-0005-0000-0000-00001B500000}"/>
    <cellStyle name="Normal 2 5 4 2 2 3 2 2 6" xfId="7622" xr:uid="{00000000-0005-0000-0000-00001C500000}"/>
    <cellStyle name="Normal 2 5 4 2 2 3 2 2 7" xfId="7623" xr:uid="{00000000-0005-0000-0000-00001D500000}"/>
    <cellStyle name="Normal 2 5 4 2 2 3 2 3" xfId="7624" xr:uid="{00000000-0005-0000-0000-00001E500000}"/>
    <cellStyle name="Normal 2 5 4 2 2 3 2 3 2" xfId="7625" xr:uid="{00000000-0005-0000-0000-00001F500000}"/>
    <cellStyle name="Normal 2 5 4 2 2 3 2 3 3" xfId="7626" xr:uid="{00000000-0005-0000-0000-000020500000}"/>
    <cellStyle name="Normal 2 5 4 2 2 3 2 3 4" xfId="7627" xr:uid="{00000000-0005-0000-0000-000021500000}"/>
    <cellStyle name="Normal 2 5 4 2 2 3 2 3 5" xfId="7628" xr:uid="{00000000-0005-0000-0000-000022500000}"/>
    <cellStyle name="Normal 2 5 4 2 2 3 2 3 6" xfId="7629" xr:uid="{00000000-0005-0000-0000-000023500000}"/>
    <cellStyle name="Normal 2 5 4 2 2 3 3" xfId="7630" xr:uid="{00000000-0005-0000-0000-000024500000}"/>
    <cellStyle name="Normal 2 5 4 2 2 3 3 2" xfId="7631" xr:uid="{00000000-0005-0000-0000-000025500000}"/>
    <cellStyle name="Normal 2 5 4 2 2 3 3 2 2" xfId="7632" xr:uid="{00000000-0005-0000-0000-000026500000}"/>
    <cellStyle name="Normal 2 5 4 2 2 3 3 2 3" xfId="7633" xr:uid="{00000000-0005-0000-0000-000027500000}"/>
    <cellStyle name="Normal 2 5 4 2 2 3 3 2 4" xfId="7634" xr:uid="{00000000-0005-0000-0000-000028500000}"/>
    <cellStyle name="Normal 2 5 4 2 2 3 3 2 5" xfId="7635" xr:uid="{00000000-0005-0000-0000-000029500000}"/>
    <cellStyle name="Normal 2 5 4 2 2 3 3 2 6" xfId="7636" xr:uid="{00000000-0005-0000-0000-00002A500000}"/>
    <cellStyle name="Normal 2 5 4 2 2 3 4" xfId="7637" xr:uid="{00000000-0005-0000-0000-00002B500000}"/>
    <cellStyle name="Normal 2 5 4 2 2 3 5" xfId="7638" xr:uid="{00000000-0005-0000-0000-00002C500000}"/>
    <cellStyle name="Normal 2 5 4 2 2 3 6" xfId="7639" xr:uid="{00000000-0005-0000-0000-00002D500000}"/>
    <cellStyle name="Normal 2 5 4 2 2 3 7" xfId="7640" xr:uid="{00000000-0005-0000-0000-00002E500000}"/>
    <cellStyle name="Normal 2 5 4 2 2 3 8" xfId="7641" xr:uid="{00000000-0005-0000-0000-00002F500000}"/>
    <cellStyle name="Normal 2 5 4 2 2 4" xfId="7642" xr:uid="{00000000-0005-0000-0000-000030500000}"/>
    <cellStyle name="Normal 2 5 4 2 2 4 2" xfId="7643" xr:uid="{00000000-0005-0000-0000-000031500000}"/>
    <cellStyle name="Normal 2 5 4 2 2 4 2 2" xfId="7644" xr:uid="{00000000-0005-0000-0000-000032500000}"/>
    <cellStyle name="Normal 2 5 4 2 2 4 2 2 2" xfId="7645" xr:uid="{00000000-0005-0000-0000-000033500000}"/>
    <cellStyle name="Normal 2 5 4 2 2 4 2 2 3" xfId="7646" xr:uid="{00000000-0005-0000-0000-000034500000}"/>
    <cellStyle name="Normal 2 5 4 2 2 4 2 2 4" xfId="7647" xr:uid="{00000000-0005-0000-0000-000035500000}"/>
    <cellStyle name="Normal 2 5 4 2 2 4 2 2 5" xfId="7648" xr:uid="{00000000-0005-0000-0000-000036500000}"/>
    <cellStyle name="Normal 2 5 4 2 2 4 2 2 6" xfId="7649" xr:uid="{00000000-0005-0000-0000-000037500000}"/>
    <cellStyle name="Normal 2 5 4 2 2 4 3" xfId="7650" xr:uid="{00000000-0005-0000-0000-000038500000}"/>
    <cellStyle name="Normal 2 5 4 2 2 4 4" xfId="7651" xr:uid="{00000000-0005-0000-0000-000039500000}"/>
    <cellStyle name="Normal 2 5 4 2 2 4 5" xfId="7652" xr:uid="{00000000-0005-0000-0000-00003A500000}"/>
    <cellStyle name="Normal 2 5 4 2 2 4 6" xfId="7653" xr:uid="{00000000-0005-0000-0000-00003B500000}"/>
    <cellStyle name="Normal 2 5 4 2 2 4 7" xfId="7654" xr:uid="{00000000-0005-0000-0000-00003C500000}"/>
    <cellStyle name="Normal 2 5 4 2 2 5" xfId="7655" xr:uid="{00000000-0005-0000-0000-00003D500000}"/>
    <cellStyle name="Normal 2 5 4 2 2 5 2" xfId="7656" xr:uid="{00000000-0005-0000-0000-00003E500000}"/>
    <cellStyle name="Normal 2 5 4 2 2 5 3" xfId="7657" xr:uid="{00000000-0005-0000-0000-00003F500000}"/>
    <cellStyle name="Normal 2 5 4 2 2 5 4" xfId="7658" xr:uid="{00000000-0005-0000-0000-000040500000}"/>
    <cellStyle name="Normal 2 5 4 2 2 5 5" xfId="7659" xr:uid="{00000000-0005-0000-0000-000041500000}"/>
    <cellStyle name="Normal 2 5 4 2 2 5 6" xfId="7660" xr:uid="{00000000-0005-0000-0000-000042500000}"/>
    <cellStyle name="Normal 2 5 4 2 3" xfId="7661" xr:uid="{00000000-0005-0000-0000-000043500000}"/>
    <cellStyle name="Normal 2 5 4 2 3 2" xfId="7662" xr:uid="{00000000-0005-0000-0000-000044500000}"/>
    <cellStyle name="Normal 2 5 4 2 3 2 2" xfId="7663" xr:uid="{00000000-0005-0000-0000-000045500000}"/>
    <cellStyle name="Normal 2 5 4 2 3 2 2 2" xfId="7664" xr:uid="{00000000-0005-0000-0000-000046500000}"/>
    <cellStyle name="Normal 2 5 4 2 3 2 2 2 2" xfId="7665" xr:uid="{00000000-0005-0000-0000-000047500000}"/>
    <cellStyle name="Normal 2 5 4 2 3 2 2 2 2 2" xfId="7666" xr:uid="{00000000-0005-0000-0000-000048500000}"/>
    <cellStyle name="Normal 2 5 4 2 3 2 2 2 2 2 2" xfId="7667" xr:uid="{00000000-0005-0000-0000-000049500000}"/>
    <cellStyle name="Normal 2 5 4 2 3 2 2 2 2 2 3" xfId="7668" xr:uid="{00000000-0005-0000-0000-00004A500000}"/>
    <cellStyle name="Normal 2 5 4 2 3 2 2 2 2 2 4" xfId="7669" xr:uid="{00000000-0005-0000-0000-00004B500000}"/>
    <cellStyle name="Normal 2 5 4 2 3 2 2 2 2 2 5" xfId="7670" xr:uid="{00000000-0005-0000-0000-00004C500000}"/>
    <cellStyle name="Normal 2 5 4 2 3 2 2 2 3" xfId="7671" xr:uid="{00000000-0005-0000-0000-00004D500000}"/>
    <cellStyle name="Normal 2 5 4 2 3 2 2 2 4" xfId="7672" xr:uid="{00000000-0005-0000-0000-00004E500000}"/>
    <cellStyle name="Normal 2 5 4 2 3 2 2 2 5" xfId="7673" xr:uid="{00000000-0005-0000-0000-00004F500000}"/>
    <cellStyle name="Normal 2 5 4 2 3 2 2 2 6" xfId="7674" xr:uid="{00000000-0005-0000-0000-000050500000}"/>
    <cellStyle name="Normal 2 5 4 2 3 2 2 3" xfId="7675" xr:uid="{00000000-0005-0000-0000-000051500000}"/>
    <cellStyle name="Normal 2 5 4 2 3 2 2 3 2" xfId="7676" xr:uid="{00000000-0005-0000-0000-000052500000}"/>
    <cellStyle name="Normal 2 5 4 2 3 2 2 3 3" xfId="7677" xr:uid="{00000000-0005-0000-0000-000053500000}"/>
    <cellStyle name="Normal 2 5 4 2 3 2 2 3 4" xfId="7678" xr:uid="{00000000-0005-0000-0000-000054500000}"/>
    <cellStyle name="Normal 2 5 4 2 3 2 2 3 5" xfId="7679" xr:uid="{00000000-0005-0000-0000-000055500000}"/>
    <cellStyle name="Normal 2 5 4 2 3 2 3" xfId="7680" xr:uid="{00000000-0005-0000-0000-000056500000}"/>
    <cellStyle name="Normal 2 5 4 2 3 2 3 2" xfId="7681" xr:uid="{00000000-0005-0000-0000-000057500000}"/>
    <cellStyle name="Normal 2 5 4 2 3 2 3 2 2" xfId="7682" xr:uid="{00000000-0005-0000-0000-000058500000}"/>
    <cellStyle name="Normal 2 5 4 2 3 2 3 2 3" xfId="7683" xr:uid="{00000000-0005-0000-0000-000059500000}"/>
    <cellStyle name="Normal 2 5 4 2 3 2 3 2 4" xfId="7684" xr:uid="{00000000-0005-0000-0000-00005A500000}"/>
    <cellStyle name="Normal 2 5 4 2 3 2 3 2 5" xfId="7685" xr:uid="{00000000-0005-0000-0000-00005B500000}"/>
    <cellStyle name="Normal 2 5 4 2 3 2 4" xfId="7686" xr:uid="{00000000-0005-0000-0000-00005C500000}"/>
    <cellStyle name="Normal 2 5 4 2 3 2 5" xfId="7687" xr:uid="{00000000-0005-0000-0000-00005D500000}"/>
    <cellStyle name="Normal 2 5 4 2 3 2 6" xfId="7688" xr:uid="{00000000-0005-0000-0000-00005E500000}"/>
    <cellStyle name="Normal 2 5 4 2 3 2 7" xfId="7689" xr:uid="{00000000-0005-0000-0000-00005F500000}"/>
    <cellStyle name="Normal 2 5 4 2 3 3" xfId="7690" xr:uid="{00000000-0005-0000-0000-000060500000}"/>
    <cellStyle name="Normal 2 5 4 2 3 3 2" xfId="7691" xr:uid="{00000000-0005-0000-0000-000061500000}"/>
    <cellStyle name="Normal 2 5 4 2 3 3 2 2" xfId="7692" xr:uid="{00000000-0005-0000-0000-000062500000}"/>
    <cellStyle name="Normal 2 5 4 2 3 3 2 2 2" xfId="7693" xr:uid="{00000000-0005-0000-0000-000063500000}"/>
    <cellStyle name="Normal 2 5 4 2 3 3 2 2 3" xfId="7694" xr:uid="{00000000-0005-0000-0000-000064500000}"/>
    <cellStyle name="Normal 2 5 4 2 3 3 2 2 4" xfId="7695" xr:uid="{00000000-0005-0000-0000-000065500000}"/>
    <cellStyle name="Normal 2 5 4 2 3 3 2 2 5" xfId="7696" xr:uid="{00000000-0005-0000-0000-000066500000}"/>
    <cellStyle name="Normal 2 5 4 2 3 3 3" xfId="7697" xr:uid="{00000000-0005-0000-0000-000067500000}"/>
    <cellStyle name="Normal 2 5 4 2 3 3 4" xfId="7698" xr:uid="{00000000-0005-0000-0000-000068500000}"/>
    <cellStyle name="Normal 2 5 4 2 3 3 5" xfId="7699" xr:uid="{00000000-0005-0000-0000-000069500000}"/>
    <cellStyle name="Normal 2 5 4 2 3 3 6" xfId="7700" xr:uid="{00000000-0005-0000-0000-00006A500000}"/>
    <cellStyle name="Normal 2 5 4 2 3 4" xfId="7701" xr:uid="{00000000-0005-0000-0000-00006B500000}"/>
    <cellStyle name="Normal 2 5 4 2 3 4 2" xfId="7702" xr:uid="{00000000-0005-0000-0000-00006C500000}"/>
    <cellStyle name="Normal 2 5 4 2 3 4 3" xfId="7703" xr:uid="{00000000-0005-0000-0000-00006D500000}"/>
    <cellStyle name="Normal 2 5 4 2 3 4 4" xfId="7704" xr:uid="{00000000-0005-0000-0000-00006E500000}"/>
    <cellStyle name="Normal 2 5 4 2 3 4 5" xfId="7705" xr:uid="{00000000-0005-0000-0000-00006F500000}"/>
    <cellStyle name="Normal 2 5 4 2 4" xfId="7706" xr:uid="{00000000-0005-0000-0000-000070500000}"/>
    <cellStyle name="Normal 2 5 4 2 4 2" xfId="7707" xr:uid="{00000000-0005-0000-0000-000071500000}"/>
    <cellStyle name="Normal 2 5 4 2 4 3" xfId="7708" xr:uid="{00000000-0005-0000-0000-000072500000}"/>
    <cellStyle name="Normal 2 5 4 2 4 4" xfId="7709" xr:uid="{00000000-0005-0000-0000-000073500000}"/>
    <cellStyle name="Normal 2 5 4 2 4 5" xfId="7710" xr:uid="{00000000-0005-0000-0000-000074500000}"/>
    <cellStyle name="Normal 2 5 4 2 5" xfId="7711" xr:uid="{00000000-0005-0000-0000-000075500000}"/>
    <cellStyle name="Normal 2 5 4 2 5 2" xfId="7712" xr:uid="{00000000-0005-0000-0000-000076500000}"/>
    <cellStyle name="Normal 2 5 4 2 5 2 2" xfId="7713" xr:uid="{00000000-0005-0000-0000-000077500000}"/>
    <cellStyle name="Normal 2 5 4 2 5 2 2 2" xfId="7714" xr:uid="{00000000-0005-0000-0000-000078500000}"/>
    <cellStyle name="Normal 2 5 4 2 5 2 2 2 2" xfId="7715" xr:uid="{00000000-0005-0000-0000-000079500000}"/>
    <cellStyle name="Normal 2 5 4 2 5 2 2 2 3" xfId="7716" xr:uid="{00000000-0005-0000-0000-00007A500000}"/>
    <cellStyle name="Normal 2 5 4 2 5 2 2 2 4" xfId="7717" xr:uid="{00000000-0005-0000-0000-00007B500000}"/>
    <cellStyle name="Normal 2 5 4 2 5 2 2 2 5" xfId="7718" xr:uid="{00000000-0005-0000-0000-00007C500000}"/>
    <cellStyle name="Normal 2 5 4 2 5 2 3" xfId="7719" xr:uid="{00000000-0005-0000-0000-00007D500000}"/>
    <cellStyle name="Normal 2 5 4 2 5 2 4" xfId="7720" xr:uid="{00000000-0005-0000-0000-00007E500000}"/>
    <cellStyle name="Normal 2 5 4 2 5 2 5" xfId="7721" xr:uid="{00000000-0005-0000-0000-00007F500000}"/>
    <cellStyle name="Normal 2 5 4 2 5 2 6" xfId="7722" xr:uid="{00000000-0005-0000-0000-000080500000}"/>
    <cellStyle name="Normal 2 5 4 2 5 3" xfId="7723" xr:uid="{00000000-0005-0000-0000-000081500000}"/>
    <cellStyle name="Normal 2 5 4 2 5 3 2" xfId="7724" xr:uid="{00000000-0005-0000-0000-000082500000}"/>
    <cellStyle name="Normal 2 5 4 2 5 3 3" xfId="7725" xr:uid="{00000000-0005-0000-0000-000083500000}"/>
    <cellStyle name="Normal 2 5 4 2 5 3 4" xfId="7726" xr:uid="{00000000-0005-0000-0000-000084500000}"/>
    <cellStyle name="Normal 2 5 4 2 5 3 5" xfId="7727" xr:uid="{00000000-0005-0000-0000-000085500000}"/>
    <cellStyle name="Normal 2 5 4 2 6" xfId="7728" xr:uid="{00000000-0005-0000-0000-000086500000}"/>
    <cellStyle name="Normal 2 5 4 2 6 2" xfId="7729" xr:uid="{00000000-0005-0000-0000-000087500000}"/>
    <cellStyle name="Normal 2 5 4 2 6 2 2" xfId="7730" xr:uid="{00000000-0005-0000-0000-000088500000}"/>
    <cellStyle name="Normal 2 5 4 2 6 2 3" xfId="7731" xr:uid="{00000000-0005-0000-0000-000089500000}"/>
    <cellStyle name="Normal 2 5 4 2 6 2 4" xfId="7732" xr:uid="{00000000-0005-0000-0000-00008A500000}"/>
    <cellStyle name="Normal 2 5 4 2 6 2 5" xfId="7733" xr:uid="{00000000-0005-0000-0000-00008B500000}"/>
    <cellStyle name="Normal 2 5 4 2 7" xfId="7734" xr:uid="{00000000-0005-0000-0000-00008C500000}"/>
    <cellStyle name="Normal 2 5 4 2 8" xfId="7735" xr:uid="{00000000-0005-0000-0000-00008D500000}"/>
    <cellStyle name="Normal 2 5 4 2 9" xfId="7736" xr:uid="{00000000-0005-0000-0000-00008E500000}"/>
    <cellStyle name="Normal 2 5 4 3" xfId="7737" xr:uid="{00000000-0005-0000-0000-00008F500000}"/>
    <cellStyle name="Normal 2 5 4 3 2" xfId="7738" xr:uid="{00000000-0005-0000-0000-000090500000}"/>
    <cellStyle name="Normal 2 5 4 3 2 2" xfId="7739" xr:uid="{00000000-0005-0000-0000-000091500000}"/>
    <cellStyle name="Normal 2 5 4 3 2 2 2" xfId="7740" xr:uid="{00000000-0005-0000-0000-000092500000}"/>
    <cellStyle name="Normal 2 5 4 3 2 2 2 2" xfId="7741" xr:uid="{00000000-0005-0000-0000-000093500000}"/>
    <cellStyle name="Normal 2 5 4 3 2 2 2 2 2" xfId="7742" xr:uid="{00000000-0005-0000-0000-000094500000}"/>
    <cellStyle name="Normal 2 5 4 3 2 2 2 2 2 2" xfId="7743" xr:uid="{00000000-0005-0000-0000-000095500000}"/>
    <cellStyle name="Normal 2 5 4 3 2 2 2 2 2 2 2" xfId="7744" xr:uid="{00000000-0005-0000-0000-000096500000}"/>
    <cellStyle name="Normal 2 5 4 3 2 2 2 2 2 2 3" xfId="7745" xr:uid="{00000000-0005-0000-0000-000097500000}"/>
    <cellStyle name="Normal 2 5 4 3 2 2 2 2 2 2 4" xfId="7746" xr:uid="{00000000-0005-0000-0000-000098500000}"/>
    <cellStyle name="Normal 2 5 4 3 2 2 2 2 2 2 5" xfId="7747" xr:uid="{00000000-0005-0000-0000-000099500000}"/>
    <cellStyle name="Normal 2 5 4 3 2 2 2 2 3" xfId="7748" xr:uid="{00000000-0005-0000-0000-00009A500000}"/>
    <cellStyle name="Normal 2 5 4 3 2 2 2 2 4" xfId="7749" xr:uid="{00000000-0005-0000-0000-00009B500000}"/>
    <cellStyle name="Normal 2 5 4 3 2 2 2 2 5" xfId="7750" xr:uid="{00000000-0005-0000-0000-00009C500000}"/>
    <cellStyle name="Normal 2 5 4 3 2 2 2 2 6" xfId="7751" xr:uid="{00000000-0005-0000-0000-00009D500000}"/>
    <cellStyle name="Normal 2 5 4 3 2 2 2 3" xfId="7752" xr:uid="{00000000-0005-0000-0000-00009E500000}"/>
    <cellStyle name="Normal 2 5 4 3 2 2 2 3 2" xfId="7753" xr:uid="{00000000-0005-0000-0000-00009F500000}"/>
    <cellStyle name="Normal 2 5 4 3 2 2 2 3 3" xfId="7754" xr:uid="{00000000-0005-0000-0000-0000A0500000}"/>
    <cellStyle name="Normal 2 5 4 3 2 2 2 3 4" xfId="7755" xr:uid="{00000000-0005-0000-0000-0000A1500000}"/>
    <cellStyle name="Normal 2 5 4 3 2 2 2 3 5" xfId="7756" xr:uid="{00000000-0005-0000-0000-0000A2500000}"/>
    <cellStyle name="Normal 2 5 4 3 2 2 3" xfId="7757" xr:uid="{00000000-0005-0000-0000-0000A3500000}"/>
    <cellStyle name="Normal 2 5 4 3 2 2 3 2" xfId="7758" xr:uid="{00000000-0005-0000-0000-0000A4500000}"/>
    <cellStyle name="Normal 2 5 4 3 2 2 3 2 2" xfId="7759" xr:uid="{00000000-0005-0000-0000-0000A5500000}"/>
    <cellStyle name="Normal 2 5 4 3 2 2 3 2 3" xfId="7760" xr:uid="{00000000-0005-0000-0000-0000A6500000}"/>
    <cellStyle name="Normal 2 5 4 3 2 2 3 2 4" xfId="7761" xr:uid="{00000000-0005-0000-0000-0000A7500000}"/>
    <cellStyle name="Normal 2 5 4 3 2 2 3 2 5" xfId="7762" xr:uid="{00000000-0005-0000-0000-0000A8500000}"/>
    <cellStyle name="Normal 2 5 4 3 2 2 4" xfId="7763" xr:uid="{00000000-0005-0000-0000-0000A9500000}"/>
    <cellStyle name="Normal 2 5 4 3 2 2 5" xfId="7764" xr:uid="{00000000-0005-0000-0000-0000AA500000}"/>
    <cellStyle name="Normal 2 5 4 3 2 2 6" xfId="7765" xr:uid="{00000000-0005-0000-0000-0000AB500000}"/>
    <cellStyle name="Normal 2 5 4 3 2 2 7" xfId="7766" xr:uid="{00000000-0005-0000-0000-0000AC500000}"/>
    <cellStyle name="Normal 2 5 4 3 2 3" xfId="7767" xr:uid="{00000000-0005-0000-0000-0000AD500000}"/>
    <cellStyle name="Normal 2 5 4 3 2 3 2" xfId="7768" xr:uid="{00000000-0005-0000-0000-0000AE500000}"/>
    <cellStyle name="Normal 2 5 4 3 2 3 2 2" xfId="7769" xr:uid="{00000000-0005-0000-0000-0000AF500000}"/>
    <cellStyle name="Normal 2 5 4 3 2 3 2 2 2" xfId="7770" xr:uid="{00000000-0005-0000-0000-0000B0500000}"/>
    <cellStyle name="Normal 2 5 4 3 2 3 2 2 3" xfId="7771" xr:uid="{00000000-0005-0000-0000-0000B1500000}"/>
    <cellStyle name="Normal 2 5 4 3 2 3 2 2 4" xfId="7772" xr:uid="{00000000-0005-0000-0000-0000B2500000}"/>
    <cellStyle name="Normal 2 5 4 3 2 3 2 2 5" xfId="7773" xr:uid="{00000000-0005-0000-0000-0000B3500000}"/>
    <cellStyle name="Normal 2 5 4 3 2 3 3" xfId="7774" xr:uid="{00000000-0005-0000-0000-0000B4500000}"/>
    <cellStyle name="Normal 2 5 4 3 2 3 4" xfId="7775" xr:uid="{00000000-0005-0000-0000-0000B5500000}"/>
    <cellStyle name="Normal 2 5 4 3 2 3 5" xfId="7776" xr:uid="{00000000-0005-0000-0000-0000B6500000}"/>
    <cellStyle name="Normal 2 5 4 3 2 3 6" xfId="7777" xr:uid="{00000000-0005-0000-0000-0000B7500000}"/>
    <cellStyle name="Normal 2 5 4 3 2 4" xfId="7778" xr:uid="{00000000-0005-0000-0000-0000B8500000}"/>
    <cellStyle name="Normal 2 5 4 3 2 4 2" xfId="7779" xr:uid="{00000000-0005-0000-0000-0000B9500000}"/>
    <cellStyle name="Normal 2 5 4 3 2 4 3" xfId="7780" xr:uid="{00000000-0005-0000-0000-0000BA500000}"/>
    <cellStyle name="Normal 2 5 4 3 2 4 4" xfId="7781" xr:uid="{00000000-0005-0000-0000-0000BB500000}"/>
    <cellStyle name="Normal 2 5 4 3 2 4 5" xfId="7782" xr:uid="{00000000-0005-0000-0000-0000BC500000}"/>
    <cellStyle name="Normal 2 5 4 3 3" xfId="7783" xr:uid="{00000000-0005-0000-0000-0000BD500000}"/>
    <cellStyle name="Normal 2 5 4 3 3 2" xfId="7784" xr:uid="{00000000-0005-0000-0000-0000BE500000}"/>
    <cellStyle name="Normal 2 5 4 3 3 3" xfId="7785" xr:uid="{00000000-0005-0000-0000-0000BF500000}"/>
    <cellStyle name="Normal 2 5 4 3 3 4" xfId="7786" xr:uid="{00000000-0005-0000-0000-0000C0500000}"/>
    <cellStyle name="Normal 2 5 4 3 3 5" xfId="7787" xr:uid="{00000000-0005-0000-0000-0000C1500000}"/>
    <cellStyle name="Normal 2 5 4 3 4" xfId="7788" xr:uid="{00000000-0005-0000-0000-0000C2500000}"/>
    <cellStyle name="Normal 2 5 4 3 4 2" xfId="7789" xr:uid="{00000000-0005-0000-0000-0000C3500000}"/>
    <cellStyle name="Normal 2 5 4 3 4 2 2" xfId="7790" xr:uid="{00000000-0005-0000-0000-0000C4500000}"/>
    <cellStyle name="Normal 2 5 4 3 4 2 2 2" xfId="7791" xr:uid="{00000000-0005-0000-0000-0000C5500000}"/>
    <cellStyle name="Normal 2 5 4 3 4 2 2 2 2" xfId="7792" xr:uid="{00000000-0005-0000-0000-0000C6500000}"/>
    <cellStyle name="Normal 2 5 4 3 4 2 2 2 3" xfId="7793" xr:uid="{00000000-0005-0000-0000-0000C7500000}"/>
    <cellStyle name="Normal 2 5 4 3 4 2 2 2 4" xfId="7794" xr:uid="{00000000-0005-0000-0000-0000C8500000}"/>
    <cellStyle name="Normal 2 5 4 3 4 2 2 2 5" xfId="7795" xr:uid="{00000000-0005-0000-0000-0000C9500000}"/>
    <cellStyle name="Normal 2 5 4 3 4 2 3" xfId="7796" xr:uid="{00000000-0005-0000-0000-0000CA500000}"/>
    <cellStyle name="Normal 2 5 4 3 4 2 4" xfId="7797" xr:uid="{00000000-0005-0000-0000-0000CB500000}"/>
    <cellStyle name="Normal 2 5 4 3 4 2 5" xfId="7798" xr:uid="{00000000-0005-0000-0000-0000CC500000}"/>
    <cellStyle name="Normal 2 5 4 3 4 2 6" xfId="7799" xr:uid="{00000000-0005-0000-0000-0000CD500000}"/>
    <cellStyle name="Normal 2 5 4 3 4 3" xfId="7800" xr:uid="{00000000-0005-0000-0000-0000CE500000}"/>
    <cellStyle name="Normal 2 5 4 3 4 3 2" xfId="7801" xr:uid="{00000000-0005-0000-0000-0000CF500000}"/>
    <cellStyle name="Normal 2 5 4 3 4 3 3" xfId="7802" xr:uid="{00000000-0005-0000-0000-0000D0500000}"/>
    <cellStyle name="Normal 2 5 4 3 4 3 4" xfId="7803" xr:uid="{00000000-0005-0000-0000-0000D1500000}"/>
    <cellStyle name="Normal 2 5 4 3 4 3 5" xfId="7804" xr:uid="{00000000-0005-0000-0000-0000D2500000}"/>
    <cellStyle name="Normal 2 5 4 3 5" xfId="7805" xr:uid="{00000000-0005-0000-0000-0000D3500000}"/>
    <cellStyle name="Normal 2 5 4 3 5 2" xfId="7806" xr:uid="{00000000-0005-0000-0000-0000D4500000}"/>
    <cellStyle name="Normal 2 5 4 3 5 2 2" xfId="7807" xr:uid="{00000000-0005-0000-0000-0000D5500000}"/>
    <cellStyle name="Normal 2 5 4 3 5 2 3" xfId="7808" xr:uid="{00000000-0005-0000-0000-0000D6500000}"/>
    <cellStyle name="Normal 2 5 4 3 5 2 4" xfId="7809" xr:uid="{00000000-0005-0000-0000-0000D7500000}"/>
    <cellStyle name="Normal 2 5 4 3 5 2 5" xfId="7810" xr:uid="{00000000-0005-0000-0000-0000D8500000}"/>
    <cellStyle name="Normal 2 5 4 3 6" xfId="7811" xr:uid="{00000000-0005-0000-0000-0000D9500000}"/>
    <cellStyle name="Normal 2 5 4 3 7" xfId="7812" xr:uid="{00000000-0005-0000-0000-0000DA500000}"/>
    <cellStyle name="Normal 2 5 4 3 8" xfId="7813" xr:uid="{00000000-0005-0000-0000-0000DB500000}"/>
    <cellStyle name="Normal 2 5 4 3 9" xfId="7814" xr:uid="{00000000-0005-0000-0000-0000DC500000}"/>
    <cellStyle name="Normal 2 5 4 4" xfId="7815" xr:uid="{00000000-0005-0000-0000-0000DD500000}"/>
    <cellStyle name="Normal 2 5 4 4 2" xfId="7816" xr:uid="{00000000-0005-0000-0000-0000DE500000}"/>
    <cellStyle name="Normal 2 5 4 4 2 2" xfId="7817" xr:uid="{00000000-0005-0000-0000-0000DF500000}"/>
    <cellStyle name="Normal 2 5 4 4 2 2 2" xfId="7818" xr:uid="{00000000-0005-0000-0000-0000E0500000}"/>
    <cellStyle name="Normal 2 5 4 4 2 2 2 2" xfId="7819" xr:uid="{00000000-0005-0000-0000-0000E1500000}"/>
    <cellStyle name="Normal 2 5 4 4 2 2 2 2 2" xfId="7820" xr:uid="{00000000-0005-0000-0000-0000E2500000}"/>
    <cellStyle name="Normal 2 5 4 4 2 2 2 2 3" xfId="7821" xr:uid="{00000000-0005-0000-0000-0000E3500000}"/>
    <cellStyle name="Normal 2 5 4 4 2 2 2 2 4" xfId="7822" xr:uid="{00000000-0005-0000-0000-0000E4500000}"/>
    <cellStyle name="Normal 2 5 4 4 2 2 2 2 5" xfId="7823" xr:uid="{00000000-0005-0000-0000-0000E5500000}"/>
    <cellStyle name="Normal 2 5 4 4 2 2 2 2 6" xfId="7824" xr:uid="{00000000-0005-0000-0000-0000E6500000}"/>
    <cellStyle name="Normal 2 5 4 4 2 2 3" xfId="7825" xr:uid="{00000000-0005-0000-0000-0000E7500000}"/>
    <cellStyle name="Normal 2 5 4 4 2 2 4" xfId="7826" xr:uid="{00000000-0005-0000-0000-0000E8500000}"/>
    <cellStyle name="Normal 2 5 4 4 2 2 5" xfId="7827" xr:uid="{00000000-0005-0000-0000-0000E9500000}"/>
    <cellStyle name="Normal 2 5 4 4 2 2 6" xfId="7828" xr:uid="{00000000-0005-0000-0000-0000EA500000}"/>
    <cellStyle name="Normal 2 5 4 4 2 2 7" xfId="7829" xr:uid="{00000000-0005-0000-0000-0000EB500000}"/>
    <cellStyle name="Normal 2 5 4 4 2 3" xfId="7830" xr:uid="{00000000-0005-0000-0000-0000EC500000}"/>
    <cellStyle name="Normal 2 5 4 4 2 3 2" xfId="7831" xr:uid="{00000000-0005-0000-0000-0000ED500000}"/>
    <cellStyle name="Normal 2 5 4 4 2 3 3" xfId="7832" xr:uid="{00000000-0005-0000-0000-0000EE500000}"/>
    <cellStyle name="Normal 2 5 4 4 2 3 4" xfId="7833" xr:uid="{00000000-0005-0000-0000-0000EF500000}"/>
    <cellStyle name="Normal 2 5 4 4 2 3 5" xfId="7834" xr:uid="{00000000-0005-0000-0000-0000F0500000}"/>
    <cellStyle name="Normal 2 5 4 4 2 3 6" xfId="7835" xr:uid="{00000000-0005-0000-0000-0000F1500000}"/>
    <cellStyle name="Normal 2 5 4 4 3" xfId="7836" xr:uid="{00000000-0005-0000-0000-0000F2500000}"/>
    <cellStyle name="Normal 2 5 4 4 3 2" xfId="7837" xr:uid="{00000000-0005-0000-0000-0000F3500000}"/>
    <cellStyle name="Normal 2 5 4 4 3 2 2" xfId="7838" xr:uid="{00000000-0005-0000-0000-0000F4500000}"/>
    <cellStyle name="Normal 2 5 4 4 3 2 3" xfId="7839" xr:uid="{00000000-0005-0000-0000-0000F5500000}"/>
    <cellStyle name="Normal 2 5 4 4 3 2 4" xfId="7840" xr:uid="{00000000-0005-0000-0000-0000F6500000}"/>
    <cellStyle name="Normal 2 5 4 4 3 2 5" xfId="7841" xr:uid="{00000000-0005-0000-0000-0000F7500000}"/>
    <cellStyle name="Normal 2 5 4 4 3 2 6" xfId="7842" xr:uid="{00000000-0005-0000-0000-0000F8500000}"/>
    <cellStyle name="Normal 2 5 4 4 4" xfId="7843" xr:uid="{00000000-0005-0000-0000-0000F9500000}"/>
    <cellStyle name="Normal 2 5 4 4 5" xfId="7844" xr:uid="{00000000-0005-0000-0000-0000FA500000}"/>
    <cellStyle name="Normal 2 5 4 4 6" xfId="7845" xr:uid="{00000000-0005-0000-0000-0000FB500000}"/>
    <cellStyle name="Normal 2 5 4 4 7" xfId="7846" xr:uid="{00000000-0005-0000-0000-0000FC500000}"/>
    <cellStyle name="Normal 2 5 4 4 8" xfId="7847" xr:uid="{00000000-0005-0000-0000-0000FD500000}"/>
    <cellStyle name="Normal 2 5 4 5" xfId="7848" xr:uid="{00000000-0005-0000-0000-0000FE500000}"/>
    <cellStyle name="Normal 2 5 4 5 2" xfId="7849" xr:uid="{00000000-0005-0000-0000-0000FF500000}"/>
    <cellStyle name="Normal 2 5 4 5 2 2" xfId="7850" xr:uid="{00000000-0005-0000-0000-000000510000}"/>
    <cellStyle name="Normal 2 5 4 5 2 2 2" xfId="7851" xr:uid="{00000000-0005-0000-0000-000001510000}"/>
    <cellStyle name="Normal 2 5 4 5 2 2 3" xfId="7852" xr:uid="{00000000-0005-0000-0000-000002510000}"/>
    <cellStyle name="Normal 2 5 4 5 2 2 4" xfId="7853" xr:uid="{00000000-0005-0000-0000-000003510000}"/>
    <cellStyle name="Normal 2 5 4 5 2 2 5" xfId="7854" xr:uid="{00000000-0005-0000-0000-000004510000}"/>
    <cellStyle name="Normal 2 5 4 5 2 2 6" xfId="7855" xr:uid="{00000000-0005-0000-0000-000005510000}"/>
    <cellStyle name="Normal 2 5 4 5 3" xfId="7856" xr:uid="{00000000-0005-0000-0000-000006510000}"/>
    <cellStyle name="Normal 2 5 4 5 4" xfId="7857" xr:uid="{00000000-0005-0000-0000-000007510000}"/>
    <cellStyle name="Normal 2 5 4 5 5" xfId="7858" xr:uid="{00000000-0005-0000-0000-000008510000}"/>
    <cellStyle name="Normal 2 5 4 5 6" xfId="7859" xr:uid="{00000000-0005-0000-0000-000009510000}"/>
    <cellStyle name="Normal 2 5 4 5 7" xfId="7860" xr:uid="{00000000-0005-0000-0000-00000A510000}"/>
    <cellStyle name="Normal 2 5 4 6" xfId="7861" xr:uid="{00000000-0005-0000-0000-00000B510000}"/>
    <cellStyle name="Normal 2 5 4 6 2" xfId="7862" xr:uid="{00000000-0005-0000-0000-00000C510000}"/>
    <cellStyle name="Normal 2 5 4 6 3" xfId="7863" xr:uid="{00000000-0005-0000-0000-00000D510000}"/>
    <cellStyle name="Normal 2 5 4 6 4" xfId="7864" xr:uid="{00000000-0005-0000-0000-00000E510000}"/>
    <cellStyle name="Normal 2 5 4 6 5" xfId="7865" xr:uid="{00000000-0005-0000-0000-00000F510000}"/>
    <cellStyle name="Normal 2 5 4 6 6" xfId="7866" xr:uid="{00000000-0005-0000-0000-000010510000}"/>
    <cellStyle name="Normal 2 5 5" xfId="7867" xr:uid="{00000000-0005-0000-0000-000011510000}"/>
    <cellStyle name="Normal 2 5 5 2" xfId="7868" xr:uid="{00000000-0005-0000-0000-000012510000}"/>
    <cellStyle name="Normal 2 5 5 3" xfId="7869" xr:uid="{00000000-0005-0000-0000-000013510000}"/>
    <cellStyle name="Normal 2 5 5 4" xfId="7870" xr:uid="{00000000-0005-0000-0000-000014510000}"/>
    <cellStyle name="Normal 2 5 5 5" xfId="7871" xr:uid="{00000000-0005-0000-0000-000015510000}"/>
    <cellStyle name="Normal 2 5 6" xfId="7872" xr:uid="{00000000-0005-0000-0000-000016510000}"/>
    <cellStyle name="Normal 2 5 6 2" xfId="7873" xr:uid="{00000000-0005-0000-0000-000017510000}"/>
    <cellStyle name="Normal 2 5 6 3" xfId="7874" xr:uid="{00000000-0005-0000-0000-000018510000}"/>
    <cellStyle name="Normal 2 5 6 4" xfId="7875" xr:uid="{00000000-0005-0000-0000-000019510000}"/>
    <cellStyle name="Normal 2 5 6 5" xfId="7876" xr:uid="{00000000-0005-0000-0000-00001A510000}"/>
    <cellStyle name="Normal 2 5 7" xfId="7877" xr:uid="{00000000-0005-0000-0000-00001B510000}"/>
    <cellStyle name="Normal 2 5 7 2" xfId="7878" xr:uid="{00000000-0005-0000-0000-00001C510000}"/>
    <cellStyle name="Normal 2 5 7 3" xfId="7879" xr:uid="{00000000-0005-0000-0000-00001D510000}"/>
    <cellStyle name="Normal 2 5 7 4" xfId="7880" xr:uid="{00000000-0005-0000-0000-00001E510000}"/>
    <cellStyle name="Normal 2 5 7 5" xfId="7881" xr:uid="{00000000-0005-0000-0000-00001F510000}"/>
    <cellStyle name="Normal 2 5 8" xfId="7882" xr:uid="{00000000-0005-0000-0000-000020510000}"/>
    <cellStyle name="Normal 2 5 8 2" xfId="7883" xr:uid="{00000000-0005-0000-0000-000021510000}"/>
    <cellStyle name="Normal 2 5 8 2 2" xfId="7884" xr:uid="{00000000-0005-0000-0000-000022510000}"/>
    <cellStyle name="Normal 2 5 8 2 2 2" xfId="7885" xr:uid="{00000000-0005-0000-0000-000023510000}"/>
    <cellStyle name="Normal 2 5 8 2 2 2 2" xfId="7886" xr:uid="{00000000-0005-0000-0000-000024510000}"/>
    <cellStyle name="Normal 2 5 8 2 2 2 2 2" xfId="7887" xr:uid="{00000000-0005-0000-0000-000025510000}"/>
    <cellStyle name="Normal 2 5 8 2 2 2 2 2 2" xfId="7888" xr:uid="{00000000-0005-0000-0000-000026510000}"/>
    <cellStyle name="Normal 2 5 8 2 2 2 2 2 2 2" xfId="7889" xr:uid="{00000000-0005-0000-0000-000027510000}"/>
    <cellStyle name="Normal 2 5 8 2 2 2 2 2 2 2 2" xfId="7890" xr:uid="{00000000-0005-0000-0000-000028510000}"/>
    <cellStyle name="Normal 2 5 8 2 2 2 2 2 2 2 3" xfId="7891" xr:uid="{00000000-0005-0000-0000-000029510000}"/>
    <cellStyle name="Normal 2 5 8 2 2 2 2 2 2 2 4" xfId="7892" xr:uid="{00000000-0005-0000-0000-00002A510000}"/>
    <cellStyle name="Normal 2 5 8 2 2 2 2 2 2 2 5" xfId="7893" xr:uid="{00000000-0005-0000-0000-00002B510000}"/>
    <cellStyle name="Normal 2 5 8 2 2 2 2 2 3" xfId="7894" xr:uid="{00000000-0005-0000-0000-00002C510000}"/>
    <cellStyle name="Normal 2 5 8 2 2 2 2 2 4" xfId="7895" xr:uid="{00000000-0005-0000-0000-00002D510000}"/>
    <cellStyle name="Normal 2 5 8 2 2 2 2 2 5" xfId="7896" xr:uid="{00000000-0005-0000-0000-00002E510000}"/>
    <cellStyle name="Normal 2 5 8 2 2 2 2 2 6" xfId="7897" xr:uid="{00000000-0005-0000-0000-00002F510000}"/>
    <cellStyle name="Normal 2 5 8 2 2 2 2 3" xfId="7898" xr:uid="{00000000-0005-0000-0000-000030510000}"/>
    <cellStyle name="Normal 2 5 8 2 2 2 2 3 2" xfId="7899" xr:uid="{00000000-0005-0000-0000-000031510000}"/>
    <cellStyle name="Normal 2 5 8 2 2 2 2 3 3" xfId="7900" xr:uid="{00000000-0005-0000-0000-000032510000}"/>
    <cellStyle name="Normal 2 5 8 2 2 2 2 3 4" xfId="7901" xr:uid="{00000000-0005-0000-0000-000033510000}"/>
    <cellStyle name="Normal 2 5 8 2 2 2 2 3 5" xfId="7902" xr:uid="{00000000-0005-0000-0000-000034510000}"/>
    <cellStyle name="Normal 2 5 8 2 2 2 3" xfId="7903" xr:uid="{00000000-0005-0000-0000-000035510000}"/>
    <cellStyle name="Normal 2 5 8 2 2 2 3 2" xfId="7904" xr:uid="{00000000-0005-0000-0000-000036510000}"/>
    <cellStyle name="Normal 2 5 8 2 2 2 3 2 2" xfId="7905" xr:uid="{00000000-0005-0000-0000-000037510000}"/>
    <cellStyle name="Normal 2 5 8 2 2 2 3 2 3" xfId="7906" xr:uid="{00000000-0005-0000-0000-000038510000}"/>
    <cellStyle name="Normal 2 5 8 2 2 2 3 2 4" xfId="7907" xr:uid="{00000000-0005-0000-0000-000039510000}"/>
    <cellStyle name="Normal 2 5 8 2 2 2 3 2 5" xfId="7908" xr:uid="{00000000-0005-0000-0000-00003A510000}"/>
    <cellStyle name="Normal 2 5 8 2 2 2 4" xfId="7909" xr:uid="{00000000-0005-0000-0000-00003B510000}"/>
    <cellStyle name="Normal 2 5 8 2 2 2 5" xfId="7910" xr:uid="{00000000-0005-0000-0000-00003C510000}"/>
    <cellStyle name="Normal 2 5 8 2 2 2 6" xfId="7911" xr:uid="{00000000-0005-0000-0000-00003D510000}"/>
    <cellStyle name="Normal 2 5 8 2 2 2 7" xfId="7912" xr:uid="{00000000-0005-0000-0000-00003E510000}"/>
    <cellStyle name="Normal 2 5 8 2 2 3" xfId="7913" xr:uid="{00000000-0005-0000-0000-00003F510000}"/>
    <cellStyle name="Normal 2 5 8 2 2 3 2" xfId="7914" xr:uid="{00000000-0005-0000-0000-000040510000}"/>
    <cellStyle name="Normal 2 5 8 2 2 3 2 2" xfId="7915" xr:uid="{00000000-0005-0000-0000-000041510000}"/>
    <cellStyle name="Normal 2 5 8 2 2 3 2 2 2" xfId="7916" xr:uid="{00000000-0005-0000-0000-000042510000}"/>
    <cellStyle name="Normal 2 5 8 2 2 3 2 2 3" xfId="7917" xr:uid="{00000000-0005-0000-0000-000043510000}"/>
    <cellStyle name="Normal 2 5 8 2 2 3 2 2 4" xfId="7918" xr:uid="{00000000-0005-0000-0000-000044510000}"/>
    <cellStyle name="Normal 2 5 8 2 2 3 2 2 5" xfId="7919" xr:uid="{00000000-0005-0000-0000-000045510000}"/>
    <cellStyle name="Normal 2 5 8 2 2 3 3" xfId="7920" xr:uid="{00000000-0005-0000-0000-000046510000}"/>
    <cellStyle name="Normal 2 5 8 2 2 3 4" xfId="7921" xr:uid="{00000000-0005-0000-0000-000047510000}"/>
    <cellStyle name="Normal 2 5 8 2 2 3 5" xfId="7922" xr:uid="{00000000-0005-0000-0000-000048510000}"/>
    <cellStyle name="Normal 2 5 8 2 2 3 6" xfId="7923" xr:uid="{00000000-0005-0000-0000-000049510000}"/>
    <cellStyle name="Normal 2 5 8 2 2 4" xfId="7924" xr:uid="{00000000-0005-0000-0000-00004A510000}"/>
    <cellStyle name="Normal 2 5 8 2 2 4 2" xfId="7925" xr:uid="{00000000-0005-0000-0000-00004B510000}"/>
    <cellStyle name="Normal 2 5 8 2 2 4 3" xfId="7926" xr:uid="{00000000-0005-0000-0000-00004C510000}"/>
    <cellStyle name="Normal 2 5 8 2 2 4 4" xfId="7927" xr:uid="{00000000-0005-0000-0000-00004D510000}"/>
    <cellStyle name="Normal 2 5 8 2 2 4 5" xfId="7928" xr:uid="{00000000-0005-0000-0000-00004E510000}"/>
    <cellStyle name="Normal 2 5 8 2 3" xfId="7929" xr:uid="{00000000-0005-0000-0000-00004F510000}"/>
    <cellStyle name="Normal 2 5 8 2 3 2" xfId="7930" xr:uid="{00000000-0005-0000-0000-000050510000}"/>
    <cellStyle name="Normal 2 5 8 2 3 3" xfId="7931" xr:uid="{00000000-0005-0000-0000-000051510000}"/>
    <cellStyle name="Normal 2 5 8 2 3 4" xfId="7932" xr:uid="{00000000-0005-0000-0000-000052510000}"/>
    <cellStyle name="Normal 2 5 8 2 3 5" xfId="7933" xr:uid="{00000000-0005-0000-0000-000053510000}"/>
    <cellStyle name="Normal 2 5 8 2 4" xfId="7934" xr:uid="{00000000-0005-0000-0000-000054510000}"/>
    <cellStyle name="Normal 2 5 8 2 4 2" xfId="7935" xr:uid="{00000000-0005-0000-0000-000055510000}"/>
    <cellStyle name="Normal 2 5 8 2 4 2 2" xfId="7936" xr:uid="{00000000-0005-0000-0000-000056510000}"/>
    <cellStyle name="Normal 2 5 8 2 4 2 2 2" xfId="7937" xr:uid="{00000000-0005-0000-0000-000057510000}"/>
    <cellStyle name="Normal 2 5 8 2 4 2 2 2 2" xfId="7938" xr:uid="{00000000-0005-0000-0000-000058510000}"/>
    <cellStyle name="Normal 2 5 8 2 4 2 2 2 3" xfId="7939" xr:uid="{00000000-0005-0000-0000-000059510000}"/>
    <cellStyle name="Normal 2 5 8 2 4 2 2 2 4" xfId="7940" xr:uid="{00000000-0005-0000-0000-00005A510000}"/>
    <cellStyle name="Normal 2 5 8 2 4 2 2 2 5" xfId="7941" xr:uid="{00000000-0005-0000-0000-00005B510000}"/>
    <cellStyle name="Normal 2 5 8 2 4 2 3" xfId="7942" xr:uid="{00000000-0005-0000-0000-00005C510000}"/>
    <cellStyle name="Normal 2 5 8 2 4 2 4" xfId="7943" xr:uid="{00000000-0005-0000-0000-00005D510000}"/>
    <cellStyle name="Normal 2 5 8 2 4 2 5" xfId="7944" xr:uid="{00000000-0005-0000-0000-00005E510000}"/>
    <cellStyle name="Normal 2 5 8 2 4 2 6" xfId="7945" xr:uid="{00000000-0005-0000-0000-00005F510000}"/>
    <cellStyle name="Normal 2 5 8 2 4 3" xfId="7946" xr:uid="{00000000-0005-0000-0000-000060510000}"/>
    <cellStyle name="Normal 2 5 8 2 4 3 2" xfId="7947" xr:uid="{00000000-0005-0000-0000-000061510000}"/>
    <cellStyle name="Normal 2 5 8 2 4 3 3" xfId="7948" xr:uid="{00000000-0005-0000-0000-000062510000}"/>
    <cellStyle name="Normal 2 5 8 2 4 3 4" xfId="7949" xr:uid="{00000000-0005-0000-0000-000063510000}"/>
    <cellStyle name="Normal 2 5 8 2 4 3 5" xfId="7950" xr:uid="{00000000-0005-0000-0000-000064510000}"/>
    <cellStyle name="Normal 2 5 8 2 5" xfId="7951" xr:uid="{00000000-0005-0000-0000-000065510000}"/>
    <cellStyle name="Normal 2 5 8 2 5 2" xfId="7952" xr:uid="{00000000-0005-0000-0000-000066510000}"/>
    <cellStyle name="Normal 2 5 8 2 5 2 2" xfId="7953" xr:uid="{00000000-0005-0000-0000-000067510000}"/>
    <cellStyle name="Normal 2 5 8 2 5 2 3" xfId="7954" xr:uid="{00000000-0005-0000-0000-000068510000}"/>
    <cellStyle name="Normal 2 5 8 2 5 2 4" xfId="7955" xr:uid="{00000000-0005-0000-0000-000069510000}"/>
    <cellStyle name="Normal 2 5 8 2 5 2 5" xfId="7956" xr:uid="{00000000-0005-0000-0000-00006A510000}"/>
    <cellStyle name="Normal 2 5 8 2 6" xfId="7957" xr:uid="{00000000-0005-0000-0000-00006B510000}"/>
    <cellStyle name="Normal 2 5 8 2 7" xfId="7958" xr:uid="{00000000-0005-0000-0000-00006C510000}"/>
    <cellStyle name="Normal 2 5 8 2 8" xfId="7959" xr:uid="{00000000-0005-0000-0000-00006D510000}"/>
    <cellStyle name="Normal 2 5 8 2 9" xfId="7960" xr:uid="{00000000-0005-0000-0000-00006E510000}"/>
    <cellStyle name="Normal 2 5 8 3" xfId="7961" xr:uid="{00000000-0005-0000-0000-00006F510000}"/>
    <cellStyle name="Normal 2 5 8 3 2" xfId="7962" xr:uid="{00000000-0005-0000-0000-000070510000}"/>
    <cellStyle name="Normal 2 5 8 3 2 2" xfId="7963" xr:uid="{00000000-0005-0000-0000-000071510000}"/>
    <cellStyle name="Normal 2 5 8 3 2 2 2" xfId="7964" xr:uid="{00000000-0005-0000-0000-000072510000}"/>
    <cellStyle name="Normal 2 5 8 3 2 2 2 2" xfId="7965" xr:uid="{00000000-0005-0000-0000-000073510000}"/>
    <cellStyle name="Normal 2 5 8 3 2 2 2 2 2" xfId="7966" xr:uid="{00000000-0005-0000-0000-000074510000}"/>
    <cellStyle name="Normal 2 5 8 3 2 2 2 2 3" xfId="7967" xr:uid="{00000000-0005-0000-0000-000075510000}"/>
    <cellStyle name="Normal 2 5 8 3 2 2 2 2 4" xfId="7968" xr:uid="{00000000-0005-0000-0000-000076510000}"/>
    <cellStyle name="Normal 2 5 8 3 2 2 2 2 5" xfId="7969" xr:uid="{00000000-0005-0000-0000-000077510000}"/>
    <cellStyle name="Normal 2 5 8 3 2 2 2 2 6" xfId="7970" xr:uid="{00000000-0005-0000-0000-000078510000}"/>
    <cellStyle name="Normal 2 5 8 3 2 2 3" xfId="7971" xr:uid="{00000000-0005-0000-0000-000079510000}"/>
    <cellStyle name="Normal 2 5 8 3 2 2 4" xfId="7972" xr:uid="{00000000-0005-0000-0000-00007A510000}"/>
    <cellStyle name="Normal 2 5 8 3 2 2 5" xfId="7973" xr:uid="{00000000-0005-0000-0000-00007B510000}"/>
    <cellStyle name="Normal 2 5 8 3 2 2 6" xfId="7974" xr:uid="{00000000-0005-0000-0000-00007C510000}"/>
    <cellStyle name="Normal 2 5 8 3 2 2 7" xfId="7975" xr:uid="{00000000-0005-0000-0000-00007D510000}"/>
    <cellStyle name="Normal 2 5 8 3 2 3" xfId="7976" xr:uid="{00000000-0005-0000-0000-00007E510000}"/>
    <cellStyle name="Normal 2 5 8 3 2 3 2" xfId="7977" xr:uid="{00000000-0005-0000-0000-00007F510000}"/>
    <cellStyle name="Normal 2 5 8 3 2 3 3" xfId="7978" xr:uid="{00000000-0005-0000-0000-000080510000}"/>
    <cellStyle name="Normal 2 5 8 3 2 3 4" xfId="7979" xr:uid="{00000000-0005-0000-0000-000081510000}"/>
    <cellStyle name="Normal 2 5 8 3 2 3 5" xfId="7980" xr:uid="{00000000-0005-0000-0000-000082510000}"/>
    <cellStyle name="Normal 2 5 8 3 2 3 6" xfId="7981" xr:uid="{00000000-0005-0000-0000-000083510000}"/>
    <cellStyle name="Normal 2 5 8 3 3" xfId="7982" xr:uid="{00000000-0005-0000-0000-000084510000}"/>
    <cellStyle name="Normal 2 5 8 3 3 2" xfId="7983" xr:uid="{00000000-0005-0000-0000-000085510000}"/>
    <cellStyle name="Normal 2 5 8 3 3 2 2" xfId="7984" xr:uid="{00000000-0005-0000-0000-000086510000}"/>
    <cellStyle name="Normal 2 5 8 3 3 2 3" xfId="7985" xr:uid="{00000000-0005-0000-0000-000087510000}"/>
    <cellStyle name="Normal 2 5 8 3 3 2 4" xfId="7986" xr:uid="{00000000-0005-0000-0000-000088510000}"/>
    <cellStyle name="Normal 2 5 8 3 3 2 5" xfId="7987" xr:uid="{00000000-0005-0000-0000-000089510000}"/>
    <cellStyle name="Normal 2 5 8 3 3 2 6" xfId="7988" xr:uid="{00000000-0005-0000-0000-00008A510000}"/>
    <cellStyle name="Normal 2 5 8 3 4" xfId="7989" xr:uid="{00000000-0005-0000-0000-00008B510000}"/>
    <cellStyle name="Normal 2 5 8 3 5" xfId="7990" xr:uid="{00000000-0005-0000-0000-00008C510000}"/>
    <cellStyle name="Normal 2 5 8 3 6" xfId="7991" xr:uid="{00000000-0005-0000-0000-00008D510000}"/>
    <cellStyle name="Normal 2 5 8 3 7" xfId="7992" xr:uid="{00000000-0005-0000-0000-00008E510000}"/>
    <cellStyle name="Normal 2 5 8 3 8" xfId="7993" xr:uid="{00000000-0005-0000-0000-00008F510000}"/>
    <cellStyle name="Normal 2 5 8 4" xfId="7994" xr:uid="{00000000-0005-0000-0000-000090510000}"/>
    <cellStyle name="Normal 2 5 8 4 2" xfId="7995" xr:uid="{00000000-0005-0000-0000-000091510000}"/>
    <cellStyle name="Normal 2 5 8 4 2 2" xfId="7996" xr:uid="{00000000-0005-0000-0000-000092510000}"/>
    <cellStyle name="Normal 2 5 8 4 2 2 2" xfId="7997" xr:uid="{00000000-0005-0000-0000-000093510000}"/>
    <cellStyle name="Normal 2 5 8 4 2 2 3" xfId="7998" xr:uid="{00000000-0005-0000-0000-000094510000}"/>
    <cellStyle name="Normal 2 5 8 4 2 2 4" xfId="7999" xr:uid="{00000000-0005-0000-0000-000095510000}"/>
    <cellStyle name="Normal 2 5 8 4 2 2 5" xfId="8000" xr:uid="{00000000-0005-0000-0000-000096510000}"/>
    <cellStyle name="Normal 2 5 8 4 2 2 6" xfId="8001" xr:uid="{00000000-0005-0000-0000-000097510000}"/>
    <cellStyle name="Normal 2 5 8 4 3" xfId="8002" xr:uid="{00000000-0005-0000-0000-000098510000}"/>
    <cellStyle name="Normal 2 5 8 4 4" xfId="8003" xr:uid="{00000000-0005-0000-0000-000099510000}"/>
    <cellStyle name="Normal 2 5 8 4 5" xfId="8004" xr:uid="{00000000-0005-0000-0000-00009A510000}"/>
    <cellStyle name="Normal 2 5 8 4 6" xfId="8005" xr:uid="{00000000-0005-0000-0000-00009B510000}"/>
    <cellStyle name="Normal 2 5 8 4 7" xfId="8006" xr:uid="{00000000-0005-0000-0000-00009C510000}"/>
    <cellStyle name="Normal 2 5 8 5" xfId="8007" xr:uid="{00000000-0005-0000-0000-00009D510000}"/>
    <cellStyle name="Normal 2 5 8 5 2" xfId="8008" xr:uid="{00000000-0005-0000-0000-00009E510000}"/>
    <cellStyle name="Normal 2 5 8 5 3" xfId="8009" xr:uid="{00000000-0005-0000-0000-00009F510000}"/>
    <cellStyle name="Normal 2 5 8 5 4" xfId="8010" xr:uid="{00000000-0005-0000-0000-0000A0510000}"/>
    <cellStyle name="Normal 2 5 8 5 5" xfId="8011" xr:uid="{00000000-0005-0000-0000-0000A1510000}"/>
    <cellStyle name="Normal 2 5 8 5 6" xfId="8012" xr:uid="{00000000-0005-0000-0000-0000A2510000}"/>
    <cellStyle name="Normal 2 5 9" xfId="8013" xr:uid="{00000000-0005-0000-0000-0000A3510000}"/>
    <cellStyle name="Normal 2 5 9 2" xfId="8014" xr:uid="{00000000-0005-0000-0000-0000A4510000}"/>
    <cellStyle name="Normal 2 5 9 3" xfId="8015" xr:uid="{00000000-0005-0000-0000-0000A5510000}"/>
    <cellStyle name="Normal 2 5 9 4" xfId="8016" xr:uid="{00000000-0005-0000-0000-0000A6510000}"/>
    <cellStyle name="Normal 2 5 9 5" xfId="8017" xr:uid="{00000000-0005-0000-0000-0000A7510000}"/>
    <cellStyle name="Normal 2 6" xfId="8018" xr:uid="{00000000-0005-0000-0000-0000A8510000}"/>
    <cellStyle name="Normal 2 6 10" xfId="8019" xr:uid="{00000000-0005-0000-0000-0000A9510000}"/>
    <cellStyle name="Normal 2 6 10 2" xfId="8020" xr:uid="{00000000-0005-0000-0000-0000AA510000}"/>
    <cellStyle name="Normal 2 6 10 2 2" xfId="8021" xr:uid="{00000000-0005-0000-0000-0000AB510000}"/>
    <cellStyle name="Normal 2 6 10 2 2 2" xfId="8022" xr:uid="{00000000-0005-0000-0000-0000AC510000}"/>
    <cellStyle name="Normal 2 6 10 2 2 2 2" xfId="8023" xr:uid="{00000000-0005-0000-0000-0000AD510000}"/>
    <cellStyle name="Normal 2 6 10 2 2 2 2 2" xfId="8024" xr:uid="{00000000-0005-0000-0000-0000AE510000}"/>
    <cellStyle name="Normal 2 6 10 2 2 2 2 2 2" xfId="8025" xr:uid="{00000000-0005-0000-0000-0000AF510000}"/>
    <cellStyle name="Normal 2 6 10 2 2 2 2 2 3" xfId="8026" xr:uid="{00000000-0005-0000-0000-0000B0510000}"/>
    <cellStyle name="Normal 2 6 10 2 2 2 2 2 4" xfId="8027" xr:uid="{00000000-0005-0000-0000-0000B1510000}"/>
    <cellStyle name="Normal 2 6 10 2 2 2 2 2 5" xfId="8028" xr:uid="{00000000-0005-0000-0000-0000B2510000}"/>
    <cellStyle name="Normal 2 6 10 2 2 2 3" xfId="8029" xr:uid="{00000000-0005-0000-0000-0000B3510000}"/>
    <cellStyle name="Normal 2 6 10 2 2 2 4" xfId="8030" xr:uid="{00000000-0005-0000-0000-0000B4510000}"/>
    <cellStyle name="Normal 2 6 10 2 2 2 5" xfId="8031" xr:uid="{00000000-0005-0000-0000-0000B5510000}"/>
    <cellStyle name="Normal 2 6 10 2 2 2 6" xfId="8032" xr:uid="{00000000-0005-0000-0000-0000B6510000}"/>
    <cellStyle name="Normal 2 6 10 2 2 3" xfId="8033" xr:uid="{00000000-0005-0000-0000-0000B7510000}"/>
    <cellStyle name="Normal 2 6 10 2 2 3 2" xfId="8034" xr:uid="{00000000-0005-0000-0000-0000B8510000}"/>
    <cellStyle name="Normal 2 6 10 2 2 3 3" xfId="8035" xr:uid="{00000000-0005-0000-0000-0000B9510000}"/>
    <cellStyle name="Normal 2 6 10 2 2 3 4" xfId="8036" xr:uid="{00000000-0005-0000-0000-0000BA510000}"/>
    <cellStyle name="Normal 2 6 10 2 2 3 5" xfId="8037" xr:uid="{00000000-0005-0000-0000-0000BB510000}"/>
    <cellStyle name="Normal 2 6 10 2 3" xfId="8038" xr:uid="{00000000-0005-0000-0000-0000BC510000}"/>
    <cellStyle name="Normal 2 6 10 2 3 2" xfId="8039" xr:uid="{00000000-0005-0000-0000-0000BD510000}"/>
    <cellStyle name="Normal 2 6 10 2 3 2 2" xfId="8040" xr:uid="{00000000-0005-0000-0000-0000BE510000}"/>
    <cellStyle name="Normal 2 6 10 2 3 2 3" xfId="8041" xr:uid="{00000000-0005-0000-0000-0000BF510000}"/>
    <cellStyle name="Normal 2 6 10 2 3 2 4" xfId="8042" xr:uid="{00000000-0005-0000-0000-0000C0510000}"/>
    <cellStyle name="Normal 2 6 10 2 3 2 5" xfId="8043" xr:uid="{00000000-0005-0000-0000-0000C1510000}"/>
    <cellStyle name="Normal 2 6 10 2 4" xfId="8044" xr:uid="{00000000-0005-0000-0000-0000C2510000}"/>
    <cellStyle name="Normal 2 6 10 2 5" xfId="8045" xr:uid="{00000000-0005-0000-0000-0000C3510000}"/>
    <cellStyle name="Normal 2 6 10 2 6" xfId="8046" xr:uid="{00000000-0005-0000-0000-0000C4510000}"/>
    <cellStyle name="Normal 2 6 10 2 7" xfId="8047" xr:uid="{00000000-0005-0000-0000-0000C5510000}"/>
    <cellStyle name="Normal 2 6 10 3" xfId="8048" xr:uid="{00000000-0005-0000-0000-0000C6510000}"/>
    <cellStyle name="Normal 2 6 10 3 2" xfId="8049" xr:uid="{00000000-0005-0000-0000-0000C7510000}"/>
    <cellStyle name="Normal 2 6 10 3 2 2" xfId="8050" xr:uid="{00000000-0005-0000-0000-0000C8510000}"/>
    <cellStyle name="Normal 2 6 10 3 2 2 2" xfId="8051" xr:uid="{00000000-0005-0000-0000-0000C9510000}"/>
    <cellStyle name="Normal 2 6 10 3 2 2 3" xfId="8052" xr:uid="{00000000-0005-0000-0000-0000CA510000}"/>
    <cellStyle name="Normal 2 6 10 3 2 2 4" xfId="8053" xr:uid="{00000000-0005-0000-0000-0000CB510000}"/>
    <cellStyle name="Normal 2 6 10 3 2 2 5" xfId="8054" xr:uid="{00000000-0005-0000-0000-0000CC510000}"/>
    <cellStyle name="Normal 2 6 10 3 3" xfId="8055" xr:uid="{00000000-0005-0000-0000-0000CD510000}"/>
    <cellStyle name="Normal 2 6 10 3 4" xfId="8056" xr:uid="{00000000-0005-0000-0000-0000CE510000}"/>
    <cellStyle name="Normal 2 6 10 3 5" xfId="8057" xr:uid="{00000000-0005-0000-0000-0000CF510000}"/>
    <cellStyle name="Normal 2 6 10 3 6" xfId="8058" xr:uid="{00000000-0005-0000-0000-0000D0510000}"/>
    <cellStyle name="Normal 2 6 10 4" xfId="8059" xr:uid="{00000000-0005-0000-0000-0000D1510000}"/>
    <cellStyle name="Normal 2 6 10 4 2" xfId="8060" xr:uid="{00000000-0005-0000-0000-0000D2510000}"/>
    <cellStyle name="Normal 2 6 10 4 3" xfId="8061" xr:uid="{00000000-0005-0000-0000-0000D3510000}"/>
    <cellStyle name="Normal 2 6 10 4 4" xfId="8062" xr:uid="{00000000-0005-0000-0000-0000D4510000}"/>
    <cellStyle name="Normal 2 6 10 4 5" xfId="8063" xr:uid="{00000000-0005-0000-0000-0000D5510000}"/>
    <cellStyle name="Normal 2 6 11" xfId="8064" xr:uid="{00000000-0005-0000-0000-0000D6510000}"/>
    <cellStyle name="Normal 2 6 11 2" xfId="8065" xr:uid="{00000000-0005-0000-0000-0000D7510000}"/>
    <cellStyle name="Normal 2 6 11 3" xfId="8066" xr:uid="{00000000-0005-0000-0000-0000D8510000}"/>
    <cellStyle name="Normal 2 6 11 4" xfId="8067" xr:uid="{00000000-0005-0000-0000-0000D9510000}"/>
    <cellStyle name="Normal 2 6 11 5" xfId="8068" xr:uid="{00000000-0005-0000-0000-0000DA510000}"/>
    <cellStyle name="Normal 2 6 12" xfId="8069" xr:uid="{00000000-0005-0000-0000-0000DB510000}"/>
    <cellStyle name="Normal 2 6 12 2" xfId="8070" xr:uid="{00000000-0005-0000-0000-0000DC510000}"/>
    <cellStyle name="Normal 2 6 12 3" xfId="8071" xr:uid="{00000000-0005-0000-0000-0000DD510000}"/>
    <cellStyle name="Normal 2 6 12 4" xfId="8072" xr:uid="{00000000-0005-0000-0000-0000DE510000}"/>
    <cellStyle name="Normal 2 6 12 5" xfId="8073" xr:uid="{00000000-0005-0000-0000-0000DF510000}"/>
    <cellStyle name="Normal 2 6 13" xfId="8074" xr:uid="{00000000-0005-0000-0000-0000E0510000}"/>
    <cellStyle name="Normal 2 6 13 2" xfId="8075" xr:uid="{00000000-0005-0000-0000-0000E1510000}"/>
    <cellStyle name="Normal 2 6 13 2 2" xfId="8076" xr:uid="{00000000-0005-0000-0000-0000E2510000}"/>
    <cellStyle name="Normal 2 6 13 2 2 2" xfId="8077" xr:uid="{00000000-0005-0000-0000-0000E3510000}"/>
    <cellStyle name="Normal 2 6 13 2 2 2 2" xfId="8078" xr:uid="{00000000-0005-0000-0000-0000E4510000}"/>
    <cellStyle name="Normal 2 6 13 2 2 2 3" xfId="8079" xr:uid="{00000000-0005-0000-0000-0000E5510000}"/>
    <cellStyle name="Normal 2 6 13 2 2 2 4" xfId="8080" xr:uid="{00000000-0005-0000-0000-0000E6510000}"/>
    <cellStyle name="Normal 2 6 13 2 2 2 5" xfId="8081" xr:uid="{00000000-0005-0000-0000-0000E7510000}"/>
    <cellStyle name="Normal 2 6 13 2 3" xfId="8082" xr:uid="{00000000-0005-0000-0000-0000E8510000}"/>
    <cellStyle name="Normal 2 6 13 2 4" xfId="8083" xr:uid="{00000000-0005-0000-0000-0000E9510000}"/>
    <cellStyle name="Normal 2 6 13 2 5" xfId="8084" xr:uid="{00000000-0005-0000-0000-0000EA510000}"/>
    <cellStyle name="Normal 2 6 13 2 6" xfId="8085" xr:uid="{00000000-0005-0000-0000-0000EB510000}"/>
    <cellStyle name="Normal 2 6 13 3" xfId="8086" xr:uid="{00000000-0005-0000-0000-0000EC510000}"/>
    <cellStyle name="Normal 2 6 13 3 2" xfId="8087" xr:uid="{00000000-0005-0000-0000-0000ED510000}"/>
    <cellStyle name="Normal 2 6 13 3 3" xfId="8088" xr:uid="{00000000-0005-0000-0000-0000EE510000}"/>
    <cellStyle name="Normal 2 6 13 3 4" xfId="8089" xr:uid="{00000000-0005-0000-0000-0000EF510000}"/>
    <cellStyle name="Normal 2 6 13 3 5" xfId="8090" xr:uid="{00000000-0005-0000-0000-0000F0510000}"/>
    <cellStyle name="Normal 2 6 14" xfId="8091" xr:uid="{00000000-0005-0000-0000-0000F1510000}"/>
    <cellStyle name="Normal 2 6 14 2" xfId="8092" xr:uid="{00000000-0005-0000-0000-0000F2510000}"/>
    <cellStyle name="Normal 2 6 14 3" xfId="8093" xr:uid="{00000000-0005-0000-0000-0000F3510000}"/>
    <cellStyle name="Normal 2 6 14 4" xfId="8094" xr:uid="{00000000-0005-0000-0000-0000F4510000}"/>
    <cellStyle name="Normal 2 6 14 5" xfId="8095" xr:uid="{00000000-0005-0000-0000-0000F5510000}"/>
    <cellStyle name="Normal 2 6 15" xfId="8096" xr:uid="{00000000-0005-0000-0000-0000F6510000}"/>
    <cellStyle name="Normal 2 6 15 2" xfId="8097" xr:uid="{00000000-0005-0000-0000-0000F7510000}"/>
    <cellStyle name="Normal 2 6 15 2 2" xfId="8098" xr:uid="{00000000-0005-0000-0000-0000F8510000}"/>
    <cellStyle name="Normal 2 6 15 2 3" xfId="8099" xr:uid="{00000000-0005-0000-0000-0000F9510000}"/>
    <cellStyle name="Normal 2 6 15 2 4" xfId="8100" xr:uid="{00000000-0005-0000-0000-0000FA510000}"/>
    <cellStyle name="Normal 2 6 15 2 5" xfId="8101" xr:uid="{00000000-0005-0000-0000-0000FB510000}"/>
    <cellStyle name="Normal 2 6 16" xfId="8102" xr:uid="{00000000-0005-0000-0000-0000FC510000}"/>
    <cellStyle name="Normal 2 6 16 2" xfId="8103" xr:uid="{00000000-0005-0000-0000-0000FD510000}"/>
    <cellStyle name="Normal 2 6 16 3" xfId="8104" xr:uid="{00000000-0005-0000-0000-0000FE510000}"/>
    <cellStyle name="Normal 2 6 16 4" xfId="8105" xr:uid="{00000000-0005-0000-0000-0000FF510000}"/>
    <cellStyle name="Normal 2 6 16 5" xfId="8106" xr:uid="{00000000-0005-0000-0000-000000520000}"/>
    <cellStyle name="Normal 2 6 17" xfId="8107" xr:uid="{00000000-0005-0000-0000-000001520000}"/>
    <cellStyle name="Normal 2 6 17 2" xfId="8108" xr:uid="{00000000-0005-0000-0000-000002520000}"/>
    <cellStyle name="Normal 2 6 17 3" xfId="8109" xr:uid="{00000000-0005-0000-0000-000003520000}"/>
    <cellStyle name="Normal 2 6 17 4" xfId="8110" xr:uid="{00000000-0005-0000-0000-000004520000}"/>
    <cellStyle name="Normal 2 6 17 5" xfId="8111" xr:uid="{00000000-0005-0000-0000-000005520000}"/>
    <cellStyle name="Normal 2 6 18" xfId="8112" xr:uid="{00000000-0005-0000-0000-000006520000}"/>
    <cellStyle name="Normal 2 6 19" xfId="8113" xr:uid="{00000000-0005-0000-0000-000007520000}"/>
    <cellStyle name="Normal 2 6 2" xfId="8114" xr:uid="{00000000-0005-0000-0000-000008520000}"/>
    <cellStyle name="Normal 2 6 2 2" xfId="8115" xr:uid="{00000000-0005-0000-0000-000009520000}"/>
    <cellStyle name="Normal 2 6 2 3" xfId="8116" xr:uid="{00000000-0005-0000-0000-00000A520000}"/>
    <cellStyle name="Normal 2 6 2 4" xfId="8117" xr:uid="{00000000-0005-0000-0000-00000B520000}"/>
    <cellStyle name="Normal 2 6 2 5" xfId="8118" xr:uid="{00000000-0005-0000-0000-00000C520000}"/>
    <cellStyle name="Normal 2 6 20" xfId="8119" xr:uid="{00000000-0005-0000-0000-00000D520000}"/>
    <cellStyle name="Normal 2 6 21" xfId="8120" xr:uid="{00000000-0005-0000-0000-00000E520000}"/>
    <cellStyle name="Normal 2 6 3" xfId="8121" xr:uid="{00000000-0005-0000-0000-00000F520000}"/>
    <cellStyle name="Normal 2 6 3 2" xfId="8122" xr:uid="{00000000-0005-0000-0000-000010520000}"/>
    <cellStyle name="Normal 2 6 3 2 10" xfId="8123" xr:uid="{00000000-0005-0000-0000-000011520000}"/>
    <cellStyle name="Normal 2 6 3 2 2" xfId="8124" xr:uid="{00000000-0005-0000-0000-000012520000}"/>
    <cellStyle name="Normal 2 6 3 2 2 2" xfId="8125" xr:uid="{00000000-0005-0000-0000-000013520000}"/>
    <cellStyle name="Normal 2 6 3 2 2 2 2" xfId="8126" xr:uid="{00000000-0005-0000-0000-000014520000}"/>
    <cellStyle name="Normal 2 6 3 2 2 2 2 2" xfId="8127" xr:uid="{00000000-0005-0000-0000-000015520000}"/>
    <cellStyle name="Normal 2 6 3 2 2 2 2 2 2" xfId="8128" xr:uid="{00000000-0005-0000-0000-000016520000}"/>
    <cellStyle name="Normal 2 6 3 2 2 2 2 2 2 2" xfId="8129" xr:uid="{00000000-0005-0000-0000-000017520000}"/>
    <cellStyle name="Normal 2 6 3 2 2 2 2 2 2 2 2" xfId="8130" xr:uid="{00000000-0005-0000-0000-000018520000}"/>
    <cellStyle name="Normal 2 6 3 2 2 2 2 2 2 2 2 2" xfId="8131" xr:uid="{00000000-0005-0000-0000-000019520000}"/>
    <cellStyle name="Normal 2 6 3 2 2 2 2 2 2 2 2 2 2" xfId="8132" xr:uid="{00000000-0005-0000-0000-00001A520000}"/>
    <cellStyle name="Normal 2 6 3 2 2 2 2 2 2 2 2 2 3" xfId="8133" xr:uid="{00000000-0005-0000-0000-00001B520000}"/>
    <cellStyle name="Normal 2 6 3 2 2 2 2 2 2 2 2 2 4" xfId="8134" xr:uid="{00000000-0005-0000-0000-00001C520000}"/>
    <cellStyle name="Normal 2 6 3 2 2 2 2 2 2 2 2 2 5" xfId="8135" xr:uid="{00000000-0005-0000-0000-00001D520000}"/>
    <cellStyle name="Normal 2 6 3 2 2 2 2 2 2 2 2 2 6" xfId="8136" xr:uid="{00000000-0005-0000-0000-00001E520000}"/>
    <cellStyle name="Normal 2 6 3 2 2 2 2 2 2 2 3" xfId="8137" xr:uid="{00000000-0005-0000-0000-00001F520000}"/>
    <cellStyle name="Normal 2 6 3 2 2 2 2 2 2 2 4" xfId="8138" xr:uid="{00000000-0005-0000-0000-000020520000}"/>
    <cellStyle name="Normal 2 6 3 2 2 2 2 2 2 2 5" xfId="8139" xr:uid="{00000000-0005-0000-0000-000021520000}"/>
    <cellStyle name="Normal 2 6 3 2 2 2 2 2 2 2 6" xfId="8140" xr:uid="{00000000-0005-0000-0000-000022520000}"/>
    <cellStyle name="Normal 2 6 3 2 2 2 2 2 2 2 7" xfId="8141" xr:uid="{00000000-0005-0000-0000-000023520000}"/>
    <cellStyle name="Normal 2 6 3 2 2 2 2 2 2 3" xfId="8142" xr:uid="{00000000-0005-0000-0000-000024520000}"/>
    <cellStyle name="Normal 2 6 3 2 2 2 2 2 2 3 2" xfId="8143" xr:uid="{00000000-0005-0000-0000-000025520000}"/>
    <cellStyle name="Normal 2 6 3 2 2 2 2 2 2 3 3" xfId="8144" xr:uid="{00000000-0005-0000-0000-000026520000}"/>
    <cellStyle name="Normal 2 6 3 2 2 2 2 2 2 3 4" xfId="8145" xr:uid="{00000000-0005-0000-0000-000027520000}"/>
    <cellStyle name="Normal 2 6 3 2 2 2 2 2 2 3 5" xfId="8146" xr:uid="{00000000-0005-0000-0000-000028520000}"/>
    <cellStyle name="Normal 2 6 3 2 2 2 2 2 2 3 6" xfId="8147" xr:uid="{00000000-0005-0000-0000-000029520000}"/>
    <cellStyle name="Normal 2 6 3 2 2 2 2 2 3" xfId="8148" xr:uid="{00000000-0005-0000-0000-00002A520000}"/>
    <cellStyle name="Normal 2 6 3 2 2 2 2 2 3 2" xfId="8149" xr:uid="{00000000-0005-0000-0000-00002B520000}"/>
    <cellStyle name="Normal 2 6 3 2 2 2 2 2 3 2 2" xfId="8150" xr:uid="{00000000-0005-0000-0000-00002C520000}"/>
    <cellStyle name="Normal 2 6 3 2 2 2 2 2 3 2 3" xfId="8151" xr:uid="{00000000-0005-0000-0000-00002D520000}"/>
    <cellStyle name="Normal 2 6 3 2 2 2 2 2 3 2 4" xfId="8152" xr:uid="{00000000-0005-0000-0000-00002E520000}"/>
    <cellStyle name="Normal 2 6 3 2 2 2 2 2 3 2 5" xfId="8153" xr:uid="{00000000-0005-0000-0000-00002F520000}"/>
    <cellStyle name="Normal 2 6 3 2 2 2 2 2 3 2 6" xfId="8154" xr:uid="{00000000-0005-0000-0000-000030520000}"/>
    <cellStyle name="Normal 2 6 3 2 2 2 2 2 4" xfId="8155" xr:uid="{00000000-0005-0000-0000-000031520000}"/>
    <cellStyle name="Normal 2 6 3 2 2 2 2 2 5" xfId="8156" xr:uid="{00000000-0005-0000-0000-000032520000}"/>
    <cellStyle name="Normal 2 6 3 2 2 2 2 2 6" xfId="8157" xr:uid="{00000000-0005-0000-0000-000033520000}"/>
    <cellStyle name="Normal 2 6 3 2 2 2 2 2 7" xfId="8158" xr:uid="{00000000-0005-0000-0000-000034520000}"/>
    <cellStyle name="Normal 2 6 3 2 2 2 2 2 8" xfId="8159" xr:uid="{00000000-0005-0000-0000-000035520000}"/>
    <cellStyle name="Normal 2 6 3 2 2 2 2 3" xfId="8160" xr:uid="{00000000-0005-0000-0000-000036520000}"/>
    <cellStyle name="Normal 2 6 3 2 2 2 2 4" xfId="8161" xr:uid="{00000000-0005-0000-0000-000037520000}"/>
    <cellStyle name="Normal 2 6 3 2 2 2 2 4 2" xfId="8162" xr:uid="{00000000-0005-0000-0000-000038520000}"/>
    <cellStyle name="Normal 2 6 3 2 2 2 2 4 2 2" xfId="8163" xr:uid="{00000000-0005-0000-0000-000039520000}"/>
    <cellStyle name="Normal 2 6 3 2 2 2 2 4 2 2 2" xfId="8164" xr:uid="{00000000-0005-0000-0000-00003A520000}"/>
    <cellStyle name="Normal 2 6 3 2 2 2 2 4 2 2 3" xfId="8165" xr:uid="{00000000-0005-0000-0000-00003B520000}"/>
    <cellStyle name="Normal 2 6 3 2 2 2 2 4 2 2 4" xfId="8166" xr:uid="{00000000-0005-0000-0000-00003C520000}"/>
    <cellStyle name="Normal 2 6 3 2 2 2 2 4 2 2 5" xfId="8167" xr:uid="{00000000-0005-0000-0000-00003D520000}"/>
    <cellStyle name="Normal 2 6 3 2 2 2 2 4 2 2 6" xfId="8168" xr:uid="{00000000-0005-0000-0000-00003E520000}"/>
    <cellStyle name="Normal 2 6 3 2 2 2 2 4 3" xfId="8169" xr:uid="{00000000-0005-0000-0000-00003F520000}"/>
    <cellStyle name="Normal 2 6 3 2 2 2 2 4 4" xfId="8170" xr:uid="{00000000-0005-0000-0000-000040520000}"/>
    <cellStyle name="Normal 2 6 3 2 2 2 2 4 5" xfId="8171" xr:uid="{00000000-0005-0000-0000-000041520000}"/>
    <cellStyle name="Normal 2 6 3 2 2 2 2 4 6" xfId="8172" xr:uid="{00000000-0005-0000-0000-000042520000}"/>
    <cellStyle name="Normal 2 6 3 2 2 2 2 4 7" xfId="8173" xr:uid="{00000000-0005-0000-0000-000043520000}"/>
    <cellStyle name="Normal 2 6 3 2 2 2 2 5" xfId="8174" xr:uid="{00000000-0005-0000-0000-000044520000}"/>
    <cellStyle name="Normal 2 6 3 2 2 2 2 5 2" xfId="8175" xr:uid="{00000000-0005-0000-0000-000045520000}"/>
    <cellStyle name="Normal 2 6 3 2 2 2 2 5 3" xfId="8176" xr:uid="{00000000-0005-0000-0000-000046520000}"/>
    <cellStyle name="Normal 2 6 3 2 2 2 2 5 4" xfId="8177" xr:uid="{00000000-0005-0000-0000-000047520000}"/>
    <cellStyle name="Normal 2 6 3 2 2 2 2 5 5" xfId="8178" xr:uid="{00000000-0005-0000-0000-000048520000}"/>
    <cellStyle name="Normal 2 6 3 2 2 2 2 5 6" xfId="8179" xr:uid="{00000000-0005-0000-0000-000049520000}"/>
    <cellStyle name="Normal 2 6 3 2 2 2 3" xfId="8180" xr:uid="{00000000-0005-0000-0000-00004A520000}"/>
    <cellStyle name="Normal 2 6 3 2 2 2 3 2" xfId="8181" xr:uid="{00000000-0005-0000-0000-00004B520000}"/>
    <cellStyle name="Normal 2 6 3 2 2 2 3 2 2" xfId="8182" xr:uid="{00000000-0005-0000-0000-00004C520000}"/>
    <cellStyle name="Normal 2 6 3 2 2 2 3 2 2 2" xfId="8183" xr:uid="{00000000-0005-0000-0000-00004D520000}"/>
    <cellStyle name="Normal 2 6 3 2 2 2 3 2 2 2 2" xfId="8184" xr:uid="{00000000-0005-0000-0000-00004E520000}"/>
    <cellStyle name="Normal 2 6 3 2 2 2 3 2 2 2 2 2" xfId="8185" xr:uid="{00000000-0005-0000-0000-00004F520000}"/>
    <cellStyle name="Normal 2 6 3 2 2 2 3 2 2 2 2 2 2" xfId="8186" xr:uid="{00000000-0005-0000-0000-000050520000}"/>
    <cellStyle name="Normal 2 6 3 2 2 2 3 2 2 2 2 2 3" xfId="8187" xr:uid="{00000000-0005-0000-0000-000051520000}"/>
    <cellStyle name="Normal 2 6 3 2 2 2 3 2 2 2 2 2 4" xfId="8188" xr:uid="{00000000-0005-0000-0000-000052520000}"/>
    <cellStyle name="Normal 2 6 3 2 2 2 3 2 2 2 2 2 5" xfId="8189" xr:uid="{00000000-0005-0000-0000-000053520000}"/>
    <cellStyle name="Normal 2 6 3 2 2 2 3 2 2 2 3" xfId="8190" xr:uid="{00000000-0005-0000-0000-000054520000}"/>
    <cellStyle name="Normal 2 6 3 2 2 2 3 2 2 2 4" xfId="8191" xr:uid="{00000000-0005-0000-0000-000055520000}"/>
    <cellStyle name="Normal 2 6 3 2 2 2 3 2 2 2 5" xfId="8192" xr:uid="{00000000-0005-0000-0000-000056520000}"/>
    <cellStyle name="Normal 2 6 3 2 2 2 3 2 2 2 6" xfId="8193" xr:uid="{00000000-0005-0000-0000-000057520000}"/>
    <cellStyle name="Normal 2 6 3 2 2 2 3 2 2 3" xfId="8194" xr:uid="{00000000-0005-0000-0000-000058520000}"/>
    <cellStyle name="Normal 2 6 3 2 2 2 3 2 2 3 2" xfId="8195" xr:uid="{00000000-0005-0000-0000-000059520000}"/>
    <cellStyle name="Normal 2 6 3 2 2 2 3 2 2 3 3" xfId="8196" xr:uid="{00000000-0005-0000-0000-00005A520000}"/>
    <cellStyle name="Normal 2 6 3 2 2 2 3 2 2 3 4" xfId="8197" xr:uid="{00000000-0005-0000-0000-00005B520000}"/>
    <cellStyle name="Normal 2 6 3 2 2 2 3 2 2 3 5" xfId="8198" xr:uid="{00000000-0005-0000-0000-00005C520000}"/>
    <cellStyle name="Normal 2 6 3 2 2 2 3 2 3" xfId="8199" xr:uid="{00000000-0005-0000-0000-00005D520000}"/>
    <cellStyle name="Normal 2 6 3 2 2 2 3 2 3 2" xfId="8200" xr:uid="{00000000-0005-0000-0000-00005E520000}"/>
    <cellStyle name="Normal 2 6 3 2 2 2 3 2 3 2 2" xfId="8201" xr:uid="{00000000-0005-0000-0000-00005F520000}"/>
    <cellStyle name="Normal 2 6 3 2 2 2 3 2 3 2 3" xfId="8202" xr:uid="{00000000-0005-0000-0000-000060520000}"/>
    <cellStyle name="Normal 2 6 3 2 2 2 3 2 3 2 4" xfId="8203" xr:uid="{00000000-0005-0000-0000-000061520000}"/>
    <cellStyle name="Normal 2 6 3 2 2 2 3 2 3 2 5" xfId="8204" xr:uid="{00000000-0005-0000-0000-000062520000}"/>
    <cellStyle name="Normal 2 6 3 2 2 2 3 2 4" xfId="8205" xr:uid="{00000000-0005-0000-0000-000063520000}"/>
    <cellStyle name="Normal 2 6 3 2 2 2 3 2 5" xfId="8206" xr:uid="{00000000-0005-0000-0000-000064520000}"/>
    <cellStyle name="Normal 2 6 3 2 2 2 3 2 6" xfId="8207" xr:uid="{00000000-0005-0000-0000-000065520000}"/>
    <cellStyle name="Normal 2 6 3 2 2 2 3 2 7" xfId="8208" xr:uid="{00000000-0005-0000-0000-000066520000}"/>
    <cellStyle name="Normal 2 6 3 2 2 2 3 3" xfId="8209" xr:uid="{00000000-0005-0000-0000-000067520000}"/>
    <cellStyle name="Normal 2 6 3 2 2 2 3 3 2" xfId="8210" xr:uid="{00000000-0005-0000-0000-000068520000}"/>
    <cellStyle name="Normal 2 6 3 2 2 2 3 3 2 2" xfId="8211" xr:uid="{00000000-0005-0000-0000-000069520000}"/>
    <cellStyle name="Normal 2 6 3 2 2 2 3 3 2 2 2" xfId="8212" xr:uid="{00000000-0005-0000-0000-00006A520000}"/>
    <cellStyle name="Normal 2 6 3 2 2 2 3 3 2 2 3" xfId="8213" xr:uid="{00000000-0005-0000-0000-00006B520000}"/>
    <cellStyle name="Normal 2 6 3 2 2 2 3 3 2 2 4" xfId="8214" xr:uid="{00000000-0005-0000-0000-00006C520000}"/>
    <cellStyle name="Normal 2 6 3 2 2 2 3 3 2 2 5" xfId="8215" xr:uid="{00000000-0005-0000-0000-00006D520000}"/>
    <cellStyle name="Normal 2 6 3 2 2 2 3 3 3" xfId="8216" xr:uid="{00000000-0005-0000-0000-00006E520000}"/>
    <cellStyle name="Normal 2 6 3 2 2 2 3 3 4" xfId="8217" xr:uid="{00000000-0005-0000-0000-00006F520000}"/>
    <cellStyle name="Normal 2 6 3 2 2 2 3 3 5" xfId="8218" xr:uid="{00000000-0005-0000-0000-000070520000}"/>
    <cellStyle name="Normal 2 6 3 2 2 2 3 3 6" xfId="8219" xr:uid="{00000000-0005-0000-0000-000071520000}"/>
    <cellStyle name="Normal 2 6 3 2 2 2 3 4" xfId="8220" xr:uid="{00000000-0005-0000-0000-000072520000}"/>
    <cellStyle name="Normal 2 6 3 2 2 2 3 4 2" xfId="8221" xr:uid="{00000000-0005-0000-0000-000073520000}"/>
    <cellStyle name="Normal 2 6 3 2 2 2 3 4 3" xfId="8222" xr:uid="{00000000-0005-0000-0000-000074520000}"/>
    <cellStyle name="Normal 2 6 3 2 2 2 3 4 4" xfId="8223" xr:uid="{00000000-0005-0000-0000-000075520000}"/>
    <cellStyle name="Normal 2 6 3 2 2 2 3 4 5" xfId="8224" xr:uid="{00000000-0005-0000-0000-000076520000}"/>
    <cellStyle name="Normal 2 6 3 2 2 2 4" xfId="8225" xr:uid="{00000000-0005-0000-0000-000077520000}"/>
    <cellStyle name="Normal 2 6 3 2 2 2 4 2" xfId="8226" xr:uid="{00000000-0005-0000-0000-000078520000}"/>
    <cellStyle name="Normal 2 6 3 2 2 2 4 2 2" xfId="8227" xr:uid="{00000000-0005-0000-0000-000079520000}"/>
    <cellStyle name="Normal 2 6 3 2 2 2 4 2 2 2" xfId="8228" xr:uid="{00000000-0005-0000-0000-00007A520000}"/>
    <cellStyle name="Normal 2 6 3 2 2 2 4 2 2 2 2" xfId="8229" xr:uid="{00000000-0005-0000-0000-00007B520000}"/>
    <cellStyle name="Normal 2 6 3 2 2 2 4 2 2 2 3" xfId="8230" xr:uid="{00000000-0005-0000-0000-00007C520000}"/>
    <cellStyle name="Normal 2 6 3 2 2 2 4 2 2 2 4" xfId="8231" xr:uid="{00000000-0005-0000-0000-00007D520000}"/>
    <cellStyle name="Normal 2 6 3 2 2 2 4 2 2 2 5" xfId="8232" xr:uid="{00000000-0005-0000-0000-00007E520000}"/>
    <cellStyle name="Normal 2 6 3 2 2 2 4 2 3" xfId="8233" xr:uid="{00000000-0005-0000-0000-00007F520000}"/>
    <cellStyle name="Normal 2 6 3 2 2 2 4 2 4" xfId="8234" xr:uid="{00000000-0005-0000-0000-000080520000}"/>
    <cellStyle name="Normal 2 6 3 2 2 2 4 2 5" xfId="8235" xr:uid="{00000000-0005-0000-0000-000081520000}"/>
    <cellStyle name="Normal 2 6 3 2 2 2 4 2 6" xfId="8236" xr:uid="{00000000-0005-0000-0000-000082520000}"/>
    <cellStyle name="Normal 2 6 3 2 2 2 4 3" xfId="8237" xr:uid="{00000000-0005-0000-0000-000083520000}"/>
    <cellStyle name="Normal 2 6 3 2 2 2 4 3 2" xfId="8238" xr:uid="{00000000-0005-0000-0000-000084520000}"/>
    <cellStyle name="Normal 2 6 3 2 2 2 4 3 3" xfId="8239" xr:uid="{00000000-0005-0000-0000-000085520000}"/>
    <cellStyle name="Normal 2 6 3 2 2 2 4 3 4" xfId="8240" xr:uid="{00000000-0005-0000-0000-000086520000}"/>
    <cellStyle name="Normal 2 6 3 2 2 2 4 3 5" xfId="8241" xr:uid="{00000000-0005-0000-0000-000087520000}"/>
    <cellStyle name="Normal 2 6 3 2 2 2 5" xfId="8242" xr:uid="{00000000-0005-0000-0000-000088520000}"/>
    <cellStyle name="Normal 2 6 3 2 2 2 5 2" xfId="8243" xr:uid="{00000000-0005-0000-0000-000089520000}"/>
    <cellStyle name="Normal 2 6 3 2 2 2 5 2 2" xfId="8244" xr:uid="{00000000-0005-0000-0000-00008A520000}"/>
    <cellStyle name="Normal 2 6 3 2 2 2 5 2 3" xfId="8245" xr:uid="{00000000-0005-0000-0000-00008B520000}"/>
    <cellStyle name="Normal 2 6 3 2 2 2 5 2 4" xfId="8246" xr:uid="{00000000-0005-0000-0000-00008C520000}"/>
    <cellStyle name="Normal 2 6 3 2 2 2 5 2 5" xfId="8247" xr:uid="{00000000-0005-0000-0000-00008D520000}"/>
    <cellStyle name="Normal 2 6 3 2 2 2 6" xfId="8248" xr:uid="{00000000-0005-0000-0000-00008E520000}"/>
    <cellStyle name="Normal 2 6 3 2 2 2 7" xfId="8249" xr:uid="{00000000-0005-0000-0000-00008F520000}"/>
    <cellStyle name="Normal 2 6 3 2 2 2 8" xfId="8250" xr:uid="{00000000-0005-0000-0000-000090520000}"/>
    <cellStyle name="Normal 2 6 3 2 2 2 9" xfId="8251" xr:uid="{00000000-0005-0000-0000-000091520000}"/>
    <cellStyle name="Normal 2 6 3 2 2 3" xfId="8252" xr:uid="{00000000-0005-0000-0000-000092520000}"/>
    <cellStyle name="Normal 2 6 3 2 2 3 2" xfId="8253" xr:uid="{00000000-0005-0000-0000-000093520000}"/>
    <cellStyle name="Normal 2 6 3 2 2 3 2 2" xfId="8254" xr:uid="{00000000-0005-0000-0000-000094520000}"/>
    <cellStyle name="Normal 2 6 3 2 2 3 2 2 2" xfId="8255" xr:uid="{00000000-0005-0000-0000-000095520000}"/>
    <cellStyle name="Normal 2 6 3 2 2 3 2 2 2 2" xfId="8256" xr:uid="{00000000-0005-0000-0000-000096520000}"/>
    <cellStyle name="Normal 2 6 3 2 2 3 2 2 2 2 2" xfId="8257" xr:uid="{00000000-0005-0000-0000-000097520000}"/>
    <cellStyle name="Normal 2 6 3 2 2 3 2 2 2 2 3" xfId="8258" xr:uid="{00000000-0005-0000-0000-000098520000}"/>
    <cellStyle name="Normal 2 6 3 2 2 3 2 2 2 2 4" xfId="8259" xr:uid="{00000000-0005-0000-0000-000099520000}"/>
    <cellStyle name="Normal 2 6 3 2 2 3 2 2 2 2 5" xfId="8260" xr:uid="{00000000-0005-0000-0000-00009A520000}"/>
    <cellStyle name="Normal 2 6 3 2 2 3 2 2 2 2 6" xfId="8261" xr:uid="{00000000-0005-0000-0000-00009B520000}"/>
    <cellStyle name="Normal 2 6 3 2 2 3 2 2 3" xfId="8262" xr:uid="{00000000-0005-0000-0000-00009C520000}"/>
    <cellStyle name="Normal 2 6 3 2 2 3 2 2 4" xfId="8263" xr:uid="{00000000-0005-0000-0000-00009D520000}"/>
    <cellStyle name="Normal 2 6 3 2 2 3 2 2 5" xfId="8264" xr:uid="{00000000-0005-0000-0000-00009E520000}"/>
    <cellStyle name="Normal 2 6 3 2 2 3 2 2 6" xfId="8265" xr:uid="{00000000-0005-0000-0000-00009F520000}"/>
    <cellStyle name="Normal 2 6 3 2 2 3 2 2 7" xfId="8266" xr:uid="{00000000-0005-0000-0000-0000A0520000}"/>
    <cellStyle name="Normal 2 6 3 2 2 3 2 3" xfId="8267" xr:uid="{00000000-0005-0000-0000-0000A1520000}"/>
    <cellStyle name="Normal 2 6 3 2 2 3 2 3 2" xfId="8268" xr:uid="{00000000-0005-0000-0000-0000A2520000}"/>
    <cellStyle name="Normal 2 6 3 2 2 3 2 3 3" xfId="8269" xr:uid="{00000000-0005-0000-0000-0000A3520000}"/>
    <cellStyle name="Normal 2 6 3 2 2 3 2 3 4" xfId="8270" xr:uid="{00000000-0005-0000-0000-0000A4520000}"/>
    <cellStyle name="Normal 2 6 3 2 2 3 2 3 5" xfId="8271" xr:uid="{00000000-0005-0000-0000-0000A5520000}"/>
    <cellStyle name="Normal 2 6 3 2 2 3 2 3 6" xfId="8272" xr:uid="{00000000-0005-0000-0000-0000A6520000}"/>
    <cellStyle name="Normal 2 6 3 2 2 3 3" xfId="8273" xr:uid="{00000000-0005-0000-0000-0000A7520000}"/>
    <cellStyle name="Normal 2 6 3 2 2 3 3 2" xfId="8274" xr:uid="{00000000-0005-0000-0000-0000A8520000}"/>
    <cellStyle name="Normal 2 6 3 2 2 3 3 2 2" xfId="8275" xr:uid="{00000000-0005-0000-0000-0000A9520000}"/>
    <cellStyle name="Normal 2 6 3 2 2 3 3 2 3" xfId="8276" xr:uid="{00000000-0005-0000-0000-0000AA520000}"/>
    <cellStyle name="Normal 2 6 3 2 2 3 3 2 4" xfId="8277" xr:uid="{00000000-0005-0000-0000-0000AB520000}"/>
    <cellStyle name="Normal 2 6 3 2 2 3 3 2 5" xfId="8278" xr:uid="{00000000-0005-0000-0000-0000AC520000}"/>
    <cellStyle name="Normal 2 6 3 2 2 3 3 2 6" xfId="8279" xr:uid="{00000000-0005-0000-0000-0000AD520000}"/>
    <cellStyle name="Normal 2 6 3 2 2 3 4" xfId="8280" xr:uid="{00000000-0005-0000-0000-0000AE520000}"/>
    <cellStyle name="Normal 2 6 3 2 2 3 5" xfId="8281" xr:uid="{00000000-0005-0000-0000-0000AF520000}"/>
    <cellStyle name="Normal 2 6 3 2 2 3 6" xfId="8282" xr:uid="{00000000-0005-0000-0000-0000B0520000}"/>
    <cellStyle name="Normal 2 6 3 2 2 3 7" xfId="8283" xr:uid="{00000000-0005-0000-0000-0000B1520000}"/>
    <cellStyle name="Normal 2 6 3 2 2 3 8" xfId="8284" xr:uid="{00000000-0005-0000-0000-0000B2520000}"/>
    <cellStyle name="Normal 2 6 3 2 2 4" xfId="8285" xr:uid="{00000000-0005-0000-0000-0000B3520000}"/>
    <cellStyle name="Normal 2 6 3 2 2 5" xfId="8286" xr:uid="{00000000-0005-0000-0000-0000B4520000}"/>
    <cellStyle name="Normal 2 6 3 2 2 5 2" xfId="8287" xr:uid="{00000000-0005-0000-0000-0000B5520000}"/>
    <cellStyle name="Normal 2 6 3 2 2 5 2 2" xfId="8288" xr:uid="{00000000-0005-0000-0000-0000B6520000}"/>
    <cellStyle name="Normal 2 6 3 2 2 5 2 2 2" xfId="8289" xr:uid="{00000000-0005-0000-0000-0000B7520000}"/>
    <cellStyle name="Normal 2 6 3 2 2 5 2 2 3" xfId="8290" xr:uid="{00000000-0005-0000-0000-0000B8520000}"/>
    <cellStyle name="Normal 2 6 3 2 2 5 2 2 4" xfId="8291" xr:uid="{00000000-0005-0000-0000-0000B9520000}"/>
    <cellStyle name="Normal 2 6 3 2 2 5 2 2 5" xfId="8292" xr:uid="{00000000-0005-0000-0000-0000BA520000}"/>
    <cellStyle name="Normal 2 6 3 2 2 5 2 2 6" xfId="8293" xr:uid="{00000000-0005-0000-0000-0000BB520000}"/>
    <cellStyle name="Normal 2 6 3 2 2 5 3" xfId="8294" xr:uid="{00000000-0005-0000-0000-0000BC520000}"/>
    <cellStyle name="Normal 2 6 3 2 2 5 4" xfId="8295" xr:uid="{00000000-0005-0000-0000-0000BD520000}"/>
    <cellStyle name="Normal 2 6 3 2 2 5 5" xfId="8296" xr:uid="{00000000-0005-0000-0000-0000BE520000}"/>
    <cellStyle name="Normal 2 6 3 2 2 5 6" xfId="8297" xr:uid="{00000000-0005-0000-0000-0000BF520000}"/>
    <cellStyle name="Normal 2 6 3 2 2 5 7" xfId="8298" xr:uid="{00000000-0005-0000-0000-0000C0520000}"/>
    <cellStyle name="Normal 2 6 3 2 2 6" xfId="8299" xr:uid="{00000000-0005-0000-0000-0000C1520000}"/>
    <cellStyle name="Normal 2 6 3 2 2 6 2" xfId="8300" xr:uid="{00000000-0005-0000-0000-0000C2520000}"/>
    <cellStyle name="Normal 2 6 3 2 2 6 3" xfId="8301" xr:uid="{00000000-0005-0000-0000-0000C3520000}"/>
    <cellStyle name="Normal 2 6 3 2 2 6 4" xfId="8302" xr:uid="{00000000-0005-0000-0000-0000C4520000}"/>
    <cellStyle name="Normal 2 6 3 2 2 6 5" xfId="8303" xr:uid="{00000000-0005-0000-0000-0000C5520000}"/>
    <cellStyle name="Normal 2 6 3 2 2 6 6" xfId="8304" xr:uid="{00000000-0005-0000-0000-0000C6520000}"/>
    <cellStyle name="Normal 2 6 3 2 3" xfId="8305" xr:uid="{00000000-0005-0000-0000-0000C7520000}"/>
    <cellStyle name="Normal 2 6 3 2 3 2" xfId="8306" xr:uid="{00000000-0005-0000-0000-0000C8520000}"/>
    <cellStyle name="Normal 2 6 3 2 3 2 2" xfId="8307" xr:uid="{00000000-0005-0000-0000-0000C9520000}"/>
    <cellStyle name="Normal 2 6 3 2 3 2 2 2" xfId="8308" xr:uid="{00000000-0005-0000-0000-0000CA520000}"/>
    <cellStyle name="Normal 2 6 3 2 3 2 2 2 2" xfId="8309" xr:uid="{00000000-0005-0000-0000-0000CB520000}"/>
    <cellStyle name="Normal 2 6 3 2 3 2 2 2 2 2" xfId="8310" xr:uid="{00000000-0005-0000-0000-0000CC520000}"/>
    <cellStyle name="Normal 2 6 3 2 3 2 2 2 2 2 2" xfId="8311" xr:uid="{00000000-0005-0000-0000-0000CD520000}"/>
    <cellStyle name="Normal 2 6 3 2 3 2 2 2 2 2 3" xfId="8312" xr:uid="{00000000-0005-0000-0000-0000CE520000}"/>
    <cellStyle name="Normal 2 6 3 2 3 2 2 2 2 2 4" xfId="8313" xr:uid="{00000000-0005-0000-0000-0000CF520000}"/>
    <cellStyle name="Normal 2 6 3 2 3 2 2 2 2 2 5" xfId="8314" xr:uid="{00000000-0005-0000-0000-0000D0520000}"/>
    <cellStyle name="Normal 2 6 3 2 3 2 2 2 2 2 6" xfId="8315" xr:uid="{00000000-0005-0000-0000-0000D1520000}"/>
    <cellStyle name="Normal 2 6 3 2 3 2 2 2 3" xfId="8316" xr:uid="{00000000-0005-0000-0000-0000D2520000}"/>
    <cellStyle name="Normal 2 6 3 2 3 2 2 2 4" xfId="8317" xr:uid="{00000000-0005-0000-0000-0000D3520000}"/>
    <cellStyle name="Normal 2 6 3 2 3 2 2 2 5" xfId="8318" xr:uid="{00000000-0005-0000-0000-0000D4520000}"/>
    <cellStyle name="Normal 2 6 3 2 3 2 2 2 6" xfId="8319" xr:uid="{00000000-0005-0000-0000-0000D5520000}"/>
    <cellStyle name="Normal 2 6 3 2 3 2 2 2 7" xfId="8320" xr:uid="{00000000-0005-0000-0000-0000D6520000}"/>
    <cellStyle name="Normal 2 6 3 2 3 2 2 3" xfId="8321" xr:uid="{00000000-0005-0000-0000-0000D7520000}"/>
    <cellStyle name="Normal 2 6 3 2 3 2 2 3 2" xfId="8322" xr:uid="{00000000-0005-0000-0000-0000D8520000}"/>
    <cellStyle name="Normal 2 6 3 2 3 2 2 3 3" xfId="8323" xr:uid="{00000000-0005-0000-0000-0000D9520000}"/>
    <cellStyle name="Normal 2 6 3 2 3 2 2 3 4" xfId="8324" xr:uid="{00000000-0005-0000-0000-0000DA520000}"/>
    <cellStyle name="Normal 2 6 3 2 3 2 2 3 5" xfId="8325" xr:uid="{00000000-0005-0000-0000-0000DB520000}"/>
    <cellStyle name="Normal 2 6 3 2 3 2 2 3 6" xfId="8326" xr:uid="{00000000-0005-0000-0000-0000DC520000}"/>
    <cellStyle name="Normal 2 6 3 2 3 2 3" xfId="8327" xr:uid="{00000000-0005-0000-0000-0000DD520000}"/>
    <cellStyle name="Normal 2 6 3 2 3 2 3 2" xfId="8328" xr:uid="{00000000-0005-0000-0000-0000DE520000}"/>
    <cellStyle name="Normal 2 6 3 2 3 2 3 2 2" xfId="8329" xr:uid="{00000000-0005-0000-0000-0000DF520000}"/>
    <cellStyle name="Normal 2 6 3 2 3 2 3 2 3" xfId="8330" xr:uid="{00000000-0005-0000-0000-0000E0520000}"/>
    <cellStyle name="Normal 2 6 3 2 3 2 3 2 4" xfId="8331" xr:uid="{00000000-0005-0000-0000-0000E1520000}"/>
    <cellStyle name="Normal 2 6 3 2 3 2 3 2 5" xfId="8332" xr:uid="{00000000-0005-0000-0000-0000E2520000}"/>
    <cellStyle name="Normal 2 6 3 2 3 2 3 2 6" xfId="8333" xr:uid="{00000000-0005-0000-0000-0000E3520000}"/>
    <cellStyle name="Normal 2 6 3 2 3 2 4" xfId="8334" xr:uid="{00000000-0005-0000-0000-0000E4520000}"/>
    <cellStyle name="Normal 2 6 3 2 3 2 5" xfId="8335" xr:uid="{00000000-0005-0000-0000-0000E5520000}"/>
    <cellStyle name="Normal 2 6 3 2 3 2 6" xfId="8336" xr:uid="{00000000-0005-0000-0000-0000E6520000}"/>
    <cellStyle name="Normal 2 6 3 2 3 2 7" xfId="8337" xr:uid="{00000000-0005-0000-0000-0000E7520000}"/>
    <cellStyle name="Normal 2 6 3 2 3 2 8" xfId="8338" xr:uid="{00000000-0005-0000-0000-0000E8520000}"/>
    <cellStyle name="Normal 2 6 3 2 3 3" xfId="8339" xr:uid="{00000000-0005-0000-0000-0000E9520000}"/>
    <cellStyle name="Normal 2 6 3 2 3 4" xfId="8340" xr:uid="{00000000-0005-0000-0000-0000EA520000}"/>
    <cellStyle name="Normal 2 6 3 2 3 4 2" xfId="8341" xr:uid="{00000000-0005-0000-0000-0000EB520000}"/>
    <cellStyle name="Normal 2 6 3 2 3 4 2 2" xfId="8342" xr:uid="{00000000-0005-0000-0000-0000EC520000}"/>
    <cellStyle name="Normal 2 6 3 2 3 4 2 2 2" xfId="8343" xr:uid="{00000000-0005-0000-0000-0000ED520000}"/>
    <cellStyle name="Normal 2 6 3 2 3 4 2 2 3" xfId="8344" xr:uid="{00000000-0005-0000-0000-0000EE520000}"/>
    <cellStyle name="Normal 2 6 3 2 3 4 2 2 4" xfId="8345" xr:uid="{00000000-0005-0000-0000-0000EF520000}"/>
    <cellStyle name="Normal 2 6 3 2 3 4 2 2 5" xfId="8346" xr:uid="{00000000-0005-0000-0000-0000F0520000}"/>
    <cellStyle name="Normal 2 6 3 2 3 4 2 2 6" xfId="8347" xr:uid="{00000000-0005-0000-0000-0000F1520000}"/>
    <cellStyle name="Normal 2 6 3 2 3 4 3" xfId="8348" xr:uid="{00000000-0005-0000-0000-0000F2520000}"/>
    <cellStyle name="Normal 2 6 3 2 3 4 4" xfId="8349" xr:uid="{00000000-0005-0000-0000-0000F3520000}"/>
    <cellStyle name="Normal 2 6 3 2 3 4 5" xfId="8350" xr:uid="{00000000-0005-0000-0000-0000F4520000}"/>
    <cellStyle name="Normal 2 6 3 2 3 4 6" xfId="8351" xr:uid="{00000000-0005-0000-0000-0000F5520000}"/>
    <cellStyle name="Normal 2 6 3 2 3 4 7" xfId="8352" xr:uid="{00000000-0005-0000-0000-0000F6520000}"/>
    <cellStyle name="Normal 2 6 3 2 3 5" xfId="8353" xr:uid="{00000000-0005-0000-0000-0000F7520000}"/>
    <cellStyle name="Normal 2 6 3 2 3 5 2" xfId="8354" xr:uid="{00000000-0005-0000-0000-0000F8520000}"/>
    <cellStyle name="Normal 2 6 3 2 3 5 3" xfId="8355" xr:uid="{00000000-0005-0000-0000-0000F9520000}"/>
    <cellStyle name="Normal 2 6 3 2 3 5 4" xfId="8356" xr:uid="{00000000-0005-0000-0000-0000FA520000}"/>
    <cellStyle name="Normal 2 6 3 2 3 5 5" xfId="8357" xr:uid="{00000000-0005-0000-0000-0000FB520000}"/>
    <cellStyle name="Normal 2 6 3 2 3 5 6" xfId="8358" xr:uid="{00000000-0005-0000-0000-0000FC520000}"/>
    <cellStyle name="Normal 2 6 3 2 4" xfId="8359" xr:uid="{00000000-0005-0000-0000-0000FD520000}"/>
    <cellStyle name="Normal 2 6 3 2 4 2" xfId="8360" xr:uid="{00000000-0005-0000-0000-0000FE520000}"/>
    <cellStyle name="Normal 2 6 3 2 4 2 2" xfId="8361" xr:uid="{00000000-0005-0000-0000-0000FF520000}"/>
    <cellStyle name="Normal 2 6 3 2 4 2 2 2" xfId="8362" xr:uid="{00000000-0005-0000-0000-000000530000}"/>
    <cellStyle name="Normal 2 6 3 2 4 2 2 2 2" xfId="8363" xr:uid="{00000000-0005-0000-0000-000001530000}"/>
    <cellStyle name="Normal 2 6 3 2 4 2 2 2 2 2" xfId="8364" xr:uid="{00000000-0005-0000-0000-000002530000}"/>
    <cellStyle name="Normal 2 6 3 2 4 2 2 2 2 2 2" xfId="8365" xr:uid="{00000000-0005-0000-0000-000003530000}"/>
    <cellStyle name="Normal 2 6 3 2 4 2 2 2 2 2 3" xfId="8366" xr:uid="{00000000-0005-0000-0000-000004530000}"/>
    <cellStyle name="Normal 2 6 3 2 4 2 2 2 2 2 4" xfId="8367" xr:uid="{00000000-0005-0000-0000-000005530000}"/>
    <cellStyle name="Normal 2 6 3 2 4 2 2 2 2 2 5" xfId="8368" xr:uid="{00000000-0005-0000-0000-000006530000}"/>
    <cellStyle name="Normal 2 6 3 2 4 2 2 2 3" xfId="8369" xr:uid="{00000000-0005-0000-0000-000007530000}"/>
    <cellStyle name="Normal 2 6 3 2 4 2 2 2 4" xfId="8370" xr:uid="{00000000-0005-0000-0000-000008530000}"/>
    <cellStyle name="Normal 2 6 3 2 4 2 2 2 5" xfId="8371" xr:uid="{00000000-0005-0000-0000-000009530000}"/>
    <cellStyle name="Normal 2 6 3 2 4 2 2 2 6" xfId="8372" xr:uid="{00000000-0005-0000-0000-00000A530000}"/>
    <cellStyle name="Normal 2 6 3 2 4 2 2 3" xfId="8373" xr:uid="{00000000-0005-0000-0000-00000B530000}"/>
    <cellStyle name="Normal 2 6 3 2 4 2 2 3 2" xfId="8374" xr:uid="{00000000-0005-0000-0000-00000C530000}"/>
    <cellStyle name="Normal 2 6 3 2 4 2 2 3 3" xfId="8375" xr:uid="{00000000-0005-0000-0000-00000D530000}"/>
    <cellStyle name="Normal 2 6 3 2 4 2 2 3 4" xfId="8376" xr:uid="{00000000-0005-0000-0000-00000E530000}"/>
    <cellStyle name="Normal 2 6 3 2 4 2 2 3 5" xfId="8377" xr:uid="{00000000-0005-0000-0000-00000F530000}"/>
    <cellStyle name="Normal 2 6 3 2 4 2 3" xfId="8378" xr:uid="{00000000-0005-0000-0000-000010530000}"/>
    <cellStyle name="Normal 2 6 3 2 4 2 3 2" xfId="8379" xr:uid="{00000000-0005-0000-0000-000011530000}"/>
    <cellStyle name="Normal 2 6 3 2 4 2 3 2 2" xfId="8380" xr:uid="{00000000-0005-0000-0000-000012530000}"/>
    <cellStyle name="Normal 2 6 3 2 4 2 3 2 3" xfId="8381" xr:uid="{00000000-0005-0000-0000-000013530000}"/>
    <cellStyle name="Normal 2 6 3 2 4 2 3 2 4" xfId="8382" xr:uid="{00000000-0005-0000-0000-000014530000}"/>
    <cellStyle name="Normal 2 6 3 2 4 2 3 2 5" xfId="8383" xr:uid="{00000000-0005-0000-0000-000015530000}"/>
    <cellStyle name="Normal 2 6 3 2 4 2 4" xfId="8384" xr:uid="{00000000-0005-0000-0000-000016530000}"/>
    <cellStyle name="Normal 2 6 3 2 4 2 5" xfId="8385" xr:uid="{00000000-0005-0000-0000-000017530000}"/>
    <cellStyle name="Normal 2 6 3 2 4 2 6" xfId="8386" xr:uid="{00000000-0005-0000-0000-000018530000}"/>
    <cellStyle name="Normal 2 6 3 2 4 2 7" xfId="8387" xr:uid="{00000000-0005-0000-0000-000019530000}"/>
    <cellStyle name="Normal 2 6 3 2 4 3" xfId="8388" xr:uid="{00000000-0005-0000-0000-00001A530000}"/>
    <cellStyle name="Normal 2 6 3 2 4 3 2" xfId="8389" xr:uid="{00000000-0005-0000-0000-00001B530000}"/>
    <cellStyle name="Normal 2 6 3 2 4 3 2 2" xfId="8390" xr:uid="{00000000-0005-0000-0000-00001C530000}"/>
    <cellStyle name="Normal 2 6 3 2 4 3 2 2 2" xfId="8391" xr:uid="{00000000-0005-0000-0000-00001D530000}"/>
    <cellStyle name="Normal 2 6 3 2 4 3 2 2 3" xfId="8392" xr:uid="{00000000-0005-0000-0000-00001E530000}"/>
    <cellStyle name="Normal 2 6 3 2 4 3 2 2 4" xfId="8393" xr:uid="{00000000-0005-0000-0000-00001F530000}"/>
    <cellStyle name="Normal 2 6 3 2 4 3 2 2 5" xfId="8394" xr:uid="{00000000-0005-0000-0000-000020530000}"/>
    <cellStyle name="Normal 2 6 3 2 4 3 3" xfId="8395" xr:uid="{00000000-0005-0000-0000-000021530000}"/>
    <cellStyle name="Normal 2 6 3 2 4 3 4" xfId="8396" xr:uid="{00000000-0005-0000-0000-000022530000}"/>
    <cellStyle name="Normal 2 6 3 2 4 3 5" xfId="8397" xr:uid="{00000000-0005-0000-0000-000023530000}"/>
    <cellStyle name="Normal 2 6 3 2 4 3 6" xfId="8398" xr:uid="{00000000-0005-0000-0000-000024530000}"/>
    <cellStyle name="Normal 2 6 3 2 4 4" xfId="8399" xr:uid="{00000000-0005-0000-0000-000025530000}"/>
    <cellStyle name="Normal 2 6 3 2 4 4 2" xfId="8400" xr:uid="{00000000-0005-0000-0000-000026530000}"/>
    <cellStyle name="Normal 2 6 3 2 4 4 3" xfId="8401" xr:uid="{00000000-0005-0000-0000-000027530000}"/>
    <cellStyle name="Normal 2 6 3 2 4 4 4" xfId="8402" xr:uid="{00000000-0005-0000-0000-000028530000}"/>
    <cellStyle name="Normal 2 6 3 2 4 4 5" xfId="8403" xr:uid="{00000000-0005-0000-0000-000029530000}"/>
    <cellStyle name="Normal 2 6 3 2 5" xfId="8404" xr:uid="{00000000-0005-0000-0000-00002A530000}"/>
    <cellStyle name="Normal 2 6 3 2 5 2" xfId="8405" xr:uid="{00000000-0005-0000-0000-00002B530000}"/>
    <cellStyle name="Normal 2 6 3 2 5 2 2" xfId="8406" xr:uid="{00000000-0005-0000-0000-00002C530000}"/>
    <cellStyle name="Normal 2 6 3 2 5 2 2 2" xfId="8407" xr:uid="{00000000-0005-0000-0000-00002D530000}"/>
    <cellStyle name="Normal 2 6 3 2 5 2 2 2 2" xfId="8408" xr:uid="{00000000-0005-0000-0000-00002E530000}"/>
    <cellStyle name="Normal 2 6 3 2 5 2 2 2 3" xfId="8409" xr:uid="{00000000-0005-0000-0000-00002F530000}"/>
    <cellStyle name="Normal 2 6 3 2 5 2 2 2 4" xfId="8410" xr:uid="{00000000-0005-0000-0000-000030530000}"/>
    <cellStyle name="Normal 2 6 3 2 5 2 2 2 5" xfId="8411" xr:uid="{00000000-0005-0000-0000-000031530000}"/>
    <cellStyle name="Normal 2 6 3 2 5 2 3" xfId="8412" xr:uid="{00000000-0005-0000-0000-000032530000}"/>
    <cellStyle name="Normal 2 6 3 2 5 2 4" xfId="8413" xr:uid="{00000000-0005-0000-0000-000033530000}"/>
    <cellStyle name="Normal 2 6 3 2 5 2 5" xfId="8414" xr:uid="{00000000-0005-0000-0000-000034530000}"/>
    <cellStyle name="Normal 2 6 3 2 5 2 6" xfId="8415" xr:uid="{00000000-0005-0000-0000-000035530000}"/>
    <cellStyle name="Normal 2 6 3 2 5 3" xfId="8416" xr:uid="{00000000-0005-0000-0000-000036530000}"/>
    <cellStyle name="Normal 2 6 3 2 5 3 2" xfId="8417" xr:uid="{00000000-0005-0000-0000-000037530000}"/>
    <cellStyle name="Normal 2 6 3 2 5 3 3" xfId="8418" xr:uid="{00000000-0005-0000-0000-000038530000}"/>
    <cellStyle name="Normal 2 6 3 2 5 3 4" xfId="8419" xr:uid="{00000000-0005-0000-0000-000039530000}"/>
    <cellStyle name="Normal 2 6 3 2 5 3 5" xfId="8420" xr:uid="{00000000-0005-0000-0000-00003A530000}"/>
    <cellStyle name="Normal 2 6 3 2 6" xfId="8421" xr:uid="{00000000-0005-0000-0000-00003B530000}"/>
    <cellStyle name="Normal 2 6 3 2 6 2" xfId="8422" xr:uid="{00000000-0005-0000-0000-00003C530000}"/>
    <cellStyle name="Normal 2 6 3 2 6 2 2" xfId="8423" xr:uid="{00000000-0005-0000-0000-00003D530000}"/>
    <cellStyle name="Normal 2 6 3 2 6 2 3" xfId="8424" xr:uid="{00000000-0005-0000-0000-00003E530000}"/>
    <cellStyle name="Normal 2 6 3 2 6 2 4" xfId="8425" xr:uid="{00000000-0005-0000-0000-00003F530000}"/>
    <cellStyle name="Normal 2 6 3 2 6 2 5" xfId="8426" xr:uid="{00000000-0005-0000-0000-000040530000}"/>
    <cellStyle name="Normal 2 6 3 2 7" xfId="8427" xr:uid="{00000000-0005-0000-0000-000041530000}"/>
    <cellStyle name="Normal 2 6 3 2 8" xfId="8428" xr:uid="{00000000-0005-0000-0000-000042530000}"/>
    <cellStyle name="Normal 2 6 3 2 9" xfId="8429" xr:uid="{00000000-0005-0000-0000-000043530000}"/>
    <cellStyle name="Normal 2 6 3 3" xfId="8430" xr:uid="{00000000-0005-0000-0000-000044530000}"/>
    <cellStyle name="Normal 2 6 3 3 2" xfId="8431" xr:uid="{00000000-0005-0000-0000-000045530000}"/>
    <cellStyle name="Normal 2 6 3 3 2 2" xfId="8432" xr:uid="{00000000-0005-0000-0000-000046530000}"/>
    <cellStyle name="Normal 2 6 3 3 2 2 2" xfId="8433" xr:uid="{00000000-0005-0000-0000-000047530000}"/>
    <cellStyle name="Normal 2 6 3 3 2 2 2 2" xfId="8434" xr:uid="{00000000-0005-0000-0000-000048530000}"/>
    <cellStyle name="Normal 2 6 3 3 2 2 2 2 2" xfId="8435" xr:uid="{00000000-0005-0000-0000-000049530000}"/>
    <cellStyle name="Normal 2 6 3 3 2 2 2 2 2 2" xfId="8436" xr:uid="{00000000-0005-0000-0000-00004A530000}"/>
    <cellStyle name="Normal 2 6 3 3 2 2 2 2 2 2 2" xfId="8437" xr:uid="{00000000-0005-0000-0000-00004B530000}"/>
    <cellStyle name="Normal 2 6 3 3 2 2 2 2 2 2 3" xfId="8438" xr:uid="{00000000-0005-0000-0000-00004C530000}"/>
    <cellStyle name="Normal 2 6 3 3 2 2 2 2 2 2 4" xfId="8439" xr:uid="{00000000-0005-0000-0000-00004D530000}"/>
    <cellStyle name="Normal 2 6 3 3 2 2 2 2 2 2 5" xfId="8440" xr:uid="{00000000-0005-0000-0000-00004E530000}"/>
    <cellStyle name="Normal 2 6 3 3 2 2 2 2 2 2 6" xfId="8441" xr:uid="{00000000-0005-0000-0000-00004F530000}"/>
    <cellStyle name="Normal 2 6 3 3 2 2 2 2 3" xfId="8442" xr:uid="{00000000-0005-0000-0000-000050530000}"/>
    <cellStyle name="Normal 2 6 3 3 2 2 2 2 4" xfId="8443" xr:uid="{00000000-0005-0000-0000-000051530000}"/>
    <cellStyle name="Normal 2 6 3 3 2 2 2 2 5" xfId="8444" xr:uid="{00000000-0005-0000-0000-000052530000}"/>
    <cellStyle name="Normal 2 6 3 3 2 2 2 2 6" xfId="8445" xr:uid="{00000000-0005-0000-0000-000053530000}"/>
    <cellStyle name="Normal 2 6 3 3 2 2 2 2 7" xfId="8446" xr:uid="{00000000-0005-0000-0000-000054530000}"/>
    <cellStyle name="Normal 2 6 3 3 2 2 2 3" xfId="8447" xr:uid="{00000000-0005-0000-0000-000055530000}"/>
    <cellStyle name="Normal 2 6 3 3 2 2 2 3 2" xfId="8448" xr:uid="{00000000-0005-0000-0000-000056530000}"/>
    <cellStyle name="Normal 2 6 3 3 2 2 2 3 3" xfId="8449" xr:uid="{00000000-0005-0000-0000-000057530000}"/>
    <cellStyle name="Normal 2 6 3 3 2 2 2 3 4" xfId="8450" xr:uid="{00000000-0005-0000-0000-000058530000}"/>
    <cellStyle name="Normal 2 6 3 3 2 2 2 3 5" xfId="8451" xr:uid="{00000000-0005-0000-0000-000059530000}"/>
    <cellStyle name="Normal 2 6 3 3 2 2 2 3 6" xfId="8452" xr:uid="{00000000-0005-0000-0000-00005A530000}"/>
    <cellStyle name="Normal 2 6 3 3 2 2 3" xfId="8453" xr:uid="{00000000-0005-0000-0000-00005B530000}"/>
    <cellStyle name="Normal 2 6 3 3 2 2 3 2" xfId="8454" xr:uid="{00000000-0005-0000-0000-00005C530000}"/>
    <cellStyle name="Normal 2 6 3 3 2 2 3 2 2" xfId="8455" xr:uid="{00000000-0005-0000-0000-00005D530000}"/>
    <cellStyle name="Normal 2 6 3 3 2 2 3 2 3" xfId="8456" xr:uid="{00000000-0005-0000-0000-00005E530000}"/>
    <cellStyle name="Normal 2 6 3 3 2 2 3 2 4" xfId="8457" xr:uid="{00000000-0005-0000-0000-00005F530000}"/>
    <cellStyle name="Normal 2 6 3 3 2 2 3 2 5" xfId="8458" xr:uid="{00000000-0005-0000-0000-000060530000}"/>
    <cellStyle name="Normal 2 6 3 3 2 2 3 2 6" xfId="8459" xr:uid="{00000000-0005-0000-0000-000061530000}"/>
    <cellStyle name="Normal 2 6 3 3 2 2 4" xfId="8460" xr:uid="{00000000-0005-0000-0000-000062530000}"/>
    <cellStyle name="Normal 2 6 3 3 2 2 5" xfId="8461" xr:uid="{00000000-0005-0000-0000-000063530000}"/>
    <cellStyle name="Normal 2 6 3 3 2 2 6" xfId="8462" xr:uid="{00000000-0005-0000-0000-000064530000}"/>
    <cellStyle name="Normal 2 6 3 3 2 2 7" xfId="8463" xr:uid="{00000000-0005-0000-0000-000065530000}"/>
    <cellStyle name="Normal 2 6 3 3 2 2 8" xfId="8464" xr:uid="{00000000-0005-0000-0000-000066530000}"/>
    <cellStyle name="Normal 2 6 3 3 2 3" xfId="8465" xr:uid="{00000000-0005-0000-0000-000067530000}"/>
    <cellStyle name="Normal 2 6 3 3 2 4" xfId="8466" xr:uid="{00000000-0005-0000-0000-000068530000}"/>
    <cellStyle name="Normal 2 6 3 3 2 4 2" xfId="8467" xr:uid="{00000000-0005-0000-0000-000069530000}"/>
    <cellStyle name="Normal 2 6 3 3 2 4 2 2" xfId="8468" xr:uid="{00000000-0005-0000-0000-00006A530000}"/>
    <cellStyle name="Normal 2 6 3 3 2 4 2 2 2" xfId="8469" xr:uid="{00000000-0005-0000-0000-00006B530000}"/>
    <cellStyle name="Normal 2 6 3 3 2 4 2 2 3" xfId="8470" xr:uid="{00000000-0005-0000-0000-00006C530000}"/>
    <cellStyle name="Normal 2 6 3 3 2 4 2 2 4" xfId="8471" xr:uid="{00000000-0005-0000-0000-00006D530000}"/>
    <cellStyle name="Normal 2 6 3 3 2 4 2 2 5" xfId="8472" xr:uid="{00000000-0005-0000-0000-00006E530000}"/>
    <cellStyle name="Normal 2 6 3 3 2 4 2 2 6" xfId="8473" xr:uid="{00000000-0005-0000-0000-00006F530000}"/>
    <cellStyle name="Normal 2 6 3 3 2 4 3" xfId="8474" xr:uid="{00000000-0005-0000-0000-000070530000}"/>
    <cellStyle name="Normal 2 6 3 3 2 4 4" xfId="8475" xr:uid="{00000000-0005-0000-0000-000071530000}"/>
    <cellStyle name="Normal 2 6 3 3 2 4 5" xfId="8476" xr:uid="{00000000-0005-0000-0000-000072530000}"/>
    <cellStyle name="Normal 2 6 3 3 2 4 6" xfId="8477" xr:uid="{00000000-0005-0000-0000-000073530000}"/>
    <cellStyle name="Normal 2 6 3 3 2 4 7" xfId="8478" xr:uid="{00000000-0005-0000-0000-000074530000}"/>
    <cellStyle name="Normal 2 6 3 3 2 5" xfId="8479" xr:uid="{00000000-0005-0000-0000-000075530000}"/>
    <cellStyle name="Normal 2 6 3 3 2 5 2" xfId="8480" xr:uid="{00000000-0005-0000-0000-000076530000}"/>
    <cellStyle name="Normal 2 6 3 3 2 5 3" xfId="8481" xr:uid="{00000000-0005-0000-0000-000077530000}"/>
    <cellStyle name="Normal 2 6 3 3 2 5 4" xfId="8482" xr:uid="{00000000-0005-0000-0000-000078530000}"/>
    <cellStyle name="Normal 2 6 3 3 2 5 5" xfId="8483" xr:uid="{00000000-0005-0000-0000-000079530000}"/>
    <cellStyle name="Normal 2 6 3 3 2 5 6" xfId="8484" xr:uid="{00000000-0005-0000-0000-00007A530000}"/>
    <cellStyle name="Normal 2 6 3 3 3" xfId="8485" xr:uid="{00000000-0005-0000-0000-00007B530000}"/>
    <cellStyle name="Normal 2 6 3 3 3 2" xfId="8486" xr:uid="{00000000-0005-0000-0000-00007C530000}"/>
    <cellStyle name="Normal 2 6 3 3 3 2 2" xfId="8487" xr:uid="{00000000-0005-0000-0000-00007D530000}"/>
    <cellStyle name="Normal 2 6 3 3 3 2 2 2" xfId="8488" xr:uid="{00000000-0005-0000-0000-00007E530000}"/>
    <cellStyle name="Normal 2 6 3 3 3 2 2 2 2" xfId="8489" xr:uid="{00000000-0005-0000-0000-00007F530000}"/>
    <cellStyle name="Normal 2 6 3 3 3 2 2 2 2 2" xfId="8490" xr:uid="{00000000-0005-0000-0000-000080530000}"/>
    <cellStyle name="Normal 2 6 3 3 3 2 2 2 2 2 2" xfId="8491" xr:uid="{00000000-0005-0000-0000-000081530000}"/>
    <cellStyle name="Normal 2 6 3 3 3 2 2 2 2 2 3" xfId="8492" xr:uid="{00000000-0005-0000-0000-000082530000}"/>
    <cellStyle name="Normal 2 6 3 3 3 2 2 2 2 2 4" xfId="8493" xr:uid="{00000000-0005-0000-0000-000083530000}"/>
    <cellStyle name="Normal 2 6 3 3 3 2 2 2 2 2 5" xfId="8494" xr:uid="{00000000-0005-0000-0000-000084530000}"/>
    <cellStyle name="Normal 2 6 3 3 3 2 2 2 3" xfId="8495" xr:uid="{00000000-0005-0000-0000-000085530000}"/>
    <cellStyle name="Normal 2 6 3 3 3 2 2 2 4" xfId="8496" xr:uid="{00000000-0005-0000-0000-000086530000}"/>
    <cellStyle name="Normal 2 6 3 3 3 2 2 2 5" xfId="8497" xr:uid="{00000000-0005-0000-0000-000087530000}"/>
    <cellStyle name="Normal 2 6 3 3 3 2 2 2 6" xfId="8498" xr:uid="{00000000-0005-0000-0000-000088530000}"/>
    <cellStyle name="Normal 2 6 3 3 3 2 2 3" xfId="8499" xr:uid="{00000000-0005-0000-0000-000089530000}"/>
    <cellStyle name="Normal 2 6 3 3 3 2 2 3 2" xfId="8500" xr:uid="{00000000-0005-0000-0000-00008A530000}"/>
    <cellStyle name="Normal 2 6 3 3 3 2 2 3 3" xfId="8501" xr:uid="{00000000-0005-0000-0000-00008B530000}"/>
    <cellStyle name="Normal 2 6 3 3 3 2 2 3 4" xfId="8502" xr:uid="{00000000-0005-0000-0000-00008C530000}"/>
    <cellStyle name="Normal 2 6 3 3 3 2 2 3 5" xfId="8503" xr:uid="{00000000-0005-0000-0000-00008D530000}"/>
    <cellStyle name="Normal 2 6 3 3 3 2 3" xfId="8504" xr:uid="{00000000-0005-0000-0000-00008E530000}"/>
    <cellStyle name="Normal 2 6 3 3 3 2 3 2" xfId="8505" xr:uid="{00000000-0005-0000-0000-00008F530000}"/>
    <cellStyle name="Normal 2 6 3 3 3 2 3 2 2" xfId="8506" xr:uid="{00000000-0005-0000-0000-000090530000}"/>
    <cellStyle name="Normal 2 6 3 3 3 2 3 2 3" xfId="8507" xr:uid="{00000000-0005-0000-0000-000091530000}"/>
    <cellStyle name="Normal 2 6 3 3 3 2 3 2 4" xfId="8508" xr:uid="{00000000-0005-0000-0000-000092530000}"/>
    <cellStyle name="Normal 2 6 3 3 3 2 3 2 5" xfId="8509" xr:uid="{00000000-0005-0000-0000-000093530000}"/>
    <cellStyle name="Normal 2 6 3 3 3 2 4" xfId="8510" xr:uid="{00000000-0005-0000-0000-000094530000}"/>
    <cellStyle name="Normal 2 6 3 3 3 2 5" xfId="8511" xr:uid="{00000000-0005-0000-0000-000095530000}"/>
    <cellStyle name="Normal 2 6 3 3 3 2 6" xfId="8512" xr:uid="{00000000-0005-0000-0000-000096530000}"/>
    <cellStyle name="Normal 2 6 3 3 3 2 7" xfId="8513" xr:uid="{00000000-0005-0000-0000-000097530000}"/>
    <cellStyle name="Normal 2 6 3 3 3 3" xfId="8514" xr:uid="{00000000-0005-0000-0000-000098530000}"/>
    <cellStyle name="Normal 2 6 3 3 3 3 2" xfId="8515" xr:uid="{00000000-0005-0000-0000-000099530000}"/>
    <cellStyle name="Normal 2 6 3 3 3 3 2 2" xfId="8516" xr:uid="{00000000-0005-0000-0000-00009A530000}"/>
    <cellStyle name="Normal 2 6 3 3 3 3 2 2 2" xfId="8517" xr:uid="{00000000-0005-0000-0000-00009B530000}"/>
    <cellStyle name="Normal 2 6 3 3 3 3 2 2 3" xfId="8518" xr:uid="{00000000-0005-0000-0000-00009C530000}"/>
    <cellStyle name="Normal 2 6 3 3 3 3 2 2 4" xfId="8519" xr:uid="{00000000-0005-0000-0000-00009D530000}"/>
    <cellStyle name="Normal 2 6 3 3 3 3 2 2 5" xfId="8520" xr:uid="{00000000-0005-0000-0000-00009E530000}"/>
    <cellStyle name="Normal 2 6 3 3 3 3 3" xfId="8521" xr:uid="{00000000-0005-0000-0000-00009F530000}"/>
    <cellStyle name="Normal 2 6 3 3 3 3 4" xfId="8522" xr:uid="{00000000-0005-0000-0000-0000A0530000}"/>
    <cellStyle name="Normal 2 6 3 3 3 3 5" xfId="8523" xr:uid="{00000000-0005-0000-0000-0000A1530000}"/>
    <cellStyle name="Normal 2 6 3 3 3 3 6" xfId="8524" xr:uid="{00000000-0005-0000-0000-0000A2530000}"/>
    <cellStyle name="Normal 2 6 3 3 3 4" xfId="8525" xr:uid="{00000000-0005-0000-0000-0000A3530000}"/>
    <cellStyle name="Normal 2 6 3 3 3 4 2" xfId="8526" xr:uid="{00000000-0005-0000-0000-0000A4530000}"/>
    <cellStyle name="Normal 2 6 3 3 3 4 3" xfId="8527" xr:uid="{00000000-0005-0000-0000-0000A5530000}"/>
    <cellStyle name="Normal 2 6 3 3 3 4 4" xfId="8528" xr:uid="{00000000-0005-0000-0000-0000A6530000}"/>
    <cellStyle name="Normal 2 6 3 3 3 4 5" xfId="8529" xr:uid="{00000000-0005-0000-0000-0000A7530000}"/>
    <cellStyle name="Normal 2 6 3 3 4" xfId="8530" xr:uid="{00000000-0005-0000-0000-0000A8530000}"/>
    <cellStyle name="Normal 2 6 3 3 4 2" xfId="8531" xr:uid="{00000000-0005-0000-0000-0000A9530000}"/>
    <cellStyle name="Normal 2 6 3 3 4 2 2" xfId="8532" xr:uid="{00000000-0005-0000-0000-0000AA530000}"/>
    <cellStyle name="Normal 2 6 3 3 4 2 2 2" xfId="8533" xr:uid="{00000000-0005-0000-0000-0000AB530000}"/>
    <cellStyle name="Normal 2 6 3 3 4 2 2 2 2" xfId="8534" xr:uid="{00000000-0005-0000-0000-0000AC530000}"/>
    <cellStyle name="Normal 2 6 3 3 4 2 2 2 3" xfId="8535" xr:uid="{00000000-0005-0000-0000-0000AD530000}"/>
    <cellStyle name="Normal 2 6 3 3 4 2 2 2 4" xfId="8536" xr:uid="{00000000-0005-0000-0000-0000AE530000}"/>
    <cellStyle name="Normal 2 6 3 3 4 2 2 2 5" xfId="8537" xr:uid="{00000000-0005-0000-0000-0000AF530000}"/>
    <cellStyle name="Normal 2 6 3 3 4 2 3" xfId="8538" xr:uid="{00000000-0005-0000-0000-0000B0530000}"/>
    <cellStyle name="Normal 2 6 3 3 4 2 4" xfId="8539" xr:uid="{00000000-0005-0000-0000-0000B1530000}"/>
    <cellStyle name="Normal 2 6 3 3 4 2 5" xfId="8540" xr:uid="{00000000-0005-0000-0000-0000B2530000}"/>
    <cellStyle name="Normal 2 6 3 3 4 2 6" xfId="8541" xr:uid="{00000000-0005-0000-0000-0000B3530000}"/>
    <cellStyle name="Normal 2 6 3 3 4 3" xfId="8542" xr:uid="{00000000-0005-0000-0000-0000B4530000}"/>
    <cellStyle name="Normal 2 6 3 3 4 3 2" xfId="8543" xr:uid="{00000000-0005-0000-0000-0000B5530000}"/>
    <cellStyle name="Normal 2 6 3 3 4 3 3" xfId="8544" xr:uid="{00000000-0005-0000-0000-0000B6530000}"/>
    <cellStyle name="Normal 2 6 3 3 4 3 4" xfId="8545" xr:uid="{00000000-0005-0000-0000-0000B7530000}"/>
    <cellStyle name="Normal 2 6 3 3 4 3 5" xfId="8546" xr:uid="{00000000-0005-0000-0000-0000B8530000}"/>
    <cellStyle name="Normal 2 6 3 3 5" xfId="8547" xr:uid="{00000000-0005-0000-0000-0000B9530000}"/>
    <cellStyle name="Normal 2 6 3 3 5 2" xfId="8548" xr:uid="{00000000-0005-0000-0000-0000BA530000}"/>
    <cellStyle name="Normal 2 6 3 3 5 2 2" xfId="8549" xr:uid="{00000000-0005-0000-0000-0000BB530000}"/>
    <cellStyle name="Normal 2 6 3 3 5 2 3" xfId="8550" xr:uid="{00000000-0005-0000-0000-0000BC530000}"/>
    <cellStyle name="Normal 2 6 3 3 5 2 4" xfId="8551" xr:uid="{00000000-0005-0000-0000-0000BD530000}"/>
    <cellStyle name="Normal 2 6 3 3 5 2 5" xfId="8552" xr:uid="{00000000-0005-0000-0000-0000BE530000}"/>
    <cellStyle name="Normal 2 6 3 3 6" xfId="8553" xr:uid="{00000000-0005-0000-0000-0000BF530000}"/>
    <cellStyle name="Normal 2 6 3 3 7" xfId="8554" xr:uid="{00000000-0005-0000-0000-0000C0530000}"/>
    <cellStyle name="Normal 2 6 3 3 8" xfId="8555" xr:uid="{00000000-0005-0000-0000-0000C1530000}"/>
    <cellStyle name="Normal 2 6 3 3 9" xfId="8556" xr:uid="{00000000-0005-0000-0000-0000C2530000}"/>
    <cellStyle name="Normal 2 6 3 4" xfId="8557" xr:uid="{00000000-0005-0000-0000-0000C3530000}"/>
    <cellStyle name="Normal 2 6 3 4 2" xfId="8558" xr:uid="{00000000-0005-0000-0000-0000C4530000}"/>
    <cellStyle name="Normal 2 6 3 4 2 2" xfId="8559" xr:uid="{00000000-0005-0000-0000-0000C5530000}"/>
    <cellStyle name="Normal 2 6 3 4 2 2 2" xfId="8560" xr:uid="{00000000-0005-0000-0000-0000C6530000}"/>
    <cellStyle name="Normal 2 6 3 4 2 2 2 2" xfId="8561" xr:uid="{00000000-0005-0000-0000-0000C7530000}"/>
    <cellStyle name="Normal 2 6 3 4 2 2 2 2 2" xfId="8562" xr:uid="{00000000-0005-0000-0000-0000C8530000}"/>
    <cellStyle name="Normal 2 6 3 4 2 2 2 2 3" xfId="8563" xr:uid="{00000000-0005-0000-0000-0000C9530000}"/>
    <cellStyle name="Normal 2 6 3 4 2 2 2 2 4" xfId="8564" xr:uid="{00000000-0005-0000-0000-0000CA530000}"/>
    <cellStyle name="Normal 2 6 3 4 2 2 2 2 5" xfId="8565" xr:uid="{00000000-0005-0000-0000-0000CB530000}"/>
    <cellStyle name="Normal 2 6 3 4 2 2 2 2 6" xfId="8566" xr:uid="{00000000-0005-0000-0000-0000CC530000}"/>
    <cellStyle name="Normal 2 6 3 4 2 2 3" xfId="8567" xr:uid="{00000000-0005-0000-0000-0000CD530000}"/>
    <cellStyle name="Normal 2 6 3 4 2 2 4" xfId="8568" xr:uid="{00000000-0005-0000-0000-0000CE530000}"/>
    <cellStyle name="Normal 2 6 3 4 2 2 5" xfId="8569" xr:uid="{00000000-0005-0000-0000-0000CF530000}"/>
    <cellStyle name="Normal 2 6 3 4 2 2 6" xfId="8570" xr:uid="{00000000-0005-0000-0000-0000D0530000}"/>
    <cellStyle name="Normal 2 6 3 4 2 2 7" xfId="8571" xr:uid="{00000000-0005-0000-0000-0000D1530000}"/>
    <cellStyle name="Normal 2 6 3 4 2 3" xfId="8572" xr:uid="{00000000-0005-0000-0000-0000D2530000}"/>
    <cellStyle name="Normal 2 6 3 4 2 3 2" xfId="8573" xr:uid="{00000000-0005-0000-0000-0000D3530000}"/>
    <cellStyle name="Normal 2 6 3 4 2 3 3" xfId="8574" xr:uid="{00000000-0005-0000-0000-0000D4530000}"/>
    <cellStyle name="Normal 2 6 3 4 2 3 4" xfId="8575" xr:uid="{00000000-0005-0000-0000-0000D5530000}"/>
    <cellStyle name="Normal 2 6 3 4 2 3 5" xfId="8576" xr:uid="{00000000-0005-0000-0000-0000D6530000}"/>
    <cellStyle name="Normal 2 6 3 4 2 3 6" xfId="8577" xr:uid="{00000000-0005-0000-0000-0000D7530000}"/>
    <cellStyle name="Normal 2 6 3 4 3" xfId="8578" xr:uid="{00000000-0005-0000-0000-0000D8530000}"/>
    <cellStyle name="Normal 2 6 3 4 3 2" xfId="8579" xr:uid="{00000000-0005-0000-0000-0000D9530000}"/>
    <cellStyle name="Normal 2 6 3 4 3 2 2" xfId="8580" xr:uid="{00000000-0005-0000-0000-0000DA530000}"/>
    <cellStyle name="Normal 2 6 3 4 3 2 3" xfId="8581" xr:uid="{00000000-0005-0000-0000-0000DB530000}"/>
    <cellStyle name="Normal 2 6 3 4 3 2 4" xfId="8582" xr:uid="{00000000-0005-0000-0000-0000DC530000}"/>
    <cellStyle name="Normal 2 6 3 4 3 2 5" xfId="8583" xr:uid="{00000000-0005-0000-0000-0000DD530000}"/>
    <cellStyle name="Normal 2 6 3 4 3 2 6" xfId="8584" xr:uid="{00000000-0005-0000-0000-0000DE530000}"/>
    <cellStyle name="Normal 2 6 3 4 4" xfId="8585" xr:uid="{00000000-0005-0000-0000-0000DF530000}"/>
    <cellStyle name="Normal 2 6 3 4 5" xfId="8586" xr:uid="{00000000-0005-0000-0000-0000E0530000}"/>
    <cellStyle name="Normal 2 6 3 4 6" xfId="8587" xr:uid="{00000000-0005-0000-0000-0000E1530000}"/>
    <cellStyle name="Normal 2 6 3 4 7" xfId="8588" xr:uid="{00000000-0005-0000-0000-0000E2530000}"/>
    <cellStyle name="Normal 2 6 3 4 8" xfId="8589" xr:uid="{00000000-0005-0000-0000-0000E3530000}"/>
    <cellStyle name="Normal 2 6 3 5" xfId="8590" xr:uid="{00000000-0005-0000-0000-0000E4530000}"/>
    <cellStyle name="Normal 2 6 3 6" xfId="8591" xr:uid="{00000000-0005-0000-0000-0000E5530000}"/>
    <cellStyle name="Normal 2 6 3 6 2" xfId="8592" xr:uid="{00000000-0005-0000-0000-0000E6530000}"/>
    <cellStyle name="Normal 2 6 3 6 2 2" xfId="8593" xr:uid="{00000000-0005-0000-0000-0000E7530000}"/>
    <cellStyle name="Normal 2 6 3 6 2 2 2" xfId="8594" xr:uid="{00000000-0005-0000-0000-0000E8530000}"/>
    <cellStyle name="Normal 2 6 3 6 2 2 3" xfId="8595" xr:uid="{00000000-0005-0000-0000-0000E9530000}"/>
    <cellStyle name="Normal 2 6 3 6 2 2 4" xfId="8596" xr:uid="{00000000-0005-0000-0000-0000EA530000}"/>
    <cellStyle name="Normal 2 6 3 6 2 2 5" xfId="8597" xr:uid="{00000000-0005-0000-0000-0000EB530000}"/>
    <cellStyle name="Normal 2 6 3 6 2 2 6" xfId="8598" xr:uid="{00000000-0005-0000-0000-0000EC530000}"/>
    <cellStyle name="Normal 2 6 3 6 3" xfId="8599" xr:uid="{00000000-0005-0000-0000-0000ED530000}"/>
    <cellStyle name="Normal 2 6 3 6 4" xfId="8600" xr:uid="{00000000-0005-0000-0000-0000EE530000}"/>
    <cellStyle name="Normal 2 6 3 6 5" xfId="8601" xr:uid="{00000000-0005-0000-0000-0000EF530000}"/>
    <cellStyle name="Normal 2 6 3 6 6" xfId="8602" xr:uid="{00000000-0005-0000-0000-0000F0530000}"/>
    <cellStyle name="Normal 2 6 3 6 7" xfId="8603" xr:uid="{00000000-0005-0000-0000-0000F1530000}"/>
    <cellStyle name="Normal 2 6 3 7" xfId="8604" xr:uid="{00000000-0005-0000-0000-0000F2530000}"/>
    <cellStyle name="Normal 2 6 3 7 2" xfId="8605" xr:uid="{00000000-0005-0000-0000-0000F3530000}"/>
    <cellStyle name="Normal 2 6 3 7 3" xfId="8606" xr:uid="{00000000-0005-0000-0000-0000F4530000}"/>
    <cellStyle name="Normal 2 6 3 7 4" xfId="8607" xr:uid="{00000000-0005-0000-0000-0000F5530000}"/>
    <cellStyle name="Normal 2 6 3 7 5" xfId="8608" xr:uid="{00000000-0005-0000-0000-0000F6530000}"/>
    <cellStyle name="Normal 2 6 3 7 6" xfId="8609" xr:uid="{00000000-0005-0000-0000-0000F7530000}"/>
    <cellStyle name="Normal 2 6 4" xfId="8610" xr:uid="{00000000-0005-0000-0000-0000F8530000}"/>
    <cellStyle name="Normal 2 6 4 2" xfId="8611" xr:uid="{00000000-0005-0000-0000-0000F9530000}"/>
    <cellStyle name="Normal 2 6 4 2 10" xfId="8612" xr:uid="{00000000-0005-0000-0000-0000FA530000}"/>
    <cellStyle name="Normal 2 6 4 2 2" xfId="8613" xr:uid="{00000000-0005-0000-0000-0000FB530000}"/>
    <cellStyle name="Normal 2 6 4 2 2 2" xfId="8614" xr:uid="{00000000-0005-0000-0000-0000FC530000}"/>
    <cellStyle name="Normal 2 6 4 2 2 2 2" xfId="8615" xr:uid="{00000000-0005-0000-0000-0000FD530000}"/>
    <cellStyle name="Normal 2 6 4 2 2 2 2 2" xfId="8616" xr:uid="{00000000-0005-0000-0000-0000FE530000}"/>
    <cellStyle name="Normal 2 6 4 2 2 2 2 2 2" xfId="8617" xr:uid="{00000000-0005-0000-0000-0000FF530000}"/>
    <cellStyle name="Normal 2 6 4 2 2 2 2 2 2 2" xfId="8618" xr:uid="{00000000-0005-0000-0000-000000540000}"/>
    <cellStyle name="Normal 2 6 4 2 2 2 2 2 2 2 2" xfId="8619" xr:uid="{00000000-0005-0000-0000-000001540000}"/>
    <cellStyle name="Normal 2 6 4 2 2 2 2 2 2 2 2 2" xfId="8620" xr:uid="{00000000-0005-0000-0000-000002540000}"/>
    <cellStyle name="Normal 2 6 4 2 2 2 2 2 2 2 2 2 2" xfId="8621" xr:uid="{00000000-0005-0000-0000-000003540000}"/>
    <cellStyle name="Normal 2 6 4 2 2 2 2 2 2 2 2 2 3" xfId="8622" xr:uid="{00000000-0005-0000-0000-000004540000}"/>
    <cellStyle name="Normal 2 6 4 2 2 2 2 2 2 2 2 2 4" xfId="8623" xr:uid="{00000000-0005-0000-0000-000005540000}"/>
    <cellStyle name="Normal 2 6 4 2 2 2 2 2 2 2 2 2 5" xfId="8624" xr:uid="{00000000-0005-0000-0000-000006540000}"/>
    <cellStyle name="Normal 2 6 4 2 2 2 2 2 2 2 3" xfId="8625" xr:uid="{00000000-0005-0000-0000-000007540000}"/>
    <cellStyle name="Normal 2 6 4 2 2 2 2 2 2 2 4" xfId="8626" xr:uid="{00000000-0005-0000-0000-000008540000}"/>
    <cellStyle name="Normal 2 6 4 2 2 2 2 2 2 2 5" xfId="8627" xr:uid="{00000000-0005-0000-0000-000009540000}"/>
    <cellStyle name="Normal 2 6 4 2 2 2 2 2 2 2 6" xfId="8628" xr:uid="{00000000-0005-0000-0000-00000A540000}"/>
    <cellStyle name="Normal 2 6 4 2 2 2 2 2 2 3" xfId="8629" xr:uid="{00000000-0005-0000-0000-00000B540000}"/>
    <cellStyle name="Normal 2 6 4 2 2 2 2 2 2 3 2" xfId="8630" xr:uid="{00000000-0005-0000-0000-00000C540000}"/>
    <cellStyle name="Normal 2 6 4 2 2 2 2 2 2 3 3" xfId="8631" xr:uid="{00000000-0005-0000-0000-00000D540000}"/>
    <cellStyle name="Normal 2 6 4 2 2 2 2 2 2 3 4" xfId="8632" xr:uid="{00000000-0005-0000-0000-00000E540000}"/>
    <cellStyle name="Normal 2 6 4 2 2 2 2 2 2 3 5" xfId="8633" xr:uid="{00000000-0005-0000-0000-00000F540000}"/>
    <cellStyle name="Normal 2 6 4 2 2 2 2 2 3" xfId="8634" xr:uid="{00000000-0005-0000-0000-000010540000}"/>
    <cellStyle name="Normal 2 6 4 2 2 2 2 2 3 2" xfId="8635" xr:uid="{00000000-0005-0000-0000-000011540000}"/>
    <cellStyle name="Normal 2 6 4 2 2 2 2 2 3 2 2" xfId="8636" xr:uid="{00000000-0005-0000-0000-000012540000}"/>
    <cellStyle name="Normal 2 6 4 2 2 2 2 2 3 2 3" xfId="8637" xr:uid="{00000000-0005-0000-0000-000013540000}"/>
    <cellStyle name="Normal 2 6 4 2 2 2 2 2 3 2 4" xfId="8638" xr:uid="{00000000-0005-0000-0000-000014540000}"/>
    <cellStyle name="Normal 2 6 4 2 2 2 2 2 3 2 5" xfId="8639" xr:uid="{00000000-0005-0000-0000-000015540000}"/>
    <cellStyle name="Normal 2 6 4 2 2 2 2 2 4" xfId="8640" xr:uid="{00000000-0005-0000-0000-000016540000}"/>
    <cellStyle name="Normal 2 6 4 2 2 2 2 2 5" xfId="8641" xr:uid="{00000000-0005-0000-0000-000017540000}"/>
    <cellStyle name="Normal 2 6 4 2 2 2 2 2 6" xfId="8642" xr:uid="{00000000-0005-0000-0000-000018540000}"/>
    <cellStyle name="Normal 2 6 4 2 2 2 2 2 7" xfId="8643" xr:uid="{00000000-0005-0000-0000-000019540000}"/>
    <cellStyle name="Normal 2 6 4 2 2 2 2 3" xfId="8644" xr:uid="{00000000-0005-0000-0000-00001A540000}"/>
    <cellStyle name="Normal 2 6 4 2 2 2 2 3 2" xfId="8645" xr:uid="{00000000-0005-0000-0000-00001B540000}"/>
    <cellStyle name="Normal 2 6 4 2 2 2 2 3 2 2" xfId="8646" xr:uid="{00000000-0005-0000-0000-00001C540000}"/>
    <cellStyle name="Normal 2 6 4 2 2 2 2 3 2 2 2" xfId="8647" xr:uid="{00000000-0005-0000-0000-00001D540000}"/>
    <cellStyle name="Normal 2 6 4 2 2 2 2 3 2 2 3" xfId="8648" xr:uid="{00000000-0005-0000-0000-00001E540000}"/>
    <cellStyle name="Normal 2 6 4 2 2 2 2 3 2 2 4" xfId="8649" xr:uid="{00000000-0005-0000-0000-00001F540000}"/>
    <cellStyle name="Normal 2 6 4 2 2 2 2 3 2 2 5" xfId="8650" xr:uid="{00000000-0005-0000-0000-000020540000}"/>
    <cellStyle name="Normal 2 6 4 2 2 2 2 3 3" xfId="8651" xr:uid="{00000000-0005-0000-0000-000021540000}"/>
    <cellStyle name="Normal 2 6 4 2 2 2 2 3 4" xfId="8652" xr:uid="{00000000-0005-0000-0000-000022540000}"/>
    <cellStyle name="Normal 2 6 4 2 2 2 2 3 5" xfId="8653" xr:uid="{00000000-0005-0000-0000-000023540000}"/>
    <cellStyle name="Normal 2 6 4 2 2 2 2 3 6" xfId="8654" xr:uid="{00000000-0005-0000-0000-000024540000}"/>
    <cellStyle name="Normal 2 6 4 2 2 2 2 4" xfId="8655" xr:uid="{00000000-0005-0000-0000-000025540000}"/>
    <cellStyle name="Normal 2 6 4 2 2 2 2 4 2" xfId="8656" xr:uid="{00000000-0005-0000-0000-000026540000}"/>
    <cellStyle name="Normal 2 6 4 2 2 2 2 4 3" xfId="8657" xr:uid="{00000000-0005-0000-0000-000027540000}"/>
    <cellStyle name="Normal 2 6 4 2 2 2 2 4 4" xfId="8658" xr:uid="{00000000-0005-0000-0000-000028540000}"/>
    <cellStyle name="Normal 2 6 4 2 2 2 2 4 5" xfId="8659" xr:uid="{00000000-0005-0000-0000-000029540000}"/>
    <cellStyle name="Normal 2 6 4 2 2 2 3" xfId="8660" xr:uid="{00000000-0005-0000-0000-00002A540000}"/>
    <cellStyle name="Normal 2 6 4 2 2 2 3 2" xfId="8661" xr:uid="{00000000-0005-0000-0000-00002B540000}"/>
    <cellStyle name="Normal 2 6 4 2 2 2 3 3" xfId="8662" xr:uid="{00000000-0005-0000-0000-00002C540000}"/>
    <cellStyle name="Normal 2 6 4 2 2 2 3 4" xfId="8663" xr:uid="{00000000-0005-0000-0000-00002D540000}"/>
    <cellStyle name="Normal 2 6 4 2 2 2 3 5" xfId="8664" xr:uid="{00000000-0005-0000-0000-00002E540000}"/>
    <cellStyle name="Normal 2 6 4 2 2 2 4" xfId="8665" xr:uid="{00000000-0005-0000-0000-00002F540000}"/>
    <cellStyle name="Normal 2 6 4 2 2 2 4 2" xfId="8666" xr:uid="{00000000-0005-0000-0000-000030540000}"/>
    <cellStyle name="Normal 2 6 4 2 2 2 4 2 2" xfId="8667" xr:uid="{00000000-0005-0000-0000-000031540000}"/>
    <cellStyle name="Normal 2 6 4 2 2 2 4 2 2 2" xfId="8668" xr:uid="{00000000-0005-0000-0000-000032540000}"/>
    <cellStyle name="Normal 2 6 4 2 2 2 4 2 2 2 2" xfId="8669" xr:uid="{00000000-0005-0000-0000-000033540000}"/>
    <cellStyle name="Normal 2 6 4 2 2 2 4 2 2 2 3" xfId="8670" xr:uid="{00000000-0005-0000-0000-000034540000}"/>
    <cellStyle name="Normal 2 6 4 2 2 2 4 2 2 2 4" xfId="8671" xr:uid="{00000000-0005-0000-0000-000035540000}"/>
    <cellStyle name="Normal 2 6 4 2 2 2 4 2 2 2 5" xfId="8672" xr:uid="{00000000-0005-0000-0000-000036540000}"/>
    <cellStyle name="Normal 2 6 4 2 2 2 4 2 3" xfId="8673" xr:uid="{00000000-0005-0000-0000-000037540000}"/>
    <cellStyle name="Normal 2 6 4 2 2 2 4 2 4" xfId="8674" xr:uid="{00000000-0005-0000-0000-000038540000}"/>
    <cellStyle name="Normal 2 6 4 2 2 2 4 2 5" xfId="8675" xr:uid="{00000000-0005-0000-0000-000039540000}"/>
    <cellStyle name="Normal 2 6 4 2 2 2 4 2 6" xfId="8676" xr:uid="{00000000-0005-0000-0000-00003A540000}"/>
    <cellStyle name="Normal 2 6 4 2 2 2 4 3" xfId="8677" xr:uid="{00000000-0005-0000-0000-00003B540000}"/>
    <cellStyle name="Normal 2 6 4 2 2 2 4 3 2" xfId="8678" xr:uid="{00000000-0005-0000-0000-00003C540000}"/>
    <cellStyle name="Normal 2 6 4 2 2 2 4 3 3" xfId="8679" xr:uid="{00000000-0005-0000-0000-00003D540000}"/>
    <cellStyle name="Normal 2 6 4 2 2 2 4 3 4" xfId="8680" xr:uid="{00000000-0005-0000-0000-00003E540000}"/>
    <cellStyle name="Normal 2 6 4 2 2 2 4 3 5" xfId="8681" xr:uid="{00000000-0005-0000-0000-00003F540000}"/>
    <cellStyle name="Normal 2 6 4 2 2 2 5" xfId="8682" xr:uid="{00000000-0005-0000-0000-000040540000}"/>
    <cellStyle name="Normal 2 6 4 2 2 2 5 2" xfId="8683" xr:uid="{00000000-0005-0000-0000-000041540000}"/>
    <cellStyle name="Normal 2 6 4 2 2 2 5 2 2" xfId="8684" xr:uid="{00000000-0005-0000-0000-000042540000}"/>
    <cellStyle name="Normal 2 6 4 2 2 2 5 2 3" xfId="8685" xr:uid="{00000000-0005-0000-0000-000043540000}"/>
    <cellStyle name="Normal 2 6 4 2 2 2 5 2 4" xfId="8686" xr:uid="{00000000-0005-0000-0000-000044540000}"/>
    <cellStyle name="Normal 2 6 4 2 2 2 5 2 5" xfId="8687" xr:uid="{00000000-0005-0000-0000-000045540000}"/>
    <cellStyle name="Normal 2 6 4 2 2 2 6" xfId="8688" xr:uid="{00000000-0005-0000-0000-000046540000}"/>
    <cellStyle name="Normal 2 6 4 2 2 2 7" xfId="8689" xr:uid="{00000000-0005-0000-0000-000047540000}"/>
    <cellStyle name="Normal 2 6 4 2 2 2 8" xfId="8690" xr:uid="{00000000-0005-0000-0000-000048540000}"/>
    <cellStyle name="Normal 2 6 4 2 2 2 9" xfId="8691" xr:uid="{00000000-0005-0000-0000-000049540000}"/>
    <cellStyle name="Normal 2 6 4 2 2 3" xfId="8692" xr:uid="{00000000-0005-0000-0000-00004A540000}"/>
    <cellStyle name="Normal 2 6 4 2 2 3 2" xfId="8693" xr:uid="{00000000-0005-0000-0000-00004B540000}"/>
    <cellStyle name="Normal 2 6 4 2 2 3 2 2" xfId="8694" xr:uid="{00000000-0005-0000-0000-00004C540000}"/>
    <cellStyle name="Normal 2 6 4 2 2 3 2 2 2" xfId="8695" xr:uid="{00000000-0005-0000-0000-00004D540000}"/>
    <cellStyle name="Normal 2 6 4 2 2 3 2 2 2 2" xfId="8696" xr:uid="{00000000-0005-0000-0000-00004E540000}"/>
    <cellStyle name="Normal 2 6 4 2 2 3 2 2 2 2 2" xfId="8697" xr:uid="{00000000-0005-0000-0000-00004F540000}"/>
    <cellStyle name="Normal 2 6 4 2 2 3 2 2 2 2 3" xfId="8698" xr:uid="{00000000-0005-0000-0000-000050540000}"/>
    <cellStyle name="Normal 2 6 4 2 2 3 2 2 2 2 4" xfId="8699" xr:uid="{00000000-0005-0000-0000-000051540000}"/>
    <cellStyle name="Normal 2 6 4 2 2 3 2 2 2 2 5" xfId="8700" xr:uid="{00000000-0005-0000-0000-000052540000}"/>
    <cellStyle name="Normal 2 6 4 2 2 3 2 2 2 2 6" xfId="8701" xr:uid="{00000000-0005-0000-0000-000053540000}"/>
    <cellStyle name="Normal 2 6 4 2 2 3 2 2 3" xfId="8702" xr:uid="{00000000-0005-0000-0000-000054540000}"/>
    <cellStyle name="Normal 2 6 4 2 2 3 2 2 4" xfId="8703" xr:uid="{00000000-0005-0000-0000-000055540000}"/>
    <cellStyle name="Normal 2 6 4 2 2 3 2 2 5" xfId="8704" xr:uid="{00000000-0005-0000-0000-000056540000}"/>
    <cellStyle name="Normal 2 6 4 2 2 3 2 2 6" xfId="8705" xr:uid="{00000000-0005-0000-0000-000057540000}"/>
    <cellStyle name="Normal 2 6 4 2 2 3 2 2 7" xfId="8706" xr:uid="{00000000-0005-0000-0000-000058540000}"/>
    <cellStyle name="Normal 2 6 4 2 2 3 2 3" xfId="8707" xr:uid="{00000000-0005-0000-0000-000059540000}"/>
    <cellStyle name="Normal 2 6 4 2 2 3 2 3 2" xfId="8708" xr:uid="{00000000-0005-0000-0000-00005A540000}"/>
    <cellStyle name="Normal 2 6 4 2 2 3 2 3 3" xfId="8709" xr:uid="{00000000-0005-0000-0000-00005B540000}"/>
    <cellStyle name="Normal 2 6 4 2 2 3 2 3 4" xfId="8710" xr:uid="{00000000-0005-0000-0000-00005C540000}"/>
    <cellStyle name="Normal 2 6 4 2 2 3 2 3 5" xfId="8711" xr:uid="{00000000-0005-0000-0000-00005D540000}"/>
    <cellStyle name="Normal 2 6 4 2 2 3 2 3 6" xfId="8712" xr:uid="{00000000-0005-0000-0000-00005E540000}"/>
    <cellStyle name="Normal 2 6 4 2 2 3 3" xfId="8713" xr:uid="{00000000-0005-0000-0000-00005F540000}"/>
    <cellStyle name="Normal 2 6 4 2 2 3 3 2" xfId="8714" xr:uid="{00000000-0005-0000-0000-000060540000}"/>
    <cellStyle name="Normal 2 6 4 2 2 3 3 2 2" xfId="8715" xr:uid="{00000000-0005-0000-0000-000061540000}"/>
    <cellStyle name="Normal 2 6 4 2 2 3 3 2 3" xfId="8716" xr:uid="{00000000-0005-0000-0000-000062540000}"/>
    <cellStyle name="Normal 2 6 4 2 2 3 3 2 4" xfId="8717" xr:uid="{00000000-0005-0000-0000-000063540000}"/>
    <cellStyle name="Normal 2 6 4 2 2 3 3 2 5" xfId="8718" xr:uid="{00000000-0005-0000-0000-000064540000}"/>
    <cellStyle name="Normal 2 6 4 2 2 3 3 2 6" xfId="8719" xr:uid="{00000000-0005-0000-0000-000065540000}"/>
    <cellStyle name="Normal 2 6 4 2 2 3 4" xfId="8720" xr:uid="{00000000-0005-0000-0000-000066540000}"/>
    <cellStyle name="Normal 2 6 4 2 2 3 5" xfId="8721" xr:uid="{00000000-0005-0000-0000-000067540000}"/>
    <cellStyle name="Normal 2 6 4 2 2 3 6" xfId="8722" xr:uid="{00000000-0005-0000-0000-000068540000}"/>
    <cellStyle name="Normal 2 6 4 2 2 3 7" xfId="8723" xr:uid="{00000000-0005-0000-0000-000069540000}"/>
    <cellStyle name="Normal 2 6 4 2 2 3 8" xfId="8724" xr:uid="{00000000-0005-0000-0000-00006A540000}"/>
    <cellStyle name="Normal 2 6 4 2 2 4" xfId="8725" xr:uid="{00000000-0005-0000-0000-00006B540000}"/>
    <cellStyle name="Normal 2 6 4 2 2 4 2" xfId="8726" xr:uid="{00000000-0005-0000-0000-00006C540000}"/>
    <cellStyle name="Normal 2 6 4 2 2 4 2 2" xfId="8727" xr:uid="{00000000-0005-0000-0000-00006D540000}"/>
    <cellStyle name="Normal 2 6 4 2 2 4 2 2 2" xfId="8728" xr:uid="{00000000-0005-0000-0000-00006E540000}"/>
    <cellStyle name="Normal 2 6 4 2 2 4 2 2 3" xfId="8729" xr:uid="{00000000-0005-0000-0000-00006F540000}"/>
    <cellStyle name="Normal 2 6 4 2 2 4 2 2 4" xfId="8730" xr:uid="{00000000-0005-0000-0000-000070540000}"/>
    <cellStyle name="Normal 2 6 4 2 2 4 2 2 5" xfId="8731" xr:uid="{00000000-0005-0000-0000-000071540000}"/>
    <cellStyle name="Normal 2 6 4 2 2 4 2 2 6" xfId="8732" xr:uid="{00000000-0005-0000-0000-000072540000}"/>
    <cellStyle name="Normal 2 6 4 2 2 4 3" xfId="8733" xr:uid="{00000000-0005-0000-0000-000073540000}"/>
    <cellStyle name="Normal 2 6 4 2 2 4 4" xfId="8734" xr:uid="{00000000-0005-0000-0000-000074540000}"/>
    <cellStyle name="Normal 2 6 4 2 2 4 5" xfId="8735" xr:uid="{00000000-0005-0000-0000-000075540000}"/>
    <cellStyle name="Normal 2 6 4 2 2 4 6" xfId="8736" xr:uid="{00000000-0005-0000-0000-000076540000}"/>
    <cellStyle name="Normal 2 6 4 2 2 4 7" xfId="8737" xr:uid="{00000000-0005-0000-0000-000077540000}"/>
    <cellStyle name="Normal 2 6 4 2 2 5" xfId="8738" xr:uid="{00000000-0005-0000-0000-000078540000}"/>
    <cellStyle name="Normal 2 6 4 2 2 5 2" xfId="8739" xr:uid="{00000000-0005-0000-0000-000079540000}"/>
    <cellStyle name="Normal 2 6 4 2 2 5 3" xfId="8740" xr:uid="{00000000-0005-0000-0000-00007A540000}"/>
    <cellStyle name="Normal 2 6 4 2 2 5 4" xfId="8741" xr:uid="{00000000-0005-0000-0000-00007B540000}"/>
    <cellStyle name="Normal 2 6 4 2 2 5 5" xfId="8742" xr:uid="{00000000-0005-0000-0000-00007C540000}"/>
    <cellStyle name="Normal 2 6 4 2 2 5 6" xfId="8743" xr:uid="{00000000-0005-0000-0000-00007D540000}"/>
    <cellStyle name="Normal 2 6 4 2 3" xfId="8744" xr:uid="{00000000-0005-0000-0000-00007E540000}"/>
    <cellStyle name="Normal 2 6 4 2 3 2" xfId="8745" xr:uid="{00000000-0005-0000-0000-00007F540000}"/>
    <cellStyle name="Normal 2 6 4 2 3 2 2" xfId="8746" xr:uid="{00000000-0005-0000-0000-000080540000}"/>
    <cellStyle name="Normal 2 6 4 2 3 2 2 2" xfId="8747" xr:uid="{00000000-0005-0000-0000-000081540000}"/>
    <cellStyle name="Normal 2 6 4 2 3 2 2 2 2" xfId="8748" xr:uid="{00000000-0005-0000-0000-000082540000}"/>
    <cellStyle name="Normal 2 6 4 2 3 2 2 2 2 2" xfId="8749" xr:uid="{00000000-0005-0000-0000-000083540000}"/>
    <cellStyle name="Normal 2 6 4 2 3 2 2 2 2 2 2" xfId="8750" xr:uid="{00000000-0005-0000-0000-000084540000}"/>
    <cellStyle name="Normal 2 6 4 2 3 2 2 2 2 2 3" xfId="8751" xr:uid="{00000000-0005-0000-0000-000085540000}"/>
    <cellStyle name="Normal 2 6 4 2 3 2 2 2 2 2 4" xfId="8752" xr:uid="{00000000-0005-0000-0000-000086540000}"/>
    <cellStyle name="Normal 2 6 4 2 3 2 2 2 2 2 5" xfId="8753" xr:uid="{00000000-0005-0000-0000-000087540000}"/>
    <cellStyle name="Normal 2 6 4 2 3 2 2 2 3" xfId="8754" xr:uid="{00000000-0005-0000-0000-000088540000}"/>
    <cellStyle name="Normal 2 6 4 2 3 2 2 2 4" xfId="8755" xr:uid="{00000000-0005-0000-0000-000089540000}"/>
    <cellStyle name="Normal 2 6 4 2 3 2 2 2 5" xfId="8756" xr:uid="{00000000-0005-0000-0000-00008A540000}"/>
    <cellStyle name="Normal 2 6 4 2 3 2 2 2 6" xfId="8757" xr:uid="{00000000-0005-0000-0000-00008B540000}"/>
    <cellStyle name="Normal 2 6 4 2 3 2 2 3" xfId="8758" xr:uid="{00000000-0005-0000-0000-00008C540000}"/>
    <cellStyle name="Normal 2 6 4 2 3 2 2 3 2" xfId="8759" xr:uid="{00000000-0005-0000-0000-00008D540000}"/>
    <cellStyle name="Normal 2 6 4 2 3 2 2 3 3" xfId="8760" xr:uid="{00000000-0005-0000-0000-00008E540000}"/>
    <cellStyle name="Normal 2 6 4 2 3 2 2 3 4" xfId="8761" xr:uid="{00000000-0005-0000-0000-00008F540000}"/>
    <cellStyle name="Normal 2 6 4 2 3 2 2 3 5" xfId="8762" xr:uid="{00000000-0005-0000-0000-000090540000}"/>
    <cellStyle name="Normal 2 6 4 2 3 2 3" xfId="8763" xr:uid="{00000000-0005-0000-0000-000091540000}"/>
    <cellStyle name="Normal 2 6 4 2 3 2 3 2" xfId="8764" xr:uid="{00000000-0005-0000-0000-000092540000}"/>
    <cellStyle name="Normal 2 6 4 2 3 2 3 2 2" xfId="8765" xr:uid="{00000000-0005-0000-0000-000093540000}"/>
    <cellStyle name="Normal 2 6 4 2 3 2 3 2 3" xfId="8766" xr:uid="{00000000-0005-0000-0000-000094540000}"/>
    <cellStyle name="Normal 2 6 4 2 3 2 3 2 4" xfId="8767" xr:uid="{00000000-0005-0000-0000-000095540000}"/>
    <cellStyle name="Normal 2 6 4 2 3 2 3 2 5" xfId="8768" xr:uid="{00000000-0005-0000-0000-000096540000}"/>
    <cellStyle name="Normal 2 6 4 2 3 2 4" xfId="8769" xr:uid="{00000000-0005-0000-0000-000097540000}"/>
    <cellStyle name="Normal 2 6 4 2 3 2 5" xfId="8770" xr:uid="{00000000-0005-0000-0000-000098540000}"/>
    <cellStyle name="Normal 2 6 4 2 3 2 6" xfId="8771" xr:uid="{00000000-0005-0000-0000-000099540000}"/>
    <cellStyle name="Normal 2 6 4 2 3 2 7" xfId="8772" xr:uid="{00000000-0005-0000-0000-00009A540000}"/>
    <cellStyle name="Normal 2 6 4 2 3 3" xfId="8773" xr:uid="{00000000-0005-0000-0000-00009B540000}"/>
    <cellStyle name="Normal 2 6 4 2 3 3 2" xfId="8774" xr:uid="{00000000-0005-0000-0000-00009C540000}"/>
    <cellStyle name="Normal 2 6 4 2 3 3 2 2" xfId="8775" xr:uid="{00000000-0005-0000-0000-00009D540000}"/>
    <cellStyle name="Normal 2 6 4 2 3 3 2 2 2" xfId="8776" xr:uid="{00000000-0005-0000-0000-00009E540000}"/>
    <cellStyle name="Normal 2 6 4 2 3 3 2 2 3" xfId="8777" xr:uid="{00000000-0005-0000-0000-00009F540000}"/>
    <cellStyle name="Normal 2 6 4 2 3 3 2 2 4" xfId="8778" xr:uid="{00000000-0005-0000-0000-0000A0540000}"/>
    <cellStyle name="Normal 2 6 4 2 3 3 2 2 5" xfId="8779" xr:uid="{00000000-0005-0000-0000-0000A1540000}"/>
    <cellStyle name="Normal 2 6 4 2 3 3 3" xfId="8780" xr:uid="{00000000-0005-0000-0000-0000A2540000}"/>
    <cellStyle name="Normal 2 6 4 2 3 3 4" xfId="8781" xr:uid="{00000000-0005-0000-0000-0000A3540000}"/>
    <cellStyle name="Normal 2 6 4 2 3 3 5" xfId="8782" xr:uid="{00000000-0005-0000-0000-0000A4540000}"/>
    <cellStyle name="Normal 2 6 4 2 3 3 6" xfId="8783" xr:uid="{00000000-0005-0000-0000-0000A5540000}"/>
    <cellStyle name="Normal 2 6 4 2 3 4" xfId="8784" xr:uid="{00000000-0005-0000-0000-0000A6540000}"/>
    <cellStyle name="Normal 2 6 4 2 3 4 2" xfId="8785" xr:uid="{00000000-0005-0000-0000-0000A7540000}"/>
    <cellStyle name="Normal 2 6 4 2 3 4 3" xfId="8786" xr:uid="{00000000-0005-0000-0000-0000A8540000}"/>
    <cellStyle name="Normal 2 6 4 2 3 4 4" xfId="8787" xr:uid="{00000000-0005-0000-0000-0000A9540000}"/>
    <cellStyle name="Normal 2 6 4 2 3 4 5" xfId="8788" xr:uid="{00000000-0005-0000-0000-0000AA540000}"/>
    <cellStyle name="Normal 2 6 4 2 4" xfId="8789" xr:uid="{00000000-0005-0000-0000-0000AB540000}"/>
    <cellStyle name="Normal 2 6 4 2 4 2" xfId="8790" xr:uid="{00000000-0005-0000-0000-0000AC540000}"/>
    <cellStyle name="Normal 2 6 4 2 4 3" xfId="8791" xr:uid="{00000000-0005-0000-0000-0000AD540000}"/>
    <cellStyle name="Normal 2 6 4 2 4 4" xfId="8792" xr:uid="{00000000-0005-0000-0000-0000AE540000}"/>
    <cellStyle name="Normal 2 6 4 2 4 5" xfId="8793" xr:uid="{00000000-0005-0000-0000-0000AF540000}"/>
    <cellStyle name="Normal 2 6 4 2 5" xfId="8794" xr:uid="{00000000-0005-0000-0000-0000B0540000}"/>
    <cellStyle name="Normal 2 6 4 2 5 2" xfId="8795" xr:uid="{00000000-0005-0000-0000-0000B1540000}"/>
    <cellStyle name="Normal 2 6 4 2 5 2 2" xfId="8796" xr:uid="{00000000-0005-0000-0000-0000B2540000}"/>
    <cellStyle name="Normal 2 6 4 2 5 2 2 2" xfId="8797" xr:uid="{00000000-0005-0000-0000-0000B3540000}"/>
    <cellStyle name="Normal 2 6 4 2 5 2 2 2 2" xfId="8798" xr:uid="{00000000-0005-0000-0000-0000B4540000}"/>
    <cellStyle name="Normal 2 6 4 2 5 2 2 2 3" xfId="8799" xr:uid="{00000000-0005-0000-0000-0000B5540000}"/>
    <cellStyle name="Normal 2 6 4 2 5 2 2 2 4" xfId="8800" xr:uid="{00000000-0005-0000-0000-0000B6540000}"/>
    <cellStyle name="Normal 2 6 4 2 5 2 2 2 5" xfId="8801" xr:uid="{00000000-0005-0000-0000-0000B7540000}"/>
    <cellStyle name="Normal 2 6 4 2 5 2 3" xfId="8802" xr:uid="{00000000-0005-0000-0000-0000B8540000}"/>
    <cellStyle name="Normal 2 6 4 2 5 2 4" xfId="8803" xr:uid="{00000000-0005-0000-0000-0000B9540000}"/>
    <cellStyle name="Normal 2 6 4 2 5 2 5" xfId="8804" xr:uid="{00000000-0005-0000-0000-0000BA540000}"/>
    <cellStyle name="Normal 2 6 4 2 5 2 6" xfId="8805" xr:uid="{00000000-0005-0000-0000-0000BB540000}"/>
    <cellStyle name="Normal 2 6 4 2 5 3" xfId="8806" xr:uid="{00000000-0005-0000-0000-0000BC540000}"/>
    <cellStyle name="Normal 2 6 4 2 5 3 2" xfId="8807" xr:uid="{00000000-0005-0000-0000-0000BD540000}"/>
    <cellStyle name="Normal 2 6 4 2 5 3 3" xfId="8808" xr:uid="{00000000-0005-0000-0000-0000BE540000}"/>
    <cellStyle name="Normal 2 6 4 2 5 3 4" xfId="8809" xr:uid="{00000000-0005-0000-0000-0000BF540000}"/>
    <cellStyle name="Normal 2 6 4 2 5 3 5" xfId="8810" xr:uid="{00000000-0005-0000-0000-0000C0540000}"/>
    <cellStyle name="Normal 2 6 4 2 6" xfId="8811" xr:uid="{00000000-0005-0000-0000-0000C1540000}"/>
    <cellStyle name="Normal 2 6 4 2 6 2" xfId="8812" xr:uid="{00000000-0005-0000-0000-0000C2540000}"/>
    <cellStyle name="Normal 2 6 4 2 6 2 2" xfId="8813" xr:uid="{00000000-0005-0000-0000-0000C3540000}"/>
    <cellStyle name="Normal 2 6 4 2 6 2 3" xfId="8814" xr:uid="{00000000-0005-0000-0000-0000C4540000}"/>
    <cellStyle name="Normal 2 6 4 2 6 2 4" xfId="8815" xr:uid="{00000000-0005-0000-0000-0000C5540000}"/>
    <cellStyle name="Normal 2 6 4 2 6 2 5" xfId="8816" xr:uid="{00000000-0005-0000-0000-0000C6540000}"/>
    <cellStyle name="Normal 2 6 4 2 7" xfId="8817" xr:uid="{00000000-0005-0000-0000-0000C7540000}"/>
    <cellStyle name="Normal 2 6 4 2 8" xfId="8818" xr:uid="{00000000-0005-0000-0000-0000C8540000}"/>
    <cellStyle name="Normal 2 6 4 2 9" xfId="8819" xr:uid="{00000000-0005-0000-0000-0000C9540000}"/>
    <cellStyle name="Normal 2 6 4 3" xfId="8820" xr:uid="{00000000-0005-0000-0000-0000CA540000}"/>
    <cellStyle name="Normal 2 6 4 3 2" xfId="8821" xr:uid="{00000000-0005-0000-0000-0000CB540000}"/>
    <cellStyle name="Normal 2 6 4 3 2 2" xfId="8822" xr:uid="{00000000-0005-0000-0000-0000CC540000}"/>
    <cellStyle name="Normal 2 6 4 3 2 2 2" xfId="8823" xr:uid="{00000000-0005-0000-0000-0000CD540000}"/>
    <cellStyle name="Normal 2 6 4 3 2 2 2 2" xfId="8824" xr:uid="{00000000-0005-0000-0000-0000CE540000}"/>
    <cellStyle name="Normal 2 6 4 3 2 2 2 2 2" xfId="8825" xr:uid="{00000000-0005-0000-0000-0000CF540000}"/>
    <cellStyle name="Normal 2 6 4 3 2 2 2 2 2 2" xfId="8826" xr:uid="{00000000-0005-0000-0000-0000D0540000}"/>
    <cellStyle name="Normal 2 6 4 3 2 2 2 2 2 2 2" xfId="8827" xr:uid="{00000000-0005-0000-0000-0000D1540000}"/>
    <cellStyle name="Normal 2 6 4 3 2 2 2 2 2 2 3" xfId="8828" xr:uid="{00000000-0005-0000-0000-0000D2540000}"/>
    <cellStyle name="Normal 2 6 4 3 2 2 2 2 2 2 4" xfId="8829" xr:uid="{00000000-0005-0000-0000-0000D3540000}"/>
    <cellStyle name="Normal 2 6 4 3 2 2 2 2 2 2 5" xfId="8830" xr:uid="{00000000-0005-0000-0000-0000D4540000}"/>
    <cellStyle name="Normal 2 6 4 3 2 2 2 2 3" xfId="8831" xr:uid="{00000000-0005-0000-0000-0000D5540000}"/>
    <cellStyle name="Normal 2 6 4 3 2 2 2 2 4" xfId="8832" xr:uid="{00000000-0005-0000-0000-0000D6540000}"/>
    <cellStyle name="Normal 2 6 4 3 2 2 2 2 5" xfId="8833" xr:uid="{00000000-0005-0000-0000-0000D7540000}"/>
    <cellStyle name="Normal 2 6 4 3 2 2 2 2 6" xfId="8834" xr:uid="{00000000-0005-0000-0000-0000D8540000}"/>
    <cellStyle name="Normal 2 6 4 3 2 2 2 3" xfId="8835" xr:uid="{00000000-0005-0000-0000-0000D9540000}"/>
    <cellStyle name="Normal 2 6 4 3 2 2 2 3 2" xfId="8836" xr:uid="{00000000-0005-0000-0000-0000DA540000}"/>
    <cellStyle name="Normal 2 6 4 3 2 2 2 3 3" xfId="8837" xr:uid="{00000000-0005-0000-0000-0000DB540000}"/>
    <cellStyle name="Normal 2 6 4 3 2 2 2 3 4" xfId="8838" xr:uid="{00000000-0005-0000-0000-0000DC540000}"/>
    <cellStyle name="Normal 2 6 4 3 2 2 2 3 5" xfId="8839" xr:uid="{00000000-0005-0000-0000-0000DD540000}"/>
    <cellStyle name="Normal 2 6 4 3 2 2 3" xfId="8840" xr:uid="{00000000-0005-0000-0000-0000DE540000}"/>
    <cellStyle name="Normal 2 6 4 3 2 2 3 2" xfId="8841" xr:uid="{00000000-0005-0000-0000-0000DF540000}"/>
    <cellStyle name="Normal 2 6 4 3 2 2 3 2 2" xfId="8842" xr:uid="{00000000-0005-0000-0000-0000E0540000}"/>
    <cellStyle name="Normal 2 6 4 3 2 2 3 2 3" xfId="8843" xr:uid="{00000000-0005-0000-0000-0000E1540000}"/>
    <cellStyle name="Normal 2 6 4 3 2 2 3 2 4" xfId="8844" xr:uid="{00000000-0005-0000-0000-0000E2540000}"/>
    <cellStyle name="Normal 2 6 4 3 2 2 3 2 5" xfId="8845" xr:uid="{00000000-0005-0000-0000-0000E3540000}"/>
    <cellStyle name="Normal 2 6 4 3 2 2 4" xfId="8846" xr:uid="{00000000-0005-0000-0000-0000E4540000}"/>
    <cellStyle name="Normal 2 6 4 3 2 2 5" xfId="8847" xr:uid="{00000000-0005-0000-0000-0000E5540000}"/>
    <cellStyle name="Normal 2 6 4 3 2 2 6" xfId="8848" xr:uid="{00000000-0005-0000-0000-0000E6540000}"/>
    <cellStyle name="Normal 2 6 4 3 2 2 7" xfId="8849" xr:uid="{00000000-0005-0000-0000-0000E7540000}"/>
    <cellStyle name="Normal 2 6 4 3 2 3" xfId="8850" xr:uid="{00000000-0005-0000-0000-0000E8540000}"/>
    <cellStyle name="Normal 2 6 4 3 2 3 2" xfId="8851" xr:uid="{00000000-0005-0000-0000-0000E9540000}"/>
    <cellStyle name="Normal 2 6 4 3 2 3 2 2" xfId="8852" xr:uid="{00000000-0005-0000-0000-0000EA540000}"/>
    <cellStyle name="Normal 2 6 4 3 2 3 2 2 2" xfId="8853" xr:uid="{00000000-0005-0000-0000-0000EB540000}"/>
    <cellStyle name="Normal 2 6 4 3 2 3 2 2 3" xfId="8854" xr:uid="{00000000-0005-0000-0000-0000EC540000}"/>
    <cellStyle name="Normal 2 6 4 3 2 3 2 2 4" xfId="8855" xr:uid="{00000000-0005-0000-0000-0000ED540000}"/>
    <cellStyle name="Normal 2 6 4 3 2 3 2 2 5" xfId="8856" xr:uid="{00000000-0005-0000-0000-0000EE540000}"/>
    <cellStyle name="Normal 2 6 4 3 2 3 3" xfId="8857" xr:uid="{00000000-0005-0000-0000-0000EF540000}"/>
    <cellStyle name="Normal 2 6 4 3 2 3 4" xfId="8858" xr:uid="{00000000-0005-0000-0000-0000F0540000}"/>
    <cellStyle name="Normal 2 6 4 3 2 3 5" xfId="8859" xr:uid="{00000000-0005-0000-0000-0000F1540000}"/>
    <cellStyle name="Normal 2 6 4 3 2 3 6" xfId="8860" xr:uid="{00000000-0005-0000-0000-0000F2540000}"/>
    <cellStyle name="Normal 2 6 4 3 2 4" xfId="8861" xr:uid="{00000000-0005-0000-0000-0000F3540000}"/>
    <cellStyle name="Normal 2 6 4 3 2 4 2" xfId="8862" xr:uid="{00000000-0005-0000-0000-0000F4540000}"/>
    <cellStyle name="Normal 2 6 4 3 2 4 3" xfId="8863" xr:uid="{00000000-0005-0000-0000-0000F5540000}"/>
    <cellStyle name="Normal 2 6 4 3 2 4 4" xfId="8864" xr:uid="{00000000-0005-0000-0000-0000F6540000}"/>
    <cellStyle name="Normal 2 6 4 3 2 4 5" xfId="8865" xr:uid="{00000000-0005-0000-0000-0000F7540000}"/>
    <cellStyle name="Normal 2 6 4 3 3" xfId="8866" xr:uid="{00000000-0005-0000-0000-0000F8540000}"/>
    <cellStyle name="Normal 2 6 4 3 3 2" xfId="8867" xr:uid="{00000000-0005-0000-0000-0000F9540000}"/>
    <cellStyle name="Normal 2 6 4 3 3 3" xfId="8868" xr:uid="{00000000-0005-0000-0000-0000FA540000}"/>
    <cellStyle name="Normal 2 6 4 3 3 4" xfId="8869" xr:uid="{00000000-0005-0000-0000-0000FB540000}"/>
    <cellStyle name="Normal 2 6 4 3 3 5" xfId="8870" xr:uid="{00000000-0005-0000-0000-0000FC540000}"/>
    <cellStyle name="Normal 2 6 4 3 4" xfId="8871" xr:uid="{00000000-0005-0000-0000-0000FD540000}"/>
    <cellStyle name="Normal 2 6 4 3 4 2" xfId="8872" xr:uid="{00000000-0005-0000-0000-0000FE540000}"/>
    <cellStyle name="Normal 2 6 4 3 4 2 2" xfId="8873" xr:uid="{00000000-0005-0000-0000-0000FF540000}"/>
    <cellStyle name="Normal 2 6 4 3 4 2 2 2" xfId="8874" xr:uid="{00000000-0005-0000-0000-000000550000}"/>
    <cellStyle name="Normal 2 6 4 3 4 2 2 2 2" xfId="8875" xr:uid="{00000000-0005-0000-0000-000001550000}"/>
    <cellStyle name="Normal 2 6 4 3 4 2 2 2 3" xfId="8876" xr:uid="{00000000-0005-0000-0000-000002550000}"/>
    <cellStyle name="Normal 2 6 4 3 4 2 2 2 4" xfId="8877" xr:uid="{00000000-0005-0000-0000-000003550000}"/>
    <cellStyle name="Normal 2 6 4 3 4 2 2 2 5" xfId="8878" xr:uid="{00000000-0005-0000-0000-000004550000}"/>
    <cellStyle name="Normal 2 6 4 3 4 2 3" xfId="8879" xr:uid="{00000000-0005-0000-0000-000005550000}"/>
    <cellStyle name="Normal 2 6 4 3 4 2 4" xfId="8880" xr:uid="{00000000-0005-0000-0000-000006550000}"/>
    <cellStyle name="Normal 2 6 4 3 4 2 5" xfId="8881" xr:uid="{00000000-0005-0000-0000-000007550000}"/>
    <cellStyle name="Normal 2 6 4 3 4 2 6" xfId="8882" xr:uid="{00000000-0005-0000-0000-000008550000}"/>
    <cellStyle name="Normal 2 6 4 3 4 3" xfId="8883" xr:uid="{00000000-0005-0000-0000-000009550000}"/>
    <cellStyle name="Normal 2 6 4 3 4 3 2" xfId="8884" xr:uid="{00000000-0005-0000-0000-00000A550000}"/>
    <cellStyle name="Normal 2 6 4 3 4 3 3" xfId="8885" xr:uid="{00000000-0005-0000-0000-00000B550000}"/>
    <cellStyle name="Normal 2 6 4 3 4 3 4" xfId="8886" xr:uid="{00000000-0005-0000-0000-00000C550000}"/>
    <cellStyle name="Normal 2 6 4 3 4 3 5" xfId="8887" xr:uid="{00000000-0005-0000-0000-00000D550000}"/>
    <cellStyle name="Normal 2 6 4 3 5" xfId="8888" xr:uid="{00000000-0005-0000-0000-00000E550000}"/>
    <cellStyle name="Normal 2 6 4 3 5 2" xfId="8889" xr:uid="{00000000-0005-0000-0000-00000F550000}"/>
    <cellStyle name="Normal 2 6 4 3 5 2 2" xfId="8890" xr:uid="{00000000-0005-0000-0000-000010550000}"/>
    <cellStyle name="Normal 2 6 4 3 5 2 3" xfId="8891" xr:uid="{00000000-0005-0000-0000-000011550000}"/>
    <cellStyle name="Normal 2 6 4 3 5 2 4" xfId="8892" xr:uid="{00000000-0005-0000-0000-000012550000}"/>
    <cellStyle name="Normal 2 6 4 3 5 2 5" xfId="8893" xr:uid="{00000000-0005-0000-0000-000013550000}"/>
    <cellStyle name="Normal 2 6 4 3 6" xfId="8894" xr:uid="{00000000-0005-0000-0000-000014550000}"/>
    <cellStyle name="Normal 2 6 4 3 7" xfId="8895" xr:uid="{00000000-0005-0000-0000-000015550000}"/>
    <cellStyle name="Normal 2 6 4 3 8" xfId="8896" xr:uid="{00000000-0005-0000-0000-000016550000}"/>
    <cellStyle name="Normal 2 6 4 3 9" xfId="8897" xr:uid="{00000000-0005-0000-0000-000017550000}"/>
    <cellStyle name="Normal 2 6 4 4" xfId="8898" xr:uid="{00000000-0005-0000-0000-000018550000}"/>
    <cellStyle name="Normal 2 6 4 4 2" xfId="8899" xr:uid="{00000000-0005-0000-0000-000019550000}"/>
    <cellStyle name="Normal 2 6 4 4 2 2" xfId="8900" xr:uid="{00000000-0005-0000-0000-00001A550000}"/>
    <cellStyle name="Normal 2 6 4 4 2 2 2" xfId="8901" xr:uid="{00000000-0005-0000-0000-00001B550000}"/>
    <cellStyle name="Normal 2 6 4 4 2 2 2 2" xfId="8902" xr:uid="{00000000-0005-0000-0000-00001C550000}"/>
    <cellStyle name="Normal 2 6 4 4 2 2 2 2 2" xfId="8903" xr:uid="{00000000-0005-0000-0000-00001D550000}"/>
    <cellStyle name="Normal 2 6 4 4 2 2 2 2 3" xfId="8904" xr:uid="{00000000-0005-0000-0000-00001E550000}"/>
    <cellStyle name="Normal 2 6 4 4 2 2 2 2 4" xfId="8905" xr:uid="{00000000-0005-0000-0000-00001F550000}"/>
    <cellStyle name="Normal 2 6 4 4 2 2 2 2 5" xfId="8906" xr:uid="{00000000-0005-0000-0000-000020550000}"/>
    <cellStyle name="Normal 2 6 4 4 2 2 2 2 6" xfId="8907" xr:uid="{00000000-0005-0000-0000-000021550000}"/>
    <cellStyle name="Normal 2 6 4 4 2 2 3" xfId="8908" xr:uid="{00000000-0005-0000-0000-000022550000}"/>
    <cellStyle name="Normal 2 6 4 4 2 2 4" xfId="8909" xr:uid="{00000000-0005-0000-0000-000023550000}"/>
    <cellStyle name="Normal 2 6 4 4 2 2 5" xfId="8910" xr:uid="{00000000-0005-0000-0000-000024550000}"/>
    <cellStyle name="Normal 2 6 4 4 2 2 6" xfId="8911" xr:uid="{00000000-0005-0000-0000-000025550000}"/>
    <cellStyle name="Normal 2 6 4 4 2 2 7" xfId="8912" xr:uid="{00000000-0005-0000-0000-000026550000}"/>
    <cellStyle name="Normal 2 6 4 4 2 3" xfId="8913" xr:uid="{00000000-0005-0000-0000-000027550000}"/>
    <cellStyle name="Normal 2 6 4 4 2 3 2" xfId="8914" xr:uid="{00000000-0005-0000-0000-000028550000}"/>
    <cellStyle name="Normal 2 6 4 4 2 3 3" xfId="8915" xr:uid="{00000000-0005-0000-0000-000029550000}"/>
    <cellStyle name="Normal 2 6 4 4 2 3 4" xfId="8916" xr:uid="{00000000-0005-0000-0000-00002A550000}"/>
    <cellStyle name="Normal 2 6 4 4 2 3 5" xfId="8917" xr:uid="{00000000-0005-0000-0000-00002B550000}"/>
    <cellStyle name="Normal 2 6 4 4 2 3 6" xfId="8918" xr:uid="{00000000-0005-0000-0000-00002C550000}"/>
    <cellStyle name="Normal 2 6 4 4 3" xfId="8919" xr:uid="{00000000-0005-0000-0000-00002D550000}"/>
    <cellStyle name="Normal 2 6 4 4 3 2" xfId="8920" xr:uid="{00000000-0005-0000-0000-00002E550000}"/>
    <cellStyle name="Normal 2 6 4 4 3 2 2" xfId="8921" xr:uid="{00000000-0005-0000-0000-00002F550000}"/>
    <cellStyle name="Normal 2 6 4 4 3 2 3" xfId="8922" xr:uid="{00000000-0005-0000-0000-000030550000}"/>
    <cellStyle name="Normal 2 6 4 4 3 2 4" xfId="8923" xr:uid="{00000000-0005-0000-0000-000031550000}"/>
    <cellStyle name="Normal 2 6 4 4 3 2 5" xfId="8924" xr:uid="{00000000-0005-0000-0000-000032550000}"/>
    <cellStyle name="Normal 2 6 4 4 3 2 6" xfId="8925" xr:uid="{00000000-0005-0000-0000-000033550000}"/>
    <cellStyle name="Normal 2 6 4 4 4" xfId="8926" xr:uid="{00000000-0005-0000-0000-000034550000}"/>
    <cellStyle name="Normal 2 6 4 4 5" xfId="8927" xr:uid="{00000000-0005-0000-0000-000035550000}"/>
    <cellStyle name="Normal 2 6 4 4 6" xfId="8928" xr:uid="{00000000-0005-0000-0000-000036550000}"/>
    <cellStyle name="Normal 2 6 4 4 7" xfId="8929" xr:uid="{00000000-0005-0000-0000-000037550000}"/>
    <cellStyle name="Normal 2 6 4 4 8" xfId="8930" xr:uid="{00000000-0005-0000-0000-000038550000}"/>
    <cellStyle name="Normal 2 6 4 5" xfId="8931" xr:uid="{00000000-0005-0000-0000-000039550000}"/>
    <cellStyle name="Normal 2 6 4 5 2" xfId="8932" xr:uid="{00000000-0005-0000-0000-00003A550000}"/>
    <cellStyle name="Normal 2 6 4 5 2 2" xfId="8933" xr:uid="{00000000-0005-0000-0000-00003B550000}"/>
    <cellStyle name="Normal 2 6 4 5 2 2 2" xfId="8934" xr:uid="{00000000-0005-0000-0000-00003C550000}"/>
    <cellStyle name="Normal 2 6 4 5 2 2 3" xfId="8935" xr:uid="{00000000-0005-0000-0000-00003D550000}"/>
    <cellStyle name="Normal 2 6 4 5 2 2 4" xfId="8936" xr:uid="{00000000-0005-0000-0000-00003E550000}"/>
    <cellStyle name="Normal 2 6 4 5 2 2 5" xfId="8937" xr:uid="{00000000-0005-0000-0000-00003F550000}"/>
    <cellStyle name="Normal 2 6 4 5 2 2 6" xfId="8938" xr:uid="{00000000-0005-0000-0000-000040550000}"/>
    <cellStyle name="Normal 2 6 4 5 3" xfId="8939" xr:uid="{00000000-0005-0000-0000-000041550000}"/>
    <cellStyle name="Normal 2 6 4 5 4" xfId="8940" xr:uid="{00000000-0005-0000-0000-000042550000}"/>
    <cellStyle name="Normal 2 6 4 5 5" xfId="8941" xr:uid="{00000000-0005-0000-0000-000043550000}"/>
    <cellStyle name="Normal 2 6 4 5 6" xfId="8942" xr:uid="{00000000-0005-0000-0000-000044550000}"/>
    <cellStyle name="Normal 2 6 4 5 7" xfId="8943" xr:uid="{00000000-0005-0000-0000-000045550000}"/>
    <cellStyle name="Normal 2 6 4 6" xfId="8944" xr:uid="{00000000-0005-0000-0000-000046550000}"/>
    <cellStyle name="Normal 2 6 4 6 2" xfId="8945" xr:uid="{00000000-0005-0000-0000-000047550000}"/>
    <cellStyle name="Normal 2 6 4 6 3" xfId="8946" xr:uid="{00000000-0005-0000-0000-000048550000}"/>
    <cellStyle name="Normal 2 6 4 6 4" xfId="8947" xr:uid="{00000000-0005-0000-0000-000049550000}"/>
    <cellStyle name="Normal 2 6 4 6 5" xfId="8948" xr:uid="{00000000-0005-0000-0000-00004A550000}"/>
    <cellStyle name="Normal 2 6 4 6 6" xfId="8949" xr:uid="{00000000-0005-0000-0000-00004B550000}"/>
    <cellStyle name="Normal 2 6 5" xfId="8950" xr:uid="{00000000-0005-0000-0000-00004C550000}"/>
    <cellStyle name="Normal 2 6 5 2" xfId="8951" xr:uid="{00000000-0005-0000-0000-00004D550000}"/>
    <cellStyle name="Normal 2 6 5 3" xfId="8952" xr:uid="{00000000-0005-0000-0000-00004E550000}"/>
    <cellStyle name="Normal 2 6 5 4" xfId="8953" xr:uid="{00000000-0005-0000-0000-00004F550000}"/>
    <cellStyle name="Normal 2 6 5 5" xfId="8954" xr:uid="{00000000-0005-0000-0000-000050550000}"/>
    <cellStyle name="Normal 2 6 6" xfId="8955" xr:uid="{00000000-0005-0000-0000-000051550000}"/>
    <cellStyle name="Normal 2 6 6 2" xfId="8956" xr:uid="{00000000-0005-0000-0000-000052550000}"/>
    <cellStyle name="Normal 2 6 6 3" xfId="8957" xr:uid="{00000000-0005-0000-0000-000053550000}"/>
    <cellStyle name="Normal 2 6 6 4" xfId="8958" xr:uid="{00000000-0005-0000-0000-000054550000}"/>
    <cellStyle name="Normal 2 6 6 5" xfId="8959" xr:uid="{00000000-0005-0000-0000-000055550000}"/>
    <cellStyle name="Normal 2 6 7" xfId="8960" xr:uid="{00000000-0005-0000-0000-000056550000}"/>
    <cellStyle name="Normal 2 6 7 2" xfId="8961" xr:uid="{00000000-0005-0000-0000-000057550000}"/>
    <cellStyle name="Normal 2 6 7 2 2" xfId="8962" xr:uid="{00000000-0005-0000-0000-000058550000}"/>
    <cellStyle name="Normal 2 6 7 2 2 2" xfId="8963" xr:uid="{00000000-0005-0000-0000-000059550000}"/>
    <cellStyle name="Normal 2 6 7 2 2 2 2" xfId="8964" xr:uid="{00000000-0005-0000-0000-00005A550000}"/>
    <cellStyle name="Normal 2 6 7 2 2 2 2 2" xfId="8965" xr:uid="{00000000-0005-0000-0000-00005B550000}"/>
    <cellStyle name="Normal 2 6 7 2 2 2 2 2 2" xfId="8966" xr:uid="{00000000-0005-0000-0000-00005C550000}"/>
    <cellStyle name="Normal 2 6 7 2 2 2 2 2 2 2" xfId="8967" xr:uid="{00000000-0005-0000-0000-00005D550000}"/>
    <cellStyle name="Normal 2 6 7 2 2 2 2 2 2 2 2" xfId="8968" xr:uid="{00000000-0005-0000-0000-00005E550000}"/>
    <cellStyle name="Normal 2 6 7 2 2 2 2 2 2 2 3" xfId="8969" xr:uid="{00000000-0005-0000-0000-00005F550000}"/>
    <cellStyle name="Normal 2 6 7 2 2 2 2 2 2 2 4" xfId="8970" xr:uid="{00000000-0005-0000-0000-000060550000}"/>
    <cellStyle name="Normal 2 6 7 2 2 2 2 2 2 2 5" xfId="8971" xr:uid="{00000000-0005-0000-0000-000061550000}"/>
    <cellStyle name="Normal 2 6 7 2 2 2 2 2 3" xfId="8972" xr:uid="{00000000-0005-0000-0000-000062550000}"/>
    <cellStyle name="Normal 2 6 7 2 2 2 2 2 4" xfId="8973" xr:uid="{00000000-0005-0000-0000-000063550000}"/>
    <cellStyle name="Normal 2 6 7 2 2 2 2 2 5" xfId="8974" xr:uid="{00000000-0005-0000-0000-000064550000}"/>
    <cellStyle name="Normal 2 6 7 2 2 2 2 2 6" xfId="8975" xr:uid="{00000000-0005-0000-0000-000065550000}"/>
    <cellStyle name="Normal 2 6 7 2 2 2 2 3" xfId="8976" xr:uid="{00000000-0005-0000-0000-000066550000}"/>
    <cellStyle name="Normal 2 6 7 2 2 2 2 3 2" xfId="8977" xr:uid="{00000000-0005-0000-0000-000067550000}"/>
    <cellStyle name="Normal 2 6 7 2 2 2 2 3 3" xfId="8978" xr:uid="{00000000-0005-0000-0000-000068550000}"/>
    <cellStyle name="Normal 2 6 7 2 2 2 2 3 4" xfId="8979" xr:uid="{00000000-0005-0000-0000-000069550000}"/>
    <cellStyle name="Normal 2 6 7 2 2 2 2 3 5" xfId="8980" xr:uid="{00000000-0005-0000-0000-00006A550000}"/>
    <cellStyle name="Normal 2 6 7 2 2 2 3" xfId="8981" xr:uid="{00000000-0005-0000-0000-00006B550000}"/>
    <cellStyle name="Normal 2 6 7 2 2 2 3 2" xfId="8982" xr:uid="{00000000-0005-0000-0000-00006C550000}"/>
    <cellStyle name="Normal 2 6 7 2 2 2 3 2 2" xfId="8983" xr:uid="{00000000-0005-0000-0000-00006D550000}"/>
    <cellStyle name="Normal 2 6 7 2 2 2 3 2 3" xfId="8984" xr:uid="{00000000-0005-0000-0000-00006E550000}"/>
    <cellStyle name="Normal 2 6 7 2 2 2 3 2 4" xfId="8985" xr:uid="{00000000-0005-0000-0000-00006F550000}"/>
    <cellStyle name="Normal 2 6 7 2 2 2 3 2 5" xfId="8986" xr:uid="{00000000-0005-0000-0000-000070550000}"/>
    <cellStyle name="Normal 2 6 7 2 2 2 4" xfId="8987" xr:uid="{00000000-0005-0000-0000-000071550000}"/>
    <cellStyle name="Normal 2 6 7 2 2 2 5" xfId="8988" xr:uid="{00000000-0005-0000-0000-000072550000}"/>
    <cellStyle name="Normal 2 6 7 2 2 2 6" xfId="8989" xr:uid="{00000000-0005-0000-0000-000073550000}"/>
    <cellStyle name="Normal 2 6 7 2 2 2 7" xfId="8990" xr:uid="{00000000-0005-0000-0000-000074550000}"/>
    <cellStyle name="Normal 2 6 7 2 2 3" xfId="8991" xr:uid="{00000000-0005-0000-0000-000075550000}"/>
    <cellStyle name="Normal 2 6 7 2 2 3 2" xfId="8992" xr:uid="{00000000-0005-0000-0000-000076550000}"/>
    <cellStyle name="Normal 2 6 7 2 2 3 2 2" xfId="8993" xr:uid="{00000000-0005-0000-0000-000077550000}"/>
    <cellStyle name="Normal 2 6 7 2 2 3 2 2 2" xfId="8994" xr:uid="{00000000-0005-0000-0000-000078550000}"/>
    <cellStyle name="Normal 2 6 7 2 2 3 2 2 3" xfId="8995" xr:uid="{00000000-0005-0000-0000-000079550000}"/>
    <cellStyle name="Normal 2 6 7 2 2 3 2 2 4" xfId="8996" xr:uid="{00000000-0005-0000-0000-00007A550000}"/>
    <cellStyle name="Normal 2 6 7 2 2 3 2 2 5" xfId="8997" xr:uid="{00000000-0005-0000-0000-00007B550000}"/>
    <cellStyle name="Normal 2 6 7 2 2 3 3" xfId="8998" xr:uid="{00000000-0005-0000-0000-00007C550000}"/>
    <cellStyle name="Normal 2 6 7 2 2 3 4" xfId="8999" xr:uid="{00000000-0005-0000-0000-00007D550000}"/>
    <cellStyle name="Normal 2 6 7 2 2 3 5" xfId="9000" xr:uid="{00000000-0005-0000-0000-00007E550000}"/>
    <cellStyle name="Normal 2 6 7 2 2 3 6" xfId="9001" xr:uid="{00000000-0005-0000-0000-00007F550000}"/>
    <cellStyle name="Normal 2 6 7 2 2 4" xfId="9002" xr:uid="{00000000-0005-0000-0000-000080550000}"/>
    <cellStyle name="Normal 2 6 7 2 2 4 2" xfId="9003" xr:uid="{00000000-0005-0000-0000-000081550000}"/>
    <cellStyle name="Normal 2 6 7 2 2 4 3" xfId="9004" xr:uid="{00000000-0005-0000-0000-000082550000}"/>
    <cellStyle name="Normal 2 6 7 2 2 4 4" xfId="9005" xr:uid="{00000000-0005-0000-0000-000083550000}"/>
    <cellStyle name="Normal 2 6 7 2 2 4 5" xfId="9006" xr:uid="{00000000-0005-0000-0000-000084550000}"/>
    <cellStyle name="Normal 2 6 7 2 3" xfId="9007" xr:uid="{00000000-0005-0000-0000-000085550000}"/>
    <cellStyle name="Normal 2 6 7 2 3 2" xfId="9008" xr:uid="{00000000-0005-0000-0000-000086550000}"/>
    <cellStyle name="Normal 2 6 7 2 3 3" xfId="9009" xr:uid="{00000000-0005-0000-0000-000087550000}"/>
    <cellStyle name="Normal 2 6 7 2 3 4" xfId="9010" xr:uid="{00000000-0005-0000-0000-000088550000}"/>
    <cellStyle name="Normal 2 6 7 2 3 5" xfId="9011" xr:uid="{00000000-0005-0000-0000-000089550000}"/>
    <cellStyle name="Normal 2 6 7 2 4" xfId="9012" xr:uid="{00000000-0005-0000-0000-00008A550000}"/>
    <cellStyle name="Normal 2 6 7 2 4 2" xfId="9013" xr:uid="{00000000-0005-0000-0000-00008B550000}"/>
    <cellStyle name="Normal 2 6 7 2 4 2 2" xfId="9014" xr:uid="{00000000-0005-0000-0000-00008C550000}"/>
    <cellStyle name="Normal 2 6 7 2 4 2 2 2" xfId="9015" xr:uid="{00000000-0005-0000-0000-00008D550000}"/>
    <cellStyle name="Normal 2 6 7 2 4 2 2 2 2" xfId="9016" xr:uid="{00000000-0005-0000-0000-00008E550000}"/>
    <cellStyle name="Normal 2 6 7 2 4 2 2 2 3" xfId="9017" xr:uid="{00000000-0005-0000-0000-00008F550000}"/>
    <cellStyle name="Normal 2 6 7 2 4 2 2 2 4" xfId="9018" xr:uid="{00000000-0005-0000-0000-000090550000}"/>
    <cellStyle name="Normal 2 6 7 2 4 2 2 2 5" xfId="9019" xr:uid="{00000000-0005-0000-0000-000091550000}"/>
    <cellStyle name="Normal 2 6 7 2 4 2 3" xfId="9020" xr:uid="{00000000-0005-0000-0000-000092550000}"/>
    <cellStyle name="Normal 2 6 7 2 4 2 4" xfId="9021" xr:uid="{00000000-0005-0000-0000-000093550000}"/>
    <cellStyle name="Normal 2 6 7 2 4 2 5" xfId="9022" xr:uid="{00000000-0005-0000-0000-000094550000}"/>
    <cellStyle name="Normal 2 6 7 2 4 2 6" xfId="9023" xr:uid="{00000000-0005-0000-0000-000095550000}"/>
    <cellStyle name="Normal 2 6 7 2 4 3" xfId="9024" xr:uid="{00000000-0005-0000-0000-000096550000}"/>
    <cellStyle name="Normal 2 6 7 2 4 3 2" xfId="9025" xr:uid="{00000000-0005-0000-0000-000097550000}"/>
    <cellStyle name="Normal 2 6 7 2 4 3 3" xfId="9026" xr:uid="{00000000-0005-0000-0000-000098550000}"/>
    <cellStyle name="Normal 2 6 7 2 4 3 4" xfId="9027" xr:uid="{00000000-0005-0000-0000-000099550000}"/>
    <cellStyle name="Normal 2 6 7 2 4 3 5" xfId="9028" xr:uid="{00000000-0005-0000-0000-00009A550000}"/>
    <cellStyle name="Normal 2 6 7 2 5" xfId="9029" xr:uid="{00000000-0005-0000-0000-00009B550000}"/>
    <cellStyle name="Normal 2 6 7 2 5 2" xfId="9030" xr:uid="{00000000-0005-0000-0000-00009C550000}"/>
    <cellStyle name="Normal 2 6 7 2 5 2 2" xfId="9031" xr:uid="{00000000-0005-0000-0000-00009D550000}"/>
    <cellStyle name="Normal 2 6 7 2 5 2 3" xfId="9032" xr:uid="{00000000-0005-0000-0000-00009E550000}"/>
    <cellStyle name="Normal 2 6 7 2 5 2 4" xfId="9033" xr:uid="{00000000-0005-0000-0000-00009F550000}"/>
    <cellStyle name="Normal 2 6 7 2 5 2 5" xfId="9034" xr:uid="{00000000-0005-0000-0000-0000A0550000}"/>
    <cellStyle name="Normal 2 6 7 2 6" xfId="9035" xr:uid="{00000000-0005-0000-0000-0000A1550000}"/>
    <cellStyle name="Normal 2 6 7 2 7" xfId="9036" xr:uid="{00000000-0005-0000-0000-0000A2550000}"/>
    <cellStyle name="Normal 2 6 7 2 8" xfId="9037" xr:uid="{00000000-0005-0000-0000-0000A3550000}"/>
    <cellStyle name="Normal 2 6 7 2 9" xfId="9038" xr:uid="{00000000-0005-0000-0000-0000A4550000}"/>
    <cellStyle name="Normal 2 6 7 3" xfId="9039" xr:uid="{00000000-0005-0000-0000-0000A5550000}"/>
    <cellStyle name="Normal 2 6 7 3 2" xfId="9040" xr:uid="{00000000-0005-0000-0000-0000A6550000}"/>
    <cellStyle name="Normal 2 6 7 3 2 2" xfId="9041" xr:uid="{00000000-0005-0000-0000-0000A7550000}"/>
    <cellStyle name="Normal 2 6 7 3 2 2 2" xfId="9042" xr:uid="{00000000-0005-0000-0000-0000A8550000}"/>
    <cellStyle name="Normal 2 6 7 3 2 2 2 2" xfId="9043" xr:uid="{00000000-0005-0000-0000-0000A9550000}"/>
    <cellStyle name="Normal 2 6 7 3 2 2 2 2 2" xfId="9044" xr:uid="{00000000-0005-0000-0000-0000AA550000}"/>
    <cellStyle name="Normal 2 6 7 3 2 2 2 2 3" xfId="9045" xr:uid="{00000000-0005-0000-0000-0000AB550000}"/>
    <cellStyle name="Normal 2 6 7 3 2 2 2 2 4" xfId="9046" xr:uid="{00000000-0005-0000-0000-0000AC550000}"/>
    <cellStyle name="Normal 2 6 7 3 2 2 2 2 5" xfId="9047" xr:uid="{00000000-0005-0000-0000-0000AD550000}"/>
    <cellStyle name="Normal 2 6 7 3 2 2 2 2 6" xfId="9048" xr:uid="{00000000-0005-0000-0000-0000AE550000}"/>
    <cellStyle name="Normal 2 6 7 3 2 2 3" xfId="9049" xr:uid="{00000000-0005-0000-0000-0000AF550000}"/>
    <cellStyle name="Normal 2 6 7 3 2 2 4" xfId="9050" xr:uid="{00000000-0005-0000-0000-0000B0550000}"/>
    <cellStyle name="Normal 2 6 7 3 2 2 5" xfId="9051" xr:uid="{00000000-0005-0000-0000-0000B1550000}"/>
    <cellStyle name="Normal 2 6 7 3 2 2 6" xfId="9052" xr:uid="{00000000-0005-0000-0000-0000B2550000}"/>
    <cellStyle name="Normal 2 6 7 3 2 2 7" xfId="9053" xr:uid="{00000000-0005-0000-0000-0000B3550000}"/>
    <cellStyle name="Normal 2 6 7 3 2 3" xfId="9054" xr:uid="{00000000-0005-0000-0000-0000B4550000}"/>
    <cellStyle name="Normal 2 6 7 3 2 3 2" xfId="9055" xr:uid="{00000000-0005-0000-0000-0000B5550000}"/>
    <cellStyle name="Normal 2 6 7 3 2 3 3" xfId="9056" xr:uid="{00000000-0005-0000-0000-0000B6550000}"/>
    <cellStyle name="Normal 2 6 7 3 2 3 4" xfId="9057" xr:uid="{00000000-0005-0000-0000-0000B7550000}"/>
    <cellStyle name="Normal 2 6 7 3 2 3 5" xfId="9058" xr:uid="{00000000-0005-0000-0000-0000B8550000}"/>
    <cellStyle name="Normal 2 6 7 3 2 3 6" xfId="9059" xr:uid="{00000000-0005-0000-0000-0000B9550000}"/>
    <cellStyle name="Normal 2 6 7 3 3" xfId="9060" xr:uid="{00000000-0005-0000-0000-0000BA550000}"/>
    <cellStyle name="Normal 2 6 7 3 3 2" xfId="9061" xr:uid="{00000000-0005-0000-0000-0000BB550000}"/>
    <cellStyle name="Normal 2 6 7 3 3 2 2" xfId="9062" xr:uid="{00000000-0005-0000-0000-0000BC550000}"/>
    <cellStyle name="Normal 2 6 7 3 3 2 3" xfId="9063" xr:uid="{00000000-0005-0000-0000-0000BD550000}"/>
    <cellStyle name="Normal 2 6 7 3 3 2 4" xfId="9064" xr:uid="{00000000-0005-0000-0000-0000BE550000}"/>
    <cellStyle name="Normal 2 6 7 3 3 2 5" xfId="9065" xr:uid="{00000000-0005-0000-0000-0000BF550000}"/>
    <cellStyle name="Normal 2 6 7 3 3 2 6" xfId="9066" xr:uid="{00000000-0005-0000-0000-0000C0550000}"/>
    <cellStyle name="Normal 2 6 7 3 4" xfId="9067" xr:uid="{00000000-0005-0000-0000-0000C1550000}"/>
    <cellStyle name="Normal 2 6 7 3 5" xfId="9068" xr:uid="{00000000-0005-0000-0000-0000C2550000}"/>
    <cellStyle name="Normal 2 6 7 3 6" xfId="9069" xr:uid="{00000000-0005-0000-0000-0000C3550000}"/>
    <cellStyle name="Normal 2 6 7 3 7" xfId="9070" xr:uid="{00000000-0005-0000-0000-0000C4550000}"/>
    <cellStyle name="Normal 2 6 7 3 8" xfId="9071" xr:uid="{00000000-0005-0000-0000-0000C5550000}"/>
    <cellStyle name="Normal 2 6 7 4" xfId="9072" xr:uid="{00000000-0005-0000-0000-0000C6550000}"/>
    <cellStyle name="Normal 2 6 7 4 2" xfId="9073" xr:uid="{00000000-0005-0000-0000-0000C7550000}"/>
    <cellStyle name="Normal 2 6 7 4 2 2" xfId="9074" xr:uid="{00000000-0005-0000-0000-0000C8550000}"/>
    <cellStyle name="Normal 2 6 7 4 2 2 2" xfId="9075" xr:uid="{00000000-0005-0000-0000-0000C9550000}"/>
    <cellStyle name="Normal 2 6 7 4 2 2 3" xfId="9076" xr:uid="{00000000-0005-0000-0000-0000CA550000}"/>
    <cellStyle name="Normal 2 6 7 4 2 2 4" xfId="9077" xr:uid="{00000000-0005-0000-0000-0000CB550000}"/>
    <cellStyle name="Normal 2 6 7 4 2 2 5" xfId="9078" xr:uid="{00000000-0005-0000-0000-0000CC550000}"/>
    <cellStyle name="Normal 2 6 7 4 2 2 6" xfId="9079" xr:uid="{00000000-0005-0000-0000-0000CD550000}"/>
    <cellStyle name="Normal 2 6 7 4 3" xfId="9080" xr:uid="{00000000-0005-0000-0000-0000CE550000}"/>
    <cellStyle name="Normal 2 6 7 4 4" xfId="9081" xr:uid="{00000000-0005-0000-0000-0000CF550000}"/>
    <cellStyle name="Normal 2 6 7 4 5" xfId="9082" xr:uid="{00000000-0005-0000-0000-0000D0550000}"/>
    <cellStyle name="Normal 2 6 7 4 6" xfId="9083" xr:uid="{00000000-0005-0000-0000-0000D1550000}"/>
    <cellStyle name="Normal 2 6 7 4 7" xfId="9084" xr:uid="{00000000-0005-0000-0000-0000D2550000}"/>
    <cellStyle name="Normal 2 6 7 5" xfId="9085" xr:uid="{00000000-0005-0000-0000-0000D3550000}"/>
    <cellStyle name="Normal 2 6 7 5 2" xfId="9086" xr:uid="{00000000-0005-0000-0000-0000D4550000}"/>
    <cellStyle name="Normal 2 6 7 5 3" xfId="9087" xr:uid="{00000000-0005-0000-0000-0000D5550000}"/>
    <cellStyle name="Normal 2 6 7 5 4" xfId="9088" xr:uid="{00000000-0005-0000-0000-0000D6550000}"/>
    <cellStyle name="Normal 2 6 7 5 5" xfId="9089" xr:uid="{00000000-0005-0000-0000-0000D7550000}"/>
    <cellStyle name="Normal 2 6 7 5 6" xfId="9090" xr:uid="{00000000-0005-0000-0000-0000D8550000}"/>
    <cellStyle name="Normal 2 6 8" xfId="9091" xr:uid="{00000000-0005-0000-0000-0000D9550000}"/>
    <cellStyle name="Normal 2 6 8 2" xfId="9092" xr:uid="{00000000-0005-0000-0000-0000DA550000}"/>
    <cellStyle name="Normal 2 6 8 3" xfId="9093" xr:uid="{00000000-0005-0000-0000-0000DB550000}"/>
    <cellStyle name="Normal 2 6 8 4" xfId="9094" xr:uid="{00000000-0005-0000-0000-0000DC550000}"/>
    <cellStyle name="Normal 2 6 8 5" xfId="9095" xr:uid="{00000000-0005-0000-0000-0000DD550000}"/>
    <cellStyle name="Normal 2 6 9" xfId="9096" xr:uid="{00000000-0005-0000-0000-0000DE550000}"/>
    <cellStyle name="Normal 2 6 9 2" xfId="9097" xr:uid="{00000000-0005-0000-0000-0000DF550000}"/>
    <cellStyle name="Normal 2 6 9 3" xfId="9098" xr:uid="{00000000-0005-0000-0000-0000E0550000}"/>
    <cellStyle name="Normal 2 6 9 4" xfId="9099" xr:uid="{00000000-0005-0000-0000-0000E1550000}"/>
    <cellStyle name="Normal 2 6 9 5" xfId="9100" xr:uid="{00000000-0005-0000-0000-0000E2550000}"/>
    <cellStyle name="Normal 2 7" xfId="9101" xr:uid="{00000000-0005-0000-0000-0000E3550000}"/>
    <cellStyle name="Normal 2 7 10" xfId="9102" xr:uid="{00000000-0005-0000-0000-0000E4550000}"/>
    <cellStyle name="Normal 2 7 10 2" xfId="9103" xr:uid="{00000000-0005-0000-0000-0000E5550000}"/>
    <cellStyle name="Normal 2 7 10 2 2" xfId="9104" xr:uid="{00000000-0005-0000-0000-0000E6550000}"/>
    <cellStyle name="Normal 2 7 10 2 2 2" xfId="9105" xr:uid="{00000000-0005-0000-0000-0000E7550000}"/>
    <cellStyle name="Normal 2 7 10 2 2 2 2" xfId="9106" xr:uid="{00000000-0005-0000-0000-0000E8550000}"/>
    <cellStyle name="Normal 2 7 10 2 2 2 2 2" xfId="9107" xr:uid="{00000000-0005-0000-0000-0000E9550000}"/>
    <cellStyle name="Normal 2 7 10 2 2 2 2 2 2" xfId="9108" xr:uid="{00000000-0005-0000-0000-0000EA550000}"/>
    <cellStyle name="Normal 2 7 10 2 2 2 2 2 3" xfId="9109" xr:uid="{00000000-0005-0000-0000-0000EB550000}"/>
    <cellStyle name="Normal 2 7 10 2 2 2 2 2 4" xfId="9110" xr:uid="{00000000-0005-0000-0000-0000EC550000}"/>
    <cellStyle name="Normal 2 7 10 2 2 2 2 2 5" xfId="9111" xr:uid="{00000000-0005-0000-0000-0000ED550000}"/>
    <cellStyle name="Normal 2 7 10 2 2 2 3" xfId="9112" xr:uid="{00000000-0005-0000-0000-0000EE550000}"/>
    <cellStyle name="Normal 2 7 10 2 2 2 4" xfId="9113" xr:uid="{00000000-0005-0000-0000-0000EF550000}"/>
    <cellStyle name="Normal 2 7 10 2 2 2 5" xfId="9114" xr:uid="{00000000-0005-0000-0000-0000F0550000}"/>
    <cellStyle name="Normal 2 7 10 2 2 2 6" xfId="9115" xr:uid="{00000000-0005-0000-0000-0000F1550000}"/>
    <cellStyle name="Normal 2 7 10 2 2 3" xfId="9116" xr:uid="{00000000-0005-0000-0000-0000F2550000}"/>
    <cellStyle name="Normal 2 7 10 2 2 3 2" xfId="9117" xr:uid="{00000000-0005-0000-0000-0000F3550000}"/>
    <cellStyle name="Normal 2 7 10 2 2 3 3" xfId="9118" xr:uid="{00000000-0005-0000-0000-0000F4550000}"/>
    <cellStyle name="Normal 2 7 10 2 2 3 4" xfId="9119" xr:uid="{00000000-0005-0000-0000-0000F5550000}"/>
    <cellStyle name="Normal 2 7 10 2 2 3 5" xfId="9120" xr:uid="{00000000-0005-0000-0000-0000F6550000}"/>
    <cellStyle name="Normal 2 7 10 2 3" xfId="9121" xr:uid="{00000000-0005-0000-0000-0000F7550000}"/>
    <cellStyle name="Normal 2 7 10 2 3 2" xfId="9122" xr:uid="{00000000-0005-0000-0000-0000F8550000}"/>
    <cellStyle name="Normal 2 7 10 2 3 2 2" xfId="9123" xr:uid="{00000000-0005-0000-0000-0000F9550000}"/>
    <cellStyle name="Normal 2 7 10 2 3 2 3" xfId="9124" xr:uid="{00000000-0005-0000-0000-0000FA550000}"/>
    <cellStyle name="Normal 2 7 10 2 3 2 4" xfId="9125" xr:uid="{00000000-0005-0000-0000-0000FB550000}"/>
    <cellStyle name="Normal 2 7 10 2 3 2 5" xfId="9126" xr:uid="{00000000-0005-0000-0000-0000FC550000}"/>
    <cellStyle name="Normal 2 7 10 2 4" xfId="9127" xr:uid="{00000000-0005-0000-0000-0000FD550000}"/>
    <cellStyle name="Normal 2 7 10 2 5" xfId="9128" xr:uid="{00000000-0005-0000-0000-0000FE550000}"/>
    <cellStyle name="Normal 2 7 10 2 6" xfId="9129" xr:uid="{00000000-0005-0000-0000-0000FF550000}"/>
    <cellStyle name="Normal 2 7 10 2 7" xfId="9130" xr:uid="{00000000-0005-0000-0000-000000560000}"/>
    <cellStyle name="Normal 2 7 10 3" xfId="9131" xr:uid="{00000000-0005-0000-0000-000001560000}"/>
    <cellStyle name="Normal 2 7 10 3 2" xfId="9132" xr:uid="{00000000-0005-0000-0000-000002560000}"/>
    <cellStyle name="Normal 2 7 10 3 2 2" xfId="9133" xr:uid="{00000000-0005-0000-0000-000003560000}"/>
    <cellStyle name="Normal 2 7 10 3 2 2 2" xfId="9134" xr:uid="{00000000-0005-0000-0000-000004560000}"/>
    <cellStyle name="Normal 2 7 10 3 2 2 3" xfId="9135" xr:uid="{00000000-0005-0000-0000-000005560000}"/>
    <cellStyle name="Normal 2 7 10 3 2 2 4" xfId="9136" xr:uid="{00000000-0005-0000-0000-000006560000}"/>
    <cellStyle name="Normal 2 7 10 3 2 2 5" xfId="9137" xr:uid="{00000000-0005-0000-0000-000007560000}"/>
    <cellStyle name="Normal 2 7 10 3 3" xfId="9138" xr:uid="{00000000-0005-0000-0000-000008560000}"/>
    <cellStyle name="Normal 2 7 10 3 4" xfId="9139" xr:uid="{00000000-0005-0000-0000-000009560000}"/>
    <cellStyle name="Normal 2 7 10 3 5" xfId="9140" xr:uid="{00000000-0005-0000-0000-00000A560000}"/>
    <cellStyle name="Normal 2 7 10 3 6" xfId="9141" xr:uid="{00000000-0005-0000-0000-00000B560000}"/>
    <cellStyle name="Normal 2 7 10 4" xfId="9142" xr:uid="{00000000-0005-0000-0000-00000C560000}"/>
    <cellStyle name="Normal 2 7 10 4 2" xfId="9143" xr:uid="{00000000-0005-0000-0000-00000D560000}"/>
    <cellStyle name="Normal 2 7 10 4 3" xfId="9144" xr:uid="{00000000-0005-0000-0000-00000E560000}"/>
    <cellStyle name="Normal 2 7 10 4 4" xfId="9145" xr:uid="{00000000-0005-0000-0000-00000F560000}"/>
    <cellStyle name="Normal 2 7 10 4 5" xfId="9146" xr:uid="{00000000-0005-0000-0000-000010560000}"/>
    <cellStyle name="Normal 2 7 11" xfId="9147" xr:uid="{00000000-0005-0000-0000-000011560000}"/>
    <cellStyle name="Normal 2 7 11 2" xfId="9148" xr:uid="{00000000-0005-0000-0000-000012560000}"/>
    <cellStyle name="Normal 2 7 11 3" xfId="9149" xr:uid="{00000000-0005-0000-0000-000013560000}"/>
    <cellStyle name="Normal 2 7 11 4" xfId="9150" xr:uid="{00000000-0005-0000-0000-000014560000}"/>
    <cellStyle name="Normal 2 7 11 5" xfId="9151" xr:uid="{00000000-0005-0000-0000-000015560000}"/>
    <cellStyle name="Normal 2 7 12" xfId="9152" xr:uid="{00000000-0005-0000-0000-000016560000}"/>
    <cellStyle name="Normal 2 7 12 2" xfId="9153" xr:uid="{00000000-0005-0000-0000-000017560000}"/>
    <cellStyle name="Normal 2 7 12 3" xfId="9154" xr:uid="{00000000-0005-0000-0000-000018560000}"/>
    <cellStyle name="Normal 2 7 12 4" xfId="9155" xr:uid="{00000000-0005-0000-0000-000019560000}"/>
    <cellStyle name="Normal 2 7 12 5" xfId="9156" xr:uid="{00000000-0005-0000-0000-00001A560000}"/>
    <cellStyle name="Normal 2 7 13" xfId="9157" xr:uid="{00000000-0005-0000-0000-00001B560000}"/>
    <cellStyle name="Normal 2 7 13 2" xfId="9158" xr:uid="{00000000-0005-0000-0000-00001C560000}"/>
    <cellStyle name="Normal 2 7 13 2 2" xfId="9159" xr:uid="{00000000-0005-0000-0000-00001D560000}"/>
    <cellStyle name="Normal 2 7 13 2 2 2" xfId="9160" xr:uid="{00000000-0005-0000-0000-00001E560000}"/>
    <cellStyle name="Normal 2 7 13 2 2 2 2" xfId="9161" xr:uid="{00000000-0005-0000-0000-00001F560000}"/>
    <cellStyle name="Normal 2 7 13 2 2 2 3" xfId="9162" xr:uid="{00000000-0005-0000-0000-000020560000}"/>
    <cellStyle name="Normal 2 7 13 2 2 2 4" xfId="9163" xr:uid="{00000000-0005-0000-0000-000021560000}"/>
    <cellStyle name="Normal 2 7 13 2 2 2 5" xfId="9164" xr:uid="{00000000-0005-0000-0000-000022560000}"/>
    <cellStyle name="Normal 2 7 13 2 3" xfId="9165" xr:uid="{00000000-0005-0000-0000-000023560000}"/>
    <cellStyle name="Normal 2 7 13 2 4" xfId="9166" xr:uid="{00000000-0005-0000-0000-000024560000}"/>
    <cellStyle name="Normal 2 7 13 2 5" xfId="9167" xr:uid="{00000000-0005-0000-0000-000025560000}"/>
    <cellStyle name="Normal 2 7 13 2 6" xfId="9168" xr:uid="{00000000-0005-0000-0000-000026560000}"/>
    <cellStyle name="Normal 2 7 13 3" xfId="9169" xr:uid="{00000000-0005-0000-0000-000027560000}"/>
    <cellStyle name="Normal 2 7 13 3 2" xfId="9170" xr:uid="{00000000-0005-0000-0000-000028560000}"/>
    <cellStyle name="Normal 2 7 13 3 3" xfId="9171" xr:uid="{00000000-0005-0000-0000-000029560000}"/>
    <cellStyle name="Normal 2 7 13 3 4" xfId="9172" xr:uid="{00000000-0005-0000-0000-00002A560000}"/>
    <cellStyle name="Normal 2 7 13 3 5" xfId="9173" xr:uid="{00000000-0005-0000-0000-00002B560000}"/>
    <cellStyle name="Normal 2 7 14" xfId="9174" xr:uid="{00000000-0005-0000-0000-00002C560000}"/>
    <cellStyle name="Normal 2 7 14 2" xfId="9175" xr:uid="{00000000-0005-0000-0000-00002D560000}"/>
    <cellStyle name="Normal 2 7 14 3" xfId="9176" xr:uid="{00000000-0005-0000-0000-00002E560000}"/>
    <cellStyle name="Normal 2 7 14 4" xfId="9177" xr:uid="{00000000-0005-0000-0000-00002F560000}"/>
    <cellStyle name="Normal 2 7 14 5" xfId="9178" xr:uid="{00000000-0005-0000-0000-000030560000}"/>
    <cellStyle name="Normal 2 7 15" xfId="9179" xr:uid="{00000000-0005-0000-0000-000031560000}"/>
    <cellStyle name="Normal 2 7 15 2" xfId="9180" xr:uid="{00000000-0005-0000-0000-000032560000}"/>
    <cellStyle name="Normal 2 7 15 2 2" xfId="9181" xr:uid="{00000000-0005-0000-0000-000033560000}"/>
    <cellStyle name="Normal 2 7 15 2 3" xfId="9182" xr:uid="{00000000-0005-0000-0000-000034560000}"/>
    <cellStyle name="Normal 2 7 15 2 4" xfId="9183" xr:uid="{00000000-0005-0000-0000-000035560000}"/>
    <cellStyle name="Normal 2 7 15 2 5" xfId="9184" xr:uid="{00000000-0005-0000-0000-000036560000}"/>
    <cellStyle name="Normal 2 7 16" xfId="9185" xr:uid="{00000000-0005-0000-0000-000037560000}"/>
    <cellStyle name="Normal 2 7 16 2" xfId="9186" xr:uid="{00000000-0005-0000-0000-000038560000}"/>
    <cellStyle name="Normal 2 7 16 3" xfId="9187" xr:uid="{00000000-0005-0000-0000-000039560000}"/>
    <cellStyle name="Normal 2 7 16 4" xfId="9188" xr:uid="{00000000-0005-0000-0000-00003A560000}"/>
    <cellStyle name="Normal 2 7 16 5" xfId="9189" xr:uid="{00000000-0005-0000-0000-00003B560000}"/>
    <cellStyle name="Normal 2 7 17" xfId="9190" xr:uid="{00000000-0005-0000-0000-00003C560000}"/>
    <cellStyle name="Normal 2 7 17 2" xfId="9191" xr:uid="{00000000-0005-0000-0000-00003D560000}"/>
    <cellStyle name="Normal 2 7 17 3" xfId="9192" xr:uid="{00000000-0005-0000-0000-00003E560000}"/>
    <cellStyle name="Normal 2 7 17 4" xfId="9193" xr:uid="{00000000-0005-0000-0000-00003F560000}"/>
    <cellStyle name="Normal 2 7 17 5" xfId="9194" xr:uid="{00000000-0005-0000-0000-000040560000}"/>
    <cellStyle name="Normal 2 7 18" xfId="9195" xr:uid="{00000000-0005-0000-0000-000041560000}"/>
    <cellStyle name="Normal 2 7 19" xfId="9196" xr:uid="{00000000-0005-0000-0000-000042560000}"/>
    <cellStyle name="Normal 2 7 2" xfId="9197" xr:uid="{00000000-0005-0000-0000-000043560000}"/>
    <cellStyle name="Normal 2 7 2 2" xfId="9198" xr:uid="{00000000-0005-0000-0000-000044560000}"/>
    <cellStyle name="Normal 2 7 2 3" xfId="9199" xr:uid="{00000000-0005-0000-0000-000045560000}"/>
    <cellStyle name="Normal 2 7 2 4" xfId="9200" xr:uid="{00000000-0005-0000-0000-000046560000}"/>
    <cellStyle name="Normal 2 7 2 5" xfId="9201" xr:uid="{00000000-0005-0000-0000-000047560000}"/>
    <cellStyle name="Normal 2 7 20" xfId="9202" xr:uid="{00000000-0005-0000-0000-000048560000}"/>
    <cellStyle name="Normal 2 7 21" xfId="9203" xr:uid="{00000000-0005-0000-0000-000049560000}"/>
    <cellStyle name="Normal 2 7 3" xfId="9204" xr:uid="{00000000-0005-0000-0000-00004A560000}"/>
    <cellStyle name="Normal 2 7 3 2" xfId="9205" xr:uid="{00000000-0005-0000-0000-00004B560000}"/>
    <cellStyle name="Normal 2 7 3 2 10" xfId="9206" xr:uid="{00000000-0005-0000-0000-00004C560000}"/>
    <cellStyle name="Normal 2 7 3 2 2" xfId="9207" xr:uid="{00000000-0005-0000-0000-00004D560000}"/>
    <cellStyle name="Normal 2 7 3 2 2 2" xfId="9208" xr:uid="{00000000-0005-0000-0000-00004E560000}"/>
    <cellStyle name="Normal 2 7 3 2 2 2 2" xfId="9209" xr:uid="{00000000-0005-0000-0000-00004F560000}"/>
    <cellStyle name="Normal 2 7 3 2 2 2 2 2" xfId="9210" xr:uid="{00000000-0005-0000-0000-000050560000}"/>
    <cellStyle name="Normal 2 7 3 2 2 2 2 2 2" xfId="9211" xr:uid="{00000000-0005-0000-0000-000051560000}"/>
    <cellStyle name="Normal 2 7 3 2 2 2 2 2 2 2" xfId="9212" xr:uid="{00000000-0005-0000-0000-000052560000}"/>
    <cellStyle name="Normal 2 7 3 2 2 2 2 2 2 2 2" xfId="9213" xr:uid="{00000000-0005-0000-0000-000053560000}"/>
    <cellStyle name="Normal 2 7 3 2 2 2 2 2 2 2 2 2" xfId="9214" xr:uid="{00000000-0005-0000-0000-000054560000}"/>
    <cellStyle name="Normal 2 7 3 2 2 2 2 2 2 2 2 2 2" xfId="9215" xr:uid="{00000000-0005-0000-0000-000055560000}"/>
    <cellStyle name="Normal 2 7 3 2 2 2 2 2 2 2 2 2 3" xfId="9216" xr:uid="{00000000-0005-0000-0000-000056560000}"/>
    <cellStyle name="Normal 2 7 3 2 2 2 2 2 2 2 2 2 4" xfId="9217" xr:uid="{00000000-0005-0000-0000-000057560000}"/>
    <cellStyle name="Normal 2 7 3 2 2 2 2 2 2 2 2 2 5" xfId="9218" xr:uid="{00000000-0005-0000-0000-000058560000}"/>
    <cellStyle name="Normal 2 7 3 2 2 2 2 2 2 2 2 2 6" xfId="9219" xr:uid="{00000000-0005-0000-0000-000059560000}"/>
    <cellStyle name="Normal 2 7 3 2 2 2 2 2 2 2 3" xfId="9220" xr:uid="{00000000-0005-0000-0000-00005A560000}"/>
    <cellStyle name="Normal 2 7 3 2 2 2 2 2 2 2 4" xfId="9221" xr:uid="{00000000-0005-0000-0000-00005B560000}"/>
    <cellStyle name="Normal 2 7 3 2 2 2 2 2 2 2 5" xfId="9222" xr:uid="{00000000-0005-0000-0000-00005C560000}"/>
    <cellStyle name="Normal 2 7 3 2 2 2 2 2 2 2 6" xfId="9223" xr:uid="{00000000-0005-0000-0000-00005D560000}"/>
    <cellStyle name="Normal 2 7 3 2 2 2 2 2 2 2 7" xfId="9224" xr:uid="{00000000-0005-0000-0000-00005E560000}"/>
    <cellStyle name="Normal 2 7 3 2 2 2 2 2 2 3" xfId="9225" xr:uid="{00000000-0005-0000-0000-00005F560000}"/>
    <cellStyle name="Normal 2 7 3 2 2 2 2 2 2 3 2" xfId="9226" xr:uid="{00000000-0005-0000-0000-000060560000}"/>
    <cellStyle name="Normal 2 7 3 2 2 2 2 2 2 3 3" xfId="9227" xr:uid="{00000000-0005-0000-0000-000061560000}"/>
    <cellStyle name="Normal 2 7 3 2 2 2 2 2 2 3 4" xfId="9228" xr:uid="{00000000-0005-0000-0000-000062560000}"/>
    <cellStyle name="Normal 2 7 3 2 2 2 2 2 2 3 5" xfId="9229" xr:uid="{00000000-0005-0000-0000-000063560000}"/>
    <cellStyle name="Normal 2 7 3 2 2 2 2 2 2 3 6" xfId="9230" xr:uid="{00000000-0005-0000-0000-000064560000}"/>
    <cellStyle name="Normal 2 7 3 2 2 2 2 2 3" xfId="9231" xr:uid="{00000000-0005-0000-0000-000065560000}"/>
    <cellStyle name="Normal 2 7 3 2 2 2 2 2 3 2" xfId="9232" xr:uid="{00000000-0005-0000-0000-000066560000}"/>
    <cellStyle name="Normal 2 7 3 2 2 2 2 2 3 2 2" xfId="9233" xr:uid="{00000000-0005-0000-0000-000067560000}"/>
    <cellStyle name="Normal 2 7 3 2 2 2 2 2 3 2 3" xfId="9234" xr:uid="{00000000-0005-0000-0000-000068560000}"/>
    <cellStyle name="Normal 2 7 3 2 2 2 2 2 3 2 4" xfId="9235" xr:uid="{00000000-0005-0000-0000-000069560000}"/>
    <cellStyle name="Normal 2 7 3 2 2 2 2 2 3 2 5" xfId="9236" xr:uid="{00000000-0005-0000-0000-00006A560000}"/>
    <cellStyle name="Normal 2 7 3 2 2 2 2 2 3 2 6" xfId="9237" xr:uid="{00000000-0005-0000-0000-00006B560000}"/>
    <cellStyle name="Normal 2 7 3 2 2 2 2 2 4" xfId="9238" xr:uid="{00000000-0005-0000-0000-00006C560000}"/>
    <cellStyle name="Normal 2 7 3 2 2 2 2 2 5" xfId="9239" xr:uid="{00000000-0005-0000-0000-00006D560000}"/>
    <cellStyle name="Normal 2 7 3 2 2 2 2 2 6" xfId="9240" xr:uid="{00000000-0005-0000-0000-00006E560000}"/>
    <cellStyle name="Normal 2 7 3 2 2 2 2 2 7" xfId="9241" xr:uid="{00000000-0005-0000-0000-00006F560000}"/>
    <cellStyle name="Normal 2 7 3 2 2 2 2 2 8" xfId="9242" xr:uid="{00000000-0005-0000-0000-000070560000}"/>
    <cellStyle name="Normal 2 7 3 2 2 2 2 3" xfId="9243" xr:uid="{00000000-0005-0000-0000-000071560000}"/>
    <cellStyle name="Normal 2 7 3 2 2 2 2 4" xfId="9244" xr:uid="{00000000-0005-0000-0000-000072560000}"/>
    <cellStyle name="Normal 2 7 3 2 2 2 2 4 2" xfId="9245" xr:uid="{00000000-0005-0000-0000-000073560000}"/>
    <cellStyle name="Normal 2 7 3 2 2 2 2 4 2 2" xfId="9246" xr:uid="{00000000-0005-0000-0000-000074560000}"/>
    <cellStyle name="Normal 2 7 3 2 2 2 2 4 2 2 2" xfId="9247" xr:uid="{00000000-0005-0000-0000-000075560000}"/>
    <cellStyle name="Normal 2 7 3 2 2 2 2 4 2 2 3" xfId="9248" xr:uid="{00000000-0005-0000-0000-000076560000}"/>
    <cellStyle name="Normal 2 7 3 2 2 2 2 4 2 2 4" xfId="9249" xr:uid="{00000000-0005-0000-0000-000077560000}"/>
    <cellStyle name="Normal 2 7 3 2 2 2 2 4 2 2 5" xfId="9250" xr:uid="{00000000-0005-0000-0000-000078560000}"/>
    <cellStyle name="Normal 2 7 3 2 2 2 2 4 2 2 6" xfId="9251" xr:uid="{00000000-0005-0000-0000-000079560000}"/>
    <cellStyle name="Normal 2 7 3 2 2 2 2 4 3" xfId="9252" xr:uid="{00000000-0005-0000-0000-00007A560000}"/>
    <cellStyle name="Normal 2 7 3 2 2 2 2 4 4" xfId="9253" xr:uid="{00000000-0005-0000-0000-00007B560000}"/>
    <cellStyle name="Normal 2 7 3 2 2 2 2 4 5" xfId="9254" xr:uid="{00000000-0005-0000-0000-00007C560000}"/>
    <cellStyle name="Normal 2 7 3 2 2 2 2 4 6" xfId="9255" xr:uid="{00000000-0005-0000-0000-00007D560000}"/>
    <cellStyle name="Normal 2 7 3 2 2 2 2 4 7" xfId="9256" xr:uid="{00000000-0005-0000-0000-00007E560000}"/>
    <cellStyle name="Normal 2 7 3 2 2 2 2 5" xfId="9257" xr:uid="{00000000-0005-0000-0000-00007F560000}"/>
    <cellStyle name="Normal 2 7 3 2 2 2 2 5 2" xfId="9258" xr:uid="{00000000-0005-0000-0000-000080560000}"/>
    <cellStyle name="Normal 2 7 3 2 2 2 2 5 3" xfId="9259" xr:uid="{00000000-0005-0000-0000-000081560000}"/>
    <cellStyle name="Normal 2 7 3 2 2 2 2 5 4" xfId="9260" xr:uid="{00000000-0005-0000-0000-000082560000}"/>
    <cellStyle name="Normal 2 7 3 2 2 2 2 5 5" xfId="9261" xr:uid="{00000000-0005-0000-0000-000083560000}"/>
    <cellStyle name="Normal 2 7 3 2 2 2 2 5 6" xfId="9262" xr:uid="{00000000-0005-0000-0000-000084560000}"/>
    <cellStyle name="Normal 2 7 3 2 2 2 3" xfId="9263" xr:uid="{00000000-0005-0000-0000-000085560000}"/>
    <cellStyle name="Normal 2 7 3 2 2 2 3 2" xfId="9264" xr:uid="{00000000-0005-0000-0000-000086560000}"/>
    <cellStyle name="Normal 2 7 3 2 2 2 3 2 2" xfId="9265" xr:uid="{00000000-0005-0000-0000-000087560000}"/>
    <cellStyle name="Normal 2 7 3 2 2 2 3 2 2 2" xfId="9266" xr:uid="{00000000-0005-0000-0000-000088560000}"/>
    <cellStyle name="Normal 2 7 3 2 2 2 3 2 2 2 2" xfId="9267" xr:uid="{00000000-0005-0000-0000-000089560000}"/>
    <cellStyle name="Normal 2 7 3 2 2 2 3 2 2 2 2 2" xfId="9268" xr:uid="{00000000-0005-0000-0000-00008A560000}"/>
    <cellStyle name="Normal 2 7 3 2 2 2 3 2 2 2 2 2 2" xfId="9269" xr:uid="{00000000-0005-0000-0000-00008B560000}"/>
    <cellStyle name="Normal 2 7 3 2 2 2 3 2 2 2 2 2 3" xfId="9270" xr:uid="{00000000-0005-0000-0000-00008C560000}"/>
    <cellStyle name="Normal 2 7 3 2 2 2 3 2 2 2 2 2 4" xfId="9271" xr:uid="{00000000-0005-0000-0000-00008D560000}"/>
    <cellStyle name="Normal 2 7 3 2 2 2 3 2 2 2 2 2 5" xfId="9272" xr:uid="{00000000-0005-0000-0000-00008E560000}"/>
    <cellStyle name="Normal 2 7 3 2 2 2 3 2 2 2 3" xfId="9273" xr:uid="{00000000-0005-0000-0000-00008F560000}"/>
    <cellStyle name="Normal 2 7 3 2 2 2 3 2 2 2 4" xfId="9274" xr:uid="{00000000-0005-0000-0000-000090560000}"/>
    <cellStyle name="Normal 2 7 3 2 2 2 3 2 2 2 5" xfId="9275" xr:uid="{00000000-0005-0000-0000-000091560000}"/>
    <cellStyle name="Normal 2 7 3 2 2 2 3 2 2 2 6" xfId="9276" xr:uid="{00000000-0005-0000-0000-000092560000}"/>
    <cellStyle name="Normal 2 7 3 2 2 2 3 2 2 3" xfId="9277" xr:uid="{00000000-0005-0000-0000-000093560000}"/>
    <cellStyle name="Normal 2 7 3 2 2 2 3 2 2 3 2" xfId="9278" xr:uid="{00000000-0005-0000-0000-000094560000}"/>
    <cellStyle name="Normal 2 7 3 2 2 2 3 2 2 3 3" xfId="9279" xr:uid="{00000000-0005-0000-0000-000095560000}"/>
    <cellStyle name="Normal 2 7 3 2 2 2 3 2 2 3 4" xfId="9280" xr:uid="{00000000-0005-0000-0000-000096560000}"/>
    <cellStyle name="Normal 2 7 3 2 2 2 3 2 2 3 5" xfId="9281" xr:uid="{00000000-0005-0000-0000-000097560000}"/>
    <cellStyle name="Normal 2 7 3 2 2 2 3 2 3" xfId="9282" xr:uid="{00000000-0005-0000-0000-000098560000}"/>
    <cellStyle name="Normal 2 7 3 2 2 2 3 2 3 2" xfId="9283" xr:uid="{00000000-0005-0000-0000-000099560000}"/>
    <cellStyle name="Normal 2 7 3 2 2 2 3 2 3 2 2" xfId="9284" xr:uid="{00000000-0005-0000-0000-00009A560000}"/>
    <cellStyle name="Normal 2 7 3 2 2 2 3 2 3 2 3" xfId="9285" xr:uid="{00000000-0005-0000-0000-00009B560000}"/>
    <cellStyle name="Normal 2 7 3 2 2 2 3 2 3 2 4" xfId="9286" xr:uid="{00000000-0005-0000-0000-00009C560000}"/>
    <cellStyle name="Normal 2 7 3 2 2 2 3 2 3 2 5" xfId="9287" xr:uid="{00000000-0005-0000-0000-00009D560000}"/>
    <cellStyle name="Normal 2 7 3 2 2 2 3 2 4" xfId="9288" xr:uid="{00000000-0005-0000-0000-00009E560000}"/>
    <cellStyle name="Normal 2 7 3 2 2 2 3 2 5" xfId="9289" xr:uid="{00000000-0005-0000-0000-00009F560000}"/>
    <cellStyle name="Normal 2 7 3 2 2 2 3 2 6" xfId="9290" xr:uid="{00000000-0005-0000-0000-0000A0560000}"/>
    <cellStyle name="Normal 2 7 3 2 2 2 3 2 7" xfId="9291" xr:uid="{00000000-0005-0000-0000-0000A1560000}"/>
    <cellStyle name="Normal 2 7 3 2 2 2 3 3" xfId="9292" xr:uid="{00000000-0005-0000-0000-0000A2560000}"/>
    <cellStyle name="Normal 2 7 3 2 2 2 3 3 2" xfId="9293" xr:uid="{00000000-0005-0000-0000-0000A3560000}"/>
    <cellStyle name="Normal 2 7 3 2 2 2 3 3 2 2" xfId="9294" xr:uid="{00000000-0005-0000-0000-0000A4560000}"/>
    <cellStyle name="Normal 2 7 3 2 2 2 3 3 2 2 2" xfId="9295" xr:uid="{00000000-0005-0000-0000-0000A5560000}"/>
    <cellStyle name="Normal 2 7 3 2 2 2 3 3 2 2 3" xfId="9296" xr:uid="{00000000-0005-0000-0000-0000A6560000}"/>
    <cellStyle name="Normal 2 7 3 2 2 2 3 3 2 2 4" xfId="9297" xr:uid="{00000000-0005-0000-0000-0000A7560000}"/>
    <cellStyle name="Normal 2 7 3 2 2 2 3 3 2 2 5" xfId="9298" xr:uid="{00000000-0005-0000-0000-0000A8560000}"/>
    <cellStyle name="Normal 2 7 3 2 2 2 3 3 3" xfId="9299" xr:uid="{00000000-0005-0000-0000-0000A9560000}"/>
    <cellStyle name="Normal 2 7 3 2 2 2 3 3 4" xfId="9300" xr:uid="{00000000-0005-0000-0000-0000AA560000}"/>
    <cellStyle name="Normal 2 7 3 2 2 2 3 3 5" xfId="9301" xr:uid="{00000000-0005-0000-0000-0000AB560000}"/>
    <cellStyle name="Normal 2 7 3 2 2 2 3 3 6" xfId="9302" xr:uid="{00000000-0005-0000-0000-0000AC560000}"/>
    <cellStyle name="Normal 2 7 3 2 2 2 3 4" xfId="9303" xr:uid="{00000000-0005-0000-0000-0000AD560000}"/>
    <cellStyle name="Normal 2 7 3 2 2 2 3 4 2" xfId="9304" xr:uid="{00000000-0005-0000-0000-0000AE560000}"/>
    <cellStyle name="Normal 2 7 3 2 2 2 3 4 3" xfId="9305" xr:uid="{00000000-0005-0000-0000-0000AF560000}"/>
    <cellStyle name="Normal 2 7 3 2 2 2 3 4 4" xfId="9306" xr:uid="{00000000-0005-0000-0000-0000B0560000}"/>
    <cellStyle name="Normal 2 7 3 2 2 2 3 4 5" xfId="9307" xr:uid="{00000000-0005-0000-0000-0000B1560000}"/>
    <cellStyle name="Normal 2 7 3 2 2 2 4" xfId="9308" xr:uid="{00000000-0005-0000-0000-0000B2560000}"/>
    <cellStyle name="Normal 2 7 3 2 2 2 4 2" xfId="9309" xr:uid="{00000000-0005-0000-0000-0000B3560000}"/>
    <cellStyle name="Normal 2 7 3 2 2 2 4 2 2" xfId="9310" xr:uid="{00000000-0005-0000-0000-0000B4560000}"/>
    <cellStyle name="Normal 2 7 3 2 2 2 4 2 2 2" xfId="9311" xr:uid="{00000000-0005-0000-0000-0000B5560000}"/>
    <cellStyle name="Normal 2 7 3 2 2 2 4 2 2 2 2" xfId="9312" xr:uid="{00000000-0005-0000-0000-0000B6560000}"/>
    <cellStyle name="Normal 2 7 3 2 2 2 4 2 2 2 3" xfId="9313" xr:uid="{00000000-0005-0000-0000-0000B7560000}"/>
    <cellStyle name="Normal 2 7 3 2 2 2 4 2 2 2 4" xfId="9314" xr:uid="{00000000-0005-0000-0000-0000B8560000}"/>
    <cellStyle name="Normal 2 7 3 2 2 2 4 2 2 2 5" xfId="9315" xr:uid="{00000000-0005-0000-0000-0000B9560000}"/>
    <cellStyle name="Normal 2 7 3 2 2 2 4 2 3" xfId="9316" xr:uid="{00000000-0005-0000-0000-0000BA560000}"/>
    <cellStyle name="Normal 2 7 3 2 2 2 4 2 4" xfId="9317" xr:uid="{00000000-0005-0000-0000-0000BB560000}"/>
    <cellStyle name="Normal 2 7 3 2 2 2 4 2 5" xfId="9318" xr:uid="{00000000-0005-0000-0000-0000BC560000}"/>
    <cellStyle name="Normal 2 7 3 2 2 2 4 2 6" xfId="9319" xr:uid="{00000000-0005-0000-0000-0000BD560000}"/>
    <cellStyle name="Normal 2 7 3 2 2 2 4 3" xfId="9320" xr:uid="{00000000-0005-0000-0000-0000BE560000}"/>
    <cellStyle name="Normal 2 7 3 2 2 2 4 3 2" xfId="9321" xr:uid="{00000000-0005-0000-0000-0000BF560000}"/>
    <cellStyle name="Normal 2 7 3 2 2 2 4 3 3" xfId="9322" xr:uid="{00000000-0005-0000-0000-0000C0560000}"/>
    <cellStyle name="Normal 2 7 3 2 2 2 4 3 4" xfId="9323" xr:uid="{00000000-0005-0000-0000-0000C1560000}"/>
    <cellStyle name="Normal 2 7 3 2 2 2 4 3 5" xfId="9324" xr:uid="{00000000-0005-0000-0000-0000C2560000}"/>
    <cellStyle name="Normal 2 7 3 2 2 2 5" xfId="9325" xr:uid="{00000000-0005-0000-0000-0000C3560000}"/>
    <cellStyle name="Normal 2 7 3 2 2 2 5 2" xfId="9326" xr:uid="{00000000-0005-0000-0000-0000C4560000}"/>
    <cellStyle name="Normal 2 7 3 2 2 2 5 2 2" xfId="9327" xr:uid="{00000000-0005-0000-0000-0000C5560000}"/>
    <cellStyle name="Normal 2 7 3 2 2 2 5 2 3" xfId="9328" xr:uid="{00000000-0005-0000-0000-0000C6560000}"/>
    <cellStyle name="Normal 2 7 3 2 2 2 5 2 4" xfId="9329" xr:uid="{00000000-0005-0000-0000-0000C7560000}"/>
    <cellStyle name="Normal 2 7 3 2 2 2 5 2 5" xfId="9330" xr:uid="{00000000-0005-0000-0000-0000C8560000}"/>
    <cellStyle name="Normal 2 7 3 2 2 2 6" xfId="9331" xr:uid="{00000000-0005-0000-0000-0000C9560000}"/>
    <cellStyle name="Normal 2 7 3 2 2 2 7" xfId="9332" xr:uid="{00000000-0005-0000-0000-0000CA560000}"/>
    <cellStyle name="Normal 2 7 3 2 2 2 8" xfId="9333" xr:uid="{00000000-0005-0000-0000-0000CB560000}"/>
    <cellStyle name="Normal 2 7 3 2 2 2 9" xfId="9334" xr:uid="{00000000-0005-0000-0000-0000CC560000}"/>
    <cellStyle name="Normal 2 7 3 2 2 3" xfId="9335" xr:uid="{00000000-0005-0000-0000-0000CD560000}"/>
    <cellStyle name="Normal 2 7 3 2 2 3 2" xfId="9336" xr:uid="{00000000-0005-0000-0000-0000CE560000}"/>
    <cellStyle name="Normal 2 7 3 2 2 3 2 2" xfId="9337" xr:uid="{00000000-0005-0000-0000-0000CF560000}"/>
    <cellStyle name="Normal 2 7 3 2 2 3 2 2 2" xfId="9338" xr:uid="{00000000-0005-0000-0000-0000D0560000}"/>
    <cellStyle name="Normal 2 7 3 2 2 3 2 2 2 2" xfId="9339" xr:uid="{00000000-0005-0000-0000-0000D1560000}"/>
    <cellStyle name="Normal 2 7 3 2 2 3 2 2 2 2 2" xfId="9340" xr:uid="{00000000-0005-0000-0000-0000D2560000}"/>
    <cellStyle name="Normal 2 7 3 2 2 3 2 2 2 2 3" xfId="9341" xr:uid="{00000000-0005-0000-0000-0000D3560000}"/>
    <cellStyle name="Normal 2 7 3 2 2 3 2 2 2 2 4" xfId="9342" xr:uid="{00000000-0005-0000-0000-0000D4560000}"/>
    <cellStyle name="Normal 2 7 3 2 2 3 2 2 2 2 5" xfId="9343" xr:uid="{00000000-0005-0000-0000-0000D5560000}"/>
    <cellStyle name="Normal 2 7 3 2 2 3 2 2 2 2 6" xfId="9344" xr:uid="{00000000-0005-0000-0000-0000D6560000}"/>
    <cellStyle name="Normal 2 7 3 2 2 3 2 2 3" xfId="9345" xr:uid="{00000000-0005-0000-0000-0000D7560000}"/>
    <cellStyle name="Normal 2 7 3 2 2 3 2 2 4" xfId="9346" xr:uid="{00000000-0005-0000-0000-0000D8560000}"/>
    <cellStyle name="Normal 2 7 3 2 2 3 2 2 5" xfId="9347" xr:uid="{00000000-0005-0000-0000-0000D9560000}"/>
    <cellStyle name="Normal 2 7 3 2 2 3 2 2 6" xfId="9348" xr:uid="{00000000-0005-0000-0000-0000DA560000}"/>
    <cellStyle name="Normal 2 7 3 2 2 3 2 2 7" xfId="9349" xr:uid="{00000000-0005-0000-0000-0000DB560000}"/>
    <cellStyle name="Normal 2 7 3 2 2 3 2 3" xfId="9350" xr:uid="{00000000-0005-0000-0000-0000DC560000}"/>
    <cellStyle name="Normal 2 7 3 2 2 3 2 3 2" xfId="9351" xr:uid="{00000000-0005-0000-0000-0000DD560000}"/>
    <cellStyle name="Normal 2 7 3 2 2 3 2 3 3" xfId="9352" xr:uid="{00000000-0005-0000-0000-0000DE560000}"/>
    <cellStyle name="Normal 2 7 3 2 2 3 2 3 4" xfId="9353" xr:uid="{00000000-0005-0000-0000-0000DF560000}"/>
    <cellStyle name="Normal 2 7 3 2 2 3 2 3 5" xfId="9354" xr:uid="{00000000-0005-0000-0000-0000E0560000}"/>
    <cellStyle name="Normal 2 7 3 2 2 3 2 3 6" xfId="9355" xr:uid="{00000000-0005-0000-0000-0000E1560000}"/>
    <cellStyle name="Normal 2 7 3 2 2 3 3" xfId="9356" xr:uid="{00000000-0005-0000-0000-0000E2560000}"/>
    <cellStyle name="Normal 2 7 3 2 2 3 3 2" xfId="9357" xr:uid="{00000000-0005-0000-0000-0000E3560000}"/>
    <cellStyle name="Normal 2 7 3 2 2 3 3 2 2" xfId="9358" xr:uid="{00000000-0005-0000-0000-0000E4560000}"/>
    <cellStyle name="Normal 2 7 3 2 2 3 3 2 3" xfId="9359" xr:uid="{00000000-0005-0000-0000-0000E5560000}"/>
    <cellStyle name="Normal 2 7 3 2 2 3 3 2 4" xfId="9360" xr:uid="{00000000-0005-0000-0000-0000E6560000}"/>
    <cellStyle name="Normal 2 7 3 2 2 3 3 2 5" xfId="9361" xr:uid="{00000000-0005-0000-0000-0000E7560000}"/>
    <cellStyle name="Normal 2 7 3 2 2 3 3 2 6" xfId="9362" xr:uid="{00000000-0005-0000-0000-0000E8560000}"/>
    <cellStyle name="Normal 2 7 3 2 2 3 4" xfId="9363" xr:uid="{00000000-0005-0000-0000-0000E9560000}"/>
    <cellStyle name="Normal 2 7 3 2 2 3 5" xfId="9364" xr:uid="{00000000-0005-0000-0000-0000EA560000}"/>
    <cellStyle name="Normal 2 7 3 2 2 3 6" xfId="9365" xr:uid="{00000000-0005-0000-0000-0000EB560000}"/>
    <cellStyle name="Normal 2 7 3 2 2 3 7" xfId="9366" xr:uid="{00000000-0005-0000-0000-0000EC560000}"/>
    <cellStyle name="Normal 2 7 3 2 2 3 8" xfId="9367" xr:uid="{00000000-0005-0000-0000-0000ED560000}"/>
    <cellStyle name="Normal 2 7 3 2 2 4" xfId="9368" xr:uid="{00000000-0005-0000-0000-0000EE560000}"/>
    <cellStyle name="Normal 2 7 3 2 2 5" xfId="9369" xr:uid="{00000000-0005-0000-0000-0000EF560000}"/>
    <cellStyle name="Normal 2 7 3 2 2 5 2" xfId="9370" xr:uid="{00000000-0005-0000-0000-0000F0560000}"/>
    <cellStyle name="Normal 2 7 3 2 2 5 2 2" xfId="9371" xr:uid="{00000000-0005-0000-0000-0000F1560000}"/>
    <cellStyle name="Normal 2 7 3 2 2 5 2 2 2" xfId="9372" xr:uid="{00000000-0005-0000-0000-0000F2560000}"/>
    <cellStyle name="Normal 2 7 3 2 2 5 2 2 3" xfId="9373" xr:uid="{00000000-0005-0000-0000-0000F3560000}"/>
    <cellStyle name="Normal 2 7 3 2 2 5 2 2 4" xfId="9374" xr:uid="{00000000-0005-0000-0000-0000F4560000}"/>
    <cellStyle name="Normal 2 7 3 2 2 5 2 2 5" xfId="9375" xr:uid="{00000000-0005-0000-0000-0000F5560000}"/>
    <cellStyle name="Normal 2 7 3 2 2 5 2 2 6" xfId="9376" xr:uid="{00000000-0005-0000-0000-0000F6560000}"/>
    <cellStyle name="Normal 2 7 3 2 2 5 3" xfId="9377" xr:uid="{00000000-0005-0000-0000-0000F7560000}"/>
    <cellStyle name="Normal 2 7 3 2 2 5 4" xfId="9378" xr:uid="{00000000-0005-0000-0000-0000F8560000}"/>
    <cellStyle name="Normal 2 7 3 2 2 5 5" xfId="9379" xr:uid="{00000000-0005-0000-0000-0000F9560000}"/>
    <cellStyle name="Normal 2 7 3 2 2 5 6" xfId="9380" xr:uid="{00000000-0005-0000-0000-0000FA560000}"/>
    <cellStyle name="Normal 2 7 3 2 2 5 7" xfId="9381" xr:uid="{00000000-0005-0000-0000-0000FB560000}"/>
    <cellStyle name="Normal 2 7 3 2 2 6" xfId="9382" xr:uid="{00000000-0005-0000-0000-0000FC560000}"/>
    <cellStyle name="Normal 2 7 3 2 2 6 2" xfId="9383" xr:uid="{00000000-0005-0000-0000-0000FD560000}"/>
    <cellStyle name="Normal 2 7 3 2 2 6 3" xfId="9384" xr:uid="{00000000-0005-0000-0000-0000FE560000}"/>
    <cellStyle name="Normal 2 7 3 2 2 6 4" xfId="9385" xr:uid="{00000000-0005-0000-0000-0000FF560000}"/>
    <cellStyle name="Normal 2 7 3 2 2 6 5" xfId="9386" xr:uid="{00000000-0005-0000-0000-000000570000}"/>
    <cellStyle name="Normal 2 7 3 2 2 6 6" xfId="9387" xr:uid="{00000000-0005-0000-0000-000001570000}"/>
    <cellStyle name="Normal 2 7 3 2 3" xfId="9388" xr:uid="{00000000-0005-0000-0000-000002570000}"/>
    <cellStyle name="Normal 2 7 3 2 3 2" xfId="9389" xr:uid="{00000000-0005-0000-0000-000003570000}"/>
    <cellStyle name="Normal 2 7 3 2 3 2 2" xfId="9390" xr:uid="{00000000-0005-0000-0000-000004570000}"/>
    <cellStyle name="Normal 2 7 3 2 3 2 2 2" xfId="9391" xr:uid="{00000000-0005-0000-0000-000005570000}"/>
    <cellStyle name="Normal 2 7 3 2 3 2 2 2 2" xfId="9392" xr:uid="{00000000-0005-0000-0000-000006570000}"/>
    <cellStyle name="Normal 2 7 3 2 3 2 2 2 2 2" xfId="9393" xr:uid="{00000000-0005-0000-0000-000007570000}"/>
    <cellStyle name="Normal 2 7 3 2 3 2 2 2 2 2 2" xfId="9394" xr:uid="{00000000-0005-0000-0000-000008570000}"/>
    <cellStyle name="Normal 2 7 3 2 3 2 2 2 2 2 3" xfId="9395" xr:uid="{00000000-0005-0000-0000-000009570000}"/>
    <cellStyle name="Normal 2 7 3 2 3 2 2 2 2 2 4" xfId="9396" xr:uid="{00000000-0005-0000-0000-00000A570000}"/>
    <cellStyle name="Normal 2 7 3 2 3 2 2 2 2 2 5" xfId="9397" xr:uid="{00000000-0005-0000-0000-00000B570000}"/>
    <cellStyle name="Normal 2 7 3 2 3 2 2 2 2 2 6" xfId="9398" xr:uid="{00000000-0005-0000-0000-00000C570000}"/>
    <cellStyle name="Normal 2 7 3 2 3 2 2 2 3" xfId="9399" xr:uid="{00000000-0005-0000-0000-00000D570000}"/>
    <cellStyle name="Normal 2 7 3 2 3 2 2 2 4" xfId="9400" xr:uid="{00000000-0005-0000-0000-00000E570000}"/>
    <cellStyle name="Normal 2 7 3 2 3 2 2 2 5" xfId="9401" xr:uid="{00000000-0005-0000-0000-00000F570000}"/>
    <cellStyle name="Normal 2 7 3 2 3 2 2 2 6" xfId="9402" xr:uid="{00000000-0005-0000-0000-000010570000}"/>
    <cellStyle name="Normal 2 7 3 2 3 2 2 2 7" xfId="9403" xr:uid="{00000000-0005-0000-0000-000011570000}"/>
    <cellStyle name="Normal 2 7 3 2 3 2 2 3" xfId="9404" xr:uid="{00000000-0005-0000-0000-000012570000}"/>
    <cellStyle name="Normal 2 7 3 2 3 2 2 3 2" xfId="9405" xr:uid="{00000000-0005-0000-0000-000013570000}"/>
    <cellStyle name="Normal 2 7 3 2 3 2 2 3 3" xfId="9406" xr:uid="{00000000-0005-0000-0000-000014570000}"/>
    <cellStyle name="Normal 2 7 3 2 3 2 2 3 4" xfId="9407" xr:uid="{00000000-0005-0000-0000-000015570000}"/>
    <cellStyle name="Normal 2 7 3 2 3 2 2 3 5" xfId="9408" xr:uid="{00000000-0005-0000-0000-000016570000}"/>
    <cellStyle name="Normal 2 7 3 2 3 2 2 3 6" xfId="9409" xr:uid="{00000000-0005-0000-0000-000017570000}"/>
    <cellStyle name="Normal 2 7 3 2 3 2 3" xfId="9410" xr:uid="{00000000-0005-0000-0000-000018570000}"/>
    <cellStyle name="Normal 2 7 3 2 3 2 3 2" xfId="9411" xr:uid="{00000000-0005-0000-0000-000019570000}"/>
    <cellStyle name="Normal 2 7 3 2 3 2 3 2 2" xfId="9412" xr:uid="{00000000-0005-0000-0000-00001A570000}"/>
    <cellStyle name="Normal 2 7 3 2 3 2 3 2 3" xfId="9413" xr:uid="{00000000-0005-0000-0000-00001B570000}"/>
    <cellStyle name="Normal 2 7 3 2 3 2 3 2 4" xfId="9414" xr:uid="{00000000-0005-0000-0000-00001C570000}"/>
    <cellStyle name="Normal 2 7 3 2 3 2 3 2 5" xfId="9415" xr:uid="{00000000-0005-0000-0000-00001D570000}"/>
    <cellStyle name="Normal 2 7 3 2 3 2 3 2 6" xfId="9416" xr:uid="{00000000-0005-0000-0000-00001E570000}"/>
    <cellStyle name="Normal 2 7 3 2 3 2 4" xfId="9417" xr:uid="{00000000-0005-0000-0000-00001F570000}"/>
    <cellStyle name="Normal 2 7 3 2 3 2 5" xfId="9418" xr:uid="{00000000-0005-0000-0000-000020570000}"/>
    <cellStyle name="Normal 2 7 3 2 3 2 6" xfId="9419" xr:uid="{00000000-0005-0000-0000-000021570000}"/>
    <cellStyle name="Normal 2 7 3 2 3 2 7" xfId="9420" xr:uid="{00000000-0005-0000-0000-000022570000}"/>
    <cellStyle name="Normal 2 7 3 2 3 2 8" xfId="9421" xr:uid="{00000000-0005-0000-0000-000023570000}"/>
    <cellStyle name="Normal 2 7 3 2 3 3" xfId="9422" xr:uid="{00000000-0005-0000-0000-000024570000}"/>
    <cellStyle name="Normal 2 7 3 2 3 4" xfId="9423" xr:uid="{00000000-0005-0000-0000-000025570000}"/>
    <cellStyle name="Normal 2 7 3 2 3 4 2" xfId="9424" xr:uid="{00000000-0005-0000-0000-000026570000}"/>
    <cellStyle name="Normal 2 7 3 2 3 4 2 2" xfId="9425" xr:uid="{00000000-0005-0000-0000-000027570000}"/>
    <cellStyle name="Normal 2 7 3 2 3 4 2 2 2" xfId="9426" xr:uid="{00000000-0005-0000-0000-000028570000}"/>
    <cellStyle name="Normal 2 7 3 2 3 4 2 2 3" xfId="9427" xr:uid="{00000000-0005-0000-0000-000029570000}"/>
    <cellStyle name="Normal 2 7 3 2 3 4 2 2 4" xfId="9428" xr:uid="{00000000-0005-0000-0000-00002A570000}"/>
    <cellStyle name="Normal 2 7 3 2 3 4 2 2 5" xfId="9429" xr:uid="{00000000-0005-0000-0000-00002B570000}"/>
    <cellStyle name="Normal 2 7 3 2 3 4 2 2 6" xfId="9430" xr:uid="{00000000-0005-0000-0000-00002C570000}"/>
    <cellStyle name="Normal 2 7 3 2 3 4 3" xfId="9431" xr:uid="{00000000-0005-0000-0000-00002D570000}"/>
    <cellStyle name="Normal 2 7 3 2 3 4 4" xfId="9432" xr:uid="{00000000-0005-0000-0000-00002E570000}"/>
    <cellStyle name="Normal 2 7 3 2 3 4 5" xfId="9433" xr:uid="{00000000-0005-0000-0000-00002F570000}"/>
    <cellStyle name="Normal 2 7 3 2 3 4 6" xfId="9434" xr:uid="{00000000-0005-0000-0000-000030570000}"/>
    <cellStyle name="Normal 2 7 3 2 3 4 7" xfId="9435" xr:uid="{00000000-0005-0000-0000-000031570000}"/>
    <cellStyle name="Normal 2 7 3 2 3 5" xfId="9436" xr:uid="{00000000-0005-0000-0000-000032570000}"/>
    <cellStyle name="Normal 2 7 3 2 3 5 2" xfId="9437" xr:uid="{00000000-0005-0000-0000-000033570000}"/>
    <cellStyle name="Normal 2 7 3 2 3 5 3" xfId="9438" xr:uid="{00000000-0005-0000-0000-000034570000}"/>
    <cellStyle name="Normal 2 7 3 2 3 5 4" xfId="9439" xr:uid="{00000000-0005-0000-0000-000035570000}"/>
    <cellStyle name="Normal 2 7 3 2 3 5 5" xfId="9440" xr:uid="{00000000-0005-0000-0000-000036570000}"/>
    <cellStyle name="Normal 2 7 3 2 3 5 6" xfId="9441" xr:uid="{00000000-0005-0000-0000-000037570000}"/>
    <cellStyle name="Normal 2 7 3 2 4" xfId="9442" xr:uid="{00000000-0005-0000-0000-000038570000}"/>
    <cellStyle name="Normal 2 7 3 2 4 2" xfId="9443" xr:uid="{00000000-0005-0000-0000-000039570000}"/>
    <cellStyle name="Normal 2 7 3 2 4 2 2" xfId="9444" xr:uid="{00000000-0005-0000-0000-00003A570000}"/>
    <cellStyle name="Normal 2 7 3 2 4 2 2 2" xfId="9445" xr:uid="{00000000-0005-0000-0000-00003B570000}"/>
    <cellStyle name="Normal 2 7 3 2 4 2 2 2 2" xfId="9446" xr:uid="{00000000-0005-0000-0000-00003C570000}"/>
    <cellStyle name="Normal 2 7 3 2 4 2 2 2 2 2" xfId="9447" xr:uid="{00000000-0005-0000-0000-00003D570000}"/>
    <cellStyle name="Normal 2 7 3 2 4 2 2 2 2 2 2" xfId="9448" xr:uid="{00000000-0005-0000-0000-00003E570000}"/>
    <cellStyle name="Normal 2 7 3 2 4 2 2 2 2 2 3" xfId="9449" xr:uid="{00000000-0005-0000-0000-00003F570000}"/>
    <cellStyle name="Normal 2 7 3 2 4 2 2 2 2 2 4" xfId="9450" xr:uid="{00000000-0005-0000-0000-000040570000}"/>
    <cellStyle name="Normal 2 7 3 2 4 2 2 2 2 2 5" xfId="9451" xr:uid="{00000000-0005-0000-0000-000041570000}"/>
    <cellStyle name="Normal 2 7 3 2 4 2 2 2 3" xfId="9452" xr:uid="{00000000-0005-0000-0000-000042570000}"/>
    <cellStyle name="Normal 2 7 3 2 4 2 2 2 4" xfId="9453" xr:uid="{00000000-0005-0000-0000-000043570000}"/>
    <cellStyle name="Normal 2 7 3 2 4 2 2 2 5" xfId="9454" xr:uid="{00000000-0005-0000-0000-000044570000}"/>
    <cellStyle name="Normal 2 7 3 2 4 2 2 2 6" xfId="9455" xr:uid="{00000000-0005-0000-0000-000045570000}"/>
    <cellStyle name="Normal 2 7 3 2 4 2 2 3" xfId="9456" xr:uid="{00000000-0005-0000-0000-000046570000}"/>
    <cellStyle name="Normal 2 7 3 2 4 2 2 3 2" xfId="9457" xr:uid="{00000000-0005-0000-0000-000047570000}"/>
    <cellStyle name="Normal 2 7 3 2 4 2 2 3 3" xfId="9458" xr:uid="{00000000-0005-0000-0000-000048570000}"/>
    <cellStyle name="Normal 2 7 3 2 4 2 2 3 4" xfId="9459" xr:uid="{00000000-0005-0000-0000-000049570000}"/>
    <cellStyle name="Normal 2 7 3 2 4 2 2 3 5" xfId="9460" xr:uid="{00000000-0005-0000-0000-00004A570000}"/>
    <cellStyle name="Normal 2 7 3 2 4 2 3" xfId="9461" xr:uid="{00000000-0005-0000-0000-00004B570000}"/>
    <cellStyle name="Normal 2 7 3 2 4 2 3 2" xfId="9462" xr:uid="{00000000-0005-0000-0000-00004C570000}"/>
    <cellStyle name="Normal 2 7 3 2 4 2 3 2 2" xfId="9463" xr:uid="{00000000-0005-0000-0000-00004D570000}"/>
    <cellStyle name="Normal 2 7 3 2 4 2 3 2 3" xfId="9464" xr:uid="{00000000-0005-0000-0000-00004E570000}"/>
    <cellStyle name="Normal 2 7 3 2 4 2 3 2 4" xfId="9465" xr:uid="{00000000-0005-0000-0000-00004F570000}"/>
    <cellStyle name="Normal 2 7 3 2 4 2 3 2 5" xfId="9466" xr:uid="{00000000-0005-0000-0000-000050570000}"/>
    <cellStyle name="Normal 2 7 3 2 4 2 4" xfId="9467" xr:uid="{00000000-0005-0000-0000-000051570000}"/>
    <cellStyle name="Normal 2 7 3 2 4 2 5" xfId="9468" xr:uid="{00000000-0005-0000-0000-000052570000}"/>
    <cellStyle name="Normal 2 7 3 2 4 2 6" xfId="9469" xr:uid="{00000000-0005-0000-0000-000053570000}"/>
    <cellStyle name="Normal 2 7 3 2 4 2 7" xfId="9470" xr:uid="{00000000-0005-0000-0000-000054570000}"/>
    <cellStyle name="Normal 2 7 3 2 4 3" xfId="9471" xr:uid="{00000000-0005-0000-0000-000055570000}"/>
    <cellStyle name="Normal 2 7 3 2 4 3 2" xfId="9472" xr:uid="{00000000-0005-0000-0000-000056570000}"/>
    <cellStyle name="Normal 2 7 3 2 4 3 2 2" xfId="9473" xr:uid="{00000000-0005-0000-0000-000057570000}"/>
    <cellStyle name="Normal 2 7 3 2 4 3 2 2 2" xfId="9474" xr:uid="{00000000-0005-0000-0000-000058570000}"/>
    <cellStyle name="Normal 2 7 3 2 4 3 2 2 3" xfId="9475" xr:uid="{00000000-0005-0000-0000-000059570000}"/>
    <cellStyle name="Normal 2 7 3 2 4 3 2 2 4" xfId="9476" xr:uid="{00000000-0005-0000-0000-00005A570000}"/>
    <cellStyle name="Normal 2 7 3 2 4 3 2 2 5" xfId="9477" xr:uid="{00000000-0005-0000-0000-00005B570000}"/>
    <cellStyle name="Normal 2 7 3 2 4 3 3" xfId="9478" xr:uid="{00000000-0005-0000-0000-00005C570000}"/>
    <cellStyle name="Normal 2 7 3 2 4 3 4" xfId="9479" xr:uid="{00000000-0005-0000-0000-00005D570000}"/>
    <cellStyle name="Normal 2 7 3 2 4 3 5" xfId="9480" xr:uid="{00000000-0005-0000-0000-00005E570000}"/>
    <cellStyle name="Normal 2 7 3 2 4 3 6" xfId="9481" xr:uid="{00000000-0005-0000-0000-00005F570000}"/>
    <cellStyle name="Normal 2 7 3 2 4 4" xfId="9482" xr:uid="{00000000-0005-0000-0000-000060570000}"/>
    <cellStyle name="Normal 2 7 3 2 4 4 2" xfId="9483" xr:uid="{00000000-0005-0000-0000-000061570000}"/>
    <cellStyle name="Normal 2 7 3 2 4 4 3" xfId="9484" xr:uid="{00000000-0005-0000-0000-000062570000}"/>
    <cellStyle name="Normal 2 7 3 2 4 4 4" xfId="9485" xr:uid="{00000000-0005-0000-0000-000063570000}"/>
    <cellStyle name="Normal 2 7 3 2 4 4 5" xfId="9486" xr:uid="{00000000-0005-0000-0000-000064570000}"/>
    <cellStyle name="Normal 2 7 3 2 5" xfId="9487" xr:uid="{00000000-0005-0000-0000-000065570000}"/>
    <cellStyle name="Normal 2 7 3 2 5 2" xfId="9488" xr:uid="{00000000-0005-0000-0000-000066570000}"/>
    <cellStyle name="Normal 2 7 3 2 5 2 2" xfId="9489" xr:uid="{00000000-0005-0000-0000-000067570000}"/>
    <cellStyle name="Normal 2 7 3 2 5 2 2 2" xfId="9490" xr:uid="{00000000-0005-0000-0000-000068570000}"/>
    <cellStyle name="Normal 2 7 3 2 5 2 2 2 2" xfId="9491" xr:uid="{00000000-0005-0000-0000-000069570000}"/>
    <cellStyle name="Normal 2 7 3 2 5 2 2 2 3" xfId="9492" xr:uid="{00000000-0005-0000-0000-00006A570000}"/>
    <cellStyle name="Normal 2 7 3 2 5 2 2 2 4" xfId="9493" xr:uid="{00000000-0005-0000-0000-00006B570000}"/>
    <cellStyle name="Normal 2 7 3 2 5 2 2 2 5" xfId="9494" xr:uid="{00000000-0005-0000-0000-00006C570000}"/>
    <cellStyle name="Normal 2 7 3 2 5 2 3" xfId="9495" xr:uid="{00000000-0005-0000-0000-00006D570000}"/>
    <cellStyle name="Normal 2 7 3 2 5 2 4" xfId="9496" xr:uid="{00000000-0005-0000-0000-00006E570000}"/>
    <cellStyle name="Normal 2 7 3 2 5 2 5" xfId="9497" xr:uid="{00000000-0005-0000-0000-00006F570000}"/>
    <cellStyle name="Normal 2 7 3 2 5 2 6" xfId="9498" xr:uid="{00000000-0005-0000-0000-000070570000}"/>
    <cellStyle name="Normal 2 7 3 2 5 3" xfId="9499" xr:uid="{00000000-0005-0000-0000-000071570000}"/>
    <cellStyle name="Normal 2 7 3 2 5 3 2" xfId="9500" xr:uid="{00000000-0005-0000-0000-000072570000}"/>
    <cellStyle name="Normal 2 7 3 2 5 3 3" xfId="9501" xr:uid="{00000000-0005-0000-0000-000073570000}"/>
    <cellStyle name="Normal 2 7 3 2 5 3 4" xfId="9502" xr:uid="{00000000-0005-0000-0000-000074570000}"/>
    <cellStyle name="Normal 2 7 3 2 5 3 5" xfId="9503" xr:uid="{00000000-0005-0000-0000-000075570000}"/>
    <cellStyle name="Normal 2 7 3 2 6" xfId="9504" xr:uid="{00000000-0005-0000-0000-000076570000}"/>
    <cellStyle name="Normal 2 7 3 2 6 2" xfId="9505" xr:uid="{00000000-0005-0000-0000-000077570000}"/>
    <cellStyle name="Normal 2 7 3 2 6 2 2" xfId="9506" xr:uid="{00000000-0005-0000-0000-000078570000}"/>
    <cellStyle name="Normal 2 7 3 2 6 2 3" xfId="9507" xr:uid="{00000000-0005-0000-0000-000079570000}"/>
    <cellStyle name="Normal 2 7 3 2 6 2 4" xfId="9508" xr:uid="{00000000-0005-0000-0000-00007A570000}"/>
    <cellStyle name="Normal 2 7 3 2 6 2 5" xfId="9509" xr:uid="{00000000-0005-0000-0000-00007B570000}"/>
    <cellStyle name="Normal 2 7 3 2 7" xfId="9510" xr:uid="{00000000-0005-0000-0000-00007C570000}"/>
    <cellStyle name="Normal 2 7 3 2 8" xfId="9511" xr:uid="{00000000-0005-0000-0000-00007D570000}"/>
    <cellStyle name="Normal 2 7 3 2 9" xfId="9512" xr:uid="{00000000-0005-0000-0000-00007E570000}"/>
    <cellStyle name="Normal 2 7 3 3" xfId="9513" xr:uid="{00000000-0005-0000-0000-00007F570000}"/>
    <cellStyle name="Normal 2 7 3 3 2" xfId="9514" xr:uid="{00000000-0005-0000-0000-000080570000}"/>
    <cellStyle name="Normal 2 7 3 3 2 2" xfId="9515" xr:uid="{00000000-0005-0000-0000-000081570000}"/>
    <cellStyle name="Normal 2 7 3 3 2 2 2" xfId="9516" xr:uid="{00000000-0005-0000-0000-000082570000}"/>
    <cellStyle name="Normal 2 7 3 3 2 2 2 2" xfId="9517" xr:uid="{00000000-0005-0000-0000-000083570000}"/>
    <cellStyle name="Normal 2 7 3 3 2 2 2 2 2" xfId="9518" xr:uid="{00000000-0005-0000-0000-000084570000}"/>
    <cellStyle name="Normal 2 7 3 3 2 2 2 2 2 2" xfId="9519" xr:uid="{00000000-0005-0000-0000-000085570000}"/>
    <cellStyle name="Normal 2 7 3 3 2 2 2 2 2 2 2" xfId="9520" xr:uid="{00000000-0005-0000-0000-000086570000}"/>
    <cellStyle name="Normal 2 7 3 3 2 2 2 2 2 2 3" xfId="9521" xr:uid="{00000000-0005-0000-0000-000087570000}"/>
    <cellStyle name="Normal 2 7 3 3 2 2 2 2 2 2 4" xfId="9522" xr:uid="{00000000-0005-0000-0000-000088570000}"/>
    <cellStyle name="Normal 2 7 3 3 2 2 2 2 2 2 5" xfId="9523" xr:uid="{00000000-0005-0000-0000-000089570000}"/>
    <cellStyle name="Normal 2 7 3 3 2 2 2 2 2 2 6" xfId="9524" xr:uid="{00000000-0005-0000-0000-00008A570000}"/>
    <cellStyle name="Normal 2 7 3 3 2 2 2 2 3" xfId="9525" xr:uid="{00000000-0005-0000-0000-00008B570000}"/>
    <cellStyle name="Normal 2 7 3 3 2 2 2 2 4" xfId="9526" xr:uid="{00000000-0005-0000-0000-00008C570000}"/>
    <cellStyle name="Normal 2 7 3 3 2 2 2 2 5" xfId="9527" xr:uid="{00000000-0005-0000-0000-00008D570000}"/>
    <cellStyle name="Normal 2 7 3 3 2 2 2 2 6" xfId="9528" xr:uid="{00000000-0005-0000-0000-00008E570000}"/>
    <cellStyle name="Normal 2 7 3 3 2 2 2 2 7" xfId="9529" xr:uid="{00000000-0005-0000-0000-00008F570000}"/>
    <cellStyle name="Normal 2 7 3 3 2 2 2 3" xfId="9530" xr:uid="{00000000-0005-0000-0000-000090570000}"/>
    <cellStyle name="Normal 2 7 3 3 2 2 2 3 2" xfId="9531" xr:uid="{00000000-0005-0000-0000-000091570000}"/>
    <cellStyle name="Normal 2 7 3 3 2 2 2 3 3" xfId="9532" xr:uid="{00000000-0005-0000-0000-000092570000}"/>
    <cellStyle name="Normal 2 7 3 3 2 2 2 3 4" xfId="9533" xr:uid="{00000000-0005-0000-0000-000093570000}"/>
    <cellStyle name="Normal 2 7 3 3 2 2 2 3 5" xfId="9534" xr:uid="{00000000-0005-0000-0000-000094570000}"/>
    <cellStyle name="Normal 2 7 3 3 2 2 2 3 6" xfId="9535" xr:uid="{00000000-0005-0000-0000-000095570000}"/>
    <cellStyle name="Normal 2 7 3 3 2 2 3" xfId="9536" xr:uid="{00000000-0005-0000-0000-000096570000}"/>
    <cellStyle name="Normal 2 7 3 3 2 2 3 2" xfId="9537" xr:uid="{00000000-0005-0000-0000-000097570000}"/>
    <cellStyle name="Normal 2 7 3 3 2 2 3 2 2" xfId="9538" xr:uid="{00000000-0005-0000-0000-000098570000}"/>
    <cellStyle name="Normal 2 7 3 3 2 2 3 2 3" xfId="9539" xr:uid="{00000000-0005-0000-0000-000099570000}"/>
    <cellStyle name="Normal 2 7 3 3 2 2 3 2 4" xfId="9540" xr:uid="{00000000-0005-0000-0000-00009A570000}"/>
    <cellStyle name="Normal 2 7 3 3 2 2 3 2 5" xfId="9541" xr:uid="{00000000-0005-0000-0000-00009B570000}"/>
    <cellStyle name="Normal 2 7 3 3 2 2 3 2 6" xfId="9542" xr:uid="{00000000-0005-0000-0000-00009C570000}"/>
    <cellStyle name="Normal 2 7 3 3 2 2 4" xfId="9543" xr:uid="{00000000-0005-0000-0000-00009D570000}"/>
    <cellStyle name="Normal 2 7 3 3 2 2 5" xfId="9544" xr:uid="{00000000-0005-0000-0000-00009E570000}"/>
    <cellStyle name="Normal 2 7 3 3 2 2 6" xfId="9545" xr:uid="{00000000-0005-0000-0000-00009F570000}"/>
    <cellStyle name="Normal 2 7 3 3 2 2 7" xfId="9546" xr:uid="{00000000-0005-0000-0000-0000A0570000}"/>
    <cellStyle name="Normal 2 7 3 3 2 2 8" xfId="9547" xr:uid="{00000000-0005-0000-0000-0000A1570000}"/>
    <cellStyle name="Normal 2 7 3 3 2 3" xfId="9548" xr:uid="{00000000-0005-0000-0000-0000A2570000}"/>
    <cellStyle name="Normal 2 7 3 3 2 4" xfId="9549" xr:uid="{00000000-0005-0000-0000-0000A3570000}"/>
    <cellStyle name="Normal 2 7 3 3 2 4 2" xfId="9550" xr:uid="{00000000-0005-0000-0000-0000A4570000}"/>
    <cellStyle name="Normal 2 7 3 3 2 4 2 2" xfId="9551" xr:uid="{00000000-0005-0000-0000-0000A5570000}"/>
    <cellStyle name="Normal 2 7 3 3 2 4 2 2 2" xfId="9552" xr:uid="{00000000-0005-0000-0000-0000A6570000}"/>
    <cellStyle name="Normal 2 7 3 3 2 4 2 2 3" xfId="9553" xr:uid="{00000000-0005-0000-0000-0000A7570000}"/>
    <cellStyle name="Normal 2 7 3 3 2 4 2 2 4" xfId="9554" xr:uid="{00000000-0005-0000-0000-0000A8570000}"/>
    <cellStyle name="Normal 2 7 3 3 2 4 2 2 5" xfId="9555" xr:uid="{00000000-0005-0000-0000-0000A9570000}"/>
    <cellStyle name="Normal 2 7 3 3 2 4 2 2 6" xfId="9556" xr:uid="{00000000-0005-0000-0000-0000AA570000}"/>
    <cellStyle name="Normal 2 7 3 3 2 4 3" xfId="9557" xr:uid="{00000000-0005-0000-0000-0000AB570000}"/>
    <cellStyle name="Normal 2 7 3 3 2 4 4" xfId="9558" xr:uid="{00000000-0005-0000-0000-0000AC570000}"/>
    <cellStyle name="Normal 2 7 3 3 2 4 5" xfId="9559" xr:uid="{00000000-0005-0000-0000-0000AD570000}"/>
    <cellStyle name="Normal 2 7 3 3 2 4 6" xfId="9560" xr:uid="{00000000-0005-0000-0000-0000AE570000}"/>
    <cellStyle name="Normal 2 7 3 3 2 4 7" xfId="9561" xr:uid="{00000000-0005-0000-0000-0000AF570000}"/>
    <cellStyle name="Normal 2 7 3 3 2 5" xfId="9562" xr:uid="{00000000-0005-0000-0000-0000B0570000}"/>
    <cellStyle name="Normal 2 7 3 3 2 5 2" xfId="9563" xr:uid="{00000000-0005-0000-0000-0000B1570000}"/>
    <cellStyle name="Normal 2 7 3 3 2 5 3" xfId="9564" xr:uid="{00000000-0005-0000-0000-0000B2570000}"/>
    <cellStyle name="Normal 2 7 3 3 2 5 4" xfId="9565" xr:uid="{00000000-0005-0000-0000-0000B3570000}"/>
    <cellStyle name="Normal 2 7 3 3 2 5 5" xfId="9566" xr:uid="{00000000-0005-0000-0000-0000B4570000}"/>
    <cellStyle name="Normal 2 7 3 3 2 5 6" xfId="9567" xr:uid="{00000000-0005-0000-0000-0000B5570000}"/>
    <cellStyle name="Normal 2 7 3 3 3" xfId="9568" xr:uid="{00000000-0005-0000-0000-0000B6570000}"/>
    <cellStyle name="Normal 2 7 3 3 3 2" xfId="9569" xr:uid="{00000000-0005-0000-0000-0000B7570000}"/>
    <cellStyle name="Normal 2 7 3 3 3 2 2" xfId="9570" xr:uid="{00000000-0005-0000-0000-0000B8570000}"/>
    <cellStyle name="Normal 2 7 3 3 3 2 2 2" xfId="9571" xr:uid="{00000000-0005-0000-0000-0000B9570000}"/>
    <cellStyle name="Normal 2 7 3 3 3 2 2 2 2" xfId="9572" xr:uid="{00000000-0005-0000-0000-0000BA570000}"/>
    <cellStyle name="Normal 2 7 3 3 3 2 2 2 2 2" xfId="9573" xr:uid="{00000000-0005-0000-0000-0000BB570000}"/>
    <cellStyle name="Normal 2 7 3 3 3 2 2 2 2 2 2" xfId="9574" xr:uid="{00000000-0005-0000-0000-0000BC570000}"/>
    <cellStyle name="Normal 2 7 3 3 3 2 2 2 2 2 3" xfId="9575" xr:uid="{00000000-0005-0000-0000-0000BD570000}"/>
    <cellStyle name="Normal 2 7 3 3 3 2 2 2 2 2 4" xfId="9576" xr:uid="{00000000-0005-0000-0000-0000BE570000}"/>
    <cellStyle name="Normal 2 7 3 3 3 2 2 2 2 2 5" xfId="9577" xr:uid="{00000000-0005-0000-0000-0000BF570000}"/>
    <cellStyle name="Normal 2 7 3 3 3 2 2 2 3" xfId="9578" xr:uid="{00000000-0005-0000-0000-0000C0570000}"/>
    <cellStyle name="Normal 2 7 3 3 3 2 2 2 4" xfId="9579" xr:uid="{00000000-0005-0000-0000-0000C1570000}"/>
    <cellStyle name="Normal 2 7 3 3 3 2 2 2 5" xfId="9580" xr:uid="{00000000-0005-0000-0000-0000C2570000}"/>
    <cellStyle name="Normal 2 7 3 3 3 2 2 2 6" xfId="9581" xr:uid="{00000000-0005-0000-0000-0000C3570000}"/>
    <cellStyle name="Normal 2 7 3 3 3 2 2 3" xfId="9582" xr:uid="{00000000-0005-0000-0000-0000C4570000}"/>
    <cellStyle name="Normal 2 7 3 3 3 2 2 3 2" xfId="9583" xr:uid="{00000000-0005-0000-0000-0000C5570000}"/>
    <cellStyle name="Normal 2 7 3 3 3 2 2 3 3" xfId="9584" xr:uid="{00000000-0005-0000-0000-0000C6570000}"/>
    <cellStyle name="Normal 2 7 3 3 3 2 2 3 4" xfId="9585" xr:uid="{00000000-0005-0000-0000-0000C7570000}"/>
    <cellStyle name="Normal 2 7 3 3 3 2 2 3 5" xfId="9586" xr:uid="{00000000-0005-0000-0000-0000C8570000}"/>
    <cellStyle name="Normal 2 7 3 3 3 2 3" xfId="9587" xr:uid="{00000000-0005-0000-0000-0000C9570000}"/>
    <cellStyle name="Normal 2 7 3 3 3 2 3 2" xfId="9588" xr:uid="{00000000-0005-0000-0000-0000CA570000}"/>
    <cellStyle name="Normal 2 7 3 3 3 2 3 2 2" xfId="9589" xr:uid="{00000000-0005-0000-0000-0000CB570000}"/>
    <cellStyle name="Normal 2 7 3 3 3 2 3 2 3" xfId="9590" xr:uid="{00000000-0005-0000-0000-0000CC570000}"/>
    <cellStyle name="Normal 2 7 3 3 3 2 3 2 4" xfId="9591" xr:uid="{00000000-0005-0000-0000-0000CD570000}"/>
    <cellStyle name="Normal 2 7 3 3 3 2 3 2 5" xfId="9592" xr:uid="{00000000-0005-0000-0000-0000CE570000}"/>
    <cellStyle name="Normal 2 7 3 3 3 2 4" xfId="9593" xr:uid="{00000000-0005-0000-0000-0000CF570000}"/>
    <cellStyle name="Normal 2 7 3 3 3 2 5" xfId="9594" xr:uid="{00000000-0005-0000-0000-0000D0570000}"/>
    <cellStyle name="Normal 2 7 3 3 3 2 6" xfId="9595" xr:uid="{00000000-0005-0000-0000-0000D1570000}"/>
    <cellStyle name="Normal 2 7 3 3 3 2 7" xfId="9596" xr:uid="{00000000-0005-0000-0000-0000D2570000}"/>
    <cellStyle name="Normal 2 7 3 3 3 3" xfId="9597" xr:uid="{00000000-0005-0000-0000-0000D3570000}"/>
    <cellStyle name="Normal 2 7 3 3 3 3 2" xfId="9598" xr:uid="{00000000-0005-0000-0000-0000D4570000}"/>
    <cellStyle name="Normal 2 7 3 3 3 3 2 2" xfId="9599" xr:uid="{00000000-0005-0000-0000-0000D5570000}"/>
    <cellStyle name="Normal 2 7 3 3 3 3 2 2 2" xfId="9600" xr:uid="{00000000-0005-0000-0000-0000D6570000}"/>
    <cellStyle name="Normal 2 7 3 3 3 3 2 2 3" xfId="9601" xr:uid="{00000000-0005-0000-0000-0000D7570000}"/>
    <cellStyle name="Normal 2 7 3 3 3 3 2 2 4" xfId="9602" xr:uid="{00000000-0005-0000-0000-0000D8570000}"/>
    <cellStyle name="Normal 2 7 3 3 3 3 2 2 5" xfId="9603" xr:uid="{00000000-0005-0000-0000-0000D9570000}"/>
    <cellStyle name="Normal 2 7 3 3 3 3 3" xfId="9604" xr:uid="{00000000-0005-0000-0000-0000DA570000}"/>
    <cellStyle name="Normal 2 7 3 3 3 3 4" xfId="9605" xr:uid="{00000000-0005-0000-0000-0000DB570000}"/>
    <cellStyle name="Normal 2 7 3 3 3 3 5" xfId="9606" xr:uid="{00000000-0005-0000-0000-0000DC570000}"/>
    <cellStyle name="Normal 2 7 3 3 3 3 6" xfId="9607" xr:uid="{00000000-0005-0000-0000-0000DD570000}"/>
    <cellStyle name="Normal 2 7 3 3 3 4" xfId="9608" xr:uid="{00000000-0005-0000-0000-0000DE570000}"/>
    <cellStyle name="Normal 2 7 3 3 3 4 2" xfId="9609" xr:uid="{00000000-0005-0000-0000-0000DF570000}"/>
    <cellStyle name="Normal 2 7 3 3 3 4 3" xfId="9610" xr:uid="{00000000-0005-0000-0000-0000E0570000}"/>
    <cellStyle name="Normal 2 7 3 3 3 4 4" xfId="9611" xr:uid="{00000000-0005-0000-0000-0000E1570000}"/>
    <cellStyle name="Normal 2 7 3 3 3 4 5" xfId="9612" xr:uid="{00000000-0005-0000-0000-0000E2570000}"/>
    <cellStyle name="Normal 2 7 3 3 4" xfId="9613" xr:uid="{00000000-0005-0000-0000-0000E3570000}"/>
    <cellStyle name="Normal 2 7 3 3 4 2" xfId="9614" xr:uid="{00000000-0005-0000-0000-0000E4570000}"/>
    <cellStyle name="Normal 2 7 3 3 4 2 2" xfId="9615" xr:uid="{00000000-0005-0000-0000-0000E5570000}"/>
    <cellStyle name="Normal 2 7 3 3 4 2 2 2" xfId="9616" xr:uid="{00000000-0005-0000-0000-0000E6570000}"/>
    <cellStyle name="Normal 2 7 3 3 4 2 2 2 2" xfId="9617" xr:uid="{00000000-0005-0000-0000-0000E7570000}"/>
    <cellStyle name="Normal 2 7 3 3 4 2 2 2 3" xfId="9618" xr:uid="{00000000-0005-0000-0000-0000E8570000}"/>
    <cellStyle name="Normal 2 7 3 3 4 2 2 2 4" xfId="9619" xr:uid="{00000000-0005-0000-0000-0000E9570000}"/>
    <cellStyle name="Normal 2 7 3 3 4 2 2 2 5" xfId="9620" xr:uid="{00000000-0005-0000-0000-0000EA570000}"/>
    <cellStyle name="Normal 2 7 3 3 4 2 3" xfId="9621" xr:uid="{00000000-0005-0000-0000-0000EB570000}"/>
    <cellStyle name="Normal 2 7 3 3 4 2 4" xfId="9622" xr:uid="{00000000-0005-0000-0000-0000EC570000}"/>
    <cellStyle name="Normal 2 7 3 3 4 2 5" xfId="9623" xr:uid="{00000000-0005-0000-0000-0000ED570000}"/>
    <cellStyle name="Normal 2 7 3 3 4 2 6" xfId="9624" xr:uid="{00000000-0005-0000-0000-0000EE570000}"/>
    <cellStyle name="Normal 2 7 3 3 4 3" xfId="9625" xr:uid="{00000000-0005-0000-0000-0000EF570000}"/>
    <cellStyle name="Normal 2 7 3 3 4 3 2" xfId="9626" xr:uid="{00000000-0005-0000-0000-0000F0570000}"/>
    <cellStyle name="Normal 2 7 3 3 4 3 3" xfId="9627" xr:uid="{00000000-0005-0000-0000-0000F1570000}"/>
    <cellStyle name="Normal 2 7 3 3 4 3 4" xfId="9628" xr:uid="{00000000-0005-0000-0000-0000F2570000}"/>
    <cellStyle name="Normal 2 7 3 3 4 3 5" xfId="9629" xr:uid="{00000000-0005-0000-0000-0000F3570000}"/>
    <cellStyle name="Normal 2 7 3 3 5" xfId="9630" xr:uid="{00000000-0005-0000-0000-0000F4570000}"/>
    <cellStyle name="Normal 2 7 3 3 5 2" xfId="9631" xr:uid="{00000000-0005-0000-0000-0000F5570000}"/>
    <cellStyle name="Normal 2 7 3 3 5 2 2" xfId="9632" xr:uid="{00000000-0005-0000-0000-0000F6570000}"/>
    <cellStyle name="Normal 2 7 3 3 5 2 3" xfId="9633" xr:uid="{00000000-0005-0000-0000-0000F7570000}"/>
    <cellStyle name="Normal 2 7 3 3 5 2 4" xfId="9634" xr:uid="{00000000-0005-0000-0000-0000F8570000}"/>
    <cellStyle name="Normal 2 7 3 3 5 2 5" xfId="9635" xr:uid="{00000000-0005-0000-0000-0000F9570000}"/>
    <cellStyle name="Normal 2 7 3 3 6" xfId="9636" xr:uid="{00000000-0005-0000-0000-0000FA570000}"/>
    <cellStyle name="Normal 2 7 3 3 7" xfId="9637" xr:uid="{00000000-0005-0000-0000-0000FB570000}"/>
    <cellStyle name="Normal 2 7 3 3 8" xfId="9638" xr:uid="{00000000-0005-0000-0000-0000FC570000}"/>
    <cellStyle name="Normal 2 7 3 3 9" xfId="9639" xr:uid="{00000000-0005-0000-0000-0000FD570000}"/>
    <cellStyle name="Normal 2 7 3 4" xfId="9640" xr:uid="{00000000-0005-0000-0000-0000FE570000}"/>
    <cellStyle name="Normal 2 7 3 4 2" xfId="9641" xr:uid="{00000000-0005-0000-0000-0000FF570000}"/>
    <cellStyle name="Normal 2 7 3 4 2 2" xfId="9642" xr:uid="{00000000-0005-0000-0000-000000580000}"/>
    <cellStyle name="Normal 2 7 3 4 2 2 2" xfId="9643" xr:uid="{00000000-0005-0000-0000-000001580000}"/>
    <cellStyle name="Normal 2 7 3 4 2 2 2 2" xfId="9644" xr:uid="{00000000-0005-0000-0000-000002580000}"/>
    <cellStyle name="Normal 2 7 3 4 2 2 2 2 2" xfId="9645" xr:uid="{00000000-0005-0000-0000-000003580000}"/>
    <cellStyle name="Normal 2 7 3 4 2 2 2 2 3" xfId="9646" xr:uid="{00000000-0005-0000-0000-000004580000}"/>
    <cellStyle name="Normal 2 7 3 4 2 2 2 2 4" xfId="9647" xr:uid="{00000000-0005-0000-0000-000005580000}"/>
    <cellStyle name="Normal 2 7 3 4 2 2 2 2 5" xfId="9648" xr:uid="{00000000-0005-0000-0000-000006580000}"/>
    <cellStyle name="Normal 2 7 3 4 2 2 2 2 6" xfId="9649" xr:uid="{00000000-0005-0000-0000-000007580000}"/>
    <cellStyle name="Normal 2 7 3 4 2 2 3" xfId="9650" xr:uid="{00000000-0005-0000-0000-000008580000}"/>
    <cellStyle name="Normal 2 7 3 4 2 2 4" xfId="9651" xr:uid="{00000000-0005-0000-0000-000009580000}"/>
    <cellStyle name="Normal 2 7 3 4 2 2 5" xfId="9652" xr:uid="{00000000-0005-0000-0000-00000A580000}"/>
    <cellStyle name="Normal 2 7 3 4 2 2 6" xfId="9653" xr:uid="{00000000-0005-0000-0000-00000B580000}"/>
    <cellStyle name="Normal 2 7 3 4 2 2 7" xfId="9654" xr:uid="{00000000-0005-0000-0000-00000C580000}"/>
    <cellStyle name="Normal 2 7 3 4 2 3" xfId="9655" xr:uid="{00000000-0005-0000-0000-00000D580000}"/>
    <cellStyle name="Normal 2 7 3 4 2 3 2" xfId="9656" xr:uid="{00000000-0005-0000-0000-00000E580000}"/>
    <cellStyle name="Normal 2 7 3 4 2 3 3" xfId="9657" xr:uid="{00000000-0005-0000-0000-00000F580000}"/>
    <cellStyle name="Normal 2 7 3 4 2 3 4" xfId="9658" xr:uid="{00000000-0005-0000-0000-000010580000}"/>
    <cellStyle name="Normal 2 7 3 4 2 3 5" xfId="9659" xr:uid="{00000000-0005-0000-0000-000011580000}"/>
    <cellStyle name="Normal 2 7 3 4 2 3 6" xfId="9660" xr:uid="{00000000-0005-0000-0000-000012580000}"/>
    <cellStyle name="Normal 2 7 3 4 3" xfId="9661" xr:uid="{00000000-0005-0000-0000-000013580000}"/>
    <cellStyle name="Normal 2 7 3 4 3 2" xfId="9662" xr:uid="{00000000-0005-0000-0000-000014580000}"/>
    <cellStyle name="Normal 2 7 3 4 3 2 2" xfId="9663" xr:uid="{00000000-0005-0000-0000-000015580000}"/>
    <cellStyle name="Normal 2 7 3 4 3 2 3" xfId="9664" xr:uid="{00000000-0005-0000-0000-000016580000}"/>
    <cellStyle name="Normal 2 7 3 4 3 2 4" xfId="9665" xr:uid="{00000000-0005-0000-0000-000017580000}"/>
    <cellStyle name="Normal 2 7 3 4 3 2 5" xfId="9666" xr:uid="{00000000-0005-0000-0000-000018580000}"/>
    <cellStyle name="Normal 2 7 3 4 3 2 6" xfId="9667" xr:uid="{00000000-0005-0000-0000-000019580000}"/>
    <cellStyle name="Normal 2 7 3 4 4" xfId="9668" xr:uid="{00000000-0005-0000-0000-00001A580000}"/>
    <cellStyle name="Normal 2 7 3 4 5" xfId="9669" xr:uid="{00000000-0005-0000-0000-00001B580000}"/>
    <cellStyle name="Normal 2 7 3 4 6" xfId="9670" xr:uid="{00000000-0005-0000-0000-00001C580000}"/>
    <cellStyle name="Normal 2 7 3 4 7" xfId="9671" xr:uid="{00000000-0005-0000-0000-00001D580000}"/>
    <cellStyle name="Normal 2 7 3 4 8" xfId="9672" xr:uid="{00000000-0005-0000-0000-00001E580000}"/>
    <cellStyle name="Normal 2 7 3 5" xfId="9673" xr:uid="{00000000-0005-0000-0000-00001F580000}"/>
    <cellStyle name="Normal 2 7 3 6" xfId="9674" xr:uid="{00000000-0005-0000-0000-000020580000}"/>
    <cellStyle name="Normal 2 7 3 6 2" xfId="9675" xr:uid="{00000000-0005-0000-0000-000021580000}"/>
    <cellStyle name="Normal 2 7 3 6 2 2" xfId="9676" xr:uid="{00000000-0005-0000-0000-000022580000}"/>
    <cellStyle name="Normal 2 7 3 6 2 2 2" xfId="9677" xr:uid="{00000000-0005-0000-0000-000023580000}"/>
    <cellStyle name="Normal 2 7 3 6 2 2 3" xfId="9678" xr:uid="{00000000-0005-0000-0000-000024580000}"/>
    <cellStyle name="Normal 2 7 3 6 2 2 4" xfId="9679" xr:uid="{00000000-0005-0000-0000-000025580000}"/>
    <cellStyle name="Normal 2 7 3 6 2 2 5" xfId="9680" xr:uid="{00000000-0005-0000-0000-000026580000}"/>
    <cellStyle name="Normal 2 7 3 6 2 2 6" xfId="9681" xr:uid="{00000000-0005-0000-0000-000027580000}"/>
    <cellStyle name="Normal 2 7 3 6 3" xfId="9682" xr:uid="{00000000-0005-0000-0000-000028580000}"/>
    <cellStyle name="Normal 2 7 3 6 4" xfId="9683" xr:uid="{00000000-0005-0000-0000-000029580000}"/>
    <cellStyle name="Normal 2 7 3 6 5" xfId="9684" xr:uid="{00000000-0005-0000-0000-00002A580000}"/>
    <cellStyle name="Normal 2 7 3 6 6" xfId="9685" xr:uid="{00000000-0005-0000-0000-00002B580000}"/>
    <cellStyle name="Normal 2 7 3 6 7" xfId="9686" xr:uid="{00000000-0005-0000-0000-00002C580000}"/>
    <cellStyle name="Normal 2 7 3 7" xfId="9687" xr:uid="{00000000-0005-0000-0000-00002D580000}"/>
    <cellStyle name="Normal 2 7 3 7 2" xfId="9688" xr:uid="{00000000-0005-0000-0000-00002E580000}"/>
    <cellStyle name="Normal 2 7 3 7 3" xfId="9689" xr:uid="{00000000-0005-0000-0000-00002F580000}"/>
    <cellStyle name="Normal 2 7 3 7 4" xfId="9690" xr:uid="{00000000-0005-0000-0000-000030580000}"/>
    <cellStyle name="Normal 2 7 3 7 5" xfId="9691" xr:uid="{00000000-0005-0000-0000-000031580000}"/>
    <cellStyle name="Normal 2 7 3 7 6" xfId="9692" xr:uid="{00000000-0005-0000-0000-000032580000}"/>
    <cellStyle name="Normal 2 7 4" xfId="9693" xr:uid="{00000000-0005-0000-0000-000033580000}"/>
    <cellStyle name="Normal 2 7 4 2" xfId="9694" xr:uid="{00000000-0005-0000-0000-000034580000}"/>
    <cellStyle name="Normal 2 7 4 2 10" xfId="9695" xr:uid="{00000000-0005-0000-0000-000035580000}"/>
    <cellStyle name="Normal 2 7 4 2 2" xfId="9696" xr:uid="{00000000-0005-0000-0000-000036580000}"/>
    <cellStyle name="Normal 2 7 4 2 2 2" xfId="9697" xr:uid="{00000000-0005-0000-0000-000037580000}"/>
    <cellStyle name="Normal 2 7 4 2 2 2 2" xfId="9698" xr:uid="{00000000-0005-0000-0000-000038580000}"/>
    <cellStyle name="Normal 2 7 4 2 2 2 2 2" xfId="9699" xr:uid="{00000000-0005-0000-0000-000039580000}"/>
    <cellStyle name="Normal 2 7 4 2 2 2 2 2 2" xfId="9700" xr:uid="{00000000-0005-0000-0000-00003A580000}"/>
    <cellStyle name="Normal 2 7 4 2 2 2 2 2 2 2" xfId="9701" xr:uid="{00000000-0005-0000-0000-00003B580000}"/>
    <cellStyle name="Normal 2 7 4 2 2 2 2 2 2 2 2" xfId="9702" xr:uid="{00000000-0005-0000-0000-00003C580000}"/>
    <cellStyle name="Normal 2 7 4 2 2 2 2 2 2 2 2 2" xfId="9703" xr:uid="{00000000-0005-0000-0000-00003D580000}"/>
    <cellStyle name="Normal 2 7 4 2 2 2 2 2 2 2 2 2 2" xfId="9704" xr:uid="{00000000-0005-0000-0000-00003E580000}"/>
    <cellStyle name="Normal 2 7 4 2 2 2 2 2 2 2 2 2 3" xfId="9705" xr:uid="{00000000-0005-0000-0000-00003F580000}"/>
    <cellStyle name="Normal 2 7 4 2 2 2 2 2 2 2 2 2 4" xfId="9706" xr:uid="{00000000-0005-0000-0000-000040580000}"/>
    <cellStyle name="Normal 2 7 4 2 2 2 2 2 2 2 2 2 5" xfId="9707" xr:uid="{00000000-0005-0000-0000-000041580000}"/>
    <cellStyle name="Normal 2 7 4 2 2 2 2 2 2 2 3" xfId="9708" xr:uid="{00000000-0005-0000-0000-000042580000}"/>
    <cellStyle name="Normal 2 7 4 2 2 2 2 2 2 2 4" xfId="9709" xr:uid="{00000000-0005-0000-0000-000043580000}"/>
    <cellStyle name="Normal 2 7 4 2 2 2 2 2 2 2 5" xfId="9710" xr:uid="{00000000-0005-0000-0000-000044580000}"/>
    <cellStyle name="Normal 2 7 4 2 2 2 2 2 2 2 6" xfId="9711" xr:uid="{00000000-0005-0000-0000-000045580000}"/>
    <cellStyle name="Normal 2 7 4 2 2 2 2 2 2 3" xfId="9712" xr:uid="{00000000-0005-0000-0000-000046580000}"/>
    <cellStyle name="Normal 2 7 4 2 2 2 2 2 2 3 2" xfId="9713" xr:uid="{00000000-0005-0000-0000-000047580000}"/>
    <cellStyle name="Normal 2 7 4 2 2 2 2 2 2 3 3" xfId="9714" xr:uid="{00000000-0005-0000-0000-000048580000}"/>
    <cellStyle name="Normal 2 7 4 2 2 2 2 2 2 3 4" xfId="9715" xr:uid="{00000000-0005-0000-0000-000049580000}"/>
    <cellStyle name="Normal 2 7 4 2 2 2 2 2 2 3 5" xfId="9716" xr:uid="{00000000-0005-0000-0000-00004A580000}"/>
    <cellStyle name="Normal 2 7 4 2 2 2 2 2 3" xfId="9717" xr:uid="{00000000-0005-0000-0000-00004B580000}"/>
    <cellStyle name="Normal 2 7 4 2 2 2 2 2 3 2" xfId="9718" xr:uid="{00000000-0005-0000-0000-00004C580000}"/>
    <cellStyle name="Normal 2 7 4 2 2 2 2 2 3 2 2" xfId="9719" xr:uid="{00000000-0005-0000-0000-00004D580000}"/>
    <cellStyle name="Normal 2 7 4 2 2 2 2 2 3 2 3" xfId="9720" xr:uid="{00000000-0005-0000-0000-00004E580000}"/>
    <cellStyle name="Normal 2 7 4 2 2 2 2 2 3 2 4" xfId="9721" xr:uid="{00000000-0005-0000-0000-00004F580000}"/>
    <cellStyle name="Normal 2 7 4 2 2 2 2 2 3 2 5" xfId="9722" xr:uid="{00000000-0005-0000-0000-000050580000}"/>
    <cellStyle name="Normal 2 7 4 2 2 2 2 2 4" xfId="9723" xr:uid="{00000000-0005-0000-0000-000051580000}"/>
    <cellStyle name="Normal 2 7 4 2 2 2 2 2 5" xfId="9724" xr:uid="{00000000-0005-0000-0000-000052580000}"/>
    <cellStyle name="Normal 2 7 4 2 2 2 2 2 6" xfId="9725" xr:uid="{00000000-0005-0000-0000-000053580000}"/>
    <cellStyle name="Normal 2 7 4 2 2 2 2 2 7" xfId="9726" xr:uid="{00000000-0005-0000-0000-000054580000}"/>
    <cellStyle name="Normal 2 7 4 2 2 2 2 3" xfId="9727" xr:uid="{00000000-0005-0000-0000-000055580000}"/>
    <cellStyle name="Normal 2 7 4 2 2 2 2 3 2" xfId="9728" xr:uid="{00000000-0005-0000-0000-000056580000}"/>
    <cellStyle name="Normal 2 7 4 2 2 2 2 3 2 2" xfId="9729" xr:uid="{00000000-0005-0000-0000-000057580000}"/>
    <cellStyle name="Normal 2 7 4 2 2 2 2 3 2 2 2" xfId="9730" xr:uid="{00000000-0005-0000-0000-000058580000}"/>
    <cellStyle name="Normal 2 7 4 2 2 2 2 3 2 2 3" xfId="9731" xr:uid="{00000000-0005-0000-0000-000059580000}"/>
    <cellStyle name="Normal 2 7 4 2 2 2 2 3 2 2 4" xfId="9732" xr:uid="{00000000-0005-0000-0000-00005A580000}"/>
    <cellStyle name="Normal 2 7 4 2 2 2 2 3 2 2 5" xfId="9733" xr:uid="{00000000-0005-0000-0000-00005B580000}"/>
    <cellStyle name="Normal 2 7 4 2 2 2 2 3 3" xfId="9734" xr:uid="{00000000-0005-0000-0000-00005C580000}"/>
    <cellStyle name="Normal 2 7 4 2 2 2 2 3 4" xfId="9735" xr:uid="{00000000-0005-0000-0000-00005D580000}"/>
    <cellStyle name="Normal 2 7 4 2 2 2 2 3 5" xfId="9736" xr:uid="{00000000-0005-0000-0000-00005E580000}"/>
    <cellStyle name="Normal 2 7 4 2 2 2 2 3 6" xfId="9737" xr:uid="{00000000-0005-0000-0000-00005F580000}"/>
    <cellStyle name="Normal 2 7 4 2 2 2 2 4" xfId="9738" xr:uid="{00000000-0005-0000-0000-000060580000}"/>
    <cellStyle name="Normal 2 7 4 2 2 2 2 4 2" xfId="9739" xr:uid="{00000000-0005-0000-0000-000061580000}"/>
    <cellStyle name="Normal 2 7 4 2 2 2 2 4 3" xfId="9740" xr:uid="{00000000-0005-0000-0000-000062580000}"/>
    <cellStyle name="Normal 2 7 4 2 2 2 2 4 4" xfId="9741" xr:uid="{00000000-0005-0000-0000-000063580000}"/>
    <cellStyle name="Normal 2 7 4 2 2 2 2 4 5" xfId="9742" xr:uid="{00000000-0005-0000-0000-000064580000}"/>
    <cellStyle name="Normal 2 7 4 2 2 2 3" xfId="9743" xr:uid="{00000000-0005-0000-0000-000065580000}"/>
    <cellStyle name="Normal 2 7 4 2 2 2 3 2" xfId="9744" xr:uid="{00000000-0005-0000-0000-000066580000}"/>
    <cellStyle name="Normal 2 7 4 2 2 2 3 3" xfId="9745" xr:uid="{00000000-0005-0000-0000-000067580000}"/>
    <cellStyle name="Normal 2 7 4 2 2 2 3 4" xfId="9746" xr:uid="{00000000-0005-0000-0000-000068580000}"/>
    <cellStyle name="Normal 2 7 4 2 2 2 3 5" xfId="9747" xr:uid="{00000000-0005-0000-0000-000069580000}"/>
    <cellStyle name="Normal 2 7 4 2 2 2 4" xfId="9748" xr:uid="{00000000-0005-0000-0000-00006A580000}"/>
    <cellStyle name="Normal 2 7 4 2 2 2 4 2" xfId="9749" xr:uid="{00000000-0005-0000-0000-00006B580000}"/>
    <cellStyle name="Normal 2 7 4 2 2 2 4 2 2" xfId="9750" xr:uid="{00000000-0005-0000-0000-00006C580000}"/>
    <cellStyle name="Normal 2 7 4 2 2 2 4 2 2 2" xfId="9751" xr:uid="{00000000-0005-0000-0000-00006D580000}"/>
    <cellStyle name="Normal 2 7 4 2 2 2 4 2 2 2 2" xfId="9752" xr:uid="{00000000-0005-0000-0000-00006E580000}"/>
    <cellStyle name="Normal 2 7 4 2 2 2 4 2 2 2 3" xfId="9753" xr:uid="{00000000-0005-0000-0000-00006F580000}"/>
    <cellStyle name="Normal 2 7 4 2 2 2 4 2 2 2 4" xfId="9754" xr:uid="{00000000-0005-0000-0000-000070580000}"/>
    <cellStyle name="Normal 2 7 4 2 2 2 4 2 2 2 5" xfId="9755" xr:uid="{00000000-0005-0000-0000-000071580000}"/>
    <cellStyle name="Normal 2 7 4 2 2 2 4 2 3" xfId="9756" xr:uid="{00000000-0005-0000-0000-000072580000}"/>
    <cellStyle name="Normal 2 7 4 2 2 2 4 2 4" xfId="9757" xr:uid="{00000000-0005-0000-0000-000073580000}"/>
    <cellStyle name="Normal 2 7 4 2 2 2 4 2 5" xfId="9758" xr:uid="{00000000-0005-0000-0000-000074580000}"/>
    <cellStyle name="Normal 2 7 4 2 2 2 4 2 6" xfId="9759" xr:uid="{00000000-0005-0000-0000-000075580000}"/>
    <cellStyle name="Normal 2 7 4 2 2 2 4 3" xfId="9760" xr:uid="{00000000-0005-0000-0000-000076580000}"/>
    <cellStyle name="Normal 2 7 4 2 2 2 4 3 2" xfId="9761" xr:uid="{00000000-0005-0000-0000-000077580000}"/>
    <cellStyle name="Normal 2 7 4 2 2 2 4 3 3" xfId="9762" xr:uid="{00000000-0005-0000-0000-000078580000}"/>
    <cellStyle name="Normal 2 7 4 2 2 2 4 3 4" xfId="9763" xr:uid="{00000000-0005-0000-0000-000079580000}"/>
    <cellStyle name="Normal 2 7 4 2 2 2 4 3 5" xfId="9764" xr:uid="{00000000-0005-0000-0000-00007A580000}"/>
    <cellStyle name="Normal 2 7 4 2 2 2 5" xfId="9765" xr:uid="{00000000-0005-0000-0000-00007B580000}"/>
    <cellStyle name="Normal 2 7 4 2 2 2 5 2" xfId="9766" xr:uid="{00000000-0005-0000-0000-00007C580000}"/>
    <cellStyle name="Normal 2 7 4 2 2 2 5 2 2" xfId="9767" xr:uid="{00000000-0005-0000-0000-00007D580000}"/>
    <cellStyle name="Normal 2 7 4 2 2 2 5 2 3" xfId="9768" xr:uid="{00000000-0005-0000-0000-00007E580000}"/>
    <cellStyle name="Normal 2 7 4 2 2 2 5 2 4" xfId="9769" xr:uid="{00000000-0005-0000-0000-00007F580000}"/>
    <cellStyle name="Normal 2 7 4 2 2 2 5 2 5" xfId="9770" xr:uid="{00000000-0005-0000-0000-000080580000}"/>
    <cellStyle name="Normal 2 7 4 2 2 2 6" xfId="9771" xr:uid="{00000000-0005-0000-0000-000081580000}"/>
    <cellStyle name="Normal 2 7 4 2 2 2 7" xfId="9772" xr:uid="{00000000-0005-0000-0000-000082580000}"/>
    <cellStyle name="Normal 2 7 4 2 2 2 8" xfId="9773" xr:uid="{00000000-0005-0000-0000-000083580000}"/>
    <cellStyle name="Normal 2 7 4 2 2 2 9" xfId="9774" xr:uid="{00000000-0005-0000-0000-000084580000}"/>
    <cellStyle name="Normal 2 7 4 2 2 3" xfId="9775" xr:uid="{00000000-0005-0000-0000-000085580000}"/>
    <cellStyle name="Normal 2 7 4 2 2 3 2" xfId="9776" xr:uid="{00000000-0005-0000-0000-000086580000}"/>
    <cellStyle name="Normal 2 7 4 2 2 3 2 2" xfId="9777" xr:uid="{00000000-0005-0000-0000-000087580000}"/>
    <cellStyle name="Normal 2 7 4 2 2 3 2 2 2" xfId="9778" xr:uid="{00000000-0005-0000-0000-000088580000}"/>
    <cellStyle name="Normal 2 7 4 2 2 3 2 2 2 2" xfId="9779" xr:uid="{00000000-0005-0000-0000-000089580000}"/>
    <cellStyle name="Normal 2 7 4 2 2 3 2 2 2 2 2" xfId="9780" xr:uid="{00000000-0005-0000-0000-00008A580000}"/>
    <cellStyle name="Normal 2 7 4 2 2 3 2 2 2 2 3" xfId="9781" xr:uid="{00000000-0005-0000-0000-00008B580000}"/>
    <cellStyle name="Normal 2 7 4 2 2 3 2 2 2 2 4" xfId="9782" xr:uid="{00000000-0005-0000-0000-00008C580000}"/>
    <cellStyle name="Normal 2 7 4 2 2 3 2 2 2 2 5" xfId="9783" xr:uid="{00000000-0005-0000-0000-00008D580000}"/>
    <cellStyle name="Normal 2 7 4 2 2 3 2 2 2 2 6" xfId="9784" xr:uid="{00000000-0005-0000-0000-00008E580000}"/>
    <cellStyle name="Normal 2 7 4 2 2 3 2 2 3" xfId="9785" xr:uid="{00000000-0005-0000-0000-00008F580000}"/>
    <cellStyle name="Normal 2 7 4 2 2 3 2 2 4" xfId="9786" xr:uid="{00000000-0005-0000-0000-000090580000}"/>
    <cellStyle name="Normal 2 7 4 2 2 3 2 2 5" xfId="9787" xr:uid="{00000000-0005-0000-0000-000091580000}"/>
    <cellStyle name="Normal 2 7 4 2 2 3 2 2 6" xfId="9788" xr:uid="{00000000-0005-0000-0000-000092580000}"/>
    <cellStyle name="Normal 2 7 4 2 2 3 2 2 7" xfId="9789" xr:uid="{00000000-0005-0000-0000-000093580000}"/>
    <cellStyle name="Normal 2 7 4 2 2 3 2 3" xfId="9790" xr:uid="{00000000-0005-0000-0000-000094580000}"/>
    <cellStyle name="Normal 2 7 4 2 2 3 2 3 2" xfId="9791" xr:uid="{00000000-0005-0000-0000-000095580000}"/>
    <cellStyle name="Normal 2 7 4 2 2 3 2 3 3" xfId="9792" xr:uid="{00000000-0005-0000-0000-000096580000}"/>
    <cellStyle name="Normal 2 7 4 2 2 3 2 3 4" xfId="9793" xr:uid="{00000000-0005-0000-0000-000097580000}"/>
    <cellStyle name="Normal 2 7 4 2 2 3 2 3 5" xfId="9794" xr:uid="{00000000-0005-0000-0000-000098580000}"/>
    <cellStyle name="Normal 2 7 4 2 2 3 2 3 6" xfId="9795" xr:uid="{00000000-0005-0000-0000-000099580000}"/>
    <cellStyle name="Normal 2 7 4 2 2 3 3" xfId="9796" xr:uid="{00000000-0005-0000-0000-00009A580000}"/>
    <cellStyle name="Normal 2 7 4 2 2 3 3 2" xfId="9797" xr:uid="{00000000-0005-0000-0000-00009B580000}"/>
    <cellStyle name="Normal 2 7 4 2 2 3 3 2 2" xfId="9798" xr:uid="{00000000-0005-0000-0000-00009C580000}"/>
    <cellStyle name="Normal 2 7 4 2 2 3 3 2 3" xfId="9799" xr:uid="{00000000-0005-0000-0000-00009D580000}"/>
    <cellStyle name="Normal 2 7 4 2 2 3 3 2 4" xfId="9800" xr:uid="{00000000-0005-0000-0000-00009E580000}"/>
    <cellStyle name="Normal 2 7 4 2 2 3 3 2 5" xfId="9801" xr:uid="{00000000-0005-0000-0000-00009F580000}"/>
    <cellStyle name="Normal 2 7 4 2 2 3 3 2 6" xfId="9802" xr:uid="{00000000-0005-0000-0000-0000A0580000}"/>
    <cellStyle name="Normal 2 7 4 2 2 3 4" xfId="9803" xr:uid="{00000000-0005-0000-0000-0000A1580000}"/>
    <cellStyle name="Normal 2 7 4 2 2 3 5" xfId="9804" xr:uid="{00000000-0005-0000-0000-0000A2580000}"/>
    <cellStyle name="Normal 2 7 4 2 2 3 6" xfId="9805" xr:uid="{00000000-0005-0000-0000-0000A3580000}"/>
    <cellStyle name="Normal 2 7 4 2 2 3 7" xfId="9806" xr:uid="{00000000-0005-0000-0000-0000A4580000}"/>
    <cellStyle name="Normal 2 7 4 2 2 3 8" xfId="9807" xr:uid="{00000000-0005-0000-0000-0000A5580000}"/>
    <cellStyle name="Normal 2 7 4 2 2 4" xfId="9808" xr:uid="{00000000-0005-0000-0000-0000A6580000}"/>
    <cellStyle name="Normal 2 7 4 2 2 4 2" xfId="9809" xr:uid="{00000000-0005-0000-0000-0000A7580000}"/>
    <cellStyle name="Normal 2 7 4 2 2 4 2 2" xfId="9810" xr:uid="{00000000-0005-0000-0000-0000A8580000}"/>
    <cellStyle name="Normal 2 7 4 2 2 4 2 2 2" xfId="9811" xr:uid="{00000000-0005-0000-0000-0000A9580000}"/>
    <cellStyle name="Normal 2 7 4 2 2 4 2 2 3" xfId="9812" xr:uid="{00000000-0005-0000-0000-0000AA580000}"/>
    <cellStyle name="Normal 2 7 4 2 2 4 2 2 4" xfId="9813" xr:uid="{00000000-0005-0000-0000-0000AB580000}"/>
    <cellStyle name="Normal 2 7 4 2 2 4 2 2 5" xfId="9814" xr:uid="{00000000-0005-0000-0000-0000AC580000}"/>
    <cellStyle name="Normal 2 7 4 2 2 4 2 2 6" xfId="9815" xr:uid="{00000000-0005-0000-0000-0000AD580000}"/>
    <cellStyle name="Normal 2 7 4 2 2 4 3" xfId="9816" xr:uid="{00000000-0005-0000-0000-0000AE580000}"/>
    <cellStyle name="Normal 2 7 4 2 2 4 4" xfId="9817" xr:uid="{00000000-0005-0000-0000-0000AF580000}"/>
    <cellStyle name="Normal 2 7 4 2 2 4 5" xfId="9818" xr:uid="{00000000-0005-0000-0000-0000B0580000}"/>
    <cellStyle name="Normal 2 7 4 2 2 4 6" xfId="9819" xr:uid="{00000000-0005-0000-0000-0000B1580000}"/>
    <cellStyle name="Normal 2 7 4 2 2 4 7" xfId="9820" xr:uid="{00000000-0005-0000-0000-0000B2580000}"/>
    <cellStyle name="Normal 2 7 4 2 2 5" xfId="9821" xr:uid="{00000000-0005-0000-0000-0000B3580000}"/>
    <cellStyle name="Normal 2 7 4 2 2 5 2" xfId="9822" xr:uid="{00000000-0005-0000-0000-0000B4580000}"/>
    <cellStyle name="Normal 2 7 4 2 2 5 3" xfId="9823" xr:uid="{00000000-0005-0000-0000-0000B5580000}"/>
    <cellStyle name="Normal 2 7 4 2 2 5 4" xfId="9824" xr:uid="{00000000-0005-0000-0000-0000B6580000}"/>
    <cellStyle name="Normal 2 7 4 2 2 5 5" xfId="9825" xr:uid="{00000000-0005-0000-0000-0000B7580000}"/>
    <cellStyle name="Normal 2 7 4 2 2 5 6" xfId="9826" xr:uid="{00000000-0005-0000-0000-0000B8580000}"/>
    <cellStyle name="Normal 2 7 4 2 3" xfId="9827" xr:uid="{00000000-0005-0000-0000-0000B9580000}"/>
    <cellStyle name="Normal 2 7 4 2 3 2" xfId="9828" xr:uid="{00000000-0005-0000-0000-0000BA580000}"/>
    <cellStyle name="Normal 2 7 4 2 3 2 2" xfId="9829" xr:uid="{00000000-0005-0000-0000-0000BB580000}"/>
    <cellStyle name="Normal 2 7 4 2 3 2 2 2" xfId="9830" xr:uid="{00000000-0005-0000-0000-0000BC580000}"/>
    <cellStyle name="Normal 2 7 4 2 3 2 2 2 2" xfId="9831" xr:uid="{00000000-0005-0000-0000-0000BD580000}"/>
    <cellStyle name="Normal 2 7 4 2 3 2 2 2 2 2" xfId="9832" xr:uid="{00000000-0005-0000-0000-0000BE580000}"/>
    <cellStyle name="Normal 2 7 4 2 3 2 2 2 2 2 2" xfId="9833" xr:uid="{00000000-0005-0000-0000-0000BF580000}"/>
    <cellStyle name="Normal 2 7 4 2 3 2 2 2 2 2 3" xfId="9834" xr:uid="{00000000-0005-0000-0000-0000C0580000}"/>
    <cellStyle name="Normal 2 7 4 2 3 2 2 2 2 2 4" xfId="9835" xr:uid="{00000000-0005-0000-0000-0000C1580000}"/>
    <cellStyle name="Normal 2 7 4 2 3 2 2 2 2 2 5" xfId="9836" xr:uid="{00000000-0005-0000-0000-0000C2580000}"/>
    <cellStyle name="Normal 2 7 4 2 3 2 2 2 3" xfId="9837" xr:uid="{00000000-0005-0000-0000-0000C3580000}"/>
    <cellStyle name="Normal 2 7 4 2 3 2 2 2 4" xfId="9838" xr:uid="{00000000-0005-0000-0000-0000C4580000}"/>
    <cellStyle name="Normal 2 7 4 2 3 2 2 2 5" xfId="9839" xr:uid="{00000000-0005-0000-0000-0000C5580000}"/>
    <cellStyle name="Normal 2 7 4 2 3 2 2 2 6" xfId="9840" xr:uid="{00000000-0005-0000-0000-0000C6580000}"/>
    <cellStyle name="Normal 2 7 4 2 3 2 2 3" xfId="9841" xr:uid="{00000000-0005-0000-0000-0000C7580000}"/>
    <cellStyle name="Normal 2 7 4 2 3 2 2 3 2" xfId="9842" xr:uid="{00000000-0005-0000-0000-0000C8580000}"/>
    <cellStyle name="Normal 2 7 4 2 3 2 2 3 3" xfId="9843" xr:uid="{00000000-0005-0000-0000-0000C9580000}"/>
    <cellStyle name="Normal 2 7 4 2 3 2 2 3 4" xfId="9844" xr:uid="{00000000-0005-0000-0000-0000CA580000}"/>
    <cellStyle name="Normal 2 7 4 2 3 2 2 3 5" xfId="9845" xr:uid="{00000000-0005-0000-0000-0000CB580000}"/>
    <cellStyle name="Normal 2 7 4 2 3 2 3" xfId="9846" xr:uid="{00000000-0005-0000-0000-0000CC580000}"/>
    <cellStyle name="Normal 2 7 4 2 3 2 3 2" xfId="9847" xr:uid="{00000000-0005-0000-0000-0000CD580000}"/>
    <cellStyle name="Normal 2 7 4 2 3 2 3 2 2" xfId="9848" xr:uid="{00000000-0005-0000-0000-0000CE580000}"/>
    <cellStyle name="Normal 2 7 4 2 3 2 3 2 3" xfId="9849" xr:uid="{00000000-0005-0000-0000-0000CF580000}"/>
    <cellStyle name="Normal 2 7 4 2 3 2 3 2 4" xfId="9850" xr:uid="{00000000-0005-0000-0000-0000D0580000}"/>
    <cellStyle name="Normal 2 7 4 2 3 2 3 2 5" xfId="9851" xr:uid="{00000000-0005-0000-0000-0000D1580000}"/>
    <cellStyle name="Normal 2 7 4 2 3 2 4" xfId="9852" xr:uid="{00000000-0005-0000-0000-0000D2580000}"/>
    <cellStyle name="Normal 2 7 4 2 3 2 5" xfId="9853" xr:uid="{00000000-0005-0000-0000-0000D3580000}"/>
    <cellStyle name="Normal 2 7 4 2 3 2 6" xfId="9854" xr:uid="{00000000-0005-0000-0000-0000D4580000}"/>
    <cellStyle name="Normal 2 7 4 2 3 2 7" xfId="9855" xr:uid="{00000000-0005-0000-0000-0000D5580000}"/>
    <cellStyle name="Normal 2 7 4 2 3 3" xfId="9856" xr:uid="{00000000-0005-0000-0000-0000D6580000}"/>
    <cellStyle name="Normal 2 7 4 2 3 3 2" xfId="9857" xr:uid="{00000000-0005-0000-0000-0000D7580000}"/>
    <cellStyle name="Normal 2 7 4 2 3 3 2 2" xfId="9858" xr:uid="{00000000-0005-0000-0000-0000D8580000}"/>
    <cellStyle name="Normal 2 7 4 2 3 3 2 2 2" xfId="9859" xr:uid="{00000000-0005-0000-0000-0000D9580000}"/>
    <cellStyle name="Normal 2 7 4 2 3 3 2 2 3" xfId="9860" xr:uid="{00000000-0005-0000-0000-0000DA580000}"/>
    <cellStyle name="Normal 2 7 4 2 3 3 2 2 4" xfId="9861" xr:uid="{00000000-0005-0000-0000-0000DB580000}"/>
    <cellStyle name="Normal 2 7 4 2 3 3 2 2 5" xfId="9862" xr:uid="{00000000-0005-0000-0000-0000DC580000}"/>
    <cellStyle name="Normal 2 7 4 2 3 3 3" xfId="9863" xr:uid="{00000000-0005-0000-0000-0000DD580000}"/>
    <cellStyle name="Normal 2 7 4 2 3 3 4" xfId="9864" xr:uid="{00000000-0005-0000-0000-0000DE580000}"/>
    <cellStyle name="Normal 2 7 4 2 3 3 5" xfId="9865" xr:uid="{00000000-0005-0000-0000-0000DF580000}"/>
    <cellStyle name="Normal 2 7 4 2 3 3 6" xfId="9866" xr:uid="{00000000-0005-0000-0000-0000E0580000}"/>
    <cellStyle name="Normal 2 7 4 2 3 4" xfId="9867" xr:uid="{00000000-0005-0000-0000-0000E1580000}"/>
    <cellStyle name="Normal 2 7 4 2 3 4 2" xfId="9868" xr:uid="{00000000-0005-0000-0000-0000E2580000}"/>
    <cellStyle name="Normal 2 7 4 2 3 4 3" xfId="9869" xr:uid="{00000000-0005-0000-0000-0000E3580000}"/>
    <cellStyle name="Normal 2 7 4 2 3 4 4" xfId="9870" xr:uid="{00000000-0005-0000-0000-0000E4580000}"/>
    <cellStyle name="Normal 2 7 4 2 3 4 5" xfId="9871" xr:uid="{00000000-0005-0000-0000-0000E5580000}"/>
    <cellStyle name="Normal 2 7 4 2 4" xfId="9872" xr:uid="{00000000-0005-0000-0000-0000E6580000}"/>
    <cellStyle name="Normal 2 7 4 2 4 2" xfId="9873" xr:uid="{00000000-0005-0000-0000-0000E7580000}"/>
    <cellStyle name="Normal 2 7 4 2 4 3" xfId="9874" xr:uid="{00000000-0005-0000-0000-0000E8580000}"/>
    <cellStyle name="Normal 2 7 4 2 4 4" xfId="9875" xr:uid="{00000000-0005-0000-0000-0000E9580000}"/>
    <cellStyle name="Normal 2 7 4 2 4 5" xfId="9876" xr:uid="{00000000-0005-0000-0000-0000EA580000}"/>
    <cellStyle name="Normal 2 7 4 2 5" xfId="9877" xr:uid="{00000000-0005-0000-0000-0000EB580000}"/>
    <cellStyle name="Normal 2 7 4 2 5 2" xfId="9878" xr:uid="{00000000-0005-0000-0000-0000EC580000}"/>
    <cellStyle name="Normal 2 7 4 2 5 2 2" xfId="9879" xr:uid="{00000000-0005-0000-0000-0000ED580000}"/>
    <cellStyle name="Normal 2 7 4 2 5 2 2 2" xfId="9880" xr:uid="{00000000-0005-0000-0000-0000EE580000}"/>
    <cellStyle name="Normal 2 7 4 2 5 2 2 2 2" xfId="9881" xr:uid="{00000000-0005-0000-0000-0000EF580000}"/>
    <cellStyle name="Normal 2 7 4 2 5 2 2 2 3" xfId="9882" xr:uid="{00000000-0005-0000-0000-0000F0580000}"/>
    <cellStyle name="Normal 2 7 4 2 5 2 2 2 4" xfId="9883" xr:uid="{00000000-0005-0000-0000-0000F1580000}"/>
    <cellStyle name="Normal 2 7 4 2 5 2 2 2 5" xfId="9884" xr:uid="{00000000-0005-0000-0000-0000F2580000}"/>
    <cellStyle name="Normal 2 7 4 2 5 2 3" xfId="9885" xr:uid="{00000000-0005-0000-0000-0000F3580000}"/>
    <cellStyle name="Normal 2 7 4 2 5 2 4" xfId="9886" xr:uid="{00000000-0005-0000-0000-0000F4580000}"/>
    <cellStyle name="Normal 2 7 4 2 5 2 5" xfId="9887" xr:uid="{00000000-0005-0000-0000-0000F5580000}"/>
    <cellStyle name="Normal 2 7 4 2 5 2 6" xfId="9888" xr:uid="{00000000-0005-0000-0000-0000F6580000}"/>
    <cellStyle name="Normal 2 7 4 2 5 3" xfId="9889" xr:uid="{00000000-0005-0000-0000-0000F7580000}"/>
    <cellStyle name="Normal 2 7 4 2 5 3 2" xfId="9890" xr:uid="{00000000-0005-0000-0000-0000F8580000}"/>
    <cellStyle name="Normal 2 7 4 2 5 3 3" xfId="9891" xr:uid="{00000000-0005-0000-0000-0000F9580000}"/>
    <cellStyle name="Normal 2 7 4 2 5 3 4" xfId="9892" xr:uid="{00000000-0005-0000-0000-0000FA580000}"/>
    <cellStyle name="Normal 2 7 4 2 5 3 5" xfId="9893" xr:uid="{00000000-0005-0000-0000-0000FB580000}"/>
    <cellStyle name="Normal 2 7 4 2 6" xfId="9894" xr:uid="{00000000-0005-0000-0000-0000FC580000}"/>
    <cellStyle name="Normal 2 7 4 2 6 2" xfId="9895" xr:uid="{00000000-0005-0000-0000-0000FD580000}"/>
    <cellStyle name="Normal 2 7 4 2 6 2 2" xfId="9896" xr:uid="{00000000-0005-0000-0000-0000FE580000}"/>
    <cellStyle name="Normal 2 7 4 2 6 2 3" xfId="9897" xr:uid="{00000000-0005-0000-0000-0000FF580000}"/>
    <cellStyle name="Normal 2 7 4 2 6 2 4" xfId="9898" xr:uid="{00000000-0005-0000-0000-000000590000}"/>
    <cellStyle name="Normal 2 7 4 2 6 2 5" xfId="9899" xr:uid="{00000000-0005-0000-0000-000001590000}"/>
    <cellStyle name="Normal 2 7 4 2 7" xfId="9900" xr:uid="{00000000-0005-0000-0000-000002590000}"/>
    <cellStyle name="Normal 2 7 4 2 8" xfId="9901" xr:uid="{00000000-0005-0000-0000-000003590000}"/>
    <cellStyle name="Normal 2 7 4 2 9" xfId="9902" xr:uid="{00000000-0005-0000-0000-000004590000}"/>
    <cellStyle name="Normal 2 7 4 3" xfId="9903" xr:uid="{00000000-0005-0000-0000-000005590000}"/>
    <cellStyle name="Normal 2 7 4 3 2" xfId="9904" xr:uid="{00000000-0005-0000-0000-000006590000}"/>
    <cellStyle name="Normal 2 7 4 3 2 2" xfId="9905" xr:uid="{00000000-0005-0000-0000-000007590000}"/>
    <cellStyle name="Normal 2 7 4 3 2 2 2" xfId="9906" xr:uid="{00000000-0005-0000-0000-000008590000}"/>
    <cellStyle name="Normal 2 7 4 3 2 2 2 2" xfId="9907" xr:uid="{00000000-0005-0000-0000-000009590000}"/>
    <cellStyle name="Normal 2 7 4 3 2 2 2 2 2" xfId="9908" xr:uid="{00000000-0005-0000-0000-00000A590000}"/>
    <cellStyle name="Normal 2 7 4 3 2 2 2 2 2 2" xfId="9909" xr:uid="{00000000-0005-0000-0000-00000B590000}"/>
    <cellStyle name="Normal 2 7 4 3 2 2 2 2 2 2 2" xfId="9910" xr:uid="{00000000-0005-0000-0000-00000C590000}"/>
    <cellStyle name="Normal 2 7 4 3 2 2 2 2 2 2 3" xfId="9911" xr:uid="{00000000-0005-0000-0000-00000D590000}"/>
    <cellStyle name="Normal 2 7 4 3 2 2 2 2 2 2 4" xfId="9912" xr:uid="{00000000-0005-0000-0000-00000E590000}"/>
    <cellStyle name="Normal 2 7 4 3 2 2 2 2 2 2 5" xfId="9913" xr:uid="{00000000-0005-0000-0000-00000F590000}"/>
    <cellStyle name="Normal 2 7 4 3 2 2 2 2 3" xfId="9914" xr:uid="{00000000-0005-0000-0000-000010590000}"/>
    <cellStyle name="Normal 2 7 4 3 2 2 2 2 4" xfId="9915" xr:uid="{00000000-0005-0000-0000-000011590000}"/>
    <cellStyle name="Normal 2 7 4 3 2 2 2 2 5" xfId="9916" xr:uid="{00000000-0005-0000-0000-000012590000}"/>
    <cellStyle name="Normal 2 7 4 3 2 2 2 2 6" xfId="9917" xr:uid="{00000000-0005-0000-0000-000013590000}"/>
    <cellStyle name="Normal 2 7 4 3 2 2 2 3" xfId="9918" xr:uid="{00000000-0005-0000-0000-000014590000}"/>
    <cellStyle name="Normal 2 7 4 3 2 2 2 3 2" xfId="9919" xr:uid="{00000000-0005-0000-0000-000015590000}"/>
    <cellStyle name="Normal 2 7 4 3 2 2 2 3 3" xfId="9920" xr:uid="{00000000-0005-0000-0000-000016590000}"/>
    <cellStyle name="Normal 2 7 4 3 2 2 2 3 4" xfId="9921" xr:uid="{00000000-0005-0000-0000-000017590000}"/>
    <cellStyle name="Normal 2 7 4 3 2 2 2 3 5" xfId="9922" xr:uid="{00000000-0005-0000-0000-000018590000}"/>
    <cellStyle name="Normal 2 7 4 3 2 2 3" xfId="9923" xr:uid="{00000000-0005-0000-0000-000019590000}"/>
    <cellStyle name="Normal 2 7 4 3 2 2 3 2" xfId="9924" xr:uid="{00000000-0005-0000-0000-00001A590000}"/>
    <cellStyle name="Normal 2 7 4 3 2 2 3 2 2" xfId="9925" xr:uid="{00000000-0005-0000-0000-00001B590000}"/>
    <cellStyle name="Normal 2 7 4 3 2 2 3 2 3" xfId="9926" xr:uid="{00000000-0005-0000-0000-00001C590000}"/>
    <cellStyle name="Normal 2 7 4 3 2 2 3 2 4" xfId="9927" xr:uid="{00000000-0005-0000-0000-00001D590000}"/>
    <cellStyle name="Normal 2 7 4 3 2 2 3 2 5" xfId="9928" xr:uid="{00000000-0005-0000-0000-00001E590000}"/>
    <cellStyle name="Normal 2 7 4 3 2 2 4" xfId="9929" xr:uid="{00000000-0005-0000-0000-00001F590000}"/>
    <cellStyle name="Normal 2 7 4 3 2 2 5" xfId="9930" xr:uid="{00000000-0005-0000-0000-000020590000}"/>
    <cellStyle name="Normal 2 7 4 3 2 2 6" xfId="9931" xr:uid="{00000000-0005-0000-0000-000021590000}"/>
    <cellStyle name="Normal 2 7 4 3 2 2 7" xfId="9932" xr:uid="{00000000-0005-0000-0000-000022590000}"/>
    <cellStyle name="Normal 2 7 4 3 2 3" xfId="9933" xr:uid="{00000000-0005-0000-0000-000023590000}"/>
    <cellStyle name="Normal 2 7 4 3 2 3 2" xfId="9934" xr:uid="{00000000-0005-0000-0000-000024590000}"/>
    <cellStyle name="Normal 2 7 4 3 2 3 2 2" xfId="9935" xr:uid="{00000000-0005-0000-0000-000025590000}"/>
    <cellStyle name="Normal 2 7 4 3 2 3 2 2 2" xfId="9936" xr:uid="{00000000-0005-0000-0000-000026590000}"/>
    <cellStyle name="Normal 2 7 4 3 2 3 2 2 3" xfId="9937" xr:uid="{00000000-0005-0000-0000-000027590000}"/>
    <cellStyle name="Normal 2 7 4 3 2 3 2 2 4" xfId="9938" xr:uid="{00000000-0005-0000-0000-000028590000}"/>
    <cellStyle name="Normal 2 7 4 3 2 3 2 2 5" xfId="9939" xr:uid="{00000000-0005-0000-0000-000029590000}"/>
    <cellStyle name="Normal 2 7 4 3 2 3 3" xfId="9940" xr:uid="{00000000-0005-0000-0000-00002A590000}"/>
    <cellStyle name="Normal 2 7 4 3 2 3 4" xfId="9941" xr:uid="{00000000-0005-0000-0000-00002B590000}"/>
    <cellStyle name="Normal 2 7 4 3 2 3 5" xfId="9942" xr:uid="{00000000-0005-0000-0000-00002C590000}"/>
    <cellStyle name="Normal 2 7 4 3 2 3 6" xfId="9943" xr:uid="{00000000-0005-0000-0000-00002D590000}"/>
    <cellStyle name="Normal 2 7 4 3 2 4" xfId="9944" xr:uid="{00000000-0005-0000-0000-00002E590000}"/>
    <cellStyle name="Normal 2 7 4 3 2 4 2" xfId="9945" xr:uid="{00000000-0005-0000-0000-00002F590000}"/>
    <cellStyle name="Normal 2 7 4 3 2 4 3" xfId="9946" xr:uid="{00000000-0005-0000-0000-000030590000}"/>
    <cellStyle name="Normal 2 7 4 3 2 4 4" xfId="9947" xr:uid="{00000000-0005-0000-0000-000031590000}"/>
    <cellStyle name="Normal 2 7 4 3 2 4 5" xfId="9948" xr:uid="{00000000-0005-0000-0000-000032590000}"/>
    <cellStyle name="Normal 2 7 4 3 3" xfId="9949" xr:uid="{00000000-0005-0000-0000-000033590000}"/>
    <cellStyle name="Normal 2 7 4 3 3 2" xfId="9950" xr:uid="{00000000-0005-0000-0000-000034590000}"/>
    <cellStyle name="Normal 2 7 4 3 3 3" xfId="9951" xr:uid="{00000000-0005-0000-0000-000035590000}"/>
    <cellStyle name="Normal 2 7 4 3 3 4" xfId="9952" xr:uid="{00000000-0005-0000-0000-000036590000}"/>
    <cellStyle name="Normal 2 7 4 3 3 5" xfId="9953" xr:uid="{00000000-0005-0000-0000-000037590000}"/>
    <cellStyle name="Normal 2 7 4 3 4" xfId="9954" xr:uid="{00000000-0005-0000-0000-000038590000}"/>
    <cellStyle name="Normal 2 7 4 3 4 2" xfId="9955" xr:uid="{00000000-0005-0000-0000-000039590000}"/>
    <cellStyle name="Normal 2 7 4 3 4 2 2" xfId="9956" xr:uid="{00000000-0005-0000-0000-00003A590000}"/>
    <cellStyle name="Normal 2 7 4 3 4 2 2 2" xfId="9957" xr:uid="{00000000-0005-0000-0000-00003B590000}"/>
    <cellStyle name="Normal 2 7 4 3 4 2 2 2 2" xfId="9958" xr:uid="{00000000-0005-0000-0000-00003C590000}"/>
    <cellStyle name="Normal 2 7 4 3 4 2 2 2 3" xfId="9959" xr:uid="{00000000-0005-0000-0000-00003D590000}"/>
    <cellStyle name="Normal 2 7 4 3 4 2 2 2 4" xfId="9960" xr:uid="{00000000-0005-0000-0000-00003E590000}"/>
    <cellStyle name="Normal 2 7 4 3 4 2 2 2 5" xfId="9961" xr:uid="{00000000-0005-0000-0000-00003F590000}"/>
    <cellStyle name="Normal 2 7 4 3 4 2 3" xfId="9962" xr:uid="{00000000-0005-0000-0000-000040590000}"/>
    <cellStyle name="Normal 2 7 4 3 4 2 4" xfId="9963" xr:uid="{00000000-0005-0000-0000-000041590000}"/>
    <cellStyle name="Normal 2 7 4 3 4 2 5" xfId="9964" xr:uid="{00000000-0005-0000-0000-000042590000}"/>
    <cellStyle name="Normal 2 7 4 3 4 2 6" xfId="9965" xr:uid="{00000000-0005-0000-0000-000043590000}"/>
    <cellStyle name="Normal 2 7 4 3 4 3" xfId="9966" xr:uid="{00000000-0005-0000-0000-000044590000}"/>
    <cellStyle name="Normal 2 7 4 3 4 3 2" xfId="9967" xr:uid="{00000000-0005-0000-0000-000045590000}"/>
    <cellStyle name="Normal 2 7 4 3 4 3 3" xfId="9968" xr:uid="{00000000-0005-0000-0000-000046590000}"/>
    <cellStyle name="Normal 2 7 4 3 4 3 4" xfId="9969" xr:uid="{00000000-0005-0000-0000-000047590000}"/>
    <cellStyle name="Normal 2 7 4 3 4 3 5" xfId="9970" xr:uid="{00000000-0005-0000-0000-000048590000}"/>
    <cellStyle name="Normal 2 7 4 3 5" xfId="9971" xr:uid="{00000000-0005-0000-0000-000049590000}"/>
    <cellStyle name="Normal 2 7 4 3 5 2" xfId="9972" xr:uid="{00000000-0005-0000-0000-00004A590000}"/>
    <cellStyle name="Normal 2 7 4 3 5 2 2" xfId="9973" xr:uid="{00000000-0005-0000-0000-00004B590000}"/>
    <cellStyle name="Normal 2 7 4 3 5 2 3" xfId="9974" xr:uid="{00000000-0005-0000-0000-00004C590000}"/>
    <cellStyle name="Normal 2 7 4 3 5 2 4" xfId="9975" xr:uid="{00000000-0005-0000-0000-00004D590000}"/>
    <cellStyle name="Normal 2 7 4 3 5 2 5" xfId="9976" xr:uid="{00000000-0005-0000-0000-00004E590000}"/>
    <cellStyle name="Normal 2 7 4 3 6" xfId="9977" xr:uid="{00000000-0005-0000-0000-00004F590000}"/>
    <cellStyle name="Normal 2 7 4 3 7" xfId="9978" xr:uid="{00000000-0005-0000-0000-000050590000}"/>
    <cellStyle name="Normal 2 7 4 3 8" xfId="9979" xr:uid="{00000000-0005-0000-0000-000051590000}"/>
    <cellStyle name="Normal 2 7 4 3 9" xfId="9980" xr:uid="{00000000-0005-0000-0000-000052590000}"/>
    <cellStyle name="Normal 2 7 4 4" xfId="9981" xr:uid="{00000000-0005-0000-0000-000053590000}"/>
    <cellStyle name="Normal 2 7 4 4 2" xfId="9982" xr:uid="{00000000-0005-0000-0000-000054590000}"/>
    <cellStyle name="Normal 2 7 4 4 2 2" xfId="9983" xr:uid="{00000000-0005-0000-0000-000055590000}"/>
    <cellStyle name="Normal 2 7 4 4 2 2 2" xfId="9984" xr:uid="{00000000-0005-0000-0000-000056590000}"/>
    <cellStyle name="Normal 2 7 4 4 2 2 2 2" xfId="9985" xr:uid="{00000000-0005-0000-0000-000057590000}"/>
    <cellStyle name="Normal 2 7 4 4 2 2 2 2 2" xfId="9986" xr:uid="{00000000-0005-0000-0000-000058590000}"/>
    <cellStyle name="Normal 2 7 4 4 2 2 2 2 3" xfId="9987" xr:uid="{00000000-0005-0000-0000-000059590000}"/>
    <cellStyle name="Normal 2 7 4 4 2 2 2 2 4" xfId="9988" xr:uid="{00000000-0005-0000-0000-00005A590000}"/>
    <cellStyle name="Normal 2 7 4 4 2 2 2 2 5" xfId="9989" xr:uid="{00000000-0005-0000-0000-00005B590000}"/>
    <cellStyle name="Normal 2 7 4 4 2 2 2 2 6" xfId="9990" xr:uid="{00000000-0005-0000-0000-00005C590000}"/>
    <cellStyle name="Normal 2 7 4 4 2 2 3" xfId="9991" xr:uid="{00000000-0005-0000-0000-00005D590000}"/>
    <cellStyle name="Normal 2 7 4 4 2 2 4" xfId="9992" xr:uid="{00000000-0005-0000-0000-00005E590000}"/>
    <cellStyle name="Normal 2 7 4 4 2 2 5" xfId="9993" xr:uid="{00000000-0005-0000-0000-00005F590000}"/>
    <cellStyle name="Normal 2 7 4 4 2 2 6" xfId="9994" xr:uid="{00000000-0005-0000-0000-000060590000}"/>
    <cellStyle name="Normal 2 7 4 4 2 2 7" xfId="9995" xr:uid="{00000000-0005-0000-0000-000061590000}"/>
    <cellStyle name="Normal 2 7 4 4 2 3" xfId="9996" xr:uid="{00000000-0005-0000-0000-000062590000}"/>
    <cellStyle name="Normal 2 7 4 4 2 3 2" xfId="9997" xr:uid="{00000000-0005-0000-0000-000063590000}"/>
    <cellStyle name="Normal 2 7 4 4 2 3 3" xfId="9998" xr:uid="{00000000-0005-0000-0000-000064590000}"/>
    <cellStyle name="Normal 2 7 4 4 2 3 4" xfId="9999" xr:uid="{00000000-0005-0000-0000-000065590000}"/>
    <cellStyle name="Normal 2 7 4 4 2 3 5" xfId="10000" xr:uid="{00000000-0005-0000-0000-000066590000}"/>
    <cellStyle name="Normal 2 7 4 4 2 3 6" xfId="10001" xr:uid="{00000000-0005-0000-0000-000067590000}"/>
    <cellStyle name="Normal 2 7 4 4 3" xfId="10002" xr:uid="{00000000-0005-0000-0000-000068590000}"/>
    <cellStyle name="Normal 2 7 4 4 3 2" xfId="10003" xr:uid="{00000000-0005-0000-0000-000069590000}"/>
    <cellStyle name="Normal 2 7 4 4 3 2 2" xfId="10004" xr:uid="{00000000-0005-0000-0000-00006A590000}"/>
    <cellStyle name="Normal 2 7 4 4 3 2 3" xfId="10005" xr:uid="{00000000-0005-0000-0000-00006B590000}"/>
    <cellStyle name="Normal 2 7 4 4 3 2 4" xfId="10006" xr:uid="{00000000-0005-0000-0000-00006C590000}"/>
    <cellStyle name="Normal 2 7 4 4 3 2 5" xfId="10007" xr:uid="{00000000-0005-0000-0000-00006D590000}"/>
    <cellStyle name="Normal 2 7 4 4 3 2 6" xfId="10008" xr:uid="{00000000-0005-0000-0000-00006E590000}"/>
    <cellStyle name="Normal 2 7 4 4 4" xfId="10009" xr:uid="{00000000-0005-0000-0000-00006F590000}"/>
    <cellStyle name="Normal 2 7 4 4 5" xfId="10010" xr:uid="{00000000-0005-0000-0000-000070590000}"/>
    <cellStyle name="Normal 2 7 4 4 6" xfId="10011" xr:uid="{00000000-0005-0000-0000-000071590000}"/>
    <cellStyle name="Normal 2 7 4 4 7" xfId="10012" xr:uid="{00000000-0005-0000-0000-000072590000}"/>
    <cellStyle name="Normal 2 7 4 4 8" xfId="10013" xr:uid="{00000000-0005-0000-0000-000073590000}"/>
    <cellStyle name="Normal 2 7 4 5" xfId="10014" xr:uid="{00000000-0005-0000-0000-000074590000}"/>
    <cellStyle name="Normal 2 7 4 5 2" xfId="10015" xr:uid="{00000000-0005-0000-0000-000075590000}"/>
    <cellStyle name="Normal 2 7 4 5 2 2" xfId="10016" xr:uid="{00000000-0005-0000-0000-000076590000}"/>
    <cellStyle name="Normal 2 7 4 5 2 2 2" xfId="10017" xr:uid="{00000000-0005-0000-0000-000077590000}"/>
    <cellStyle name="Normal 2 7 4 5 2 2 3" xfId="10018" xr:uid="{00000000-0005-0000-0000-000078590000}"/>
    <cellStyle name="Normal 2 7 4 5 2 2 4" xfId="10019" xr:uid="{00000000-0005-0000-0000-000079590000}"/>
    <cellStyle name="Normal 2 7 4 5 2 2 5" xfId="10020" xr:uid="{00000000-0005-0000-0000-00007A590000}"/>
    <cellStyle name="Normal 2 7 4 5 2 2 6" xfId="10021" xr:uid="{00000000-0005-0000-0000-00007B590000}"/>
    <cellStyle name="Normal 2 7 4 5 3" xfId="10022" xr:uid="{00000000-0005-0000-0000-00007C590000}"/>
    <cellStyle name="Normal 2 7 4 5 4" xfId="10023" xr:uid="{00000000-0005-0000-0000-00007D590000}"/>
    <cellStyle name="Normal 2 7 4 5 5" xfId="10024" xr:uid="{00000000-0005-0000-0000-00007E590000}"/>
    <cellStyle name="Normal 2 7 4 5 6" xfId="10025" xr:uid="{00000000-0005-0000-0000-00007F590000}"/>
    <cellStyle name="Normal 2 7 4 5 7" xfId="10026" xr:uid="{00000000-0005-0000-0000-000080590000}"/>
    <cellStyle name="Normal 2 7 4 6" xfId="10027" xr:uid="{00000000-0005-0000-0000-000081590000}"/>
    <cellStyle name="Normal 2 7 4 6 2" xfId="10028" xr:uid="{00000000-0005-0000-0000-000082590000}"/>
    <cellStyle name="Normal 2 7 4 6 3" xfId="10029" xr:uid="{00000000-0005-0000-0000-000083590000}"/>
    <cellStyle name="Normal 2 7 4 6 4" xfId="10030" xr:uid="{00000000-0005-0000-0000-000084590000}"/>
    <cellStyle name="Normal 2 7 4 6 5" xfId="10031" xr:uid="{00000000-0005-0000-0000-000085590000}"/>
    <cellStyle name="Normal 2 7 4 6 6" xfId="10032" xr:uid="{00000000-0005-0000-0000-000086590000}"/>
    <cellStyle name="Normal 2 7 5" xfId="10033" xr:uid="{00000000-0005-0000-0000-000087590000}"/>
    <cellStyle name="Normal 2 7 5 2" xfId="10034" xr:uid="{00000000-0005-0000-0000-000088590000}"/>
    <cellStyle name="Normal 2 7 5 3" xfId="10035" xr:uid="{00000000-0005-0000-0000-000089590000}"/>
    <cellStyle name="Normal 2 7 5 4" xfId="10036" xr:uid="{00000000-0005-0000-0000-00008A590000}"/>
    <cellStyle name="Normal 2 7 5 5" xfId="10037" xr:uid="{00000000-0005-0000-0000-00008B590000}"/>
    <cellStyle name="Normal 2 7 6" xfId="10038" xr:uid="{00000000-0005-0000-0000-00008C590000}"/>
    <cellStyle name="Normal 2 7 6 2" xfId="10039" xr:uid="{00000000-0005-0000-0000-00008D590000}"/>
    <cellStyle name="Normal 2 7 6 3" xfId="10040" xr:uid="{00000000-0005-0000-0000-00008E590000}"/>
    <cellStyle name="Normal 2 7 6 4" xfId="10041" xr:uid="{00000000-0005-0000-0000-00008F590000}"/>
    <cellStyle name="Normal 2 7 6 5" xfId="10042" xr:uid="{00000000-0005-0000-0000-000090590000}"/>
    <cellStyle name="Normal 2 7 7" xfId="10043" xr:uid="{00000000-0005-0000-0000-000091590000}"/>
    <cellStyle name="Normal 2 7 7 2" xfId="10044" xr:uid="{00000000-0005-0000-0000-000092590000}"/>
    <cellStyle name="Normal 2 7 7 2 2" xfId="10045" xr:uid="{00000000-0005-0000-0000-000093590000}"/>
    <cellStyle name="Normal 2 7 7 2 2 2" xfId="10046" xr:uid="{00000000-0005-0000-0000-000094590000}"/>
    <cellStyle name="Normal 2 7 7 2 2 2 2" xfId="10047" xr:uid="{00000000-0005-0000-0000-000095590000}"/>
    <cellStyle name="Normal 2 7 7 2 2 2 2 2" xfId="10048" xr:uid="{00000000-0005-0000-0000-000096590000}"/>
    <cellStyle name="Normal 2 7 7 2 2 2 2 2 2" xfId="10049" xr:uid="{00000000-0005-0000-0000-000097590000}"/>
    <cellStyle name="Normal 2 7 7 2 2 2 2 2 2 2" xfId="10050" xr:uid="{00000000-0005-0000-0000-000098590000}"/>
    <cellStyle name="Normal 2 7 7 2 2 2 2 2 2 2 2" xfId="10051" xr:uid="{00000000-0005-0000-0000-000099590000}"/>
    <cellStyle name="Normal 2 7 7 2 2 2 2 2 2 2 3" xfId="10052" xr:uid="{00000000-0005-0000-0000-00009A590000}"/>
    <cellStyle name="Normal 2 7 7 2 2 2 2 2 2 2 4" xfId="10053" xr:uid="{00000000-0005-0000-0000-00009B590000}"/>
    <cellStyle name="Normal 2 7 7 2 2 2 2 2 2 2 5" xfId="10054" xr:uid="{00000000-0005-0000-0000-00009C590000}"/>
    <cellStyle name="Normal 2 7 7 2 2 2 2 2 3" xfId="10055" xr:uid="{00000000-0005-0000-0000-00009D590000}"/>
    <cellStyle name="Normal 2 7 7 2 2 2 2 2 4" xfId="10056" xr:uid="{00000000-0005-0000-0000-00009E590000}"/>
    <cellStyle name="Normal 2 7 7 2 2 2 2 2 5" xfId="10057" xr:uid="{00000000-0005-0000-0000-00009F590000}"/>
    <cellStyle name="Normal 2 7 7 2 2 2 2 2 6" xfId="10058" xr:uid="{00000000-0005-0000-0000-0000A0590000}"/>
    <cellStyle name="Normal 2 7 7 2 2 2 2 3" xfId="10059" xr:uid="{00000000-0005-0000-0000-0000A1590000}"/>
    <cellStyle name="Normal 2 7 7 2 2 2 2 3 2" xfId="10060" xr:uid="{00000000-0005-0000-0000-0000A2590000}"/>
    <cellStyle name="Normal 2 7 7 2 2 2 2 3 3" xfId="10061" xr:uid="{00000000-0005-0000-0000-0000A3590000}"/>
    <cellStyle name="Normal 2 7 7 2 2 2 2 3 4" xfId="10062" xr:uid="{00000000-0005-0000-0000-0000A4590000}"/>
    <cellStyle name="Normal 2 7 7 2 2 2 2 3 5" xfId="10063" xr:uid="{00000000-0005-0000-0000-0000A5590000}"/>
    <cellStyle name="Normal 2 7 7 2 2 2 3" xfId="10064" xr:uid="{00000000-0005-0000-0000-0000A6590000}"/>
    <cellStyle name="Normal 2 7 7 2 2 2 3 2" xfId="10065" xr:uid="{00000000-0005-0000-0000-0000A7590000}"/>
    <cellStyle name="Normal 2 7 7 2 2 2 3 2 2" xfId="10066" xr:uid="{00000000-0005-0000-0000-0000A8590000}"/>
    <cellStyle name="Normal 2 7 7 2 2 2 3 2 3" xfId="10067" xr:uid="{00000000-0005-0000-0000-0000A9590000}"/>
    <cellStyle name="Normal 2 7 7 2 2 2 3 2 4" xfId="10068" xr:uid="{00000000-0005-0000-0000-0000AA590000}"/>
    <cellStyle name="Normal 2 7 7 2 2 2 3 2 5" xfId="10069" xr:uid="{00000000-0005-0000-0000-0000AB590000}"/>
    <cellStyle name="Normal 2 7 7 2 2 2 4" xfId="10070" xr:uid="{00000000-0005-0000-0000-0000AC590000}"/>
    <cellStyle name="Normal 2 7 7 2 2 2 5" xfId="10071" xr:uid="{00000000-0005-0000-0000-0000AD590000}"/>
    <cellStyle name="Normal 2 7 7 2 2 2 6" xfId="10072" xr:uid="{00000000-0005-0000-0000-0000AE590000}"/>
    <cellStyle name="Normal 2 7 7 2 2 2 7" xfId="10073" xr:uid="{00000000-0005-0000-0000-0000AF590000}"/>
    <cellStyle name="Normal 2 7 7 2 2 3" xfId="10074" xr:uid="{00000000-0005-0000-0000-0000B0590000}"/>
    <cellStyle name="Normal 2 7 7 2 2 3 2" xfId="10075" xr:uid="{00000000-0005-0000-0000-0000B1590000}"/>
    <cellStyle name="Normal 2 7 7 2 2 3 2 2" xfId="10076" xr:uid="{00000000-0005-0000-0000-0000B2590000}"/>
    <cellStyle name="Normal 2 7 7 2 2 3 2 2 2" xfId="10077" xr:uid="{00000000-0005-0000-0000-0000B3590000}"/>
    <cellStyle name="Normal 2 7 7 2 2 3 2 2 3" xfId="10078" xr:uid="{00000000-0005-0000-0000-0000B4590000}"/>
    <cellStyle name="Normal 2 7 7 2 2 3 2 2 4" xfId="10079" xr:uid="{00000000-0005-0000-0000-0000B5590000}"/>
    <cellStyle name="Normal 2 7 7 2 2 3 2 2 5" xfId="10080" xr:uid="{00000000-0005-0000-0000-0000B6590000}"/>
    <cellStyle name="Normal 2 7 7 2 2 3 3" xfId="10081" xr:uid="{00000000-0005-0000-0000-0000B7590000}"/>
    <cellStyle name="Normal 2 7 7 2 2 3 4" xfId="10082" xr:uid="{00000000-0005-0000-0000-0000B8590000}"/>
    <cellStyle name="Normal 2 7 7 2 2 3 5" xfId="10083" xr:uid="{00000000-0005-0000-0000-0000B9590000}"/>
    <cellStyle name="Normal 2 7 7 2 2 3 6" xfId="10084" xr:uid="{00000000-0005-0000-0000-0000BA590000}"/>
    <cellStyle name="Normal 2 7 7 2 2 4" xfId="10085" xr:uid="{00000000-0005-0000-0000-0000BB590000}"/>
    <cellStyle name="Normal 2 7 7 2 2 4 2" xfId="10086" xr:uid="{00000000-0005-0000-0000-0000BC590000}"/>
    <cellStyle name="Normal 2 7 7 2 2 4 3" xfId="10087" xr:uid="{00000000-0005-0000-0000-0000BD590000}"/>
    <cellStyle name="Normal 2 7 7 2 2 4 4" xfId="10088" xr:uid="{00000000-0005-0000-0000-0000BE590000}"/>
    <cellStyle name="Normal 2 7 7 2 2 4 5" xfId="10089" xr:uid="{00000000-0005-0000-0000-0000BF590000}"/>
    <cellStyle name="Normal 2 7 7 2 3" xfId="10090" xr:uid="{00000000-0005-0000-0000-0000C0590000}"/>
    <cellStyle name="Normal 2 7 7 2 3 2" xfId="10091" xr:uid="{00000000-0005-0000-0000-0000C1590000}"/>
    <cellStyle name="Normal 2 7 7 2 3 3" xfId="10092" xr:uid="{00000000-0005-0000-0000-0000C2590000}"/>
    <cellStyle name="Normal 2 7 7 2 3 4" xfId="10093" xr:uid="{00000000-0005-0000-0000-0000C3590000}"/>
    <cellStyle name="Normal 2 7 7 2 3 5" xfId="10094" xr:uid="{00000000-0005-0000-0000-0000C4590000}"/>
    <cellStyle name="Normal 2 7 7 2 4" xfId="10095" xr:uid="{00000000-0005-0000-0000-0000C5590000}"/>
    <cellStyle name="Normal 2 7 7 2 4 2" xfId="10096" xr:uid="{00000000-0005-0000-0000-0000C6590000}"/>
    <cellStyle name="Normal 2 7 7 2 4 2 2" xfId="10097" xr:uid="{00000000-0005-0000-0000-0000C7590000}"/>
    <cellStyle name="Normal 2 7 7 2 4 2 2 2" xfId="10098" xr:uid="{00000000-0005-0000-0000-0000C8590000}"/>
    <cellStyle name="Normal 2 7 7 2 4 2 2 2 2" xfId="10099" xr:uid="{00000000-0005-0000-0000-0000C9590000}"/>
    <cellStyle name="Normal 2 7 7 2 4 2 2 2 3" xfId="10100" xr:uid="{00000000-0005-0000-0000-0000CA590000}"/>
    <cellStyle name="Normal 2 7 7 2 4 2 2 2 4" xfId="10101" xr:uid="{00000000-0005-0000-0000-0000CB590000}"/>
    <cellStyle name="Normal 2 7 7 2 4 2 2 2 5" xfId="10102" xr:uid="{00000000-0005-0000-0000-0000CC590000}"/>
    <cellStyle name="Normal 2 7 7 2 4 2 3" xfId="10103" xr:uid="{00000000-0005-0000-0000-0000CD590000}"/>
    <cellStyle name="Normal 2 7 7 2 4 2 4" xfId="10104" xr:uid="{00000000-0005-0000-0000-0000CE590000}"/>
    <cellStyle name="Normal 2 7 7 2 4 2 5" xfId="10105" xr:uid="{00000000-0005-0000-0000-0000CF590000}"/>
    <cellStyle name="Normal 2 7 7 2 4 2 6" xfId="10106" xr:uid="{00000000-0005-0000-0000-0000D0590000}"/>
    <cellStyle name="Normal 2 7 7 2 4 3" xfId="10107" xr:uid="{00000000-0005-0000-0000-0000D1590000}"/>
    <cellStyle name="Normal 2 7 7 2 4 3 2" xfId="10108" xr:uid="{00000000-0005-0000-0000-0000D2590000}"/>
    <cellStyle name="Normal 2 7 7 2 4 3 3" xfId="10109" xr:uid="{00000000-0005-0000-0000-0000D3590000}"/>
    <cellStyle name="Normal 2 7 7 2 4 3 4" xfId="10110" xr:uid="{00000000-0005-0000-0000-0000D4590000}"/>
    <cellStyle name="Normal 2 7 7 2 4 3 5" xfId="10111" xr:uid="{00000000-0005-0000-0000-0000D5590000}"/>
    <cellStyle name="Normal 2 7 7 2 5" xfId="10112" xr:uid="{00000000-0005-0000-0000-0000D6590000}"/>
    <cellStyle name="Normal 2 7 7 2 5 2" xfId="10113" xr:uid="{00000000-0005-0000-0000-0000D7590000}"/>
    <cellStyle name="Normal 2 7 7 2 5 2 2" xfId="10114" xr:uid="{00000000-0005-0000-0000-0000D8590000}"/>
    <cellStyle name="Normal 2 7 7 2 5 2 3" xfId="10115" xr:uid="{00000000-0005-0000-0000-0000D9590000}"/>
    <cellStyle name="Normal 2 7 7 2 5 2 4" xfId="10116" xr:uid="{00000000-0005-0000-0000-0000DA590000}"/>
    <cellStyle name="Normal 2 7 7 2 5 2 5" xfId="10117" xr:uid="{00000000-0005-0000-0000-0000DB590000}"/>
    <cellStyle name="Normal 2 7 7 2 6" xfId="10118" xr:uid="{00000000-0005-0000-0000-0000DC590000}"/>
    <cellStyle name="Normal 2 7 7 2 7" xfId="10119" xr:uid="{00000000-0005-0000-0000-0000DD590000}"/>
    <cellStyle name="Normal 2 7 7 2 8" xfId="10120" xr:uid="{00000000-0005-0000-0000-0000DE590000}"/>
    <cellStyle name="Normal 2 7 7 2 9" xfId="10121" xr:uid="{00000000-0005-0000-0000-0000DF590000}"/>
    <cellStyle name="Normal 2 7 7 3" xfId="10122" xr:uid="{00000000-0005-0000-0000-0000E0590000}"/>
    <cellStyle name="Normal 2 7 7 3 2" xfId="10123" xr:uid="{00000000-0005-0000-0000-0000E1590000}"/>
    <cellStyle name="Normal 2 7 7 3 2 2" xfId="10124" xr:uid="{00000000-0005-0000-0000-0000E2590000}"/>
    <cellStyle name="Normal 2 7 7 3 2 2 2" xfId="10125" xr:uid="{00000000-0005-0000-0000-0000E3590000}"/>
    <cellStyle name="Normal 2 7 7 3 2 2 2 2" xfId="10126" xr:uid="{00000000-0005-0000-0000-0000E4590000}"/>
    <cellStyle name="Normal 2 7 7 3 2 2 2 2 2" xfId="10127" xr:uid="{00000000-0005-0000-0000-0000E5590000}"/>
    <cellStyle name="Normal 2 7 7 3 2 2 2 2 3" xfId="10128" xr:uid="{00000000-0005-0000-0000-0000E6590000}"/>
    <cellStyle name="Normal 2 7 7 3 2 2 2 2 4" xfId="10129" xr:uid="{00000000-0005-0000-0000-0000E7590000}"/>
    <cellStyle name="Normal 2 7 7 3 2 2 2 2 5" xfId="10130" xr:uid="{00000000-0005-0000-0000-0000E8590000}"/>
    <cellStyle name="Normal 2 7 7 3 2 2 2 2 6" xfId="10131" xr:uid="{00000000-0005-0000-0000-0000E9590000}"/>
    <cellStyle name="Normal 2 7 7 3 2 2 3" xfId="10132" xr:uid="{00000000-0005-0000-0000-0000EA590000}"/>
    <cellStyle name="Normal 2 7 7 3 2 2 4" xfId="10133" xr:uid="{00000000-0005-0000-0000-0000EB590000}"/>
    <cellStyle name="Normal 2 7 7 3 2 2 5" xfId="10134" xr:uid="{00000000-0005-0000-0000-0000EC590000}"/>
    <cellStyle name="Normal 2 7 7 3 2 2 6" xfId="10135" xr:uid="{00000000-0005-0000-0000-0000ED590000}"/>
    <cellStyle name="Normal 2 7 7 3 2 2 7" xfId="10136" xr:uid="{00000000-0005-0000-0000-0000EE590000}"/>
    <cellStyle name="Normal 2 7 7 3 2 3" xfId="10137" xr:uid="{00000000-0005-0000-0000-0000EF590000}"/>
    <cellStyle name="Normal 2 7 7 3 2 3 2" xfId="10138" xr:uid="{00000000-0005-0000-0000-0000F0590000}"/>
    <cellStyle name="Normal 2 7 7 3 2 3 3" xfId="10139" xr:uid="{00000000-0005-0000-0000-0000F1590000}"/>
    <cellStyle name="Normal 2 7 7 3 2 3 4" xfId="10140" xr:uid="{00000000-0005-0000-0000-0000F2590000}"/>
    <cellStyle name="Normal 2 7 7 3 2 3 5" xfId="10141" xr:uid="{00000000-0005-0000-0000-0000F3590000}"/>
    <cellStyle name="Normal 2 7 7 3 2 3 6" xfId="10142" xr:uid="{00000000-0005-0000-0000-0000F4590000}"/>
    <cellStyle name="Normal 2 7 7 3 3" xfId="10143" xr:uid="{00000000-0005-0000-0000-0000F5590000}"/>
    <cellStyle name="Normal 2 7 7 3 3 2" xfId="10144" xr:uid="{00000000-0005-0000-0000-0000F6590000}"/>
    <cellStyle name="Normal 2 7 7 3 3 2 2" xfId="10145" xr:uid="{00000000-0005-0000-0000-0000F7590000}"/>
    <cellStyle name="Normal 2 7 7 3 3 2 3" xfId="10146" xr:uid="{00000000-0005-0000-0000-0000F8590000}"/>
    <cellStyle name="Normal 2 7 7 3 3 2 4" xfId="10147" xr:uid="{00000000-0005-0000-0000-0000F9590000}"/>
    <cellStyle name="Normal 2 7 7 3 3 2 5" xfId="10148" xr:uid="{00000000-0005-0000-0000-0000FA590000}"/>
    <cellStyle name="Normal 2 7 7 3 3 2 6" xfId="10149" xr:uid="{00000000-0005-0000-0000-0000FB590000}"/>
    <cellStyle name="Normal 2 7 7 3 4" xfId="10150" xr:uid="{00000000-0005-0000-0000-0000FC590000}"/>
    <cellStyle name="Normal 2 7 7 3 5" xfId="10151" xr:uid="{00000000-0005-0000-0000-0000FD590000}"/>
    <cellStyle name="Normal 2 7 7 3 6" xfId="10152" xr:uid="{00000000-0005-0000-0000-0000FE590000}"/>
    <cellStyle name="Normal 2 7 7 3 7" xfId="10153" xr:uid="{00000000-0005-0000-0000-0000FF590000}"/>
    <cellStyle name="Normal 2 7 7 3 8" xfId="10154" xr:uid="{00000000-0005-0000-0000-0000005A0000}"/>
    <cellStyle name="Normal 2 7 7 4" xfId="10155" xr:uid="{00000000-0005-0000-0000-0000015A0000}"/>
    <cellStyle name="Normal 2 7 7 4 2" xfId="10156" xr:uid="{00000000-0005-0000-0000-0000025A0000}"/>
    <cellStyle name="Normal 2 7 7 4 2 2" xfId="10157" xr:uid="{00000000-0005-0000-0000-0000035A0000}"/>
    <cellStyle name="Normal 2 7 7 4 2 2 2" xfId="10158" xr:uid="{00000000-0005-0000-0000-0000045A0000}"/>
    <cellStyle name="Normal 2 7 7 4 2 2 3" xfId="10159" xr:uid="{00000000-0005-0000-0000-0000055A0000}"/>
    <cellStyle name="Normal 2 7 7 4 2 2 4" xfId="10160" xr:uid="{00000000-0005-0000-0000-0000065A0000}"/>
    <cellStyle name="Normal 2 7 7 4 2 2 5" xfId="10161" xr:uid="{00000000-0005-0000-0000-0000075A0000}"/>
    <cellStyle name="Normal 2 7 7 4 2 2 6" xfId="10162" xr:uid="{00000000-0005-0000-0000-0000085A0000}"/>
    <cellStyle name="Normal 2 7 7 4 3" xfId="10163" xr:uid="{00000000-0005-0000-0000-0000095A0000}"/>
    <cellStyle name="Normal 2 7 7 4 4" xfId="10164" xr:uid="{00000000-0005-0000-0000-00000A5A0000}"/>
    <cellStyle name="Normal 2 7 7 4 5" xfId="10165" xr:uid="{00000000-0005-0000-0000-00000B5A0000}"/>
    <cellStyle name="Normal 2 7 7 4 6" xfId="10166" xr:uid="{00000000-0005-0000-0000-00000C5A0000}"/>
    <cellStyle name="Normal 2 7 7 4 7" xfId="10167" xr:uid="{00000000-0005-0000-0000-00000D5A0000}"/>
    <cellStyle name="Normal 2 7 7 5" xfId="10168" xr:uid="{00000000-0005-0000-0000-00000E5A0000}"/>
    <cellStyle name="Normal 2 7 7 5 2" xfId="10169" xr:uid="{00000000-0005-0000-0000-00000F5A0000}"/>
    <cellStyle name="Normal 2 7 7 5 3" xfId="10170" xr:uid="{00000000-0005-0000-0000-0000105A0000}"/>
    <cellStyle name="Normal 2 7 7 5 4" xfId="10171" xr:uid="{00000000-0005-0000-0000-0000115A0000}"/>
    <cellStyle name="Normal 2 7 7 5 5" xfId="10172" xr:uid="{00000000-0005-0000-0000-0000125A0000}"/>
    <cellStyle name="Normal 2 7 7 5 6" xfId="10173" xr:uid="{00000000-0005-0000-0000-0000135A0000}"/>
    <cellStyle name="Normal 2 7 8" xfId="10174" xr:uid="{00000000-0005-0000-0000-0000145A0000}"/>
    <cellStyle name="Normal 2 7 8 2" xfId="10175" xr:uid="{00000000-0005-0000-0000-0000155A0000}"/>
    <cellStyle name="Normal 2 7 8 3" xfId="10176" xr:uid="{00000000-0005-0000-0000-0000165A0000}"/>
    <cellStyle name="Normal 2 7 8 4" xfId="10177" xr:uid="{00000000-0005-0000-0000-0000175A0000}"/>
    <cellStyle name="Normal 2 7 8 5" xfId="10178" xr:uid="{00000000-0005-0000-0000-0000185A0000}"/>
    <cellStyle name="Normal 2 7 9" xfId="10179" xr:uid="{00000000-0005-0000-0000-0000195A0000}"/>
    <cellStyle name="Normal 2 7 9 2" xfId="10180" xr:uid="{00000000-0005-0000-0000-00001A5A0000}"/>
    <cellStyle name="Normal 2 7 9 3" xfId="10181" xr:uid="{00000000-0005-0000-0000-00001B5A0000}"/>
    <cellStyle name="Normal 2 7 9 4" xfId="10182" xr:uid="{00000000-0005-0000-0000-00001C5A0000}"/>
    <cellStyle name="Normal 2 7 9 5" xfId="10183" xr:uid="{00000000-0005-0000-0000-00001D5A0000}"/>
    <cellStyle name="Normal 2 8" xfId="10184" xr:uid="{00000000-0005-0000-0000-00001E5A0000}"/>
    <cellStyle name="Normal 2 8 10" xfId="10185" xr:uid="{00000000-0005-0000-0000-00001F5A0000}"/>
    <cellStyle name="Normal 2 8 10 2" xfId="10186" xr:uid="{00000000-0005-0000-0000-0000205A0000}"/>
    <cellStyle name="Normal 2 8 10 2 2" xfId="10187" xr:uid="{00000000-0005-0000-0000-0000215A0000}"/>
    <cellStyle name="Normal 2 8 10 2 2 2" xfId="10188" xr:uid="{00000000-0005-0000-0000-0000225A0000}"/>
    <cellStyle name="Normal 2 8 10 2 2 2 2" xfId="10189" xr:uid="{00000000-0005-0000-0000-0000235A0000}"/>
    <cellStyle name="Normal 2 8 10 2 2 2 2 2" xfId="10190" xr:uid="{00000000-0005-0000-0000-0000245A0000}"/>
    <cellStyle name="Normal 2 8 10 2 2 2 2 2 2" xfId="10191" xr:uid="{00000000-0005-0000-0000-0000255A0000}"/>
    <cellStyle name="Normal 2 8 10 2 2 2 2 2 3" xfId="10192" xr:uid="{00000000-0005-0000-0000-0000265A0000}"/>
    <cellStyle name="Normal 2 8 10 2 2 2 2 2 4" xfId="10193" xr:uid="{00000000-0005-0000-0000-0000275A0000}"/>
    <cellStyle name="Normal 2 8 10 2 2 2 2 2 5" xfId="10194" xr:uid="{00000000-0005-0000-0000-0000285A0000}"/>
    <cellStyle name="Normal 2 8 10 2 2 2 3" xfId="10195" xr:uid="{00000000-0005-0000-0000-0000295A0000}"/>
    <cellStyle name="Normal 2 8 10 2 2 2 4" xfId="10196" xr:uid="{00000000-0005-0000-0000-00002A5A0000}"/>
    <cellStyle name="Normal 2 8 10 2 2 2 5" xfId="10197" xr:uid="{00000000-0005-0000-0000-00002B5A0000}"/>
    <cellStyle name="Normal 2 8 10 2 2 2 6" xfId="10198" xr:uid="{00000000-0005-0000-0000-00002C5A0000}"/>
    <cellStyle name="Normal 2 8 10 2 2 3" xfId="10199" xr:uid="{00000000-0005-0000-0000-00002D5A0000}"/>
    <cellStyle name="Normal 2 8 10 2 2 3 2" xfId="10200" xr:uid="{00000000-0005-0000-0000-00002E5A0000}"/>
    <cellStyle name="Normal 2 8 10 2 2 3 3" xfId="10201" xr:uid="{00000000-0005-0000-0000-00002F5A0000}"/>
    <cellStyle name="Normal 2 8 10 2 2 3 4" xfId="10202" xr:uid="{00000000-0005-0000-0000-0000305A0000}"/>
    <cellStyle name="Normal 2 8 10 2 2 3 5" xfId="10203" xr:uid="{00000000-0005-0000-0000-0000315A0000}"/>
    <cellStyle name="Normal 2 8 10 2 3" xfId="10204" xr:uid="{00000000-0005-0000-0000-0000325A0000}"/>
    <cellStyle name="Normal 2 8 10 2 3 2" xfId="10205" xr:uid="{00000000-0005-0000-0000-0000335A0000}"/>
    <cellStyle name="Normal 2 8 10 2 3 2 2" xfId="10206" xr:uid="{00000000-0005-0000-0000-0000345A0000}"/>
    <cellStyle name="Normal 2 8 10 2 3 2 3" xfId="10207" xr:uid="{00000000-0005-0000-0000-0000355A0000}"/>
    <cellStyle name="Normal 2 8 10 2 3 2 4" xfId="10208" xr:uid="{00000000-0005-0000-0000-0000365A0000}"/>
    <cellStyle name="Normal 2 8 10 2 3 2 5" xfId="10209" xr:uid="{00000000-0005-0000-0000-0000375A0000}"/>
    <cellStyle name="Normal 2 8 10 2 4" xfId="10210" xr:uid="{00000000-0005-0000-0000-0000385A0000}"/>
    <cellStyle name="Normal 2 8 10 2 5" xfId="10211" xr:uid="{00000000-0005-0000-0000-0000395A0000}"/>
    <cellStyle name="Normal 2 8 10 2 6" xfId="10212" xr:uid="{00000000-0005-0000-0000-00003A5A0000}"/>
    <cellStyle name="Normal 2 8 10 2 7" xfId="10213" xr:uid="{00000000-0005-0000-0000-00003B5A0000}"/>
    <cellStyle name="Normal 2 8 10 3" xfId="10214" xr:uid="{00000000-0005-0000-0000-00003C5A0000}"/>
    <cellStyle name="Normal 2 8 10 3 2" xfId="10215" xr:uid="{00000000-0005-0000-0000-00003D5A0000}"/>
    <cellStyle name="Normal 2 8 10 3 2 2" xfId="10216" xr:uid="{00000000-0005-0000-0000-00003E5A0000}"/>
    <cellStyle name="Normal 2 8 10 3 2 2 2" xfId="10217" xr:uid="{00000000-0005-0000-0000-00003F5A0000}"/>
    <cellStyle name="Normal 2 8 10 3 2 2 3" xfId="10218" xr:uid="{00000000-0005-0000-0000-0000405A0000}"/>
    <cellStyle name="Normal 2 8 10 3 2 2 4" xfId="10219" xr:uid="{00000000-0005-0000-0000-0000415A0000}"/>
    <cellStyle name="Normal 2 8 10 3 2 2 5" xfId="10220" xr:uid="{00000000-0005-0000-0000-0000425A0000}"/>
    <cellStyle name="Normal 2 8 10 3 3" xfId="10221" xr:uid="{00000000-0005-0000-0000-0000435A0000}"/>
    <cellStyle name="Normal 2 8 10 3 4" xfId="10222" xr:uid="{00000000-0005-0000-0000-0000445A0000}"/>
    <cellStyle name="Normal 2 8 10 3 5" xfId="10223" xr:uid="{00000000-0005-0000-0000-0000455A0000}"/>
    <cellStyle name="Normal 2 8 10 3 6" xfId="10224" xr:uid="{00000000-0005-0000-0000-0000465A0000}"/>
    <cellStyle name="Normal 2 8 10 4" xfId="10225" xr:uid="{00000000-0005-0000-0000-0000475A0000}"/>
    <cellStyle name="Normal 2 8 10 4 2" xfId="10226" xr:uid="{00000000-0005-0000-0000-0000485A0000}"/>
    <cellStyle name="Normal 2 8 10 4 3" xfId="10227" xr:uid="{00000000-0005-0000-0000-0000495A0000}"/>
    <cellStyle name="Normal 2 8 10 4 4" xfId="10228" xr:uid="{00000000-0005-0000-0000-00004A5A0000}"/>
    <cellStyle name="Normal 2 8 10 4 5" xfId="10229" xr:uid="{00000000-0005-0000-0000-00004B5A0000}"/>
    <cellStyle name="Normal 2 8 11" xfId="10230" xr:uid="{00000000-0005-0000-0000-00004C5A0000}"/>
    <cellStyle name="Normal 2 8 11 2" xfId="10231" xr:uid="{00000000-0005-0000-0000-00004D5A0000}"/>
    <cellStyle name="Normal 2 8 11 3" xfId="10232" xr:uid="{00000000-0005-0000-0000-00004E5A0000}"/>
    <cellStyle name="Normal 2 8 11 4" xfId="10233" xr:uid="{00000000-0005-0000-0000-00004F5A0000}"/>
    <cellStyle name="Normal 2 8 11 5" xfId="10234" xr:uid="{00000000-0005-0000-0000-0000505A0000}"/>
    <cellStyle name="Normal 2 8 12" xfId="10235" xr:uid="{00000000-0005-0000-0000-0000515A0000}"/>
    <cellStyle name="Normal 2 8 12 2" xfId="10236" xr:uid="{00000000-0005-0000-0000-0000525A0000}"/>
    <cellStyle name="Normal 2 8 12 3" xfId="10237" xr:uid="{00000000-0005-0000-0000-0000535A0000}"/>
    <cellStyle name="Normal 2 8 12 4" xfId="10238" xr:uid="{00000000-0005-0000-0000-0000545A0000}"/>
    <cellStyle name="Normal 2 8 12 5" xfId="10239" xr:uid="{00000000-0005-0000-0000-0000555A0000}"/>
    <cellStyle name="Normal 2 8 13" xfId="10240" xr:uid="{00000000-0005-0000-0000-0000565A0000}"/>
    <cellStyle name="Normal 2 8 13 2" xfId="10241" xr:uid="{00000000-0005-0000-0000-0000575A0000}"/>
    <cellStyle name="Normal 2 8 13 2 2" xfId="10242" xr:uid="{00000000-0005-0000-0000-0000585A0000}"/>
    <cellStyle name="Normal 2 8 13 2 2 2" xfId="10243" xr:uid="{00000000-0005-0000-0000-0000595A0000}"/>
    <cellStyle name="Normal 2 8 13 2 2 2 2" xfId="10244" xr:uid="{00000000-0005-0000-0000-00005A5A0000}"/>
    <cellStyle name="Normal 2 8 13 2 2 2 3" xfId="10245" xr:uid="{00000000-0005-0000-0000-00005B5A0000}"/>
    <cellStyle name="Normal 2 8 13 2 2 2 4" xfId="10246" xr:uid="{00000000-0005-0000-0000-00005C5A0000}"/>
    <cellStyle name="Normal 2 8 13 2 2 2 5" xfId="10247" xr:uid="{00000000-0005-0000-0000-00005D5A0000}"/>
    <cellStyle name="Normal 2 8 13 2 3" xfId="10248" xr:uid="{00000000-0005-0000-0000-00005E5A0000}"/>
    <cellStyle name="Normal 2 8 13 2 4" xfId="10249" xr:uid="{00000000-0005-0000-0000-00005F5A0000}"/>
    <cellStyle name="Normal 2 8 13 2 5" xfId="10250" xr:uid="{00000000-0005-0000-0000-0000605A0000}"/>
    <cellStyle name="Normal 2 8 13 2 6" xfId="10251" xr:uid="{00000000-0005-0000-0000-0000615A0000}"/>
    <cellStyle name="Normal 2 8 13 3" xfId="10252" xr:uid="{00000000-0005-0000-0000-0000625A0000}"/>
    <cellStyle name="Normal 2 8 13 3 2" xfId="10253" xr:uid="{00000000-0005-0000-0000-0000635A0000}"/>
    <cellStyle name="Normal 2 8 13 3 3" xfId="10254" xr:uid="{00000000-0005-0000-0000-0000645A0000}"/>
    <cellStyle name="Normal 2 8 13 3 4" xfId="10255" xr:uid="{00000000-0005-0000-0000-0000655A0000}"/>
    <cellStyle name="Normal 2 8 13 3 5" xfId="10256" xr:uid="{00000000-0005-0000-0000-0000665A0000}"/>
    <cellStyle name="Normal 2 8 14" xfId="10257" xr:uid="{00000000-0005-0000-0000-0000675A0000}"/>
    <cellStyle name="Normal 2 8 14 2" xfId="10258" xr:uid="{00000000-0005-0000-0000-0000685A0000}"/>
    <cellStyle name="Normal 2 8 14 3" xfId="10259" xr:uid="{00000000-0005-0000-0000-0000695A0000}"/>
    <cellStyle name="Normal 2 8 14 4" xfId="10260" xr:uid="{00000000-0005-0000-0000-00006A5A0000}"/>
    <cellStyle name="Normal 2 8 14 5" xfId="10261" xr:uid="{00000000-0005-0000-0000-00006B5A0000}"/>
    <cellStyle name="Normal 2 8 15" xfId="10262" xr:uid="{00000000-0005-0000-0000-00006C5A0000}"/>
    <cellStyle name="Normal 2 8 15 2" xfId="10263" xr:uid="{00000000-0005-0000-0000-00006D5A0000}"/>
    <cellStyle name="Normal 2 8 15 2 2" xfId="10264" xr:uid="{00000000-0005-0000-0000-00006E5A0000}"/>
    <cellStyle name="Normal 2 8 15 2 3" xfId="10265" xr:uid="{00000000-0005-0000-0000-00006F5A0000}"/>
    <cellStyle name="Normal 2 8 15 2 4" xfId="10266" xr:uid="{00000000-0005-0000-0000-0000705A0000}"/>
    <cellStyle name="Normal 2 8 15 2 5" xfId="10267" xr:uid="{00000000-0005-0000-0000-0000715A0000}"/>
    <cellStyle name="Normal 2 8 16" xfId="10268" xr:uid="{00000000-0005-0000-0000-0000725A0000}"/>
    <cellStyle name="Normal 2 8 16 2" xfId="10269" xr:uid="{00000000-0005-0000-0000-0000735A0000}"/>
    <cellStyle name="Normal 2 8 16 3" xfId="10270" xr:uid="{00000000-0005-0000-0000-0000745A0000}"/>
    <cellStyle name="Normal 2 8 16 4" xfId="10271" xr:uid="{00000000-0005-0000-0000-0000755A0000}"/>
    <cellStyle name="Normal 2 8 16 5" xfId="10272" xr:uid="{00000000-0005-0000-0000-0000765A0000}"/>
    <cellStyle name="Normal 2 8 17" xfId="10273" xr:uid="{00000000-0005-0000-0000-0000775A0000}"/>
    <cellStyle name="Normal 2 8 17 2" xfId="10274" xr:uid="{00000000-0005-0000-0000-0000785A0000}"/>
    <cellStyle name="Normal 2 8 17 3" xfId="10275" xr:uid="{00000000-0005-0000-0000-0000795A0000}"/>
    <cellStyle name="Normal 2 8 17 4" xfId="10276" xr:uid="{00000000-0005-0000-0000-00007A5A0000}"/>
    <cellStyle name="Normal 2 8 17 5" xfId="10277" xr:uid="{00000000-0005-0000-0000-00007B5A0000}"/>
    <cellStyle name="Normal 2 8 18" xfId="10278" xr:uid="{00000000-0005-0000-0000-00007C5A0000}"/>
    <cellStyle name="Normal 2 8 19" xfId="10279" xr:uid="{00000000-0005-0000-0000-00007D5A0000}"/>
    <cellStyle name="Normal 2 8 2" xfId="10280" xr:uid="{00000000-0005-0000-0000-00007E5A0000}"/>
    <cellStyle name="Normal 2 8 2 2" xfId="10281" xr:uid="{00000000-0005-0000-0000-00007F5A0000}"/>
    <cellStyle name="Normal 2 8 2 3" xfId="10282" xr:uid="{00000000-0005-0000-0000-0000805A0000}"/>
    <cellStyle name="Normal 2 8 2 4" xfId="10283" xr:uid="{00000000-0005-0000-0000-0000815A0000}"/>
    <cellStyle name="Normal 2 8 2 5" xfId="10284" xr:uid="{00000000-0005-0000-0000-0000825A0000}"/>
    <cellStyle name="Normal 2 8 20" xfId="10285" xr:uid="{00000000-0005-0000-0000-0000835A0000}"/>
    <cellStyle name="Normal 2 8 21" xfId="10286" xr:uid="{00000000-0005-0000-0000-0000845A0000}"/>
    <cellStyle name="Normal 2 8 3" xfId="10287" xr:uid="{00000000-0005-0000-0000-0000855A0000}"/>
    <cellStyle name="Normal 2 8 3 2" xfId="10288" xr:uid="{00000000-0005-0000-0000-0000865A0000}"/>
    <cellStyle name="Normal 2 8 3 2 10" xfId="10289" xr:uid="{00000000-0005-0000-0000-0000875A0000}"/>
    <cellStyle name="Normal 2 8 3 2 2" xfId="10290" xr:uid="{00000000-0005-0000-0000-0000885A0000}"/>
    <cellStyle name="Normal 2 8 3 2 2 2" xfId="10291" xr:uid="{00000000-0005-0000-0000-0000895A0000}"/>
    <cellStyle name="Normal 2 8 3 2 2 2 2" xfId="10292" xr:uid="{00000000-0005-0000-0000-00008A5A0000}"/>
    <cellStyle name="Normal 2 8 3 2 2 2 2 2" xfId="10293" xr:uid="{00000000-0005-0000-0000-00008B5A0000}"/>
    <cellStyle name="Normal 2 8 3 2 2 2 2 2 2" xfId="10294" xr:uid="{00000000-0005-0000-0000-00008C5A0000}"/>
    <cellStyle name="Normal 2 8 3 2 2 2 2 2 2 2" xfId="10295" xr:uid="{00000000-0005-0000-0000-00008D5A0000}"/>
    <cellStyle name="Normal 2 8 3 2 2 2 2 2 2 2 2" xfId="10296" xr:uid="{00000000-0005-0000-0000-00008E5A0000}"/>
    <cellStyle name="Normal 2 8 3 2 2 2 2 2 2 2 2 2" xfId="10297" xr:uid="{00000000-0005-0000-0000-00008F5A0000}"/>
    <cellStyle name="Normal 2 8 3 2 2 2 2 2 2 2 2 2 2" xfId="10298" xr:uid="{00000000-0005-0000-0000-0000905A0000}"/>
    <cellStyle name="Normal 2 8 3 2 2 2 2 2 2 2 2 2 3" xfId="10299" xr:uid="{00000000-0005-0000-0000-0000915A0000}"/>
    <cellStyle name="Normal 2 8 3 2 2 2 2 2 2 2 2 2 4" xfId="10300" xr:uid="{00000000-0005-0000-0000-0000925A0000}"/>
    <cellStyle name="Normal 2 8 3 2 2 2 2 2 2 2 2 2 5" xfId="10301" xr:uid="{00000000-0005-0000-0000-0000935A0000}"/>
    <cellStyle name="Normal 2 8 3 2 2 2 2 2 2 2 2 2 6" xfId="10302" xr:uid="{00000000-0005-0000-0000-0000945A0000}"/>
    <cellStyle name="Normal 2 8 3 2 2 2 2 2 2 2 3" xfId="10303" xr:uid="{00000000-0005-0000-0000-0000955A0000}"/>
    <cellStyle name="Normal 2 8 3 2 2 2 2 2 2 2 4" xfId="10304" xr:uid="{00000000-0005-0000-0000-0000965A0000}"/>
    <cellStyle name="Normal 2 8 3 2 2 2 2 2 2 2 5" xfId="10305" xr:uid="{00000000-0005-0000-0000-0000975A0000}"/>
    <cellStyle name="Normal 2 8 3 2 2 2 2 2 2 2 6" xfId="10306" xr:uid="{00000000-0005-0000-0000-0000985A0000}"/>
    <cellStyle name="Normal 2 8 3 2 2 2 2 2 2 2 7" xfId="10307" xr:uid="{00000000-0005-0000-0000-0000995A0000}"/>
    <cellStyle name="Normal 2 8 3 2 2 2 2 2 2 3" xfId="10308" xr:uid="{00000000-0005-0000-0000-00009A5A0000}"/>
    <cellStyle name="Normal 2 8 3 2 2 2 2 2 2 3 2" xfId="10309" xr:uid="{00000000-0005-0000-0000-00009B5A0000}"/>
    <cellStyle name="Normal 2 8 3 2 2 2 2 2 2 3 3" xfId="10310" xr:uid="{00000000-0005-0000-0000-00009C5A0000}"/>
    <cellStyle name="Normal 2 8 3 2 2 2 2 2 2 3 4" xfId="10311" xr:uid="{00000000-0005-0000-0000-00009D5A0000}"/>
    <cellStyle name="Normal 2 8 3 2 2 2 2 2 2 3 5" xfId="10312" xr:uid="{00000000-0005-0000-0000-00009E5A0000}"/>
    <cellStyle name="Normal 2 8 3 2 2 2 2 2 2 3 6" xfId="10313" xr:uid="{00000000-0005-0000-0000-00009F5A0000}"/>
    <cellStyle name="Normal 2 8 3 2 2 2 2 2 3" xfId="10314" xr:uid="{00000000-0005-0000-0000-0000A05A0000}"/>
    <cellStyle name="Normal 2 8 3 2 2 2 2 2 3 2" xfId="10315" xr:uid="{00000000-0005-0000-0000-0000A15A0000}"/>
    <cellStyle name="Normal 2 8 3 2 2 2 2 2 3 2 2" xfId="10316" xr:uid="{00000000-0005-0000-0000-0000A25A0000}"/>
    <cellStyle name="Normal 2 8 3 2 2 2 2 2 3 2 3" xfId="10317" xr:uid="{00000000-0005-0000-0000-0000A35A0000}"/>
    <cellStyle name="Normal 2 8 3 2 2 2 2 2 3 2 4" xfId="10318" xr:uid="{00000000-0005-0000-0000-0000A45A0000}"/>
    <cellStyle name="Normal 2 8 3 2 2 2 2 2 3 2 5" xfId="10319" xr:uid="{00000000-0005-0000-0000-0000A55A0000}"/>
    <cellStyle name="Normal 2 8 3 2 2 2 2 2 3 2 6" xfId="10320" xr:uid="{00000000-0005-0000-0000-0000A65A0000}"/>
    <cellStyle name="Normal 2 8 3 2 2 2 2 2 4" xfId="10321" xr:uid="{00000000-0005-0000-0000-0000A75A0000}"/>
    <cellStyle name="Normal 2 8 3 2 2 2 2 2 5" xfId="10322" xr:uid="{00000000-0005-0000-0000-0000A85A0000}"/>
    <cellStyle name="Normal 2 8 3 2 2 2 2 2 6" xfId="10323" xr:uid="{00000000-0005-0000-0000-0000A95A0000}"/>
    <cellStyle name="Normal 2 8 3 2 2 2 2 2 7" xfId="10324" xr:uid="{00000000-0005-0000-0000-0000AA5A0000}"/>
    <cellStyle name="Normal 2 8 3 2 2 2 2 2 8" xfId="10325" xr:uid="{00000000-0005-0000-0000-0000AB5A0000}"/>
    <cellStyle name="Normal 2 8 3 2 2 2 2 3" xfId="10326" xr:uid="{00000000-0005-0000-0000-0000AC5A0000}"/>
    <cellStyle name="Normal 2 8 3 2 2 2 2 4" xfId="10327" xr:uid="{00000000-0005-0000-0000-0000AD5A0000}"/>
    <cellStyle name="Normal 2 8 3 2 2 2 2 4 2" xfId="10328" xr:uid="{00000000-0005-0000-0000-0000AE5A0000}"/>
    <cellStyle name="Normal 2 8 3 2 2 2 2 4 2 2" xfId="10329" xr:uid="{00000000-0005-0000-0000-0000AF5A0000}"/>
    <cellStyle name="Normal 2 8 3 2 2 2 2 4 2 2 2" xfId="10330" xr:uid="{00000000-0005-0000-0000-0000B05A0000}"/>
    <cellStyle name="Normal 2 8 3 2 2 2 2 4 2 2 3" xfId="10331" xr:uid="{00000000-0005-0000-0000-0000B15A0000}"/>
    <cellStyle name="Normal 2 8 3 2 2 2 2 4 2 2 4" xfId="10332" xr:uid="{00000000-0005-0000-0000-0000B25A0000}"/>
    <cellStyle name="Normal 2 8 3 2 2 2 2 4 2 2 5" xfId="10333" xr:uid="{00000000-0005-0000-0000-0000B35A0000}"/>
    <cellStyle name="Normal 2 8 3 2 2 2 2 4 2 2 6" xfId="10334" xr:uid="{00000000-0005-0000-0000-0000B45A0000}"/>
    <cellStyle name="Normal 2 8 3 2 2 2 2 4 3" xfId="10335" xr:uid="{00000000-0005-0000-0000-0000B55A0000}"/>
    <cellStyle name="Normal 2 8 3 2 2 2 2 4 4" xfId="10336" xr:uid="{00000000-0005-0000-0000-0000B65A0000}"/>
    <cellStyle name="Normal 2 8 3 2 2 2 2 4 5" xfId="10337" xr:uid="{00000000-0005-0000-0000-0000B75A0000}"/>
    <cellStyle name="Normal 2 8 3 2 2 2 2 4 6" xfId="10338" xr:uid="{00000000-0005-0000-0000-0000B85A0000}"/>
    <cellStyle name="Normal 2 8 3 2 2 2 2 4 7" xfId="10339" xr:uid="{00000000-0005-0000-0000-0000B95A0000}"/>
    <cellStyle name="Normal 2 8 3 2 2 2 2 5" xfId="10340" xr:uid="{00000000-0005-0000-0000-0000BA5A0000}"/>
    <cellStyle name="Normal 2 8 3 2 2 2 2 5 2" xfId="10341" xr:uid="{00000000-0005-0000-0000-0000BB5A0000}"/>
    <cellStyle name="Normal 2 8 3 2 2 2 2 5 3" xfId="10342" xr:uid="{00000000-0005-0000-0000-0000BC5A0000}"/>
    <cellStyle name="Normal 2 8 3 2 2 2 2 5 4" xfId="10343" xr:uid="{00000000-0005-0000-0000-0000BD5A0000}"/>
    <cellStyle name="Normal 2 8 3 2 2 2 2 5 5" xfId="10344" xr:uid="{00000000-0005-0000-0000-0000BE5A0000}"/>
    <cellStyle name="Normal 2 8 3 2 2 2 2 5 6" xfId="10345" xr:uid="{00000000-0005-0000-0000-0000BF5A0000}"/>
    <cellStyle name="Normal 2 8 3 2 2 2 3" xfId="10346" xr:uid="{00000000-0005-0000-0000-0000C05A0000}"/>
    <cellStyle name="Normal 2 8 3 2 2 2 3 2" xfId="10347" xr:uid="{00000000-0005-0000-0000-0000C15A0000}"/>
    <cellStyle name="Normal 2 8 3 2 2 2 3 2 2" xfId="10348" xr:uid="{00000000-0005-0000-0000-0000C25A0000}"/>
    <cellStyle name="Normal 2 8 3 2 2 2 3 2 2 2" xfId="10349" xr:uid="{00000000-0005-0000-0000-0000C35A0000}"/>
    <cellStyle name="Normal 2 8 3 2 2 2 3 2 2 2 2" xfId="10350" xr:uid="{00000000-0005-0000-0000-0000C45A0000}"/>
    <cellStyle name="Normal 2 8 3 2 2 2 3 2 2 2 2 2" xfId="10351" xr:uid="{00000000-0005-0000-0000-0000C55A0000}"/>
    <cellStyle name="Normal 2 8 3 2 2 2 3 2 2 2 2 2 2" xfId="10352" xr:uid="{00000000-0005-0000-0000-0000C65A0000}"/>
    <cellStyle name="Normal 2 8 3 2 2 2 3 2 2 2 2 2 3" xfId="10353" xr:uid="{00000000-0005-0000-0000-0000C75A0000}"/>
    <cellStyle name="Normal 2 8 3 2 2 2 3 2 2 2 2 2 4" xfId="10354" xr:uid="{00000000-0005-0000-0000-0000C85A0000}"/>
    <cellStyle name="Normal 2 8 3 2 2 2 3 2 2 2 2 2 5" xfId="10355" xr:uid="{00000000-0005-0000-0000-0000C95A0000}"/>
    <cellStyle name="Normal 2 8 3 2 2 2 3 2 2 2 3" xfId="10356" xr:uid="{00000000-0005-0000-0000-0000CA5A0000}"/>
    <cellStyle name="Normal 2 8 3 2 2 2 3 2 2 2 4" xfId="10357" xr:uid="{00000000-0005-0000-0000-0000CB5A0000}"/>
    <cellStyle name="Normal 2 8 3 2 2 2 3 2 2 2 5" xfId="10358" xr:uid="{00000000-0005-0000-0000-0000CC5A0000}"/>
    <cellStyle name="Normal 2 8 3 2 2 2 3 2 2 2 6" xfId="10359" xr:uid="{00000000-0005-0000-0000-0000CD5A0000}"/>
    <cellStyle name="Normal 2 8 3 2 2 2 3 2 2 3" xfId="10360" xr:uid="{00000000-0005-0000-0000-0000CE5A0000}"/>
    <cellStyle name="Normal 2 8 3 2 2 2 3 2 2 3 2" xfId="10361" xr:uid="{00000000-0005-0000-0000-0000CF5A0000}"/>
    <cellStyle name="Normal 2 8 3 2 2 2 3 2 2 3 3" xfId="10362" xr:uid="{00000000-0005-0000-0000-0000D05A0000}"/>
    <cellStyle name="Normal 2 8 3 2 2 2 3 2 2 3 4" xfId="10363" xr:uid="{00000000-0005-0000-0000-0000D15A0000}"/>
    <cellStyle name="Normal 2 8 3 2 2 2 3 2 2 3 5" xfId="10364" xr:uid="{00000000-0005-0000-0000-0000D25A0000}"/>
    <cellStyle name="Normal 2 8 3 2 2 2 3 2 3" xfId="10365" xr:uid="{00000000-0005-0000-0000-0000D35A0000}"/>
    <cellStyle name="Normal 2 8 3 2 2 2 3 2 3 2" xfId="10366" xr:uid="{00000000-0005-0000-0000-0000D45A0000}"/>
    <cellStyle name="Normal 2 8 3 2 2 2 3 2 3 2 2" xfId="10367" xr:uid="{00000000-0005-0000-0000-0000D55A0000}"/>
    <cellStyle name="Normal 2 8 3 2 2 2 3 2 3 2 3" xfId="10368" xr:uid="{00000000-0005-0000-0000-0000D65A0000}"/>
    <cellStyle name="Normal 2 8 3 2 2 2 3 2 3 2 4" xfId="10369" xr:uid="{00000000-0005-0000-0000-0000D75A0000}"/>
    <cellStyle name="Normal 2 8 3 2 2 2 3 2 3 2 5" xfId="10370" xr:uid="{00000000-0005-0000-0000-0000D85A0000}"/>
    <cellStyle name="Normal 2 8 3 2 2 2 3 2 4" xfId="10371" xr:uid="{00000000-0005-0000-0000-0000D95A0000}"/>
    <cellStyle name="Normal 2 8 3 2 2 2 3 2 5" xfId="10372" xr:uid="{00000000-0005-0000-0000-0000DA5A0000}"/>
    <cellStyle name="Normal 2 8 3 2 2 2 3 2 6" xfId="10373" xr:uid="{00000000-0005-0000-0000-0000DB5A0000}"/>
    <cellStyle name="Normal 2 8 3 2 2 2 3 2 7" xfId="10374" xr:uid="{00000000-0005-0000-0000-0000DC5A0000}"/>
    <cellStyle name="Normal 2 8 3 2 2 2 3 3" xfId="10375" xr:uid="{00000000-0005-0000-0000-0000DD5A0000}"/>
    <cellStyle name="Normal 2 8 3 2 2 2 3 3 2" xfId="10376" xr:uid="{00000000-0005-0000-0000-0000DE5A0000}"/>
    <cellStyle name="Normal 2 8 3 2 2 2 3 3 2 2" xfId="10377" xr:uid="{00000000-0005-0000-0000-0000DF5A0000}"/>
    <cellStyle name="Normal 2 8 3 2 2 2 3 3 2 2 2" xfId="10378" xr:uid="{00000000-0005-0000-0000-0000E05A0000}"/>
    <cellStyle name="Normal 2 8 3 2 2 2 3 3 2 2 3" xfId="10379" xr:uid="{00000000-0005-0000-0000-0000E15A0000}"/>
    <cellStyle name="Normal 2 8 3 2 2 2 3 3 2 2 4" xfId="10380" xr:uid="{00000000-0005-0000-0000-0000E25A0000}"/>
    <cellStyle name="Normal 2 8 3 2 2 2 3 3 2 2 5" xfId="10381" xr:uid="{00000000-0005-0000-0000-0000E35A0000}"/>
    <cellStyle name="Normal 2 8 3 2 2 2 3 3 3" xfId="10382" xr:uid="{00000000-0005-0000-0000-0000E45A0000}"/>
    <cellStyle name="Normal 2 8 3 2 2 2 3 3 4" xfId="10383" xr:uid="{00000000-0005-0000-0000-0000E55A0000}"/>
    <cellStyle name="Normal 2 8 3 2 2 2 3 3 5" xfId="10384" xr:uid="{00000000-0005-0000-0000-0000E65A0000}"/>
    <cellStyle name="Normal 2 8 3 2 2 2 3 3 6" xfId="10385" xr:uid="{00000000-0005-0000-0000-0000E75A0000}"/>
    <cellStyle name="Normal 2 8 3 2 2 2 3 4" xfId="10386" xr:uid="{00000000-0005-0000-0000-0000E85A0000}"/>
    <cellStyle name="Normal 2 8 3 2 2 2 3 4 2" xfId="10387" xr:uid="{00000000-0005-0000-0000-0000E95A0000}"/>
    <cellStyle name="Normal 2 8 3 2 2 2 3 4 3" xfId="10388" xr:uid="{00000000-0005-0000-0000-0000EA5A0000}"/>
    <cellStyle name="Normal 2 8 3 2 2 2 3 4 4" xfId="10389" xr:uid="{00000000-0005-0000-0000-0000EB5A0000}"/>
    <cellStyle name="Normal 2 8 3 2 2 2 3 4 5" xfId="10390" xr:uid="{00000000-0005-0000-0000-0000EC5A0000}"/>
    <cellStyle name="Normal 2 8 3 2 2 2 4" xfId="10391" xr:uid="{00000000-0005-0000-0000-0000ED5A0000}"/>
    <cellStyle name="Normal 2 8 3 2 2 2 4 2" xfId="10392" xr:uid="{00000000-0005-0000-0000-0000EE5A0000}"/>
    <cellStyle name="Normal 2 8 3 2 2 2 4 2 2" xfId="10393" xr:uid="{00000000-0005-0000-0000-0000EF5A0000}"/>
    <cellStyle name="Normal 2 8 3 2 2 2 4 2 2 2" xfId="10394" xr:uid="{00000000-0005-0000-0000-0000F05A0000}"/>
    <cellStyle name="Normal 2 8 3 2 2 2 4 2 2 2 2" xfId="10395" xr:uid="{00000000-0005-0000-0000-0000F15A0000}"/>
    <cellStyle name="Normal 2 8 3 2 2 2 4 2 2 2 3" xfId="10396" xr:uid="{00000000-0005-0000-0000-0000F25A0000}"/>
    <cellStyle name="Normal 2 8 3 2 2 2 4 2 2 2 4" xfId="10397" xr:uid="{00000000-0005-0000-0000-0000F35A0000}"/>
    <cellStyle name="Normal 2 8 3 2 2 2 4 2 2 2 5" xfId="10398" xr:uid="{00000000-0005-0000-0000-0000F45A0000}"/>
    <cellStyle name="Normal 2 8 3 2 2 2 4 2 3" xfId="10399" xr:uid="{00000000-0005-0000-0000-0000F55A0000}"/>
    <cellStyle name="Normal 2 8 3 2 2 2 4 2 4" xfId="10400" xr:uid="{00000000-0005-0000-0000-0000F65A0000}"/>
    <cellStyle name="Normal 2 8 3 2 2 2 4 2 5" xfId="10401" xr:uid="{00000000-0005-0000-0000-0000F75A0000}"/>
    <cellStyle name="Normal 2 8 3 2 2 2 4 2 6" xfId="10402" xr:uid="{00000000-0005-0000-0000-0000F85A0000}"/>
    <cellStyle name="Normal 2 8 3 2 2 2 4 3" xfId="10403" xr:uid="{00000000-0005-0000-0000-0000F95A0000}"/>
    <cellStyle name="Normal 2 8 3 2 2 2 4 3 2" xfId="10404" xr:uid="{00000000-0005-0000-0000-0000FA5A0000}"/>
    <cellStyle name="Normal 2 8 3 2 2 2 4 3 3" xfId="10405" xr:uid="{00000000-0005-0000-0000-0000FB5A0000}"/>
    <cellStyle name="Normal 2 8 3 2 2 2 4 3 4" xfId="10406" xr:uid="{00000000-0005-0000-0000-0000FC5A0000}"/>
    <cellStyle name="Normal 2 8 3 2 2 2 4 3 5" xfId="10407" xr:uid="{00000000-0005-0000-0000-0000FD5A0000}"/>
    <cellStyle name="Normal 2 8 3 2 2 2 5" xfId="10408" xr:uid="{00000000-0005-0000-0000-0000FE5A0000}"/>
    <cellStyle name="Normal 2 8 3 2 2 2 5 2" xfId="10409" xr:uid="{00000000-0005-0000-0000-0000FF5A0000}"/>
    <cellStyle name="Normal 2 8 3 2 2 2 5 2 2" xfId="10410" xr:uid="{00000000-0005-0000-0000-0000005B0000}"/>
    <cellStyle name="Normal 2 8 3 2 2 2 5 2 3" xfId="10411" xr:uid="{00000000-0005-0000-0000-0000015B0000}"/>
    <cellStyle name="Normal 2 8 3 2 2 2 5 2 4" xfId="10412" xr:uid="{00000000-0005-0000-0000-0000025B0000}"/>
    <cellStyle name="Normal 2 8 3 2 2 2 5 2 5" xfId="10413" xr:uid="{00000000-0005-0000-0000-0000035B0000}"/>
    <cellStyle name="Normal 2 8 3 2 2 2 6" xfId="10414" xr:uid="{00000000-0005-0000-0000-0000045B0000}"/>
    <cellStyle name="Normal 2 8 3 2 2 2 7" xfId="10415" xr:uid="{00000000-0005-0000-0000-0000055B0000}"/>
    <cellStyle name="Normal 2 8 3 2 2 2 8" xfId="10416" xr:uid="{00000000-0005-0000-0000-0000065B0000}"/>
    <cellStyle name="Normal 2 8 3 2 2 2 9" xfId="10417" xr:uid="{00000000-0005-0000-0000-0000075B0000}"/>
    <cellStyle name="Normal 2 8 3 2 2 3" xfId="10418" xr:uid="{00000000-0005-0000-0000-0000085B0000}"/>
    <cellStyle name="Normal 2 8 3 2 2 3 2" xfId="10419" xr:uid="{00000000-0005-0000-0000-0000095B0000}"/>
    <cellStyle name="Normal 2 8 3 2 2 3 2 2" xfId="10420" xr:uid="{00000000-0005-0000-0000-00000A5B0000}"/>
    <cellStyle name="Normal 2 8 3 2 2 3 2 2 2" xfId="10421" xr:uid="{00000000-0005-0000-0000-00000B5B0000}"/>
    <cellStyle name="Normal 2 8 3 2 2 3 2 2 2 2" xfId="10422" xr:uid="{00000000-0005-0000-0000-00000C5B0000}"/>
    <cellStyle name="Normal 2 8 3 2 2 3 2 2 2 2 2" xfId="10423" xr:uid="{00000000-0005-0000-0000-00000D5B0000}"/>
    <cellStyle name="Normal 2 8 3 2 2 3 2 2 2 2 3" xfId="10424" xr:uid="{00000000-0005-0000-0000-00000E5B0000}"/>
    <cellStyle name="Normal 2 8 3 2 2 3 2 2 2 2 4" xfId="10425" xr:uid="{00000000-0005-0000-0000-00000F5B0000}"/>
    <cellStyle name="Normal 2 8 3 2 2 3 2 2 2 2 5" xfId="10426" xr:uid="{00000000-0005-0000-0000-0000105B0000}"/>
    <cellStyle name="Normal 2 8 3 2 2 3 2 2 2 2 6" xfId="10427" xr:uid="{00000000-0005-0000-0000-0000115B0000}"/>
    <cellStyle name="Normal 2 8 3 2 2 3 2 2 3" xfId="10428" xr:uid="{00000000-0005-0000-0000-0000125B0000}"/>
    <cellStyle name="Normal 2 8 3 2 2 3 2 2 4" xfId="10429" xr:uid="{00000000-0005-0000-0000-0000135B0000}"/>
    <cellStyle name="Normal 2 8 3 2 2 3 2 2 5" xfId="10430" xr:uid="{00000000-0005-0000-0000-0000145B0000}"/>
    <cellStyle name="Normal 2 8 3 2 2 3 2 2 6" xfId="10431" xr:uid="{00000000-0005-0000-0000-0000155B0000}"/>
    <cellStyle name="Normal 2 8 3 2 2 3 2 2 7" xfId="10432" xr:uid="{00000000-0005-0000-0000-0000165B0000}"/>
    <cellStyle name="Normal 2 8 3 2 2 3 2 3" xfId="10433" xr:uid="{00000000-0005-0000-0000-0000175B0000}"/>
    <cellStyle name="Normal 2 8 3 2 2 3 2 3 2" xfId="10434" xr:uid="{00000000-0005-0000-0000-0000185B0000}"/>
    <cellStyle name="Normal 2 8 3 2 2 3 2 3 3" xfId="10435" xr:uid="{00000000-0005-0000-0000-0000195B0000}"/>
    <cellStyle name="Normal 2 8 3 2 2 3 2 3 4" xfId="10436" xr:uid="{00000000-0005-0000-0000-00001A5B0000}"/>
    <cellStyle name="Normal 2 8 3 2 2 3 2 3 5" xfId="10437" xr:uid="{00000000-0005-0000-0000-00001B5B0000}"/>
    <cellStyle name="Normal 2 8 3 2 2 3 2 3 6" xfId="10438" xr:uid="{00000000-0005-0000-0000-00001C5B0000}"/>
    <cellStyle name="Normal 2 8 3 2 2 3 3" xfId="10439" xr:uid="{00000000-0005-0000-0000-00001D5B0000}"/>
    <cellStyle name="Normal 2 8 3 2 2 3 3 2" xfId="10440" xr:uid="{00000000-0005-0000-0000-00001E5B0000}"/>
    <cellStyle name="Normal 2 8 3 2 2 3 3 2 2" xfId="10441" xr:uid="{00000000-0005-0000-0000-00001F5B0000}"/>
    <cellStyle name="Normal 2 8 3 2 2 3 3 2 3" xfId="10442" xr:uid="{00000000-0005-0000-0000-0000205B0000}"/>
    <cellStyle name="Normal 2 8 3 2 2 3 3 2 4" xfId="10443" xr:uid="{00000000-0005-0000-0000-0000215B0000}"/>
    <cellStyle name="Normal 2 8 3 2 2 3 3 2 5" xfId="10444" xr:uid="{00000000-0005-0000-0000-0000225B0000}"/>
    <cellStyle name="Normal 2 8 3 2 2 3 3 2 6" xfId="10445" xr:uid="{00000000-0005-0000-0000-0000235B0000}"/>
    <cellStyle name="Normal 2 8 3 2 2 3 4" xfId="10446" xr:uid="{00000000-0005-0000-0000-0000245B0000}"/>
    <cellStyle name="Normal 2 8 3 2 2 3 5" xfId="10447" xr:uid="{00000000-0005-0000-0000-0000255B0000}"/>
    <cellStyle name="Normal 2 8 3 2 2 3 6" xfId="10448" xr:uid="{00000000-0005-0000-0000-0000265B0000}"/>
    <cellStyle name="Normal 2 8 3 2 2 3 7" xfId="10449" xr:uid="{00000000-0005-0000-0000-0000275B0000}"/>
    <cellStyle name="Normal 2 8 3 2 2 3 8" xfId="10450" xr:uid="{00000000-0005-0000-0000-0000285B0000}"/>
    <cellStyle name="Normal 2 8 3 2 2 4" xfId="10451" xr:uid="{00000000-0005-0000-0000-0000295B0000}"/>
    <cellStyle name="Normal 2 8 3 2 2 5" xfId="10452" xr:uid="{00000000-0005-0000-0000-00002A5B0000}"/>
    <cellStyle name="Normal 2 8 3 2 2 5 2" xfId="10453" xr:uid="{00000000-0005-0000-0000-00002B5B0000}"/>
    <cellStyle name="Normal 2 8 3 2 2 5 2 2" xfId="10454" xr:uid="{00000000-0005-0000-0000-00002C5B0000}"/>
    <cellStyle name="Normal 2 8 3 2 2 5 2 2 2" xfId="10455" xr:uid="{00000000-0005-0000-0000-00002D5B0000}"/>
    <cellStyle name="Normal 2 8 3 2 2 5 2 2 3" xfId="10456" xr:uid="{00000000-0005-0000-0000-00002E5B0000}"/>
    <cellStyle name="Normal 2 8 3 2 2 5 2 2 4" xfId="10457" xr:uid="{00000000-0005-0000-0000-00002F5B0000}"/>
    <cellStyle name="Normal 2 8 3 2 2 5 2 2 5" xfId="10458" xr:uid="{00000000-0005-0000-0000-0000305B0000}"/>
    <cellStyle name="Normal 2 8 3 2 2 5 2 2 6" xfId="10459" xr:uid="{00000000-0005-0000-0000-0000315B0000}"/>
    <cellStyle name="Normal 2 8 3 2 2 5 3" xfId="10460" xr:uid="{00000000-0005-0000-0000-0000325B0000}"/>
    <cellStyle name="Normal 2 8 3 2 2 5 4" xfId="10461" xr:uid="{00000000-0005-0000-0000-0000335B0000}"/>
    <cellStyle name="Normal 2 8 3 2 2 5 5" xfId="10462" xr:uid="{00000000-0005-0000-0000-0000345B0000}"/>
    <cellStyle name="Normal 2 8 3 2 2 5 6" xfId="10463" xr:uid="{00000000-0005-0000-0000-0000355B0000}"/>
    <cellStyle name="Normal 2 8 3 2 2 5 7" xfId="10464" xr:uid="{00000000-0005-0000-0000-0000365B0000}"/>
    <cellStyle name="Normal 2 8 3 2 2 6" xfId="10465" xr:uid="{00000000-0005-0000-0000-0000375B0000}"/>
    <cellStyle name="Normal 2 8 3 2 2 6 2" xfId="10466" xr:uid="{00000000-0005-0000-0000-0000385B0000}"/>
    <cellStyle name="Normal 2 8 3 2 2 6 3" xfId="10467" xr:uid="{00000000-0005-0000-0000-0000395B0000}"/>
    <cellStyle name="Normal 2 8 3 2 2 6 4" xfId="10468" xr:uid="{00000000-0005-0000-0000-00003A5B0000}"/>
    <cellStyle name="Normal 2 8 3 2 2 6 5" xfId="10469" xr:uid="{00000000-0005-0000-0000-00003B5B0000}"/>
    <cellStyle name="Normal 2 8 3 2 2 6 6" xfId="10470" xr:uid="{00000000-0005-0000-0000-00003C5B0000}"/>
    <cellStyle name="Normal 2 8 3 2 3" xfId="10471" xr:uid="{00000000-0005-0000-0000-00003D5B0000}"/>
    <cellStyle name="Normal 2 8 3 2 3 2" xfId="10472" xr:uid="{00000000-0005-0000-0000-00003E5B0000}"/>
    <cellStyle name="Normal 2 8 3 2 3 2 2" xfId="10473" xr:uid="{00000000-0005-0000-0000-00003F5B0000}"/>
    <cellStyle name="Normal 2 8 3 2 3 2 2 2" xfId="10474" xr:uid="{00000000-0005-0000-0000-0000405B0000}"/>
    <cellStyle name="Normal 2 8 3 2 3 2 2 2 2" xfId="10475" xr:uid="{00000000-0005-0000-0000-0000415B0000}"/>
    <cellStyle name="Normal 2 8 3 2 3 2 2 2 2 2" xfId="10476" xr:uid="{00000000-0005-0000-0000-0000425B0000}"/>
    <cellStyle name="Normal 2 8 3 2 3 2 2 2 2 2 2" xfId="10477" xr:uid="{00000000-0005-0000-0000-0000435B0000}"/>
    <cellStyle name="Normal 2 8 3 2 3 2 2 2 2 2 3" xfId="10478" xr:uid="{00000000-0005-0000-0000-0000445B0000}"/>
    <cellStyle name="Normal 2 8 3 2 3 2 2 2 2 2 4" xfId="10479" xr:uid="{00000000-0005-0000-0000-0000455B0000}"/>
    <cellStyle name="Normal 2 8 3 2 3 2 2 2 2 2 5" xfId="10480" xr:uid="{00000000-0005-0000-0000-0000465B0000}"/>
    <cellStyle name="Normal 2 8 3 2 3 2 2 2 2 2 6" xfId="10481" xr:uid="{00000000-0005-0000-0000-0000475B0000}"/>
    <cellStyle name="Normal 2 8 3 2 3 2 2 2 3" xfId="10482" xr:uid="{00000000-0005-0000-0000-0000485B0000}"/>
    <cellStyle name="Normal 2 8 3 2 3 2 2 2 4" xfId="10483" xr:uid="{00000000-0005-0000-0000-0000495B0000}"/>
    <cellStyle name="Normal 2 8 3 2 3 2 2 2 5" xfId="10484" xr:uid="{00000000-0005-0000-0000-00004A5B0000}"/>
    <cellStyle name="Normal 2 8 3 2 3 2 2 2 6" xfId="10485" xr:uid="{00000000-0005-0000-0000-00004B5B0000}"/>
    <cellStyle name="Normal 2 8 3 2 3 2 2 2 7" xfId="10486" xr:uid="{00000000-0005-0000-0000-00004C5B0000}"/>
    <cellStyle name="Normal 2 8 3 2 3 2 2 3" xfId="10487" xr:uid="{00000000-0005-0000-0000-00004D5B0000}"/>
    <cellStyle name="Normal 2 8 3 2 3 2 2 3 2" xfId="10488" xr:uid="{00000000-0005-0000-0000-00004E5B0000}"/>
    <cellStyle name="Normal 2 8 3 2 3 2 2 3 3" xfId="10489" xr:uid="{00000000-0005-0000-0000-00004F5B0000}"/>
    <cellStyle name="Normal 2 8 3 2 3 2 2 3 4" xfId="10490" xr:uid="{00000000-0005-0000-0000-0000505B0000}"/>
    <cellStyle name="Normal 2 8 3 2 3 2 2 3 5" xfId="10491" xr:uid="{00000000-0005-0000-0000-0000515B0000}"/>
    <cellStyle name="Normal 2 8 3 2 3 2 2 3 6" xfId="10492" xr:uid="{00000000-0005-0000-0000-0000525B0000}"/>
    <cellStyle name="Normal 2 8 3 2 3 2 3" xfId="10493" xr:uid="{00000000-0005-0000-0000-0000535B0000}"/>
    <cellStyle name="Normal 2 8 3 2 3 2 3 2" xfId="10494" xr:uid="{00000000-0005-0000-0000-0000545B0000}"/>
    <cellStyle name="Normal 2 8 3 2 3 2 3 2 2" xfId="10495" xr:uid="{00000000-0005-0000-0000-0000555B0000}"/>
    <cellStyle name="Normal 2 8 3 2 3 2 3 2 3" xfId="10496" xr:uid="{00000000-0005-0000-0000-0000565B0000}"/>
    <cellStyle name="Normal 2 8 3 2 3 2 3 2 4" xfId="10497" xr:uid="{00000000-0005-0000-0000-0000575B0000}"/>
    <cellStyle name="Normal 2 8 3 2 3 2 3 2 5" xfId="10498" xr:uid="{00000000-0005-0000-0000-0000585B0000}"/>
    <cellStyle name="Normal 2 8 3 2 3 2 3 2 6" xfId="10499" xr:uid="{00000000-0005-0000-0000-0000595B0000}"/>
    <cellStyle name="Normal 2 8 3 2 3 2 4" xfId="10500" xr:uid="{00000000-0005-0000-0000-00005A5B0000}"/>
    <cellStyle name="Normal 2 8 3 2 3 2 5" xfId="10501" xr:uid="{00000000-0005-0000-0000-00005B5B0000}"/>
    <cellStyle name="Normal 2 8 3 2 3 2 6" xfId="10502" xr:uid="{00000000-0005-0000-0000-00005C5B0000}"/>
    <cellStyle name="Normal 2 8 3 2 3 2 7" xfId="10503" xr:uid="{00000000-0005-0000-0000-00005D5B0000}"/>
    <cellStyle name="Normal 2 8 3 2 3 2 8" xfId="10504" xr:uid="{00000000-0005-0000-0000-00005E5B0000}"/>
    <cellStyle name="Normal 2 8 3 2 3 3" xfId="10505" xr:uid="{00000000-0005-0000-0000-00005F5B0000}"/>
    <cellStyle name="Normal 2 8 3 2 3 4" xfId="10506" xr:uid="{00000000-0005-0000-0000-0000605B0000}"/>
    <cellStyle name="Normal 2 8 3 2 3 4 2" xfId="10507" xr:uid="{00000000-0005-0000-0000-0000615B0000}"/>
    <cellStyle name="Normal 2 8 3 2 3 4 2 2" xfId="10508" xr:uid="{00000000-0005-0000-0000-0000625B0000}"/>
    <cellStyle name="Normal 2 8 3 2 3 4 2 2 2" xfId="10509" xr:uid="{00000000-0005-0000-0000-0000635B0000}"/>
    <cellStyle name="Normal 2 8 3 2 3 4 2 2 3" xfId="10510" xr:uid="{00000000-0005-0000-0000-0000645B0000}"/>
    <cellStyle name="Normal 2 8 3 2 3 4 2 2 4" xfId="10511" xr:uid="{00000000-0005-0000-0000-0000655B0000}"/>
    <cellStyle name="Normal 2 8 3 2 3 4 2 2 5" xfId="10512" xr:uid="{00000000-0005-0000-0000-0000665B0000}"/>
    <cellStyle name="Normal 2 8 3 2 3 4 2 2 6" xfId="10513" xr:uid="{00000000-0005-0000-0000-0000675B0000}"/>
    <cellStyle name="Normal 2 8 3 2 3 4 3" xfId="10514" xr:uid="{00000000-0005-0000-0000-0000685B0000}"/>
    <cellStyle name="Normal 2 8 3 2 3 4 4" xfId="10515" xr:uid="{00000000-0005-0000-0000-0000695B0000}"/>
    <cellStyle name="Normal 2 8 3 2 3 4 5" xfId="10516" xr:uid="{00000000-0005-0000-0000-00006A5B0000}"/>
    <cellStyle name="Normal 2 8 3 2 3 4 6" xfId="10517" xr:uid="{00000000-0005-0000-0000-00006B5B0000}"/>
    <cellStyle name="Normal 2 8 3 2 3 4 7" xfId="10518" xr:uid="{00000000-0005-0000-0000-00006C5B0000}"/>
    <cellStyle name="Normal 2 8 3 2 3 5" xfId="10519" xr:uid="{00000000-0005-0000-0000-00006D5B0000}"/>
    <cellStyle name="Normal 2 8 3 2 3 5 2" xfId="10520" xr:uid="{00000000-0005-0000-0000-00006E5B0000}"/>
    <cellStyle name="Normal 2 8 3 2 3 5 3" xfId="10521" xr:uid="{00000000-0005-0000-0000-00006F5B0000}"/>
    <cellStyle name="Normal 2 8 3 2 3 5 4" xfId="10522" xr:uid="{00000000-0005-0000-0000-0000705B0000}"/>
    <cellStyle name="Normal 2 8 3 2 3 5 5" xfId="10523" xr:uid="{00000000-0005-0000-0000-0000715B0000}"/>
    <cellStyle name="Normal 2 8 3 2 3 5 6" xfId="10524" xr:uid="{00000000-0005-0000-0000-0000725B0000}"/>
    <cellStyle name="Normal 2 8 3 2 4" xfId="10525" xr:uid="{00000000-0005-0000-0000-0000735B0000}"/>
    <cellStyle name="Normal 2 8 3 2 4 2" xfId="10526" xr:uid="{00000000-0005-0000-0000-0000745B0000}"/>
    <cellStyle name="Normal 2 8 3 2 4 2 2" xfId="10527" xr:uid="{00000000-0005-0000-0000-0000755B0000}"/>
    <cellStyle name="Normal 2 8 3 2 4 2 2 2" xfId="10528" xr:uid="{00000000-0005-0000-0000-0000765B0000}"/>
    <cellStyle name="Normal 2 8 3 2 4 2 2 2 2" xfId="10529" xr:uid="{00000000-0005-0000-0000-0000775B0000}"/>
    <cellStyle name="Normal 2 8 3 2 4 2 2 2 2 2" xfId="10530" xr:uid="{00000000-0005-0000-0000-0000785B0000}"/>
    <cellStyle name="Normal 2 8 3 2 4 2 2 2 2 2 2" xfId="10531" xr:uid="{00000000-0005-0000-0000-0000795B0000}"/>
    <cellStyle name="Normal 2 8 3 2 4 2 2 2 2 2 3" xfId="10532" xr:uid="{00000000-0005-0000-0000-00007A5B0000}"/>
    <cellStyle name="Normal 2 8 3 2 4 2 2 2 2 2 4" xfId="10533" xr:uid="{00000000-0005-0000-0000-00007B5B0000}"/>
    <cellStyle name="Normal 2 8 3 2 4 2 2 2 2 2 5" xfId="10534" xr:uid="{00000000-0005-0000-0000-00007C5B0000}"/>
    <cellStyle name="Normal 2 8 3 2 4 2 2 2 3" xfId="10535" xr:uid="{00000000-0005-0000-0000-00007D5B0000}"/>
    <cellStyle name="Normal 2 8 3 2 4 2 2 2 4" xfId="10536" xr:uid="{00000000-0005-0000-0000-00007E5B0000}"/>
    <cellStyle name="Normal 2 8 3 2 4 2 2 2 5" xfId="10537" xr:uid="{00000000-0005-0000-0000-00007F5B0000}"/>
    <cellStyle name="Normal 2 8 3 2 4 2 2 2 6" xfId="10538" xr:uid="{00000000-0005-0000-0000-0000805B0000}"/>
    <cellStyle name="Normal 2 8 3 2 4 2 2 3" xfId="10539" xr:uid="{00000000-0005-0000-0000-0000815B0000}"/>
    <cellStyle name="Normal 2 8 3 2 4 2 2 3 2" xfId="10540" xr:uid="{00000000-0005-0000-0000-0000825B0000}"/>
    <cellStyle name="Normal 2 8 3 2 4 2 2 3 3" xfId="10541" xr:uid="{00000000-0005-0000-0000-0000835B0000}"/>
    <cellStyle name="Normal 2 8 3 2 4 2 2 3 4" xfId="10542" xr:uid="{00000000-0005-0000-0000-0000845B0000}"/>
    <cellStyle name="Normal 2 8 3 2 4 2 2 3 5" xfId="10543" xr:uid="{00000000-0005-0000-0000-0000855B0000}"/>
    <cellStyle name="Normal 2 8 3 2 4 2 3" xfId="10544" xr:uid="{00000000-0005-0000-0000-0000865B0000}"/>
    <cellStyle name="Normal 2 8 3 2 4 2 3 2" xfId="10545" xr:uid="{00000000-0005-0000-0000-0000875B0000}"/>
    <cellStyle name="Normal 2 8 3 2 4 2 3 2 2" xfId="10546" xr:uid="{00000000-0005-0000-0000-0000885B0000}"/>
    <cellStyle name="Normal 2 8 3 2 4 2 3 2 3" xfId="10547" xr:uid="{00000000-0005-0000-0000-0000895B0000}"/>
    <cellStyle name="Normal 2 8 3 2 4 2 3 2 4" xfId="10548" xr:uid="{00000000-0005-0000-0000-00008A5B0000}"/>
    <cellStyle name="Normal 2 8 3 2 4 2 3 2 5" xfId="10549" xr:uid="{00000000-0005-0000-0000-00008B5B0000}"/>
    <cellStyle name="Normal 2 8 3 2 4 2 4" xfId="10550" xr:uid="{00000000-0005-0000-0000-00008C5B0000}"/>
    <cellStyle name="Normal 2 8 3 2 4 2 5" xfId="10551" xr:uid="{00000000-0005-0000-0000-00008D5B0000}"/>
    <cellStyle name="Normal 2 8 3 2 4 2 6" xfId="10552" xr:uid="{00000000-0005-0000-0000-00008E5B0000}"/>
    <cellStyle name="Normal 2 8 3 2 4 2 7" xfId="10553" xr:uid="{00000000-0005-0000-0000-00008F5B0000}"/>
    <cellStyle name="Normal 2 8 3 2 4 3" xfId="10554" xr:uid="{00000000-0005-0000-0000-0000905B0000}"/>
    <cellStyle name="Normal 2 8 3 2 4 3 2" xfId="10555" xr:uid="{00000000-0005-0000-0000-0000915B0000}"/>
    <cellStyle name="Normal 2 8 3 2 4 3 2 2" xfId="10556" xr:uid="{00000000-0005-0000-0000-0000925B0000}"/>
    <cellStyle name="Normal 2 8 3 2 4 3 2 2 2" xfId="10557" xr:uid="{00000000-0005-0000-0000-0000935B0000}"/>
    <cellStyle name="Normal 2 8 3 2 4 3 2 2 3" xfId="10558" xr:uid="{00000000-0005-0000-0000-0000945B0000}"/>
    <cellStyle name="Normal 2 8 3 2 4 3 2 2 4" xfId="10559" xr:uid="{00000000-0005-0000-0000-0000955B0000}"/>
    <cellStyle name="Normal 2 8 3 2 4 3 2 2 5" xfId="10560" xr:uid="{00000000-0005-0000-0000-0000965B0000}"/>
    <cellStyle name="Normal 2 8 3 2 4 3 3" xfId="10561" xr:uid="{00000000-0005-0000-0000-0000975B0000}"/>
    <cellStyle name="Normal 2 8 3 2 4 3 4" xfId="10562" xr:uid="{00000000-0005-0000-0000-0000985B0000}"/>
    <cellStyle name="Normal 2 8 3 2 4 3 5" xfId="10563" xr:uid="{00000000-0005-0000-0000-0000995B0000}"/>
    <cellStyle name="Normal 2 8 3 2 4 3 6" xfId="10564" xr:uid="{00000000-0005-0000-0000-00009A5B0000}"/>
    <cellStyle name="Normal 2 8 3 2 4 4" xfId="10565" xr:uid="{00000000-0005-0000-0000-00009B5B0000}"/>
    <cellStyle name="Normal 2 8 3 2 4 4 2" xfId="10566" xr:uid="{00000000-0005-0000-0000-00009C5B0000}"/>
    <cellStyle name="Normal 2 8 3 2 4 4 3" xfId="10567" xr:uid="{00000000-0005-0000-0000-00009D5B0000}"/>
    <cellStyle name="Normal 2 8 3 2 4 4 4" xfId="10568" xr:uid="{00000000-0005-0000-0000-00009E5B0000}"/>
    <cellStyle name="Normal 2 8 3 2 4 4 5" xfId="10569" xr:uid="{00000000-0005-0000-0000-00009F5B0000}"/>
    <cellStyle name="Normal 2 8 3 2 5" xfId="10570" xr:uid="{00000000-0005-0000-0000-0000A05B0000}"/>
    <cellStyle name="Normal 2 8 3 2 5 2" xfId="10571" xr:uid="{00000000-0005-0000-0000-0000A15B0000}"/>
    <cellStyle name="Normal 2 8 3 2 5 2 2" xfId="10572" xr:uid="{00000000-0005-0000-0000-0000A25B0000}"/>
    <cellStyle name="Normal 2 8 3 2 5 2 2 2" xfId="10573" xr:uid="{00000000-0005-0000-0000-0000A35B0000}"/>
    <cellStyle name="Normal 2 8 3 2 5 2 2 2 2" xfId="10574" xr:uid="{00000000-0005-0000-0000-0000A45B0000}"/>
    <cellStyle name="Normal 2 8 3 2 5 2 2 2 3" xfId="10575" xr:uid="{00000000-0005-0000-0000-0000A55B0000}"/>
    <cellStyle name="Normal 2 8 3 2 5 2 2 2 4" xfId="10576" xr:uid="{00000000-0005-0000-0000-0000A65B0000}"/>
    <cellStyle name="Normal 2 8 3 2 5 2 2 2 5" xfId="10577" xr:uid="{00000000-0005-0000-0000-0000A75B0000}"/>
    <cellStyle name="Normal 2 8 3 2 5 2 3" xfId="10578" xr:uid="{00000000-0005-0000-0000-0000A85B0000}"/>
    <cellStyle name="Normal 2 8 3 2 5 2 4" xfId="10579" xr:uid="{00000000-0005-0000-0000-0000A95B0000}"/>
    <cellStyle name="Normal 2 8 3 2 5 2 5" xfId="10580" xr:uid="{00000000-0005-0000-0000-0000AA5B0000}"/>
    <cellStyle name="Normal 2 8 3 2 5 2 6" xfId="10581" xr:uid="{00000000-0005-0000-0000-0000AB5B0000}"/>
    <cellStyle name="Normal 2 8 3 2 5 3" xfId="10582" xr:uid="{00000000-0005-0000-0000-0000AC5B0000}"/>
    <cellStyle name="Normal 2 8 3 2 5 3 2" xfId="10583" xr:uid="{00000000-0005-0000-0000-0000AD5B0000}"/>
    <cellStyle name="Normal 2 8 3 2 5 3 3" xfId="10584" xr:uid="{00000000-0005-0000-0000-0000AE5B0000}"/>
    <cellStyle name="Normal 2 8 3 2 5 3 4" xfId="10585" xr:uid="{00000000-0005-0000-0000-0000AF5B0000}"/>
    <cellStyle name="Normal 2 8 3 2 5 3 5" xfId="10586" xr:uid="{00000000-0005-0000-0000-0000B05B0000}"/>
    <cellStyle name="Normal 2 8 3 2 6" xfId="10587" xr:uid="{00000000-0005-0000-0000-0000B15B0000}"/>
    <cellStyle name="Normal 2 8 3 2 6 2" xfId="10588" xr:uid="{00000000-0005-0000-0000-0000B25B0000}"/>
    <cellStyle name="Normal 2 8 3 2 6 2 2" xfId="10589" xr:uid="{00000000-0005-0000-0000-0000B35B0000}"/>
    <cellStyle name="Normal 2 8 3 2 6 2 3" xfId="10590" xr:uid="{00000000-0005-0000-0000-0000B45B0000}"/>
    <cellStyle name="Normal 2 8 3 2 6 2 4" xfId="10591" xr:uid="{00000000-0005-0000-0000-0000B55B0000}"/>
    <cellStyle name="Normal 2 8 3 2 6 2 5" xfId="10592" xr:uid="{00000000-0005-0000-0000-0000B65B0000}"/>
    <cellStyle name="Normal 2 8 3 2 7" xfId="10593" xr:uid="{00000000-0005-0000-0000-0000B75B0000}"/>
    <cellStyle name="Normal 2 8 3 2 8" xfId="10594" xr:uid="{00000000-0005-0000-0000-0000B85B0000}"/>
    <cellStyle name="Normal 2 8 3 2 9" xfId="10595" xr:uid="{00000000-0005-0000-0000-0000B95B0000}"/>
    <cellStyle name="Normal 2 8 3 3" xfId="10596" xr:uid="{00000000-0005-0000-0000-0000BA5B0000}"/>
    <cellStyle name="Normal 2 8 3 3 2" xfId="10597" xr:uid="{00000000-0005-0000-0000-0000BB5B0000}"/>
    <cellStyle name="Normal 2 8 3 3 2 2" xfId="10598" xr:uid="{00000000-0005-0000-0000-0000BC5B0000}"/>
    <cellStyle name="Normal 2 8 3 3 2 2 2" xfId="10599" xr:uid="{00000000-0005-0000-0000-0000BD5B0000}"/>
    <cellStyle name="Normal 2 8 3 3 2 2 2 2" xfId="10600" xr:uid="{00000000-0005-0000-0000-0000BE5B0000}"/>
    <cellStyle name="Normal 2 8 3 3 2 2 2 2 2" xfId="10601" xr:uid="{00000000-0005-0000-0000-0000BF5B0000}"/>
    <cellStyle name="Normal 2 8 3 3 2 2 2 2 2 2" xfId="10602" xr:uid="{00000000-0005-0000-0000-0000C05B0000}"/>
    <cellStyle name="Normal 2 8 3 3 2 2 2 2 2 2 2" xfId="10603" xr:uid="{00000000-0005-0000-0000-0000C15B0000}"/>
    <cellStyle name="Normal 2 8 3 3 2 2 2 2 2 2 3" xfId="10604" xr:uid="{00000000-0005-0000-0000-0000C25B0000}"/>
    <cellStyle name="Normal 2 8 3 3 2 2 2 2 2 2 4" xfId="10605" xr:uid="{00000000-0005-0000-0000-0000C35B0000}"/>
    <cellStyle name="Normal 2 8 3 3 2 2 2 2 2 2 5" xfId="10606" xr:uid="{00000000-0005-0000-0000-0000C45B0000}"/>
    <cellStyle name="Normal 2 8 3 3 2 2 2 2 2 2 6" xfId="10607" xr:uid="{00000000-0005-0000-0000-0000C55B0000}"/>
    <cellStyle name="Normal 2 8 3 3 2 2 2 2 3" xfId="10608" xr:uid="{00000000-0005-0000-0000-0000C65B0000}"/>
    <cellStyle name="Normal 2 8 3 3 2 2 2 2 4" xfId="10609" xr:uid="{00000000-0005-0000-0000-0000C75B0000}"/>
    <cellStyle name="Normal 2 8 3 3 2 2 2 2 5" xfId="10610" xr:uid="{00000000-0005-0000-0000-0000C85B0000}"/>
    <cellStyle name="Normal 2 8 3 3 2 2 2 2 6" xfId="10611" xr:uid="{00000000-0005-0000-0000-0000C95B0000}"/>
    <cellStyle name="Normal 2 8 3 3 2 2 2 2 7" xfId="10612" xr:uid="{00000000-0005-0000-0000-0000CA5B0000}"/>
    <cellStyle name="Normal 2 8 3 3 2 2 2 3" xfId="10613" xr:uid="{00000000-0005-0000-0000-0000CB5B0000}"/>
    <cellStyle name="Normal 2 8 3 3 2 2 2 3 2" xfId="10614" xr:uid="{00000000-0005-0000-0000-0000CC5B0000}"/>
    <cellStyle name="Normal 2 8 3 3 2 2 2 3 3" xfId="10615" xr:uid="{00000000-0005-0000-0000-0000CD5B0000}"/>
    <cellStyle name="Normal 2 8 3 3 2 2 2 3 4" xfId="10616" xr:uid="{00000000-0005-0000-0000-0000CE5B0000}"/>
    <cellStyle name="Normal 2 8 3 3 2 2 2 3 5" xfId="10617" xr:uid="{00000000-0005-0000-0000-0000CF5B0000}"/>
    <cellStyle name="Normal 2 8 3 3 2 2 2 3 6" xfId="10618" xr:uid="{00000000-0005-0000-0000-0000D05B0000}"/>
    <cellStyle name="Normal 2 8 3 3 2 2 3" xfId="10619" xr:uid="{00000000-0005-0000-0000-0000D15B0000}"/>
    <cellStyle name="Normal 2 8 3 3 2 2 3 2" xfId="10620" xr:uid="{00000000-0005-0000-0000-0000D25B0000}"/>
    <cellStyle name="Normal 2 8 3 3 2 2 3 2 2" xfId="10621" xr:uid="{00000000-0005-0000-0000-0000D35B0000}"/>
    <cellStyle name="Normal 2 8 3 3 2 2 3 2 3" xfId="10622" xr:uid="{00000000-0005-0000-0000-0000D45B0000}"/>
    <cellStyle name="Normal 2 8 3 3 2 2 3 2 4" xfId="10623" xr:uid="{00000000-0005-0000-0000-0000D55B0000}"/>
    <cellStyle name="Normal 2 8 3 3 2 2 3 2 5" xfId="10624" xr:uid="{00000000-0005-0000-0000-0000D65B0000}"/>
    <cellStyle name="Normal 2 8 3 3 2 2 3 2 6" xfId="10625" xr:uid="{00000000-0005-0000-0000-0000D75B0000}"/>
    <cellStyle name="Normal 2 8 3 3 2 2 4" xfId="10626" xr:uid="{00000000-0005-0000-0000-0000D85B0000}"/>
    <cellStyle name="Normal 2 8 3 3 2 2 5" xfId="10627" xr:uid="{00000000-0005-0000-0000-0000D95B0000}"/>
    <cellStyle name="Normal 2 8 3 3 2 2 6" xfId="10628" xr:uid="{00000000-0005-0000-0000-0000DA5B0000}"/>
    <cellStyle name="Normal 2 8 3 3 2 2 7" xfId="10629" xr:uid="{00000000-0005-0000-0000-0000DB5B0000}"/>
    <cellStyle name="Normal 2 8 3 3 2 2 8" xfId="10630" xr:uid="{00000000-0005-0000-0000-0000DC5B0000}"/>
    <cellStyle name="Normal 2 8 3 3 2 3" xfId="10631" xr:uid="{00000000-0005-0000-0000-0000DD5B0000}"/>
    <cellStyle name="Normal 2 8 3 3 2 4" xfId="10632" xr:uid="{00000000-0005-0000-0000-0000DE5B0000}"/>
    <cellStyle name="Normal 2 8 3 3 2 4 2" xfId="10633" xr:uid="{00000000-0005-0000-0000-0000DF5B0000}"/>
    <cellStyle name="Normal 2 8 3 3 2 4 2 2" xfId="10634" xr:uid="{00000000-0005-0000-0000-0000E05B0000}"/>
    <cellStyle name="Normal 2 8 3 3 2 4 2 2 2" xfId="10635" xr:uid="{00000000-0005-0000-0000-0000E15B0000}"/>
    <cellStyle name="Normal 2 8 3 3 2 4 2 2 3" xfId="10636" xr:uid="{00000000-0005-0000-0000-0000E25B0000}"/>
    <cellStyle name="Normal 2 8 3 3 2 4 2 2 4" xfId="10637" xr:uid="{00000000-0005-0000-0000-0000E35B0000}"/>
    <cellStyle name="Normal 2 8 3 3 2 4 2 2 5" xfId="10638" xr:uid="{00000000-0005-0000-0000-0000E45B0000}"/>
    <cellStyle name="Normal 2 8 3 3 2 4 2 2 6" xfId="10639" xr:uid="{00000000-0005-0000-0000-0000E55B0000}"/>
    <cellStyle name="Normal 2 8 3 3 2 4 3" xfId="10640" xr:uid="{00000000-0005-0000-0000-0000E65B0000}"/>
    <cellStyle name="Normal 2 8 3 3 2 4 4" xfId="10641" xr:uid="{00000000-0005-0000-0000-0000E75B0000}"/>
    <cellStyle name="Normal 2 8 3 3 2 4 5" xfId="10642" xr:uid="{00000000-0005-0000-0000-0000E85B0000}"/>
    <cellStyle name="Normal 2 8 3 3 2 4 6" xfId="10643" xr:uid="{00000000-0005-0000-0000-0000E95B0000}"/>
    <cellStyle name="Normal 2 8 3 3 2 4 7" xfId="10644" xr:uid="{00000000-0005-0000-0000-0000EA5B0000}"/>
    <cellStyle name="Normal 2 8 3 3 2 5" xfId="10645" xr:uid="{00000000-0005-0000-0000-0000EB5B0000}"/>
    <cellStyle name="Normal 2 8 3 3 2 5 2" xfId="10646" xr:uid="{00000000-0005-0000-0000-0000EC5B0000}"/>
    <cellStyle name="Normal 2 8 3 3 2 5 3" xfId="10647" xr:uid="{00000000-0005-0000-0000-0000ED5B0000}"/>
    <cellStyle name="Normal 2 8 3 3 2 5 4" xfId="10648" xr:uid="{00000000-0005-0000-0000-0000EE5B0000}"/>
    <cellStyle name="Normal 2 8 3 3 2 5 5" xfId="10649" xr:uid="{00000000-0005-0000-0000-0000EF5B0000}"/>
    <cellStyle name="Normal 2 8 3 3 2 5 6" xfId="10650" xr:uid="{00000000-0005-0000-0000-0000F05B0000}"/>
    <cellStyle name="Normal 2 8 3 3 3" xfId="10651" xr:uid="{00000000-0005-0000-0000-0000F15B0000}"/>
    <cellStyle name="Normal 2 8 3 3 3 2" xfId="10652" xr:uid="{00000000-0005-0000-0000-0000F25B0000}"/>
    <cellStyle name="Normal 2 8 3 3 3 2 2" xfId="10653" xr:uid="{00000000-0005-0000-0000-0000F35B0000}"/>
    <cellStyle name="Normal 2 8 3 3 3 2 2 2" xfId="10654" xr:uid="{00000000-0005-0000-0000-0000F45B0000}"/>
    <cellStyle name="Normal 2 8 3 3 3 2 2 2 2" xfId="10655" xr:uid="{00000000-0005-0000-0000-0000F55B0000}"/>
    <cellStyle name="Normal 2 8 3 3 3 2 2 2 2 2" xfId="10656" xr:uid="{00000000-0005-0000-0000-0000F65B0000}"/>
    <cellStyle name="Normal 2 8 3 3 3 2 2 2 2 2 2" xfId="10657" xr:uid="{00000000-0005-0000-0000-0000F75B0000}"/>
    <cellStyle name="Normal 2 8 3 3 3 2 2 2 2 2 3" xfId="10658" xr:uid="{00000000-0005-0000-0000-0000F85B0000}"/>
    <cellStyle name="Normal 2 8 3 3 3 2 2 2 2 2 4" xfId="10659" xr:uid="{00000000-0005-0000-0000-0000F95B0000}"/>
    <cellStyle name="Normal 2 8 3 3 3 2 2 2 2 2 5" xfId="10660" xr:uid="{00000000-0005-0000-0000-0000FA5B0000}"/>
    <cellStyle name="Normal 2 8 3 3 3 2 2 2 3" xfId="10661" xr:uid="{00000000-0005-0000-0000-0000FB5B0000}"/>
    <cellStyle name="Normal 2 8 3 3 3 2 2 2 4" xfId="10662" xr:uid="{00000000-0005-0000-0000-0000FC5B0000}"/>
    <cellStyle name="Normal 2 8 3 3 3 2 2 2 5" xfId="10663" xr:uid="{00000000-0005-0000-0000-0000FD5B0000}"/>
    <cellStyle name="Normal 2 8 3 3 3 2 2 2 6" xfId="10664" xr:uid="{00000000-0005-0000-0000-0000FE5B0000}"/>
    <cellStyle name="Normal 2 8 3 3 3 2 2 3" xfId="10665" xr:uid="{00000000-0005-0000-0000-0000FF5B0000}"/>
    <cellStyle name="Normal 2 8 3 3 3 2 2 3 2" xfId="10666" xr:uid="{00000000-0005-0000-0000-0000005C0000}"/>
    <cellStyle name="Normal 2 8 3 3 3 2 2 3 3" xfId="10667" xr:uid="{00000000-0005-0000-0000-0000015C0000}"/>
    <cellStyle name="Normal 2 8 3 3 3 2 2 3 4" xfId="10668" xr:uid="{00000000-0005-0000-0000-0000025C0000}"/>
    <cellStyle name="Normal 2 8 3 3 3 2 2 3 5" xfId="10669" xr:uid="{00000000-0005-0000-0000-0000035C0000}"/>
    <cellStyle name="Normal 2 8 3 3 3 2 3" xfId="10670" xr:uid="{00000000-0005-0000-0000-0000045C0000}"/>
    <cellStyle name="Normal 2 8 3 3 3 2 3 2" xfId="10671" xr:uid="{00000000-0005-0000-0000-0000055C0000}"/>
    <cellStyle name="Normal 2 8 3 3 3 2 3 2 2" xfId="10672" xr:uid="{00000000-0005-0000-0000-0000065C0000}"/>
    <cellStyle name="Normal 2 8 3 3 3 2 3 2 3" xfId="10673" xr:uid="{00000000-0005-0000-0000-0000075C0000}"/>
    <cellStyle name="Normal 2 8 3 3 3 2 3 2 4" xfId="10674" xr:uid="{00000000-0005-0000-0000-0000085C0000}"/>
    <cellStyle name="Normal 2 8 3 3 3 2 3 2 5" xfId="10675" xr:uid="{00000000-0005-0000-0000-0000095C0000}"/>
    <cellStyle name="Normal 2 8 3 3 3 2 4" xfId="10676" xr:uid="{00000000-0005-0000-0000-00000A5C0000}"/>
    <cellStyle name="Normal 2 8 3 3 3 2 5" xfId="10677" xr:uid="{00000000-0005-0000-0000-00000B5C0000}"/>
    <cellStyle name="Normal 2 8 3 3 3 2 6" xfId="10678" xr:uid="{00000000-0005-0000-0000-00000C5C0000}"/>
    <cellStyle name="Normal 2 8 3 3 3 2 7" xfId="10679" xr:uid="{00000000-0005-0000-0000-00000D5C0000}"/>
    <cellStyle name="Normal 2 8 3 3 3 3" xfId="10680" xr:uid="{00000000-0005-0000-0000-00000E5C0000}"/>
    <cellStyle name="Normal 2 8 3 3 3 3 2" xfId="10681" xr:uid="{00000000-0005-0000-0000-00000F5C0000}"/>
    <cellStyle name="Normal 2 8 3 3 3 3 2 2" xfId="10682" xr:uid="{00000000-0005-0000-0000-0000105C0000}"/>
    <cellStyle name="Normal 2 8 3 3 3 3 2 2 2" xfId="10683" xr:uid="{00000000-0005-0000-0000-0000115C0000}"/>
    <cellStyle name="Normal 2 8 3 3 3 3 2 2 3" xfId="10684" xr:uid="{00000000-0005-0000-0000-0000125C0000}"/>
    <cellStyle name="Normal 2 8 3 3 3 3 2 2 4" xfId="10685" xr:uid="{00000000-0005-0000-0000-0000135C0000}"/>
    <cellStyle name="Normal 2 8 3 3 3 3 2 2 5" xfId="10686" xr:uid="{00000000-0005-0000-0000-0000145C0000}"/>
    <cellStyle name="Normal 2 8 3 3 3 3 3" xfId="10687" xr:uid="{00000000-0005-0000-0000-0000155C0000}"/>
    <cellStyle name="Normal 2 8 3 3 3 3 4" xfId="10688" xr:uid="{00000000-0005-0000-0000-0000165C0000}"/>
    <cellStyle name="Normal 2 8 3 3 3 3 5" xfId="10689" xr:uid="{00000000-0005-0000-0000-0000175C0000}"/>
    <cellStyle name="Normal 2 8 3 3 3 3 6" xfId="10690" xr:uid="{00000000-0005-0000-0000-0000185C0000}"/>
    <cellStyle name="Normal 2 8 3 3 3 4" xfId="10691" xr:uid="{00000000-0005-0000-0000-0000195C0000}"/>
    <cellStyle name="Normal 2 8 3 3 3 4 2" xfId="10692" xr:uid="{00000000-0005-0000-0000-00001A5C0000}"/>
    <cellStyle name="Normal 2 8 3 3 3 4 3" xfId="10693" xr:uid="{00000000-0005-0000-0000-00001B5C0000}"/>
    <cellStyle name="Normal 2 8 3 3 3 4 4" xfId="10694" xr:uid="{00000000-0005-0000-0000-00001C5C0000}"/>
    <cellStyle name="Normal 2 8 3 3 3 4 5" xfId="10695" xr:uid="{00000000-0005-0000-0000-00001D5C0000}"/>
    <cellStyle name="Normal 2 8 3 3 4" xfId="10696" xr:uid="{00000000-0005-0000-0000-00001E5C0000}"/>
    <cellStyle name="Normal 2 8 3 3 4 2" xfId="10697" xr:uid="{00000000-0005-0000-0000-00001F5C0000}"/>
    <cellStyle name="Normal 2 8 3 3 4 2 2" xfId="10698" xr:uid="{00000000-0005-0000-0000-0000205C0000}"/>
    <cellStyle name="Normal 2 8 3 3 4 2 2 2" xfId="10699" xr:uid="{00000000-0005-0000-0000-0000215C0000}"/>
    <cellStyle name="Normal 2 8 3 3 4 2 2 2 2" xfId="10700" xr:uid="{00000000-0005-0000-0000-0000225C0000}"/>
    <cellStyle name="Normal 2 8 3 3 4 2 2 2 3" xfId="10701" xr:uid="{00000000-0005-0000-0000-0000235C0000}"/>
    <cellStyle name="Normal 2 8 3 3 4 2 2 2 4" xfId="10702" xr:uid="{00000000-0005-0000-0000-0000245C0000}"/>
    <cellStyle name="Normal 2 8 3 3 4 2 2 2 5" xfId="10703" xr:uid="{00000000-0005-0000-0000-0000255C0000}"/>
    <cellStyle name="Normal 2 8 3 3 4 2 3" xfId="10704" xr:uid="{00000000-0005-0000-0000-0000265C0000}"/>
    <cellStyle name="Normal 2 8 3 3 4 2 4" xfId="10705" xr:uid="{00000000-0005-0000-0000-0000275C0000}"/>
    <cellStyle name="Normal 2 8 3 3 4 2 5" xfId="10706" xr:uid="{00000000-0005-0000-0000-0000285C0000}"/>
    <cellStyle name="Normal 2 8 3 3 4 2 6" xfId="10707" xr:uid="{00000000-0005-0000-0000-0000295C0000}"/>
    <cellStyle name="Normal 2 8 3 3 4 3" xfId="10708" xr:uid="{00000000-0005-0000-0000-00002A5C0000}"/>
    <cellStyle name="Normal 2 8 3 3 4 3 2" xfId="10709" xr:uid="{00000000-0005-0000-0000-00002B5C0000}"/>
    <cellStyle name="Normal 2 8 3 3 4 3 3" xfId="10710" xr:uid="{00000000-0005-0000-0000-00002C5C0000}"/>
    <cellStyle name="Normal 2 8 3 3 4 3 4" xfId="10711" xr:uid="{00000000-0005-0000-0000-00002D5C0000}"/>
    <cellStyle name="Normal 2 8 3 3 4 3 5" xfId="10712" xr:uid="{00000000-0005-0000-0000-00002E5C0000}"/>
    <cellStyle name="Normal 2 8 3 3 5" xfId="10713" xr:uid="{00000000-0005-0000-0000-00002F5C0000}"/>
    <cellStyle name="Normal 2 8 3 3 5 2" xfId="10714" xr:uid="{00000000-0005-0000-0000-0000305C0000}"/>
    <cellStyle name="Normal 2 8 3 3 5 2 2" xfId="10715" xr:uid="{00000000-0005-0000-0000-0000315C0000}"/>
    <cellStyle name="Normal 2 8 3 3 5 2 3" xfId="10716" xr:uid="{00000000-0005-0000-0000-0000325C0000}"/>
    <cellStyle name="Normal 2 8 3 3 5 2 4" xfId="10717" xr:uid="{00000000-0005-0000-0000-0000335C0000}"/>
    <cellStyle name="Normal 2 8 3 3 5 2 5" xfId="10718" xr:uid="{00000000-0005-0000-0000-0000345C0000}"/>
    <cellStyle name="Normal 2 8 3 3 6" xfId="10719" xr:uid="{00000000-0005-0000-0000-0000355C0000}"/>
    <cellStyle name="Normal 2 8 3 3 7" xfId="10720" xr:uid="{00000000-0005-0000-0000-0000365C0000}"/>
    <cellStyle name="Normal 2 8 3 3 8" xfId="10721" xr:uid="{00000000-0005-0000-0000-0000375C0000}"/>
    <cellStyle name="Normal 2 8 3 3 9" xfId="10722" xr:uid="{00000000-0005-0000-0000-0000385C0000}"/>
    <cellStyle name="Normal 2 8 3 4" xfId="10723" xr:uid="{00000000-0005-0000-0000-0000395C0000}"/>
    <cellStyle name="Normal 2 8 3 4 2" xfId="10724" xr:uid="{00000000-0005-0000-0000-00003A5C0000}"/>
    <cellStyle name="Normal 2 8 3 4 2 2" xfId="10725" xr:uid="{00000000-0005-0000-0000-00003B5C0000}"/>
    <cellStyle name="Normal 2 8 3 4 2 2 2" xfId="10726" xr:uid="{00000000-0005-0000-0000-00003C5C0000}"/>
    <cellStyle name="Normal 2 8 3 4 2 2 2 2" xfId="10727" xr:uid="{00000000-0005-0000-0000-00003D5C0000}"/>
    <cellStyle name="Normal 2 8 3 4 2 2 2 2 2" xfId="10728" xr:uid="{00000000-0005-0000-0000-00003E5C0000}"/>
    <cellStyle name="Normal 2 8 3 4 2 2 2 2 3" xfId="10729" xr:uid="{00000000-0005-0000-0000-00003F5C0000}"/>
    <cellStyle name="Normal 2 8 3 4 2 2 2 2 4" xfId="10730" xr:uid="{00000000-0005-0000-0000-0000405C0000}"/>
    <cellStyle name="Normal 2 8 3 4 2 2 2 2 5" xfId="10731" xr:uid="{00000000-0005-0000-0000-0000415C0000}"/>
    <cellStyle name="Normal 2 8 3 4 2 2 2 2 6" xfId="10732" xr:uid="{00000000-0005-0000-0000-0000425C0000}"/>
    <cellStyle name="Normal 2 8 3 4 2 2 3" xfId="10733" xr:uid="{00000000-0005-0000-0000-0000435C0000}"/>
    <cellStyle name="Normal 2 8 3 4 2 2 4" xfId="10734" xr:uid="{00000000-0005-0000-0000-0000445C0000}"/>
    <cellStyle name="Normal 2 8 3 4 2 2 5" xfId="10735" xr:uid="{00000000-0005-0000-0000-0000455C0000}"/>
    <cellStyle name="Normal 2 8 3 4 2 2 6" xfId="10736" xr:uid="{00000000-0005-0000-0000-0000465C0000}"/>
    <cellStyle name="Normal 2 8 3 4 2 2 7" xfId="10737" xr:uid="{00000000-0005-0000-0000-0000475C0000}"/>
    <cellStyle name="Normal 2 8 3 4 2 3" xfId="10738" xr:uid="{00000000-0005-0000-0000-0000485C0000}"/>
    <cellStyle name="Normal 2 8 3 4 2 3 2" xfId="10739" xr:uid="{00000000-0005-0000-0000-0000495C0000}"/>
    <cellStyle name="Normal 2 8 3 4 2 3 3" xfId="10740" xr:uid="{00000000-0005-0000-0000-00004A5C0000}"/>
    <cellStyle name="Normal 2 8 3 4 2 3 4" xfId="10741" xr:uid="{00000000-0005-0000-0000-00004B5C0000}"/>
    <cellStyle name="Normal 2 8 3 4 2 3 5" xfId="10742" xr:uid="{00000000-0005-0000-0000-00004C5C0000}"/>
    <cellStyle name="Normal 2 8 3 4 2 3 6" xfId="10743" xr:uid="{00000000-0005-0000-0000-00004D5C0000}"/>
    <cellStyle name="Normal 2 8 3 4 3" xfId="10744" xr:uid="{00000000-0005-0000-0000-00004E5C0000}"/>
    <cellStyle name="Normal 2 8 3 4 3 2" xfId="10745" xr:uid="{00000000-0005-0000-0000-00004F5C0000}"/>
    <cellStyle name="Normal 2 8 3 4 3 2 2" xfId="10746" xr:uid="{00000000-0005-0000-0000-0000505C0000}"/>
    <cellStyle name="Normal 2 8 3 4 3 2 3" xfId="10747" xr:uid="{00000000-0005-0000-0000-0000515C0000}"/>
    <cellStyle name="Normal 2 8 3 4 3 2 4" xfId="10748" xr:uid="{00000000-0005-0000-0000-0000525C0000}"/>
    <cellStyle name="Normal 2 8 3 4 3 2 5" xfId="10749" xr:uid="{00000000-0005-0000-0000-0000535C0000}"/>
    <cellStyle name="Normal 2 8 3 4 3 2 6" xfId="10750" xr:uid="{00000000-0005-0000-0000-0000545C0000}"/>
    <cellStyle name="Normal 2 8 3 4 4" xfId="10751" xr:uid="{00000000-0005-0000-0000-0000555C0000}"/>
    <cellStyle name="Normal 2 8 3 4 5" xfId="10752" xr:uid="{00000000-0005-0000-0000-0000565C0000}"/>
    <cellStyle name="Normal 2 8 3 4 6" xfId="10753" xr:uid="{00000000-0005-0000-0000-0000575C0000}"/>
    <cellStyle name="Normal 2 8 3 4 7" xfId="10754" xr:uid="{00000000-0005-0000-0000-0000585C0000}"/>
    <cellStyle name="Normal 2 8 3 4 8" xfId="10755" xr:uid="{00000000-0005-0000-0000-0000595C0000}"/>
    <cellStyle name="Normal 2 8 3 5" xfId="10756" xr:uid="{00000000-0005-0000-0000-00005A5C0000}"/>
    <cellStyle name="Normal 2 8 3 6" xfId="10757" xr:uid="{00000000-0005-0000-0000-00005B5C0000}"/>
    <cellStyle name="Normal 2 8 3 6 2" xfId="10758" xr:uid="{00000000-0005-0000-0000-00005C5C0000}"/>
    <cellStyle name="Normal 2 8 3 6 2 2" xfId="10759" xr:uid="{00000000-0005-0000-0000-00005D5C0000}"/>
    <cellStyle name="Normal 2 8 3 6 2 2 2" xfId="10760" xr:uid="{00000000-0005-0000-0000-00005E5C0000}"/>
    <cellStyle name="Normal 2 8 3 6 2 2 3" xfId="10761" xr:uid="{00000000-0005-0000-0000-00005F5C0000}"/>
    <cellStyle name="Normal 2 8 3 6 2 2 4" xfId="10762" xr:uid="{00000000-0005-0000-0000-0000605C0000}"/>
    <cellStyle name="Normal 2 8 3 6 2 2 5" xfId="10763" xr:uid="{00000000-0005-0000-0000-0000615C0000}"/>
    <cellStyle name="Normal 2 8 3 6 2 2 6" xfId="10764" xr:uid="{00000000-0005-0000-0000-0000625C0000}"/>
    <cellStyle name="Normal 2 8 3 6 3" xfId="10765" xr:uid="{00000000-0005-0000-0000-0000635C0000}"/>
    <cellStyle name="Normal 2 8 3 6 4" xfId="10766" xr:uid="{00000000-0005-0000-0000-0000645C0000}"/>
    <cellStyle name="Normal 2 8 3 6 5" xfId="10767" xr:uid="{00000000-0005-0000-0000-0000655C0000}"/>
    <cellStyle name="Normal 2 8 3 6 6" xfId="10768" xr:uid="{00000000-0005-0000-0000-0000665C0000}"/>
    <cellStyle name="Normal 2 8 3 6 7" xfId="10769" xr:uid="{00000000-0005-0000-0000-0000675C0000}"/>
    <cellStyle name="Normal 2 8 3 7" xfId="10770" xr:uid="{00000000-0005-0000-0000-0000685C0000}"/>
    <cellStyle name="Normal 2 8 3 7 2" xfId="10771" xr:uid="{00000000-0005-0000-0000-0000695C0000}"/>
    <cellStyle name="Normal 2 8 3 7 3" xfId="10772" xr:uid="{00000000-0005-0000-0000-00006A5C0000}"/>
    <cellStyle name="Normal 2 8 3 7 4" xfId="10773" xr:uid="{00000000-0005-0000-0000-00006B5C0000}"/>
    <cellStyle name="Normal 2 8 3 7 5" xfId="10774" xr:uid="{00000000-0005-0000-0000-00006C5C0000}"/>
    <cellStyle name="Normal 2 8 3 7 6" xfId="10775" xr:uid="{00000000-0005-0000-0000-00006D5C0000}"/>
    <cellStyle name="Normal 2 8 4" xfId="10776" xr:uid="{00000000-0005-0000-0000-00006E5C0000}"/>
    <cellStyle name="Normal 2 8 4 2" xfId="10777" xr:uid="{00000000-0005-0000-0000-00006F5C0000}"/>
    <cellStyle name="Normal 2 8 4 2 10" xfId="10778" xr:uid="{00000000-0005-0000-0000-0000705C0000}"/>
    <cellStyle name="Normal 2 8 4 2 2" xfId="10779" xr:uid="{00000000-0005-0000-0000-0000715C0000}"/>
    <cellStyle name="Normal 2 8 4 2 2 2" xfId="10780" xr:uid="{00000000-0005-0000-0000-0000725C0000}"/>
    <cellStyle name="Normal 2 8 4 2 2 2 2" xfId="10781" xr:uid="{00000000-0005-0000-0000-0000735C0000}"/>
    <cellStyle name="Normal 2 8 4 2 2 2 2 2" xfId="10782" xr:uid="{00000000-0005-0000-0000-0000745C0000}"/>
    <cellStyle name="Normal 2 8 4 2 2 2 2 2 2" xfId="10783" xr:uid="{00000000-0005-0000-0000-0000755C0000}"/>
    <cellStyle name="Normal 2 8 4 2 2 2 2 2 2 2" xfId="10784" xr:uid="{00000000-0005-0000-0000-0000765C0000}"/>
    <cellStyle name="Normal 2 8 4 2 2 2 2 2 2 2 2" xfId="10785" xr:uid="{00000000-0005-0000-0000-0000775C0000}"/>
    <cellStyle name="Normal 2 8 4 2 2 2 2 2 2 2 2 2" xfId="10786" xr:uid="{00000000-0005-0000-0000-0000785C0000}"/>
    <cellStyle name="Normal 2 8 4 2 2 2 2 2 2 2 2 2 2" xfId="10787" xr:uid="{00000000-0005-0000-0000-0000795C0000}"/>
    <cellStyle name="Normal 2 8 4 2 2 2 2 2 2 2 2 2 3" xfId="10788" xr:uid="{00000000-0005-0000-0000-00007A5C0000}"/>
    <cellStyle name="Normal 2 8 4 2 2 2 2 2 2 2 2 2 4" xfId="10789" xr:uid="{00000000-0005-0000-0000-00007B5C0000}"/>
    <cellStyle name="Normal 2 8 4 2 2 2 2 2 2 2 2 2 5" xfId="10790" xr:uid="{00000000-0005-0000-0000-00007C5C0000}"/>
    <cellStyle name="Normal 2 8 4 2 2 2 2 2 2 2 3" xfId="10791" xr:uid="{00000000-0005-0000-0000-00007D5C0000}"/>
    <cellStyle name="Normal 2 8 4 2 2 2 2 2 2 2 4" xfId="10792" xr:uid="{00000000-0005-0000-0000-00007E5C0000}"/>
    <cellStyle name="Normal 2 8 4 2 2 2 2 2 2 2 5" xfId="10793" xr:uid="{00000000-0005-0000-0000-00007F5C0000}"/>
    <cellStyle name="Normal 2 8 4 2 2 2 2 2 2 2 6" xfId="10794" xr:uid="{00000000-0005-0000-0000-0000805C0000}"/>
    <cellStyle name="Normal 2 8 4 2 2 2 2 2 2 3" xfId="10795" xr:uid="{00000000-0005-0000-0000-0000815C0000}"/>
    <cellStyle name="Normal 2 8 4 2 2 2 2 2 2 3 2" xfId="10796" xr:uid="{00000000-0005-0000-0000-0000825C0000}"/>
    <cellStyle name="Normal 2 8 4 2 2 2 2 2 2 3 3" xfId="10797" xr:uid="{00000000-0005-0000-0000-0000835C0000}"/>
    <cellStyle name="Normal 2 8 4 2 2 2 2 2 2 3 4" xfId="10798" xr:uid="{00000000-0005-0000-0000-0000845C0000}"/>
    <cellStyle name="Normal 2 8 4 2 2 2 2 2 2 3 5" xfId="10799" xr:uid="{00000000-0005-0000-0000-0000855C0000}"/>
    <cellStyle name="Normal 2 8 4 2 2 2 2 2 3" xfId="10800" xr:uid="{00000000-0005-0000-0000-0000865C0000}"/>
    <cellStyle name="Normal 2 8 4 2 2 2 2 2 3 2" xfId="10801" xr:uid="{00000000-0005-0000-0000-0000875C0000}"/>
    <cellStyle name="Normal 2 8 4 2 2 2 2 2 3 2 2" xfId="10802" xr:uid="{00000000-0005-0000-0000-0000885C0000}"/>
    <cellStyle name="Normal 2 8 4 2 2 2 2 2 3 2 3" xfId="10803" xr:uid="{00000000-0005-0000-0000-0000895C0000}"/>
    <cellStyle name="Normal 2 8 4 2 2 2 2 2 3 2 4" xfId="10804" xr:uid="{00000000-0005-0000-0000-00008A5C0000}"/>
    <cellStyle name="Normal 2 8 4 2 2 2 2 2 3 2 5" xfId="10805" xr:uid="{00000000-0005-0000-0000-00008B5C0000}"/>
    <cellStyle name="Normal 2 8 4 2 2 2 2 2 4" xfId="10806" xr:uid="{00000000-0005-0000-0000-00008C5C0000}"/>
    <cellStyle name="Normal 2 8 4 2 2 2 2 2 5" xfId="10807" xr:uid="{00000000-0005-0000-0000-00008D5C0000}"/>
    <cellStyle name="Normal 2 8 4 2 2 2 2 2 6" xfId="10808" xr:uid="{00000000-0005-0000-0000-00008E5C0000}"/>
    <cellStyle name="Normal 2 8 4 2 2 2 2 2 7" xfId="10809" xr:uid="{00000000-0005-0000-0000-00008F5C0000}"/>
    <cellStyle name="Normal 2 8 4 2 2 2 2 3" xfId="10810" xr:uid="{00000000-0005-0000-0000-0000905C0000}"/>
    <cellStyle name="Normal 2 8 4 2 2 2 2 3 2" xfId="10811" xr:uid="{00000000-0005-0000-0000-0000915C0000}"/>
    <cellStyle name="Normal 2 8 4 2 2 2 2 3 2 2" xfId="10812" xr:uid="{00000000-0005-0000-0000-0000925C0000}"/>
    <cellStyle name="Normal 2 8 4 2 2 2 2 3 2 2 2" xfId="10813" xr:uid="{00000000-0005-0000-0000-0000935C0000}"/>
    <cellStyle name="Normal 2 8 4 2 2 2 2 3 2 2 3" xfId="10814" xr:uid="{00000000-0005-0000-0000-0000945C0000}"/>
    <cellStyle name="Normal 2 8 4 2 2 2 2 3 2 2 4" xfId="10815" xr:uid="{00000000-0005-0000-0000-0000955C0000}"/>
    <cellStyle name="Normal 2 8 4 2 2 2 2 3 2 2 5" xfId="10816" xr:uid="{00000000-0005-0000-0000-0000965C0000}"/>
    <cellStyle name="Normal 2 8 4 2 2 2 2 3 3" xfId="10817" xr:uid="{00000000-0005-0000-0000-0000975C0000}"/>
    <cellStyle name="Normal 2 8 4 2 2 2 2 3 4" xfId="10818" xr:uid="{00000000-0005-0000-0000-0000985C0000}"/>
    <cellStyle name="Normal 2 8 4 2 2 2 2 3 5" xfId="10819" xr:uid="{00000000-0005-0000-0000-0000995C0000}"/>
    <cellStyle name="Normal 2 8 4 2 2 2 2 3 6" xfId="10820" xr:uid="{00000000-0005-0000-0000-00009A5C0000}"/>
    <cellStyle name="Normal 2 8 4 2 2 2 2 4" xfId="10821" xr:uid="{00000000-0005-0000-0000-00009B5C0000}"/>
    <cellStyle name="Normal 2 8 4 2 2 2 2 4 2" xfId="10822" xr:uid="{00000000-0005-0000-0000-00009C5C0000}"/>
    <cellStyle name="Normal 2 8 4 2 2 2 2 4 3" xfId="10823" xr:uid="{00000000-0005-0000-0000-00009D5C0000}"/>
    <cellStyle name="Normal 2 8 4 2 2 2 2 4 4" xfId="10824" xr:uid="{00000000-0005-0000-0000-00009E5C0000}"/>
    <cellStyle name="Normal 2 8 4 2 2 2 2 4 5" xfId="10825" xr:uid="{00000000-0005-0000-0000-00009F5C0000}"/>
    <cellStyle name="Normal 2 8 4 2 2 2 3" xfId="10826" xr:uid="{00000000-0005-0000-0000-0000A05C0000}"/>
    <cellStyle name="Normal 2 8 4 2 2 2 3 2" xfId="10827" xr:uid="{00000000-0005-0000-0000-0000A15C0000}"/>
    <cellStyle name="Normal 2 8 4 2 2 2 3 3" xfId="10828" xr:uid="{00000000-0005-0000-0000-0000A25C0000}"/>
    <cellStyle name="Normal 2 8 4 2 2 2 3 4" xfId="10829" xr:uid="{00000000-0005-0000-0000-0000A35C0000}"/>
    <cellStyle name="Normal 2 8 4 2 2 2 3 5" xfId="10830" xr:uid="{00000000-0005-0000-0000-0000A45C0000}"/>
    <cellStyle name="Normal 2 8 4 2 2 2 4" xfId="10831" xr:uid="{00000000-0005-0000-0000-0000A55C0000}"/>
    <cellStyle name="Normal 2 8 4 2 2 2 4 2" xfId="10832" xr:uid="{00000000-0005-0000-0000-0000A65C0000}"/>
    <cellStyle name="Normal 2 8 4 2 2 2 4 2 2" xfId="10833" xr:uid="{00000000-0005-0000-0000-0000A75C0000}"/>
    <cellStyle name="Normal 2 8 4 2 2 2 4 2 2 2" xfId="10834" xr:uid="{00000000-0005-0000-0000-0000A85C0000}"/>
    <cellStyle name="Normal 2 8 4 2 2 2 4 2 2 2 2" xfId="10835" xr:uid="{00000000-0005-0000-0000-0000A95C0000}"/>
    <cellStyle name="Normal 2 8 4 2 2 2 4 2 2 2 3" xfId="10836" xr:uid="{00000000-0005-0000-0000-0000AA5C0000}"/>
    <cellStyle name="Normal 2 8 4 2 2 2 4 2 2 2 4" xfId="10837" xr:uid="{00000000-0005-0000-0000-0000AB5C0000}"/>
    <cellStyle name="Normal 2 8 4 2 2 2 4 2 2 2 5" xfId="10838" xr:uid="{00000000-0005-0000-0000-0000AC5C0000}"/>
    <cellStyle name="Normal 2 8 4 2 2 2 4 2 3" xfId="10839" xr:uid="{00000000-0005-0000-0000-0000AD5C0000}"/>
    <cellStyle name="Normal 2 8 4 2 2 2 4 2 4" xfId="10840" xr:uid="{00000000-0005-0000-0000-0000AE5C0000}"/>
    <cellStyle name="Normal 2 8 4 2 2 2 4 2 5" xfId="10841" xr:uid="{00000000-0005-0000-0000-0000AF5C0000}"/>
    <cellStyle name="Normal 2 8 4 2 2 2 4 2 6" xfId="10842" xr:uid="{00000000-0005-0000-0000-0000B05C0000}"/>
    <cellStyle name="Normal 2 8 4 2 2 2 4 3" xfId="10843" xr:uid="{00000000-0005-0000-0000-0000B15C0000}"/>
    <cellStyle name="Normal 2 8 4 2 2 2 4 3 2" xfId="10844" xr:uid="{00000000-0005-0000-0000-0000B25C0000}"/>
    <cellStyle name="Normal 2 8 4 2 2 2 4 3 3" xfId="10845" xr:uid="{00000000-0005-0000-0000-0000B35C0000}"/>
    <cellStyle name="Normal 2 8 4 2 2 2 4 3 4" xfId="10846" xr:uid="{00000000-0005-0000-0000-0000B45C0000}"/>
    <cellStyle name="Normal 2 8 4 2 2 2 4 3 5" xfId="10847" xr:uid="{00000000-0005-0000-0000-0000B55C0000}"/>
    <cellStyle name="Normal 2 8 4 2 2 2 5" xfId="10848" xr:uid="{00000000-0005-0000-0000-0000B65C0000}"/>
    <cellStyle name="Normal 2 8 4 2 2 2 5 2" xfId="10849" xr:uid="{00000000-0005-0000-0000-0000B75C0000}"/>
    <cellStyle name="Normal 2 8 4 2 2 2 5 2 2" xfId="10850" xr:uid="{00000000-0005-0000-0000-0000B85C0000}"/>
    <cellStyle name="Normal 2 8 4 2 2 2 5 2 3" xfId="10851" xr:uid="{00000000-0005-0000-0000-0000B95C0000}"/>
    <cellStyle name="Normal 2 8 4 2 2 2 5 2 4" xfId="10852" xr:uid="{00000000-0005-0000-0000-0000BA5C0000}"/>
    <cellStyle name="Normal 2 8 4 2 2 2 5 2 5" xfId="10853" xr:uid="{00000000-0005-0000-0000-0000BB5C0000}"/>
    <cellStyle name="Normal 2 8 4 2 2 2 6" xfId="10854" xr:uid="{00000000-0005-0000-0000-0000BC5C0000}"/>
    <cellStyle name="Normal 2 8 4 2 2 2 7" xfId="10855" xr:uid="{00000000-0005-0000-0000-0000BD5C0000}"/>
    <cellStyle name="Normal 2 8 4 2 2 2 8" xfId="10856" xr:uid="{00000000-0005-0000-0000-0000BE5C0000}"/>
    <cellStyle name="Normal 2 8 4 2 2 2 9" xfId="10857" xr:uid="{00000000-0005-0000-0000-0000BF5C0000}"/>
    <cellStyle name="Normal 2 8 4 2 2 3" xfId="10858" xr:uid="{00000000-0005-0000-0000-0000C05C0000}"/>
    <cellStyle name="Normal 2 8 4 2 2 3 2" xfId="10859" xr:uid="{00000000-0005-0000-0000-0000C15C0000}"/>
    <cellStyle name="Normal 2 8 4 2 2 3 2 2" xfId="10860" xr:uid="{00000000-0005-0000-0000-0000C25C0000}"/>
    <cellStyle name="Normal 2 8 4 2 2 3 2 2 2" xfId="10861" xr:uid="{00000000-0005-0000-0000-0000C35C0000}"/>
    <cellStyle name="Normal 2 8 4 2 2 3 2 2 2 2" xfId="10862" xr:uid="{00000000-0005-0000-0000-0000C45C0000}"/>
    <cellStyle name="Normal 2 8 4 2 2 3 2 2 2 2 2" xfId="10863" xr:uid="{00000000-0005-0000-0000-0000C55C0000}"/>
    <cellStyle name="Normal 2 8 4 2 2 3 2 2 2 2 3" xfId="10864" xr:uid="{00000000-0005-0000-0000-0000C65C0000}"/>
    <cellStyle name="Normal 2 8 4 2 2 3 2 2 2 2 4" xfId="10865" xr:uid="{00000000-0005-0000-0000-0000C75C0000}"/>
    <cellStyle name="Normal 2 8 4 2 2 3 2 2 2 2 5" xfId="10866" xr:uid="{00000000-0005-0000-0000-0000C85C0000}"/>
    <cellStyle name="Normal 2 8 4 2 2 3 2 2 2 2 6" xfId="10867" xr:uid="{00000000-0005-0000-0000-0000C95C0000}"/>
    <cellStyle name="Normal 2 8 4 2 2 3 2 2 3" xfId="10868" xr:uid="{00000000-0005-0000-0000-0000CA5C0000}"/>
    <cellStyle name="Normal 2 8 4 2 2 3 2 2 4" xfId="10869" xr:uid="{00000000-0005-0000-0000-0000CB5C0000}"/>
    <cellStyle name="Normal 2 8 4 2 2 3 2 2 5" xfId="10870" xr:uid="{00000000-0005-0000-0000-0000CC5C0000}"/>
    <cellStyle name="Normal 2 8 4 2 2 3 2 2 6" xfId="10871" xr:uid="{00000000-0005-0000-0000-0000CD5C0000}"/>
    <cellStyle name="Normal 2 8 4 2 2 3 2 2 7" xfId="10872" xr:uid="{00000000-0005-0000-0000-0000CE5C0000}"/>
    <cellStyle name="Normal 2 8 4 2 2 3 2 3" xfId="10873" xr:uid="{00000000-0005-0000-0000-0000CF5C0000}"/>
    <cellStyle name="Normal 2 8 4 2 2 3 2 3 2" xfId="10874" xr:uid="{00000000-0005-0000-0000-0000D05C0000}"/>
    <cellStyle name="Normal 2 8 4 2 2 3 2 3 3" xfId="10875" xr:uid="{00000000-0005-0000-0000-0000D15C0000}"/>
    <cellStyle name="Normal 2 8 4 2 2 3 2 3 4" xfId="10876" xr:uid="{00000000-0005-0000-0000-0000D25C0000}"/>
    <cellStyle name="Normal 2 8 4 2 2 3 2 3 5" xfId="10877" xr:uid="{00000000-0005-0000-0000-0000D35C0000}"/>
    <cellStyle name="Normal 2 8 4 2 2 3 2 3 6" xfId="10878" xr:uid="{00000000-0005-0000-0000-0000D45C0000}"/>
    <cellStyle name="Normal 2 8 4 2 2 3 3" xfId="10879" xr:uid="{00000000-0005-0000-0000-0000D55C0000}"/>
    <cellStyle name="Normal 2 8 4 2 2 3 3 2" xfId="10880" xr:uid="{00000000-0005-0000-0000-0000D65C0000}"/>
    <cellStyle name="Normal 2 8 4 2 2 3 3 2 2" xfId="10881" xr:uid="{00000000-0005-0000-0000-0000D75C0000}"/>
    <cellStyle name="Normal 2 8 4 2 2 3 3 2 3" xfId="10882" xr:uid="{00000000-0005-0000-0000-0000D85C0000}"/>
    <cellStyle name="Normal 2 8 4 2 2 3 3 2 4" xfId="10883" xr:uid="{00000000-0005-0000-0000-0000D95C0000}"/>
    <cellStyle name="Normal 2 8 4 2 2 3 3 2 5" xfId="10884" xr:uid="{00000000-0005-0000-0000-0000DA5C0000}"/>
    <cellStyle name="Normal 2 8 4 2 2 3 3 2 6" xfId="10885" xr:uid="{00000000-0005-0000-0000-0000DB5C0000}"/>
    <cellStyle name="Normal 2 8 4 2 2 3 4" xfId="10886" xr:uid="{00000000-0005-0000-0000-0000DC5C0000}"/>
    <cellStyle name="Normal 2 8 4 2 2 3 5" xfId="10887" xr:uid="{00000000-0005-0000-0000-0000DD5C0000}"/>
    <cellStyle name="Normal 2 8 4 2 2 3 6" xfId="10888" xr:uid="{00000000-0005-0000-0000-0000DE5C0000}"/>
    <cellStyle name="Normal 2 8 4 2 2 3 7" xfId="10889" xr:uid="{00000000-0005-0000-0000-0000DF5C0000}"/>
    <cellStyle name="Normal 2 8 4 2 2 3 8" xfId="10890" xr:uid="{00000000-0005-0000-0000-0000E05C0000}"/>
    <cellStyle name="Normal 2 8 4 2 2 4" xfId="10891" xr:uid="{00000000-0005-0000-0000-0000E15C0000}"/>
    <cellStyle name="Normal 2 8 4 2 2 4 2" xfId="10892" xr:uid="{00000000-0005-0000-0000-0000E25C0000}"/>
    <cellStyle name="Normal 2 8 4 2 2 4 2 2" xfId="10893" xr:uid="{00000000-0005-0000-0000-0000E35C0000}"/>
    <cellStyle name="Normal 2 8 4 2 2 4 2 2 2" xfId="10894" xr:uid="{00000000-0005-0000-0000-0000E45C0000}"/>
    <cellStyle name="Normal 2 8 4 2 2 4 2 2 3" xfId="10895" xr:uid="{00000000-0005-0000-0000-0000E55C0000}"/>
    <cellStyle name="Normal 2 8 4 2 2 4 2 2 4" xfId="10896" xr:uid="{00000000-0005-0000-0000-0000E65C0000}"/>
    <cellStyle name="Normal 2 8 4 2 2 4 2 2 5" xfId="10897" xr:uid="{00000000-0005-0000-0000-0000E75C0000}"/>
    <cellStyle name="Normal 2 8 4 2 2 4 2 2 6" xfId="10898" xr:uid="{00000000-0005-0000-0000-0000E85C0000}"/>
    <cellStyle name="Normal 2 8 4 2 2 4 3" xfId="10899" xr:uid="{00000000-0005-0000-0000-0000E95C0000}"/>
    <cellStyle name="Normal 2 8 4 2 2 4 4" xfId="10900" xr:uid="{00000000-0005-0000-0000-0000EA5C0000}"/>
    <cellStyle name="Normal 2 8 4 2 2 4 5" xfId="10901" xr:uid="{00000000-0005-0000-0000-0000EB5C0000}"/>
    <cellStyle name="Normal 2 8 4 2 2 4 6" xfId="10902" xr:uid="{00000000-0005-0000-0000-0000EC5C0000}"/>
    <cellStyle name="Normal 2 8 4 2 2 4 7" xfId="10903" xr:uid="{00000000-0005-0000-0000-0000ED5C0000}"/>
    <cellStyle name="Normal 2 8 4 2 2 5" xfId="10904" xr:uid="{00000000-0005-0000-0000-0000EE5C0000}"/>
    <cellStyle name="Normal 2 8 4 2 2 5 2" xfId="10905" xr:uid="{00000000-0005-0000-0000-0000EF5C0000}"/>
    <cellStyle name="Normal 2 8 4 2 2 5 3" xfId="10906" xr:uid="{00000000-0005-0000-0000-0000F05C0000}"/>
    <cellStyle name="Normal 2 8 4 2 2 5 4" xfId="10907" xr:uid="{00000000-0005-0000-0000-0000F15C0000}"/>
    <cellStyle name="Normal 2 8 4 2 2 5 5" xfId="10908" xr:uid="{00000000-0005-0000-0000-0000F25C0000}"/>
    <cellStyle name="Normal 2 8 4 2 2 5 6" xfId="10909" xr:uid="{00000000-0005-0000-0000-0000F35C0000}"/>
    <cellStyle name="Normal 2 8 4 2 3" xfId="10910" xr:uid="{00000000-0005-0000-0000-0000F45C0000}"/>
    <cellStyle name="Normal 2 8 4 2 3 2" xfId="10911" xr:uid="{00000000-0005-0000-0000-0000F55C0000}"/>
    <cellStyle name="Normal 2 8 4 2 3 2 2" xfId="10912" xr:uid="{00000000-0005-0000-0000-0000F65C0000}"/>
    <cellStyle name="Normal 2 8 4 2 3 2 2 2" xfId="10913" xr:uid="{00000000-0005-0000-0000-0000F75C0000}"/>
    <cellStyle name="Normal 2 8 4 2 3 2 2 2 2" xfId="10914" xr:uid="{00000000-0005-0000-0000-0000F85C0000}"/>
    <cellStyle name="Normal 2 8 4 2 3 2 2 2 2 2" xfId="10915" xr:uid="{00000000-0005-0000-0000-0000F95C0000}"/>
    <cellStyle name="Normal 2 8 4 2 3 2 2 2 2 2 2" xfId="10916" xr:uid="{00000000-0005-0000-0000-0000FA5C0000}"/>
    <cellStyle name="Normal 2 8 4 2 3 2 2 2 2 2 3" xfId="10917" xr:uid="{00000000-0005-0000-0000-0000FB5C0000}"/>
    <cellStyle name="Normal 2 8 4 2 3 2 2 2 2 2 4" xfId="10918" xr:uid="{00000000-0005-0000-0000-0000FC5C0000}"/>
    <cellStyle name="Normal 2 8 4 2 3 2 2 2 2 2 5" xfId="10919" xr:uid="{00000000-0005-0000-0000-0000FD5C0000}"/>
    <cellStyle name="Normal 2 8 4 2 3 2 2 2 3" xfId="10920" xr:uid="{00000000-0005-0000-0000-0000FE5C0000}"/>
    <cellStyle name="Normal 2 8 4 2 3 2 2 2 4" xfId="10921" xr:uid="{00000000-0005-0000-0000-0000FF5C0000}"/>
    <cellStyle name="Normal 2 8 4 2 3 2 2 2 5" xfId="10922" xr:uid="{00000000-0005-0000-0000-0000005D0000}"/>
    <cellStyle name="Normal 2 8 4 2 3 2 2 2 6" xfId="10923" xr:uid="{00000000-0005-0000-0000-0000015D0000}"/>
    <cellStyle name="Normal 2 8 4 2 3 2 2 3" xfId="10924" xr:uid="{00000000-0005-0000-0000-0000025D0000}"/>
    <cellStyle name="Normal 2 8 4 2 3 2 2 3 2" xfId="10925" xr:uid="{00000000-0005-0000-0000-0000035D0000}"/>
    <cellStyle name="Normal 2 8 4 2 3 2 2 3 3" xfId="10926" xr:uid="{00000000-0005-0000-0000-0000045D0000}"/>
    <cellStyle name="Normal 2 8 4 2 3 2 2 3 4" xfId="10927" xr:uid="{00000000-0005-0000-0000-0000055D0000}"/>
    <cellStyle name="Normal 2 8 4 2 3 2 2 3 5" xfId="10928" xr:uid="{00000000-0005-0000-0000-0000065D0000}"/>
    <cellStyle name="Normal 2 8 4 2 3 2 3" xfId="10929" xr:uid="{00000000-0005-0000-0000-0000075D0000}"/>
    <cellStyle name="Normal 2 8 4 2 3 2 3 2" xfId="10930" xr:uid="{00000000-0005-0000-0000-0000085D0000}"/>
    <cellStyle name="Normal 2 8 4 2 3 2 3 2 2" xfId="10931" xr:uid="{00000000-0005-0000-0000-0000095D0000}"/>
    <cellStyle name="Normal 2 8 4 2 3 2 3 2 3" xfId="10932" xr:uid="{00000000-0005-0000-0000-00000A5D0000}"/>
    <cellStyle name="Normal 2 8 4 2 3 2 3 2 4" xfId="10933" xr:uid="{00000000-0005-0000-0000-00000B5D0000}"/>
    <cellStyle name="Normal 2 8 4 2 3 2 3 2 5" xfId="10934" xr:uid="{00000000-0005-0000-0000-00000C5D0000}"/>
    <cellStyle name="Normal 2 8 4 2 3 2 4" xfId="10935" xr:uid="{00000000-0005-0000-0000-00000D5D0000}"/>
    <cellStyle name="Normal 2 8 4 2 3 2 5" xfId="10936" xr:uid="{00000000-0005-0000-0000-00000E5D0000}"/>
    <cellStyle name="Normal 2 8 4 2 3 2 6" xfId="10937" xr:uid="{00000000-0005-0000-0000-00000F5D0000}"/>
    <cellStyle name="Normal 2 8 4 2 3 2 7" xfId="10938" xr:uid="{00000000-0005-0000-0000-0000105D0000}"/>
    <cellStyle name="Normal 2 8 4 2 3 3" xfId="10939" xr:uid="{00000000-0005-0000-0000-0000115D0000}"/>
    <cellStyle name="Normal 2 8 4 2 3 3 2" xfId="10940" xr:uid="{00000000-0005-0000-0000-0000125D0000}"/>
    <cellStyle name="Normal 2 8 4 2 3 3 2 2" xfId="10941" xr:uid="{00000000-0005-0000-0000-0000135D0000}"/>
    <cellStyle name="Normal 2 8 4 2 3 3 2 2 2" xfId="10942" xr:uid="{00000000-0005-0000-0000-0000145D0000}"/>
    <cellStyle name="Normal 2 8 4 2 3 3 2 2 3" xfId="10943" xr:uid="{00000000-0005-0000-0000-0000155D0000}"/>
    <cellStyle name="Normal 2 8 4 2 3 3 2 2 4" xfId="10944" xr:uid="{00000000-0005-0000-0000-0000165D0000}"/>
    <cellStyle name="Normal 2 8 4 2 3 3 2 2 5" xfId="10945" xr:uid="{00000000-0005-0000-0000-0000175D0000}"/>
    <cellStyle name="Normal 2 8 4 2 3 3 3" xfId="10946" xr:uid="{00000000-0005-0000-0000-0000185D0000}"/>
    <cellStyle name="Normal 2 8 4 2 3 3 4" xfId="10947" xr:uid="{00000000-0005-0000-0000-0000195D0000}"/>
    <cellStyle name="Normal 2 8 4 2 3 3 5" xfId="10948" xr:uid="{00000000-0005-0000-0000-00001A5D0000}"/>
    <cellStyle name="Normal 2 8 4 2 3 3 6" xfId="10949" xr:uid="{00000000-0005-0000-0000-00001B5D0000}"/>
    <cellStyle name="Normal 2 8 4 2 3 4" xfId="10950" xr:uid="{00000000-0005-0000-0000-00001C5D0000}"/>
    <cellStyle name="Normal 2 8 4 2 3 4 2" xfId="10951" xr:uid="{00000000-0005-0000-0000-00001D5D0000}"/>
    <cellStyle name="Normal 2 8 4 2 3 4 3" xfId="10952" xr:uid="{00000000-0005-0000-0000-00001E5D0000}"/>
    <cellStyle name="Normal 2 8 4 2 3 4 4" xfId="10953" xr:uid="{00000000-0005-0000-0000-00001F5D0000}"/>
    <cellStyle name="Normal 2 8 4 2 3 4 5" xfId="10954" xr:uid="{00000000-0005-0000-0000-0000205D0000}"/>
    <cellStyle name="Normal 2 8 4 2 4" xfId="10955" xr:uid="{00000000-0005-0000-0000-0000215D0000}"/>
    <cellStyle name="Normal 2 8 4 2 4 2" xfId="10956" xr:uid="{00000000-0005-0000-0000-0000225D0000}"/>
    <cellStyle name="Normal 2 8 4 2 4 3" xfId="10957" xr:uid="{00000000-0005-0000-0000-0000235D0000}"/>
    <cellStyle name="Normal 2 8 4 2 4 4" xfId="10958" xr:uid="{00000000-0005-0000-0000-0000245D0000}"/>
    <cellStyle name="Normal 2 8 4 2 4 5" xfId="10959" xr:uid="{00000000-0005-0000-0000-0000255D0000}"/>
    <cellStyle name="Normal 2 8 4 2 5" xfId="10960" xr:uid="{00000000-0005-0000-0000-0000265D0000}"/>
    <cellStyle name="Normal 2 8 4 2 5 2" xfId="10961" xr:uid="{00000000-0005-0000-0000-0000275D0000}"/>
    <cellStyle name="Normal 2 8 4 2 5 2 2" xfId="10962" xr:uid="{00000000-0005-0000-0000-0000285D0000}"/>
    <cellStyle name="Normal 2 8 4 2 5 2 2 2" xfId="10963" xr:uid="{00000000-0005-0000-0000-0000295D0000}"/>
    <cellStyle name="Normal 2 8 4 2 5 2 2 2 2" xfId="10964" xr:uid="{00000000-0005-0000-0000-00002A5D0000}"/>
    <cellStyle name="Normal 2 8 4 2 5 2 2 2 3" xfId="10965" xr:uid="{00000000-0005-0000-0000-00002B5D0000}"/>
    <cellStyle name="Normal 2 8 4 2 5 2 2 2 4" xfId="10966" xr:uid="{00000000-0005-0000-0000-00002C5D0000}"/>
    <cellStyle name="Normal 2 8 4 2 5 2 2 2 5" xfId="10967" xr:uid="{00000000-0005-0000-0000-00002D5D0000}"/>
    <cellStyle name="Normal 2 8 4 2 5 2 3" xfId="10968" xr:uid="{00000000-0005-0000-0000-00002E5D0000}"/>
    <cellStyle name="Normal 2 8 4 2 5 2 4" xfId="10969" xr:uid="{00000000-0005-0000-0000-00002F5D0000}"/>
    <cellStyle name="Normal 2 8 4 2 5 2 5" xfId="10970" xr:uid="{00000000-0005-0000-0000-0000305D0000}"/>
    <cellStyle name="Normal 2 8 4 2 5 2 6" xfId="10971" xr:uid="{00000000-0005-0000-0000-0000315D0000}"/>
    <cellStyle name="Normal 2 8 4 2 5 3" xfId="10972" xr:uid="{00000000-0005-0000-0000-0000325D0000}"/>
    <cellStyle name="Normal 2 8 4 2 5 3 2" xfId="10973" xr:uid="{00000000-0005-0000-0000-0000335D0000}"/>
    <cellStyle name="Normal 2 8 4 2 5 3 3" xfId="10974" xr:uid="{00000000-0005-0000-0000-0000345D0000}"/>
    <cellStyle name="Normal 2 8 4 2 5 3 4" xfId="10975" xr:uid="{00000000-0005-0000-0000-0000355D0000}"/>
    <cellStyle name="Normal 2 8 4 2 5 3 5" xfId="10976" xr:uid="{00000000-0005-0000-0000-0000365D0000}"/>
    <cellStyle name="Normal 2 8 4 2 6" xfId="10977" xr:uid="{00000000-0005-0000-0000-0000375D0000}"/>
    <cellStyle name="Normal 2 8 4 2 6 2" xfId="10978" xr:uid="{00000000-0005-0000-0000-0000385D0000}"/>
    <cellStyle name="Normal 2 8 4 2 6 2 2" xfId="10979" xr:uid="{00000000-0005-0000-0000-0000395D0000}"/>
    <cellStyle name="Normal 2 8 4 2 6 2 3" xfId="10980" xr:uid="{00000000-0005-0000-0000-00003A5D0000}"/>
    <cellStyle name="Normal 2 8 4 2 6 2 4" xfId="10981" xr:uid="{00000000-0005-0000-0000-00003B5D0000}"/>
    <cellStyle name="Normal 2 8 4 2 6 2 5" xfId="10982" xr:uid="{00000000-0005-0000-0000-00003C5D0000}"/>
    <cellStyle name="Normal 2 8 4 2 7" xfId="10983" xr:uid="{00000000-0005-0000-0000-00003D5D0000}"/>
    <cellStyle name="Normal 2 8 4 2 8" xfId="10984" xr:uid="{00000000-0005-0000-0000-00003E5D0000}"/>
    <cellStyle name="Normal 2 8 4 2 9" xfId="10985" xr:uid="{00000000-0005-0000-0000-00003F5D0000}"/>
    <cellStyle name="Normal 2 8 4 3" xfId="10986" xr:uid="{00000000-0005-0000-0000-0000405D0000}"/>
    <cellStyle name="Normal 2 8 4 3 2" xfId="10987" xr:uid="{00000000-0005-0000-0000-0000415D0000}"/>
    <cellStyle name="Normal 2 8 4 3 2 2" xfId="10988" xr:uid="{00000000-0005-0000-0000-0000425D0000}"/>
    <cellStyle name="Normal 2 8 4 3 2 2 2" xfId="10989" xr:uid="{00000000-0005-0000-0000-0000435D0000}"/>
    <cellStyle name="Normal 2 8 4 3 2 2 2 2" xfId="10990" xr:uid="{00000000-0005-0000-0000-0000445D0000}"/>
    <cellStyle name="Normal 2 8 4 3 2 2 2 2 2" xfId="10991" xr:uid="{00000000-0005-0000-0000-0000455D0000}"/>
    <cellStyle name="Normal 2 8 4 3 2 2 2 2 2 2" xfId="10992" xr:uid="{00000000-0005-0000-0000-0000465D0000}"/>
    <cellStyle name="Normal 2 8 4 3 2 2 2 2 2 2 2" xfId="10993" xr:uid="{00000000-0005-0000-0000-0000475D0000}"/>
    <cellStyle name="Normal 2 8 4 3 2 2 2 2 2 2 3" xfId="10994" xr:uid="{00000000-0005-0000-0000-0000485D0000}"/>
    <cellStyle name="Normal 2 8 4 3 2 2 2 2 2 2 4" xfId="10995" xr:uid="{00000000-0005-0000-0000-0000495D0000}"/>
    <cellStyle name="Normal 2 8 4 3 2 2 2 2 2 2 5" xfId="10996" xr:uid="{00000000-0005-0000-0000-00004A5D0000}"/>
    <cellStyle name="Normal 2 8 4 3 2 2 2 2 3" xfId="10997" xr:uid="{00000000-0005-0000-0000-00004B5D0000}"/>
    <cellStyle name="Normal 2 8 4 3 2 2 2 2 4" xfId="10998" xr:uid="{00000000-0005-0000-0000-00004C5D0000}"/>
    <cellStyle name="Normal 2 8 4 3 2 2 2 2 5" xfId="10999" xr:uid="{00000000-0005-0000-0000-00004D5D0000}"/>
    <cellStyle name="Normal 2 8 4 3 2 2 2 2 6" xfId="11000" xr:uid="{00000000-0005-0000-0000-00004E5D0000}"/>
    <cellStyle name="Normal 2 8 4 3 2 2 2 3" xfId="11001" xr:uid="{00000000-0005-0000-0000-00004F5D0000}"/>
    <cellStyle name="Normal 2 8 4 3 2 2 2 3 2" xfId="11002" xr:uid="{00000000-0005-0000-0000-0000505D0000}"/>
    <cellStyle name="Normal 2 8 4 3 2 2 2 3 3" xfId="11003" xr:uid="{00000000-0005-0000-0000-0000515D0000}"/>
    <cellStyle name="Normal 2 8 4 3 2 2 2 3 4" xfId="11004" xr:uid="{00000000-0005-0000-0000-0000525D0000}"/>
    <cellStyle name="Normal 2 8 4 3 2 2 2 3 5" xfId="11005" xr:uid="{00000000-0005-0000-0000-0000535D0000}"/>
    <cellStyle name="Normal 2 8 4 3 2 2 3" xfId="11006" xr:uid="{00000000-0005-0000-0000-0000545D0000}"/>
    <cellStyle name="Normal 2 8 4 3 2 2 3 2" xfId="11007" xr:uid="{00000000-0005-0000-0000-0000555D0000}"/>
    <cellStyle name="Normal 2 8 4 3 2 2 3 2 2" xfId="11008" xr:uid="{00000000-0005-0000-0000-0000565D0000}"/>
    <cellStyle name="Normal 2 8 4 3 2 2 3 2 3" xfId="11009" xr:uid="{00000000-0005-0000-0000-0000575D0000}"/>
    <cellStyle name="Normal 2 8 4 3 2 2 3 2 4" xfId="11010" xr:uid="{00000000-0005-0000-0000-0000585D0000}"/>
    <cellStyle name="Normal 2 8 4 3 2 2 3 2 5" xfId="11011" xr:uid="{00000000-0005-0000-0000-0000595D0000}"/>
    <cellStyle name="Normal 2 8 4 3 2 2 4" xfId="11012" xr:uid="{00000000-0005-0000-0000-00005A5D0000}"/>
    <cellStyle name="Normal 2 8 4 3 2 2 5" xfId="11013" xr:uid="{00000000-0005-0000-0000-00005B5D0000}"/>
    <cellStyle name="Normal 2 8 4 3 2 2 6" xfId="11014" xr:uid="{00000000-0005-0000-0000-00005C5D0000}"/>
    <cellStyle name="Normal 2 8 4 3 2 2 7" xfId="11015" xr:uid="{00000000-0005-0000-0000-00005D5D0000}"/>
    <cellStyle name="Normal 2 8 4 3 2 3" xfId="11016" xr:uid="{00000000-0005-0000-0000-00005E5D0000}"/>
    <cellStyle name="Normal 2 8 4 3 2 3 2" xfId="11017" xr:uid="{00000000-0005-0000-0000-00005F5D0000}"/>
    <cellStyle name="Normal 2 8 4 3 2 3 2 2" xfId="11018" xr:uid="{00000000-0005-0000-0000-0000605D0000}"/>
    <cellStyle name="Normal 2 8 4 3 2 3 2 2 2" xfId="11019" xr:uid="{00000000-0005-0000-0000-0000615D0000}"/>
    <cellStyle name="Normal 2 8 4 3 2 3 2 2 3" xfId="11020" xr:uid="{00000000-0005-0000-0000-0000625D0000}"/>
    <cellStyle name="Normal 2 8 4 3 2 3 2 2 4" xfId="11021" xr:uid="{00000000-0005-0000-0000-0000635D0000}"/>
    <cellStyle name="Normal 2 8 4 3 2 3 2 2 5" xfId="11022" xr:uid="{00000000-0005-0000-0000-0000645D0000}"/>
    <cellStyle name="Normal 2 8 4 3 2 3 3" xfId="11023" xr:uid="{00000000-0005-0000-0000-0000655D0000}"/>
    <cellStyle name="Normal 2 8 4 3 2 3 4" xfId="11024" xr:uid="{00000000-0005-0000-0000-0000665D0000}"/>
    <cellStyle name="Normal 2 8 4 3 2 3 5" xfId="11025" xr:uid="{00000000-0005-0000-0000-0000675D0000}"/>
    <cellStyle name="Normal 2 8 4 3 2 3 6" xfId="11026" xr:uid="{00000000-0005-0000-0000-0000685D0000}"/>
    <cellStyle name="Normal 2 8 4 3 2 4" xfId="11027" xr:uid="{00000000-0005-0000-0000-0000695D0000}"/>
    <cellStyle name="Normal 2 8 4 3 2 4 2" xfId="11028" xr:uid="{00000000-0005-0000-0000-00006A5D0000}"/>
    <cellStyle name="Normal 2 8 4 3 2 4 3" xfId="11029" xr:uid="{00000000-0005-0000-0000-00006B5D0000}"/>
    <cellStyle name="Normal 2 8 4 3 2 4 4" xfId="11030" xr:uid="{00000000-0005-0000-0000-00006C5D0000}"/>
    <cellStyle name="Normal 2 8 4 3 2 4 5" xfId="11031" xr:uid="{00000000-0005-0000-0000-00006D5D0000}"/>
    <cellStyle name="Normal 2 8 4 3 3" xfId="11032" xr:uid="{00000000-0005-0000-0000-00006E5D0000}"/>
    <cellStyle name="Normal 2 8 4 3 3 2" xfId="11033" xr:uid="{00000000-0005-0000-0000-00006F5D0000}"/>
    <cellStyle name="Normal 2 8 4 3 3 3" xfId="11034" xr:uid="{00000000-0005-0000-0000-0000705D0000}"/>
    <cellStyle name="Normal 2 8 4 3 3 4" xfId="11035" xr:uid="{00000000-0005-0000-0000-0000715D0000}"/>
    <cellStyle name="Normal 2 8 4 3 3 5" xfId="11036" xr:uid="{00000000-0005-0000-0000-0000725D0000}"/>
    <cellStyle name="Normal 2 8 4 3 4" xfId="11037" xr:uid="{00000000-0005-0000-0000-0000735D0000}"/>
    <cellStyle name="Normal 2 8 4 3 4 2" xfId="11038" xr:uid="{00000000-0005-0000-0000-0000745D0000}"/>
    <cellStyle name="Normal 2 8 4 3 4 2 2" xfId="11039" xr:uid="{00000000-0005-0000-0000-0000755D0000}"/>
    <cellStyle name="Normal 2 8 4 3 4 2 2 2" xfId="11040" xr:uid="{00000000-0005-0000-0000-0000765D0000}"/>
    <cellStyle name="Normal 2 8 4 3 4 2 2 2 2" xfId="11041" xr:uid="{00000000-0005-0000-0000-0000775D0000}"/>
    <cellStyle name="Normal 2 8 4 3 4 2 2 2 3" xfId="11042" xr:uid="{00000000-0005-0000-0000-0000785D0000}"/>
    <cellStyle name="Normal 2 8 4 3 4 2 2 2 4" xfId="11043" xr:uid="{00000000-0005-0000-0000-0000795D0000}"/>
    <cellStyle name="Normal 2 8 4 3 4 2 2 2 5" xfId="11044" xr:uid="{00000000-0005-0000-0000-00007A5D0000}"/>
    <cellStyle name="Normal 2 8 4 3 4 2 3" xfId="11045" xr:uid="{00000000-0005-0000-0000-00007B5D0000}"/>
    <cellStyle name="Normal 2 8 4 3 4 2 4" xfId="11046" xr:uid="{00000000-0005-0000-0000-00007C5D0000}"/>
    <cellStyle name="Normal 2 8 4 3 4 2 5" xfId="11047" xr:uid="{00000000-0005-0000-0000-00007D5D0000}"/>
    <cellStyle name="Normal 2 8 4 3 4 2 6" xfId="11048" xr:uid="{00000000-0005-0000-0000-00007E5D0000}"/>
    <cellStyle name="Normal 2 8 4 3 4 3" xfId="11049" xr:uid="{00000000-0005-0000-0000-00007F5D0000}"/>
    <cellStyle name="Normal 2 8 4 3 4 3 2" xfId="11050" xr:uid="{00000000-0005-0000-0000-0000805D0000}"/>
    <cellStyle name="Normal 2 8 4 3 4 3 3" xfId="11051" xr:uid="{00000000-0005-0000-0000-0000815D0000}"/>
    <cellStyle name="Normal 2 8 4 3 4 3 4" xfId="11052" xr:uid="{00000000-0005-0000-0000-0000825D0000}"/>
    <cellStyle name="Normal 2 8 4 3 4 3 5" xfId="11053" xr:uid="{00000000-0005-0000-0000-0000835D0000}"/>
    <cellStyle name="Normal 2 8 4 3 5" xfId="11054" xr:uid="{00000000-0005-0000-0000-0000845D0000}"/>
    <cellStyle name="Normal 2 8 4 3 5 2" xfId="11055" xr:uid="{00000000-0005-0000-0000-0000855D0000}"/>
    <cellStyle name="Normal 2 8 4 3 5 2 2" xfId="11056" xr:uid="{00000000-0005-0000-0000-0000865D0000}"/>
    <cellStyle name="Normal 2 8 4 3 5 2 3" xfId="11057" xr:uid="{00000000-0005-0000-0000-0000875D0000}"/>
    <cellStyle name="Normal 2 8 4 3 5 2 4" xfId="11058" xr:uid="{00000000-0005-0000-0000-0000885D0000}"/>
    <cellStyle name="Normal 2 8 4 3 5 2 5" xfId="11059" xr:uid="{00000000-0005-0000-0000-0000895D0000}"/>
    <cellStyle name="Normal 2 8 4 3 6" xfId="11060" xr:uid="{00000000-0005-0000-0000-00008A5D0000}"/>
    <cellStyle name="Normal 2 8 4 3 7" xfId="11061" xr:uid="{00000000-0005-0000-0000-00008B5D0000}"/>
    <cellStyle name="Normal 2 8 4 3 8" xfId="11062" xr:uid="{00000000-0005-0000-0000-00008C5D0000}"/>
    <cellStyle name="Normal 2 8 4 3 9" xfId="11063" xr:uid="{00000000-0005-0000-0000-00008D5D0000}"/>
    <cellStyle name="Normal 2 8 4 4" xfId="11064" xr:uid="{00000000-0005-0000-0000-00008E5D0000}"/>
    <cellStyle name="Normal 2 8 4 4 2" xfId="11065" xr:uid="{00000000-0005-0000-0000-00008F5D0000}"/>
    <cellStyle name="Normal 2 8 4 4 2 2" xfId="11066" xr:uid="{00000000-0005-0000-0000-0000905D0000}"/>
    <cellStyle name="Normal 2 8 4 4 2 2 2" xfId="11067" xr:uid="{00000000-0005-0000-0000-0000915D0000}"/>
    <cellStyle name="Normal 2 8 4 4 2 2 2 2" xfId="11068" xr:uid="{00000000-0005-0000-0000-0000925D0000}"/>
    <cellStyle name="Normal 2 8 4 4 2 2 2 2 2" xfId="11069" xr:uid="{00000000-0005-0000-0000-0000935D0000}"/>
    <cellStyle name="Normal 2 8 4 4 2 2 2 2 3" xfId="11070" xr:uid="{00000000-0005-0000-0000-0000945D0000}"/>
    <cellStyle name="Normal 2 8 4 4 2 2 2 2 4" xfId="11071" xr:uid="{00000000-0005-0000-0000-0000955D0000}"/>
    <cellStyle name="Normal 2 8 4 4 2 2 2 2 5" xfId="11072" xr:uid="{00000000-0005-0000-0000-0000965D0000}"/>
    <cellStyle name="Normal 2 8 4 4 2 2 2 2 6" xfId="11073" xr:uid="{00000000-0005-0000-0000-0000975D0000}"/>
    <cellStyle name="Normal 2 8 4 4 2 2 3" xfId="11074" xr:uid="{00000000-0005-0000-0000-0000985D0000}"/>
    <cellStyle name="Normal 2 8 4 4 2 2 4" xfId="11075" xr:uid="{00000000-0005-0000-0000-0000995D0000}"/>
    <cellStyle name="Normal 2 8 4 4 2 2 5" xfId="11076" xr:uid="{00000000-0005-0000-0000-00009A5D0000}"/>
    <cellStyle name="Normal 2 8 4 4 2 2 6" xfId="11077" xr:uid="{00000000-0005-0000-0000-00009B5D0000}"/>
    <cellStyle name="Normal 2 8 4 4 2 2 7" xfId="11078" xr:uid="{00000000-0005-0000-0000-00009C5D0000}"/>
    <cellStyle name="Normal 2 8 4 4 2 3" xfId="11079" xr:uid="{00000000-0005-0000-0000-00009D5D0000}"/>
    <cellStyle name="Normal 2 8 4 4 2 3 2" xfId="11080" xr:uid="{00000000-0005-0000-0000-00009E5D0000}"/>
    <cellStyle name="Normal 2 8 4 4 2 3 3" xfId="11081" xr:uid="{00000000-0005-0000-0000-00009F5D0000}"/>
    <cellStyle name="Normal 2 8 4 4 2 3 4" xfId="11082" xr:uid="{00000000-0005-0000-0000-0000A05D0000}"/>
    <cellStyle name="Normal 2 8 4 4 2 3 5" xfId="11083" xr:uid="{00000000-0005-0000-0000-0000A15D0000}"/>
    <cellStyle name="Normal 2 8 4 4 2 3 6" xfId="11084" xr:uid="{00000000-0005-0000-0000-0000A25D0000}"/>
    <cellStyle name="Normal 2 8 4 4 3" xfId="11085" xr:uid="{00000000-0005-0000-0000-0000A35D0000}"/>
    <cellStyle name="Normal 2 8 4 4 3 2" xfId="11086" xr:uid="{00000000-0005-0000-0000-0000A45D0000}"/>
    <cellStyle name="Normal 2 8 4 4 3 2 2" xfId="11087" xr:uid="{00000000-0005-0000-0000-0000A55D0000}"/>
    <cellStyle name="Normal 2 8 4 4 3 2 3" xfId="11088" xr:uid="{00000000-0005-0000-0000-0000A65D0000}"/>
    <cellStyle name="Normal 2 8 4 4 3 2 4" xfId="11089" xr:uid="{00000000-0005-0000-0000-0000A75D0000}"/>
    <cellStyle name="Normal 2 8 4 4 3 2 5" xfId="11090" xr:uid="{00000000-0005-0000-0000-0000A85D0000}"/>
    <cellStyle name="Normal 2 8 4 4 3 2 6" xfId="11091" xr:uid="{00000000-0005-0000-0000-0000A95D0000}"/>
    <cellStyle name="Normal 2 8 4 4 4" xfId="11092" xr:uid="{00000000-0005-0000-0000-0000AA5D0000}"/>
    <cellStyle name="Normal 2 8 4 4 5" xfId="11093" xr:uid="{00000000-0005-0000-0000-0000AB5D0000}"/>
    <cellStyle name="Normal 2 8 4 4 6" xfId="11094" xr:uid="{00000000-0005-0000-0000-0000AC5D0000}"/>
    <cellStyle name="Normal 2 8 4 4 7" xfId="11095" xr:uid="{00000000-0005-0000-0000-0000AD5D0000}"/>
    <cellStyle name="Normal 2 8 4 4 8" xfId="11096" xr:uid="{00000000-0005-0000-0000-0000AE5D0000}"/>
    <cellStyle name="Normal 2 8 4 5" xfId="11097" xr:uid="{00000000-0005-0000-0000-0000AF5D0000}"/>
    <cellStyle name="Normal 2 8 4 5 2" xfId="11098" xr:uid="{00000000-0005-0000-0000-0000B05D0000}"/>
    <cellStyle name="Normal 2 8 4 5 2 2" xfId="11099" xr:uid="{00000000-0005-0000-0000-0000B15D0000}"/>
    <cellStyle name="Normal 2 8 4 5 2 2 2" xfId="11100" xr:uid="{00000000-0005-0000-0000-0000B25D0000}"/>
    <cellStyle name="Normal 2 8 4 5 2 2 3" xfId="11101" xr:uid="{00000000-0005-0000-0000-0000B35D0000}"/>
    <cellStyle name="Normal 2 8 4 5 2 2 4" xfId="11102" xr:uid="{00000000-0005-0000-0000-0000B45D0000}"/>
    <cellStyle name="Normal 2 8 4 5 2 2 5" xfId="11103" xr:uid="{00000000-0005-0000-0000-0000B55D0000}"/>
    <cellStyle name="Normal 2 8 4 5 2 2 6" xfId="11104" xr:uid="{00000000-0005-0000-0000-0000B65D0000}"/>
    <cellStyle name="Normal 2 8 4 5 3" xfId="11105" xr:uid="{00000000-0005-0000-0000-0000B75D0000}"/>
    <cellStyle name="Normal 2 8 4 5 4" xfId="11106" xr:uid="{00000000-0005-0000-0000-0000B85D0000}"/>
    <cellStyle name="Normal 2 8 4 5 5" xfId="11107" xr:uid="{00000000-0005-0000-0000-0000B95D0000}"/>
    <cellStyle name="Normal 2 8 4 5 6" xfId="11108" xr:uid="{00000000-0005-0000-0000-0000BA5D0000}"/>
    <cellStyle name="Normal 2 8 4 5 7" xfId="11109" xr:uid="{00000000-0005-0000-0000-0000BB5D0000}"/>
    <cellStyle name="Normal 2 8 4 6" xfId="11110" xr:uid="{00000000-0005-0000-0000-0000BC5D0000}"/>
    <cellStyle name="Normal 2 8 4 6 2" xfId="11111" xr:uid="{00000000-0005-0000-0000-0000BD5D0000}"/>
    <cellStyle name="Normal 2 8 4 6 3" xfId="11112" xr:uid="{00000000-0005-0000-0000-0000BE5D0000}"/>
    <cellStyle name="Normal 2 8 4 6 4" xfId="11113" xr:uid="{00000000-0005-0000-0000-0000BF5D0000}"/>
    <cellStyle name="Normal 2 8 4 6 5" xfId="11114" xr:uid="{00000000-0005-0000-0000-0000C05D0000}"/>
    <cellStyle name="Normal 2 8 4 6 6" xfId="11115" xr:uid="{00000000-0005-0000-0000-0000C15D0000}"/>
    <cellStyle name="Normal 2 8 5" xfId="11116" xr:uid="{00000000-0005-0000-0000-0000C25D0000}"/>
    <cellStyle name="Normal 2 8 5 2" xfId="11117" xr:uid="{00000000-0005-0000-0000-0000C35D0000}"/>
    <cellStyle name="Normal 2 8 5 3" xfId="11118" xr:uid="{00000000-0005-0000-0000-0000C45D0000}"/>
    <cellStyle name="Normal 2 8 5 4" xfId="11119" xr:uid="{00000000-0005-0000-0000-0000C55D0000}"/>
    <cellStyle name="Normal 2 8 5 5" xfId="11120" xr:uid="{00000000-0005-0000-0000-0000C65D0000}"/>
    <cellStyle name="Normal 2 8 6" xfId="11121" xr:uid="{00000000-0005-0000-0000-0000C75D0000}"/>
    <cellStyle name="Normal 2 8 6 2" xfId="11122" xr:uid="{00000000-0005-0000-0000-0000C85D0000}"/>
    <cellStyle name="Normal 2 8 6 3" xfId="11123" xr:uid="{00000000-0005-0000-0000-0000C95D0000}"/>
    <cellStyle name="Normal 2 8 6 4" xfId="11124" xr:uid="{00000000-0005-0000-0000-0000CA5D0000}"/>
    <cellStyle name="Normal 2 8 6 5" xfId="11125" xr:uid="{00000000-0005-0000-0000-0000CB5D0000}"/>
    <cellStyle name="Normal 2 8 7" xfId="11126" xr:uid="{00000000-0005-0000-0000-0000CC5D0000}"/>
    <cellStyle name="Normal 2 8 7 2" xfId="11127" xr:uid="{00000000-0005-0000-0000-0000CD5D0000}"/>
    <cellStyle name="Normal 2 8 7 2 2" xfId="11128" xr:uid="{00000000-0005-0000-0000-0000CE5D0000}"/>
    <cellStyle name="Normal 2 8 7 2 2 2" xfId="11129" xr:uid="{00000000-0005-0000-0000-0000CF5D0000}"/>
    <cellStyle name="Normal 2 8 7 2 2 2 2" xfId="11130" xr:uid="{00000000-0005-0000-0000-0000D05D0000}"/>
    <cellStyle name="Normal 2 8 7 2 2 2 2 2" xfId="11131" xr:uid="{00000000-0005-0000-0000-0000D15D0000}"/>
    <cellStyle name="Normal 2 8 7 2 2 2 2 2 2" xfId="11132" xr:uid="{00000000-0005-0000-0000-0000D25D0000}"/>
    <cellStyle name="Normal 2 8 7 2 2 2 2 2 2 2" xfId="11133" xr:uid="{00000000-0005-0000-0000-0000D35D0000}"/>
    <cellStyle name="Normal 2 8 7 2 2 2 2 2 2 2 2" xfId="11134" xr:uid="{00000000-0005-0000-0000-0000D45D0000}"/>
    <cellStyle name="Normal 2 8 7 2 2 2 2 2 2 2 3" xfId="11135" xr:uid="{00000000-0005-0000-0000-0000D55D0000}"/>
    <cellStyle name="Normal 2 8 7 2 2 2 2 2 2 2 4" xfId="11136" xr:uid="{00000000-0005-0000-0000-0000D65D0000}"/>
    <cellStyle name="Normal 2 8 7 2 2 2 2 2 2 2 5" xfId="11137" xr:uid="{00000000-0005-0000-0000-0000D75D0000}"/>
    <cellStyle name="Normal 2 8 7 2 2 2 2 2 3" xfId="11138" xr:uid="{00000000-0005-0000-0000-0000D85D0000}"/>
    <cellStyle name="Normal 2 8 7 2 2 2 2 2 4" xfId="11139" xr:uid="{00000000-0005-0000-0000-0000D95D0000}"/>
    <cellStyle name="Normal 2 8 7 2 2 2 2 2 5" xfId="11140" xr:uid="{00000000-0005-0000-0000-0000DA5D0000}"/>
    <cellStyle name="Normal 2 8 7 2 2 2 2 2 6" xfId="11141" xr:uid="{00000000-0005-0000-0000-0000DB5D0000}"/>
    <cellStyle name="Normal 2 8 7 2 2 2 2 3" xfId="11142" xr:uid="{00000000-0005-0000-0000-0000DC5D0000}"/>
    <cellStyle name="Normal 2 8 7 2 2 2 2 3 2" xfId="11143" xr:uid="{00000000-0005-0000-0000-0000DD5D0000}"/>
    <cellStyle name="Normal 2 8 7 2 2 2 2 3 3" xfId="11144" xr:uid="{00000000-0005-0000-0000-0000DE5D0000}"/>
    <cellStyle name="Normal 2 8 7 2 2 2 2 3 4" xfId="11145" xr:uid="{00000000-0005-0000-0000-0000DF5D0000}"/>
    <cellStyle name="Normal 2 8 7 2 2 2 2 3 5" xfId="11146" xr:uid="{00000000-0005-0000-0000-0000E05D0000}"/>
    <cellStyle name="Normal 2 8 7 2 2 2 3" xfId="11147" xr:uid="{00000000-0005-0000-0000-0000E15D0000}"/>
    <cellStyle name="Normal 2 8 7 2 2 2 3 2" xfId="11148" xr:uid="{00000000-0005-0000-0000-0000E25D0000}"/>
    <cellStyle name="Normal 2 8 7 2 2 2 3 2 2" xfId="11149" xr:uid="{00000000-0005-0000-0000-0000E35D0000}"/>
    <cellStyle name="Normal 2 8 7 2 2 2 3 2 3" xfId="11150" xr:uid="{00000000-0005-0000-0000-0000E45D0000}"/>
    <cellStyle name="Normal 2 8 7 2 2 2 3 2 4" xfId="11151" xr:uid="{00000000-0005-0000-0000-0000E55D0000}"/>
    <cellStyle name="Normal 2 8 7 2 2 2 3 2 5" xfId="11152" xr:uid="{00000000-0005-0000-0000-0000E65D0000}"/>
    <cellStyle name="Normal 2 8 7 2 2 2 4" xfId="11153" xr:uid="{00000000-0005-0000-0000-0000E75D0000}"/>
    <cellStyle name="Normal 2 8 7 2 2 2 5" xfId="11154" xr:uid="{00000000-0005-0000-0000-0000E85D0000}"/>
    <cellStyle name="Normal 2 8 7 2 2 2 6" xfId="11155" xr:uid="{00000000-0005-0000-0000-0000E95D0000}"/>
    <cellStyle name="Normal 2 8 7 2 2 2 7" xfId="11156" xr:uid="{00000000-0005-0000-0000-0000EA5D0000}"/>
    <cellStyle name="Normal 2 8 7 2 2 3" xfId="11157" xr:uid="{00000000-0005-0000-0000-0000EB5D0000}"/>
    <cellStyle name="Normal 2 8 7 2 2 3 2" xfId="11158" xr:uid="{00000000-0005-0000-0000-0000EC5D0000}"/>
    <cellStyle name="Normal 2 8 7 2 2 3 2 2" xfId="11159" xr:uid="{00000000-0005-0000-0000-0000ED5D0000}"/>
    <cellStyle name="Normal 2 8 7 2 2 3 2 2 2" xfId="11160" xr:uid="{00000000-0005-0000-0000-0000EE5D0000}"/>
    <cellStyle name="Normal 2 8 7 2 2 3 2 2 3" xfId="11161" xr:uid="{00000000-0005-0000-0000-0000EF5D0000}"/>
    <cellStyle name="Normal 2 8 7 2 2 3 2 2 4" xfId="11162" xr:uid="{00000000-0005-0000-0000-0000F05D0000}"/>
    <cellStyle name="Normal 2 8 7 2 2 3 2 2 5" xfId="11163" xr:uid="{00000000-0005-0000-0000-0000F15D0000}"/>
    <cellStyle name="Normal 2 8 7 2 2 3 3" xfId="11164" xr:uid="{00000000-0005-0000-0000-0000F25D0000}"/>
    <cellStyle name="Normal 2 8 7 2 2 3 4" xfId="11165" xr:uid="{00000000-0005-0000-0000-0000F35D0000}"/>
    <cellStyle name="Normal 2 8 7 2 2 3 5" xfId="11166" xr:uid="{00000000-0005-0000-0000-0000F45D0000}"/>
    <cellStyle name="Normal 2 8 7 2 2 3 6" xfId="11167" xr:uid="{00000000-0005-0000-0000-0000F55D0000}"/>
    <cellStyle name="Normal 2 8 7 2 2 4" xfId="11168" xr:uid="{00000000-0005-0000-0000-0000F65D0000}"/>
    <cellStyle name="Normal 2 8 7 2 2 4 2" xfId="11169" xr:uid="{00000000-0005-0000-0000-0000F75D0000}"/>
    <cellStyle name="Normal 2 8 7 2 2 4 3" xfId="11170" xr:uid="{00000000-0005-0000-0000-0000F85D0000}"/>
    <cellStyle name="Normal 2 8 7 2 2 4 4" xfId="11171" xr:uid="{00000000-0005-0000-0000-0000F95D0000}"/>
    <cellStyle name="Normal 2 8 7 2 2 4 5" xfId="11172" xr:uid="{00000000-0005-0000-0000-0000FA5D0000}"/>
    <cellStyle name="Normal 2 8 7 2 3" xfId="11173" xr:uid="{00000000-0005-0000-0000-0000FB5D0000}"/>
    <cellStyle name="Normal 2 8 7 2 3 2" xfId="11174" xr:uid="{00000000-0005-0000-0000-0000FC5D0000}"/>
    <cellStyle name="Normal 2 8 7 2 3 3" xfId="11175" xr:uid="{00000000-0005-0000-0000-0000FD5D0000}"/>
    <cellStyle name="Normal 2 8 7 2 3 4" xfId="11176" xr:uid="{00000000-0005-0000-0000-0000FE5D0000}"/>
    <cellStyle name="Normal 2 8 7 2 3 5" xfId="11177" xr:uid="{00000000-0005-0000-0000-0000FF5D0000}"/>
    <cellStyle name="Normal 2 8 7 2 4" xfId="11178" xr:uid="{00000000-0005-0000-0000-0000005E0000}"/>
    <cellStyle name="Normal 2 8 7 2 4 2" xfId="11179" xr:uid="{00000000-0005-0000-0000-0000015E0000}"/>
    <cellStyle name="Normal 2 8 7 2 4 2 2" xfId="11180" xr:uid="{00000000-0005-0000-0000-0000025E0000}"/>
    <cellStyle name="Normal 2 8 7 2 4 2 2 2" xfId="11181" xr:uid="{00000000-0005-0000-0000-0000035E0000}"/>
    <cellStyle name="Normal 2 8 7 2 4 2 2 2 2" xfId="11182" xr:uid="{00000000-0005-0000-0000-0000045E0000}"/>
    <cellStyle name="Normal 2 8 7 2 4 2 2 2 3" xfId="11183" xr:uid="{00000000-0005-0000-0000-0000055E0000}"/>
    <cellStyle name="Normal 2 8 7 2 4 2 2 2 4" xfId="11184" xr:uid="{00000000-0005-0000-0000-0000065E0000}"/>
    <cellStyle name="Normal 2 8 7 2 4 2 2 2 5" xfId="11185" xr:uid="{00000000-0005-0000-0000-0000075E0000}"/>
    <cellStyle name="Normal 2 8 7 2 4 2 3" xfId="11186" xr:uid="{00000000-0005-0000-0000-0000085E0000}"/>
    <cellStyle name="Normal 2 8 7 2 4 2 4" xfId="11187" xr:uid="{00000000-0005-0000-0000-0000095E0000}"/>
    <cellStyle name="Normal 2 8 7 2 4 2 5" xfId="11188" xr:uid="{00000000-0005-0000-0000-00000A5E0000}"/>
    <cellStyle name="Normal 2 8 7 2 4 2 6" xfId="11189" xr:uid="{00000000-0005-0000-0000-00000B5E0000}"/>
    <cellStyle name="Normal 2 8 7 2 4 3" xfId="11190" xr:uid="{00000000-0005-0000-0000-00000C5E0000}"/>
    <cellStyle name="Normal 2 8 7 2 4 3 2" xfId="11191" xr:uid="{00000000-0005-0000-0000-00000D5E0000}"/>
    <cellStyle name="Normal 2 8 7 2 4 3 3" xfId="11192" xr:uid="{00000000-0005-0000-0000-00000E5E0000}"/>
    <cellStyle name="Normal 2 8 7 2 4 3 4" xfId="11193" xr:uid="{00000000-0005-0000-0000-00000F5E0000}"/>
    <cellStyle name="Normal 2 8 7 2 4 3 5" xfId="11194" xr:uid="{00000000-0005-0000-0000-0000105E0000}"/>
    <cellStyle name="Normal 2 8 7 2 5" xfId="11195" xr:uid="{00000000-0005-0000-0000-0000115E0000}"/>
    <cellStyle name="Normal 2 8 7 2 5 2" xfId="11196" xr:uid="{00000000-0005-0000-0000-0000125E0000}"/>
    <cellStyle name="Normal 2 8 7 2 5 2 2" xfId="11197" xr:uid="{00000000-0005-0000-0000-0000135E0000}"/>
    <cellStyle name="Normal 2 8 7 2 5 2 3" xfId="11198" xr:uid="{00000000-0005-0000-0000-0000145E0000}"/>
    <cellStyle name="Normal 2 8 7 2 5 2 4" xfId="11199" xr:uid="{00000000-0005-0000-0000-0000155E0000}"/>
    <cellStyle name="Normal 2 8 7 2 5 2 5" xfId="11200" xr:uid="{00000000-0005-0000-0000-0000165E0000}"/>
    <cellStyle name="Normal 2 8 7 2 6" xfId="11201" xr:uid="{00000000-0005-0000-0000-0000175E0000}"/>
    <cellStyle name="Normal 2 8 7 2 7" xfId="11202" xr:uid="{00000000-0005-0000-0000-0000185E0000}"/>
    <cellStyle name="Normal 2 8 7 2 8" xfId="11203" xr:uid="{00000000-0005-0000-0000-0000195E0000}"/>
    <cellStyle name="Normal 2 8 7 2 9" xfId="11204" xr:uid="{00000000-0005-0000-0000-00001A5E0000}"/>
    <cellStyle name="Normal 2 8 7 3" xfId="11205" xr:uid="{00000000-0005-0000-0000-00001B5E0000}"/>
    <cellStyle name="Normal 2 8 7 3 2" xfId="11206" xr:uid="{00000000-0005-0000-0000-00001C5E0000}"/>
    <cellStyle name="Normal 2 8 7 3 2 2" xfId="11207" xr:uid="{00000000-0005-0000-0000-00001D5E0000}"/>
    <cellStyle name="Normal 2 8 7 3 2 2 2" xfId="11208" xr:uid="{00000000-0005-0000-0000-00001E5E0000}"/>
    <cellStyle name="Normal 2 8 7 3 2 2 2 2" xfId="11209" xr:uid="{00000000-0005-0000-0000-00001F5E0000}"/>
    <cellStyle name="Normal 2 8 7 3 2 2 2 2 2" xfId="11210" xr:uid="{00000000-0005-0000-0000-0000205E0000}"/>
    <cellStyle name="Normal 2 8 7 3 2 2 2 2 3" xfId="11211" xr:uid="{00000000-0005-0000-0000-0000215E0000}"/>
    <cellStyle name="Normal 2 8 7 3 2 2 2 2 4" xfId="11212" xr:uid="{00000000-0005-0000-0000-0000225E0000}"/>
    <cellStyle name="Normal 2 8 7 3 2 2 2 2 5" xfId="11213" xr:uid="{00000000-0005-0000-0000-0000235E0000}"/>
    <cellStyle name="Normal 2 8 7 3 2 2 2 2 6" xfId="11214" xr:uid="{00000000-0005-0000-0000-0000245E0000}"/>
    <cellStyle name="Normal 2 8 7 3 2 2 3" xfId="11215" xr:uid="{00000000-0005-0000-0000-0000255E0000}"/>
    <cellStyle name="Normal 2 8 7 3 2 2 4" xfId="11216" xr:uid="{00000000-0005-0000-0000-0000265E0000}"/>
    <cellStyle name="Normal 2 8 7 3 2 2 5" xfId="11217" xr:uid="{00000000-0005-0000-0000-0000275E0000}"/>
    <cellStyle name="Normal 2 8 7 3 2 2 6" xfId="11218" xr:uid="{00000000-0005-0000-0000-0000285E0000}"/>
    <cellStyle name="Normal 2 8 7 3 2 2 7" xfId="11219" xr:uid="{00000000-0005-0000-0000-0000295E0000}"/>
    <cellStyle name="Normal 2 8 7 3 2 3" xfId="11220" xr:uid="{00000000-0005-0000-0000-00002A5E0000}"/>
    <cellStyle name="Normal 2 8 7 3 2 3 2" xfId="11221" xr:uid="{00000000-0005-0000-0000-00002B5E0000}"/>
    <cellStyle name="Normal 2 8 7 3 2 3 3" xfId="11222" xr:uid="{00000000-0005-0000-0000-00002C5E0000}"/>
    <cellStyle name="Normal 2 8 7 3 2 3 4" xfId="11223" xr:uid="{00000000-0005-0000-0000-00002D5E0000}"/>
    <cellStyle name="Normal 2 8 7 3 2 3 5" xfId="11224" xr:uid="{00000000-0005-0000-0000-00002E5E0000}"/>
    <cellStyle name="Normal 2 8 7 3 2 3 6" xfId="11225" xr:uid="{00000000-0005-0000-0000-00002F5E0000}"/>
    <cellStyle name="Normal 2 8 7 3 3" xfId="11226" xr:uid="{00000000-0005-0000-0000-0000305E0000}"/>
    <cellStyle name="Normal 2 8 7 3 3 2" xfId="11227" xr:uid="{00000000-0005-0000-0000-0000315E0000}"/>
    <cellStyle name="Normal 2 8 7 3 3 2 2" xfId="11228" xr:uid="{00000000-0005-0000-0000-0000325E0000}"/>
    <cellStyle name="Normal 2 8 7 3 3 2 3" xfId="11229" xr:uid="{00000000-0005-0000-0000-0000335E0000}"/>
    <cellStyle name="Normal 2 8 7 3 3 2 4" xfId="11230" xr:uid="{00000000-0005-0000-0000-0000345E0000}"/>
    <cellStyle name="Normal 2 8 7 3 3 2 5" xfId="11231" xr:uid="{00000000-0005-0000-0000-0000355E0000}"/>
    <cellStyle name="Normal 2 8 7 3 3 2 6" xfId="11232" xr:uid="{00000000-0005-0000-0000-0000365E0000}"/>
    <cellStyle name="Normal 2 8 7 3 4" xfId="11233" xr:uid="{00000000-0005-0000-0000-0000375E0000}"/>
    <cellStyle name="Normal 2 8 7 3 5" xfId="11234" xr:uid="{00000000-0005-0000-0000-0000385E0000}"/>
    <cellStyle name="Normal 2 8 7 3 6" xfId="11235" xr:uid="{00000000-0005-0000-0000-0000395E0000}"/>
    <cellStyle name="Normal 2 8 7 3 7" xfId="11236" xr:uid="{00000000-0005-0000-0000-00003A5E0000}"/>
    <cellStyle name="Normal 2 8 7 3 8" xfId="11237" xr:uid="{00000000-0005-0000-0000-00003B5E0000}"/>
    <cellStyle name="Normal 2 8 7 4" xfId="11238" xr:uid="{00000000-0005-0000-0000-00003C5E0000}"/>
    <cellStyle name="Normal 2 8 7 4 2" xfId="11239" xr:uid="{00000000-0005-0000-0000-00003D5E0000}"/>
    <cellStyle name="Normal 2 8 7 4 2 2" xfId="11240" xr:uid="{00000000-0005-0000-0000-00003E5E0000}"/>
    <cellStyle name="Normal 2 8 7 4 2 2 2" xfId="11241" xr:uid="{00000000-0005-0000-0000-00003F5E0000}"/>
    <cellStyle name="Normal 2 8 7 4 2 2 3" xfId="11242" xr:uid="{00000000-0005-0000-0000-0000405E0000}"/>
    <cellStyle name="Normal 2 8 7 4 2 2 4" xfId="11243" xr:uid="{00000000-0005-0000-0000-0000415E0000}"/>
    <cellStyle name="Normal 2 8 7 4 2 2 5" xfId="11244" xr:uid="{00000000-0005-0000-0000-0000425E0000}"/>
    <cellStyle name="Normal 2 8 7 4 2 2 6" xfId="11245" xr:uid="{00000000-0005-0000-0000-0000435E0000}"/>
    <cellStyle name="Normal 2 8 7 4 3" xfId="11246" xr:uid="{00000000-0005-0000-0000-0000445E0000}"/>
    <cellStyle name="Normal 2 8 7 4 4" xfId="11247" xr:uid="{00000000-0005-0000-0000-0000455E0000}"/>
    <cellStyle name="Normal 2 8 7 4 5" xfId="11248" xr:uid="{00000000-0005-0000-0000-0000465E0000}"/>
    <cellStyle name="Normal 2 8 7 4 6" xfId="11249" xr:uid="{00000000-0005-0000-0000-0000475E0000}"/>
    <cellStyle name="Normal 2 8 7 4 7" xfId="11250" xr:uid="{00000000-0005-0000-0000-0000485E0000}"/>
    <cellStyle name="Normal 2 8 7 5" xfId="11251" xr:uid="{00000000-0005-0000-0000-0000495E0000}"/>
    <cellStyle name="Normal 2 8 7 5 2" xfId="11252" xr:uid="{00000000-0005-0000-0000-00004A5E0000}"/>
    <cellStyle name="Normal 2 8 7 5 3" xfId="11253" xr:uid="{00000000-0005-0000-0000-00004B5E0000}"/>
    <cellStyle name="Normal 2 8 7 5 4" xfId="11254" xr:uid="{00000000-0005-0000-0000-00004C5E0000}"/>
    <cellStyle name="Normal 2 8 7 5 5" xfId="11255" xr:uid="{00000000-0005-0000-0000-00004D5E0000}"/>
    <cellStyle name="Normal 2 8 7 5 6" xfId="11256" xr:uid="{00000000-0005-0000-0000-00004E5E0000}"/>
    <cellStyle name="Normal 2 8 8" xfId="11257" xr:uid="{00000000-0005-0000-0000-00004F5E0000}"/>
    <cellStyle name="Normal 2 8 8 2" xfId="11258" xr:uid="{00000000-0005-0000-0000-0000505E0000}"/>
    <cellStyle name="Normal 2 8 8 3" xfId="11259" xr:uid="{00000000-0005-0000-0000-0000515E0000}"/>
    <cellStyle name="Normal 2 8 8 4" xfId="11260" xr:uid="{00000000-0005-0000-0000-0000525E0000}"/>
    <cellStyle name="Normal 2 8 8 5" xfId="11261" xr:uid="{00000000-0005-0000-0000-0000535E0000}"/>
    <cellStyle name="Normal 2 8 9" xfId="11262" xr:uid="{00000000-0005-0000-0000-0000545E0000}"/>
    <cellStyle name="Normal 2 8 9 2" xfId="11263" xr:uid="{00000000-0005-0000-0000-0000555E0000}"/>
    <cellStyle name="Normal 2 8 9 3" xfId="11264" xr:uid="{00000000-0005-0000-0000-0000565E0000}"/>
    <cellStyle name="Normal 2 8 9 4" xfId="11265" xr:uid="{00000000-0005-0000-0000-0000575E0000}"/>
    <cellStyle name="Normal 2 8 9 5" xfId="11266" xr:uid="{00000000-0005-0000-0000-0000585E0000}"/>
    <cellStyle name="Normal 2 9" xfId="11267" xr:uid="{00000000-0005-0000-0000-0000595E0000}"/>
    <cellStyle name="Normal 2 9 10" xfId="11268" xr:uid="{00000000-0005-0000-0000-00005A5E0000}"/>
    <cellStyle name="Normal 2 9 10 2" xfId="11269" xr:uid="{00000000-0005-0000-0000-00005B5E0000}"/>
    <cellStyle name="Normal 2 9 10 2 2" xfId="11270" xr:uid="{00000000-0005-0000-0000-00005C5E0000}"/>
    <cellStyle name="Normal 2 9 10 2 2 2" xfId="11271" xr:uid="{00000000-0005-0000-0000-00005D5E0000}"/>
    <cellStyle name="Normal 2 9 10 2 2 2 2" xfId="11272" xr:uid="{00000000-0005-0000-0000-00005E5E0000}"/>
    <cellStyle name="Normal 2 9 10 2 2 2 2 2" xfId="11273" xr:uid="{00000000-0005-0000-0000-00005F5E0000}"/>
    <cellStyle name="Normal 2 9 10 2 2 2 2 2 2" xfId="11274" xr:uid="{00000000-0005-0000-0000-0000605E0000}"/>
    <cellStyle name="Normal 2 9 10 2 2 2 2 2 3" xfId="11275" xr:uid="{00000000-0005-0000-0000-0000615E0000}"/>
    <cellStyle name="Normal 2 9 10 2 2 2 2 2 4" xfId="11276" xr:uid="{00000000-0005-0000-0000-0000625E0000}"/>
    <cellStyle name="Normal 2 9 10 2 2 2 2 2 5" xfId="11277" xr:uid="{00000000-0005-0000-0000-0000635E0000}"/>
    <cellStyle name="Normal 2 9 10 2 2 2 3" xfId="11278" xr:uid="{00000000-0005-0000-0000-0000645E0000}"/>
    <cellStyle name="Normal 2 9 10 2 2 2 4" xfId="11279" xr:uid="{00000000-0005-0000-0000-0000655E0000}"/>
    <cellStyle name="Normal 2 9 10 2 2 2 5" xfId="11280" xr:uid="{00000000-0005-0000-0000-0000665E0000}"/>
    <cellStyle name="Normal 2 9 10 2 2 2 6" xfId="11281" xr:uid="{00000000-0005-0000-0000-0000675E0000}"/>
    <cellStyle name="Normal 2 9 10 2 2 3" xfId="11282" xr:uid="{00000000-0005-0000-0000-0000685E0000}"/>
    <cellStyle name="Normal 2 9 10 2 2 3 2" xfId="11283" xr:uid="{00000000-0005-0000-0000-0000695E0000}"/>
    <cellStyle name="Normal 2 9 10 2 2 3 3" xfId="11284" xr:uid="{00000000-0005-0000-0000-00006A5E0000}"/>
    <cellStyle name="Normal 2 9 10 2 2 3 4" xfId="11285" xr:uid="{00000000-0005-0000-0000-00006B5E0000}"/>
    <cellStyle name="Normal 2 9 10 2 2 3 5" xfId="11286" xr:uid="{00000000-0005-0000-0000-00006C5E0000}"/>
    <cellStyle name="Normal 2 9 10 2 3" xfId="11287" xr:uid="{00000000-0005-0000-0000-00006D5E0000}"/>
    <cellStyle name="Normal 2 9 10 2 3 2" xfId="11288" xr:uid="{00000000-0005-0000-0000-00006E5E0000}"/>
    <cellStyle name="Normal 2 9 10 2 3 2 2" xfId="11289" xr:uid="{00000000-0005-0000-0000-00006F5E0000}"/>
    <cellStyle name="Normal 2 9 10 2 3 2 3" xfId="11290" xr:uid="{00000000-0005-0000-0000-0000705E0000}"/>
    <cellStyle name="Normal 2 9 10 2 3 2 4" xfId="11291" xr:uid="{00000000-0005-0000-0000-0000715E0000}"/>
    <cellStyle name="Normal 2 9 10 2 3 2 5" xfId="11292" xr:uid="{00000000-0005-0000-0000-0000725E0000}"/>
    <cellStyle name="Normal 2 9 10 2 4" xfId="11293" xr:uid="{00000000-0005-0000-0000-0000735E0000}"/>
    <cellStyle name="Normal 2 9 10 2 5" xfId="11294" xr:uid="{00000000-0005-0000-0000-0000745E0000}"/>
    <cellStyle name="Normal 2 9 10 2 6" xfId="11295" xr:uid="{00000000-0005-0000-0000-0000755E0000}"/>
    <cellStyle name="Normal 2 9 10 2 7" xfId="11296" xr:uid="{00000000-0005-0000-0000-0000765E0000}"/>
    <cellStyle name="Normal 2 9 10 3" xfId="11297" xr:uid="{00000000-0005-0000-0000-0000775E0000}"/>
    <cellStyle name="Normal 2 9 10 3 2" xfId="11298" xr:uid="{00000000-0005-0000-0000-0000785E0000}"/>
    <cellStyle name="Normal 2 9 10 3 2 2" xfId="11299" xr:uid="{00000000-0005-0000-0000-0000795E0000}"/>
    <cellStyle name="Normal 2 9 10 3 2 2 2" xfId="11300" xr:uid="{00000000-0005-0000-0000-00007A5E0000}"/>
    <cellStyle name="Normal 2 9 10 3 2 2 3" xfId="11301" xr:uid="{00000000-0005-0000-0000-00007B5E0000}"/>
    <cellStyle name="Normal 2 9 10 3 2 2 4" xfId="11302" xr:uid="{00000000-0005-0000-0000-00007C5E0000}"/>
    <cellStyle name="Normal 2 9 10 3 2 2 5" xfId="11303" xr:uid="{00000000-0005-0000-0000-00007D5E0000}"/>
    <cellStyle name="Normal 2 9 10 3 3" xfId="11304" xr:uid="{00000000-0005-0000-0000-00007E5E0000}"/>
    <cellStyle name="Normal 2 9 10 3 4" xfId="11305" xr:uid="{00000000-0005-0000-0000-00007F5E0000}"/>
    <cellStyle name="Normal 2 9 10 3 5" xfId="11306" xr:uid="{00000000-0005-0000-0000-0000805E0000}"/>
    <cellStyle name="Normal 2 9 10 3 6" xfId="11307" xr:uid="{00000000-0005-0000-0000-0000815E0000}"/>
    <cellStyle name="Normal 2 9 10 4" xfId="11308" xr:uid="{00000000-0005-0000-0000-0000825E0000}"/>
    <cellStyle name="Normal 2 9 10 4 2" xfId="11309" xr:uid="{00000000-0005-0000-0000-0000835E0000}"/>
    <cellStyle name="Normal 2 9 10 4 3" xfId="11310" xr:uid="{00000000-0005-0000-0000-0000845E0000}"/>
    <cellStyle name="Normal 2 9 10 4 4" xfId="11311" xr:uid="{00000000-0005-0000-0000-0000855E0000}"/>
    <cellStyle name="Normal 2 9 10 4 5" xfId="11312" xr:uid="{00000000-0005-0000-0000-0000865E0000}"/>
    <cellStyle name="Normal 2 9 11" xfId="11313" xr:uid="{00000000-0005-0000-0000-0000875E0000}"/>
    <cellStyle name="Normal 2 9 11 2" xfId="11314" xr:uid="{00000000-0005-0000-0000-0000885E0000}"/>
    <cellStyle name="Normal 2 9 11 3" xfId="11315" xr:uid="{00000000-0005-0000-0000-0000895E0000}"/>
    <cellStyle name="Normal 2 9 11 4" xfId="11316" xr:uid="{00000000-0005-0000-0000-00008A5E0000}"/>
    <cellStyle name="Normal 2 9 11 5" xfId="11317" xr:uid="{00000000-0005-0000-0000-00008B5E0000}"/>
    <cellStyle name="Normal 2 9 12" xfId="11318" xr:uid="{00000000-0005-0000-0000-00008C5E0000}"/>
    <cellStyle name="Normal 2 9 12 2" xfId="11319" xr:uid="{00000000-0005-0000-0000-00008D5E0000}"/>
    <cellStyle name="Normal 2 9 12 3" xfId="11320" xr:uid="{00000000-0005-0000-0000-00008E5E0000}"/>
    <cellStyle name="Normal 2 9 12 4" xfId="11321" xr:uid="{00000000-0005-0000-0000-00008F5E0000}"/>
    <cellStyle name="Normal 2 9 12 5" xfId="11322" xr:uid="{00000000-0005-0000-0000-0000905E0000}"/>
    <cellStyle name="Normal 2 9 13" xfId="11323" xr:uid="{00000000-0005-0000-0000-0000915E0000}"/>
    <cellStyle name="Normal 2 9 13 2" xfId="11324" xr:uid="{00000000-0005-0000-0000-0000925E0000}"/>
    <cellStyle name="Normal 2 9 13 2 2" xfId="11325" xr:uid="{00000000-0005-0000-0000-0000935E0000}"/>
    <cellStyle name="Normal 2 9 13 2 2 2" xfId="11326" xr:uid="{00000000-0005-0000-0000-0000945E0000}"/>
    <cellStyle name="Normal 2 9 13 2 2 2 2" xfId="11327" xr:uid="{00000000-0005-0000-0000-0000955E0000}"/>
    <cellStyle name="Normal 2 9 13 2 2 2 3" xfId="11328" xr:uid="{00000000-0005-0000-0000-0000965E0000}"/>
    <cellStyle name="Normal 2 9 13 2 2 2 4" xfId="11329" xr:uid="{00000000-0005-0000-0000-0000975E0000}"/>
    <cellStyle name="Normal 2 9 13 2 2 2 5" xfId="11330" xr:uid="{00000000-0005-0000-0000-0000985E0000}"/>
    <cellStyle name="Normal 2 9 13 2 3" xfId="11331" xr:uid="{00000000-0005-0000-0000-0000995E0000}"/>
    <cellStyle name="Normal 2 9 13 2 4" xfId="11332" xr:uid="{00000000-0005-0000-0000-00009A5E0000}"/>
    <cellStyle name="Normal 2 9 13 2 5" xfId="11333" xr:uid="{00000000-0005-0000-0000-00009B5E0000}"/>
    <cellStyle name="Normal 2 9 13 2 6" xfId="11334" xr:uid="{00000000-0005-0000-0000-00009C5E0000}"/>
    <cellStyle name="Normal 2 9 13 3" xfId="11335" xr:uid="{00000000-0005-0000-0000-00009D5E0000}"/>
    <cellStyle name="Normal 2 9 13 3 2" xfId="11336" xr:uid="{00000000-0005-0000-0000-00009E5E0000}"/>
    <cellStyle name="Normal 2 9 13 3 3" xfId="11337" xr:uid="{00000000-0005-0000-0000-00009F5E0000}"/>
    <cellStyle name="Normal 2 9 13 3 4" xfId="11338" xr:uid="{00000000-0005-0000-0000-0000A05E0000}"/>
    <cellStyle name="Normal 2 9 13 3 5" xfId="11339" xr:uid="{00000000-0005-0000-0000-0000A15E0000}"/>
    <cellStyle name="Normal 2 9 14" xfId="11340" xr:uid="{00000000-0005-0000-0000-0000A25E0000}"/>
    <cellStyle name="Normal 2 9 14 2" xfId="11341" xr:uid="{00000000-0005-0000-0000-0000A35E0000}"/>
    <cellStyle name="Normal 2 9 14 3" xfId="11342" xr:uid="{00000000-0005-0000-0000-0000A45E0000}"/>
    <cellStyle name="Normal 2 9 14 4" xfId="11343" xr:uid="{00000000-0005-0000-0000-0000A55E0000}"/>
    <cellStyle name="Normal 2 9 14 5" xfId="11344" xr:uid="{00000000-0005-0000-0000-0000A65E0000}"/>
    <cellStyle name="Normal 2 9 15" xfId="11345" xr:uid="{00000000-0005-0000-0000-0000A75E0000}"/>
    <cellStyle name="Normal 2 9 15 2" xfId="11346" xr:uid="{00000000-0005-0000-0000-0000A85E0000}"/>
    <cellStyle name="Normal 2 9 15 2 2" xfId="11347" xr:uid="{00000000-0005-0000-0000-0000A95E0000}"/>
    <cellStyle name="Normal 2 9 15 2 3" xfId="11348" xr:uid="{00000000-0005-0000-0000-0000AA5E0000}"/>
    <cellStyle name="Normal 2 9 15 2 4" xfId="11349" xr:uid="{00000000-0005-0000-0000-0000AB5E0000}"/>
    <cellStyle name="Normal 2 9 15 2 5" xfId="11350" xr:uid="{00000000-0005-0000-0000-0000AC5E0000}"/>
    <cellStyle name="Normal 2 9 16" xfId="11351" xr:uid="{00000000-0005-0000-0000-0000AD5E0000}"/>
    <cellStyle name="Normal 2 9 16 2" xfId="11352" xr:uid="{00000000-0005-0000-0000-0000AE5E0000}"/>
    <cellStyle name="Normal 2 9 16 3" xfId="11353" xr:uid="{00000000-0005-0000-0000-0000AF5E0000}"/>
    <cellStyle name="Normal 2 9 16 4" xfId="11354" xr:uid="{00000000-0005-0000-0000-0000B05E0000}"/>
    <cellStyle name="Normal 2 9 16 5" xfId="11355" xr:uid="{00000000-0005-0000-0000-0000B15E0000}"/>
    <cellStyle name="Normal 2 9 17" xfId="11356" xr:uid="{00000000-0005-0000-0000-0000B25E0000}"/>
    <cellStyle name="Normal 2 9 17 2" xfId="11357" xr:uid="{00000000-0005-0000-0000-0000B35E0000}"/>
    <cellStyle name="Normal 2 9 17 3" xfId="11358" xr:uid="{00000000-0005-0000-0000-0000B45E0000}"/>
    <cellStyle name="Normal 2 9 17 4" xfId="11359" xr:uid="{00000000-0005-0000-0000-0000B55E0000}"/>
    <cellStyle name="Normal 2 9 17 5" xfId="11360" xr:uid="{00000000-0005-0000-0000-0000B65E0000}"/>
    <cellStyle name="Normal 2 9 18" xfId="11361" xr:uid="{00000000-0005-0000-0000-0000B75E0000}"/>
    <cellStyle name="Normal 2 9 19" xfId="11362" xr:uid="{00000000-0005-0000-0000-0000B85E0000}"/>
    <cellStyle name="Normal 2 9 2" xfId="11363" xr:uid="{00000000-0005-0000-0000-0000B95E0000}"/>
    <cellStyle name="Normal 2 9 2 2" xfId="11364" xr:uid="{00000000-0005-0000-0000-0000BA5E0000}"/>
    <cellStyle name="Normal 2 9 2 3" xfId="11365" xr:uid="{00000000-0005-0000-0000-0000BB5E0000}"/>
    <cellStyle name="Normal 2 9 2 4" xfId="11366" xr:uid="{00000000-0005-0000-0000-0000BC5E0000}"/>
    <cellStyle name="Normal 2 9 2 5" xfId="11367" xr:uid="{00000000-0005-0000-0000-0000BD5E0000}"/>
    <cellStyle name="Normal 2 9 20" xfId="11368" xr:uid="{00000000-0005-0000-0000-0000BE5E0000}"/>
    <cellStyle name="Normal 2 9 21" xfId="11369" xr:uid="{00000000-0005-0000-0000-0000BF5E0000}"/>
    <cellStyle name="Normal 2 9 3" xfId="11370" xr:uid="{00000000-0005-0000-0000-0000C05E0000}"/>
    <cellStyle name="Normal 2 9 3 2" xfId="11371" xr:uid="{00000000-0005-0000-0000-0000C15E0000}"/>
    <cellStyle name="Normal 2 9 3 2 10" xfId="11372" xr:uid="{00000000-0005-0000-0000-0000C25E0000}"/>
    <cellStyle name="Normal 2 9 3 2 2" xfId="11373" xr:uid="{00000000-0005-0000-0000-0000C35E0000}"/>
    <cellStyle name="Normal 2 9 3 2 2 2" xfId="11374" xr:uid="{00000000-0005-0000-0000-0000C45E0000}"/>
    <cellStyle name="Normal 2 9 3 2 2 2 2" xfId="11375" xr:uid="{00000000-0005-0000-0000-0000C55E0000}"/>
    <cellStyle name="Normal 2 9 3 2 2 2 2 2" xfId="11376" xr:uid="{00000000-0005-0000-0000-0000C65E0000}"/>
    <cellStyle name="Normal 2 9 3 2 2 2 2 2 2" xfId="11377" xr:uid="{00000000-0005-0000-0000-0000C75E0000}"/>
    <cellStyle name="Normal 2 9 3 2 2 2 2 2 2 2" xfId="11378" xr:uid="{00000000-0005-0000-0000-0000C85E0000}"/>
    <cellStyle name="Normal 2 9 3 2 2 2 2 2 2 2 2" xfId="11379" xr:uid="{00000000-0005-0000-0000-0000C95E0000}"/>
    <cellStyle name="Normal 2 9 3 2 2 2 2 2 2 2 2 2" xfId="11380" xr:uid="{00000000-0005-0000-0000-0000CA5E0000}"/>
    <cellStyle name="Normal 2 9 3 2 2 2 2 2 2 2 2 2 2" xfId="11381" xr:uid="{00000000-0005-0000-0000-0000CB5E0000}"/>
    <cellStyle name="Normal 2 9 3 2 2 2 2 2 2 2 2 2 3" xfId="11382" xr:uid="{00000000-0005-0000-0000-0000CC5E0000}"/>
    <cellStyle name="Normal 2 9 3 2 2 2 2 2 2 2 2 2 4" xfId="11383" xr:uid="{00000000-0005-0000-0000-0000CD5E0000}"/>
    <cellStyle name="Normal 2 9 3 2 2 2 2 2 2 2 2 2 5" xfId="11384" xr:uid="{00000000-0005-0000-0000-0000CE5E0000}"/>
    <cellStyle name="Normal 2 9 3 2 2 2 2 2 2 2 2 2 6" xfId="11385" xr:uid="{00000000-0005-0000-0000-0000CF5E0000}"/>
    <cellStyle name="Normal 2 9 3 2 2 2 2 2 2 2 3" xfId="11386" xr:uid="{00000000-0005-0000-0000-0000D05E0000}"/>
    <cellStyle name="Normal 2 9 3 2 2 2 2 2 2 2 4" xfId="11387" xr:uid="{00000000-0005-0000-0000-0000D15E0000}"/>
    <cellStyle name="Normal 2 9 3 2 2 2 2 2 2 2 5" xfId="11388" xr:uid="{00000000-0005-0000-0000-0000D25E0000}"/>
    <cellStyle name="Normal 2 9 3 2 2 2 2 2 2 2 6" xfId="11389" xr:uid="{00000000-0005-0000-0000-0000D35E0000}"/>
    <cellStyle name="Normal 2 9 3 2 2 2 2 2 2 2 7" xfId="11390" xr:uid="{00000000-0005-0000-0000-0000D45E0000}"/>
    <cellStyle name="Normal 2 9 3 2 2 2 2 2 2 3" xfId="11391" xr:uid="{00000000-0005-0000-0000-0000D55E0000}"/>
    <cellStyle name="Normal 2 9 3 2 2 2 2 2 2 3 2" xfId="11392" xr:uid="{00000000-0005-0000-0000-0000D65E0000}"/>
    <cellStyle name="Normal 2 9 3 2 2 2 2 2 2 3 3" xfId="11393" xr:uid="{00000000-0005-0000-0000-0000D75E0000}"/>
    <cellStyle name="Normal 2 9 3 2 2 2 2 2 2 3 4" xfId="11394" xr:uid="{00000000-0005-0000-0000-0000D85E0000}"/>
    <cellStyle name="Normal 2 9 3 2 2 2 2 2 2 3 5" xfId="11395" xr:uid="{00000000-0005-0000-0000-0000D95E0000}"/>
    <cellStyle name="Normal 2 9 3 2 2 2 2 2 2 3 6" xfId="11396" xr:uid="{00000000-0005-0000-0000-0000DA5E0000}"/>
    <cellStyle name="Normal 2 9 3 2 2 2 2 2 3" xfId="11397" xr:uid="{00000000-0005-0000-0000-0000DB5E0000}"/>
    <cellStyle name="Normal 2 9 3 2 2 2 2 2 3 2" xfId="11398" xr:uid="{00000000-0005-0000-0000-0000DC5E0000}"/>
    <cellStyle name="Normal 2 9 3 2 2 2 2 2 3 2 2" xfId="11399" xr:uid="{00000000-0005-0000-0000-0000DD5E0000}"/>
    <cellStyle name="Normal 2 9 3 2 2 2 2 2 3 2 3" xfId="11400" xr:uid="{00000000-0005-0000-0000-0000DE5E0000}"/>
    <cellStyle name="Normal 2 9 3 2 2 2 2 2 3 2 4" xfId="11401" xr:uid="{00000000-0005-0000-0000-0000DF5E0000}"/>
    <cellStyle name="Normal 2 9 3 2 2 2 2 2 3 2 5" xfId="11402" xr:uid="{00000000-0005-0000-0000-0000E05E0000}"/>
    <cellStyle name="Normal 2 9 3 2 2 2 2 2 3 2 6" xfId="11403" xr:uid="{00000000-0005-0000-0000-0000E15E0000}"/>
    <cellStyle name="Normal 2 9 3 2 2 2 2 2 4" xfId="11404" xr:uid="{00000000-0005-0000-0000-0000E25E0000}"/>
    <cellStyle name="Normal 2 9 3 2 2 2 2 2 5" xfId="11405" xr:uid="{00000000-0005-0000-0000-0000E35E0000}"/>
    <cellStyle name="Normal 2 9 3 2 2 2 2 2 6" xfId="11406" xr:uid="{00000000-0005-0000-0000-0000E45E0000}"/>
    <cellStyle name="Normal 2 9 3 2 2 2 2 2 7" xfId="11407" xr:uid="{00000000-0005-0000-0000-0000E55E0000}"/>
    <cellStyle name="Normal 2 9 3 2 2 2 2 2 8" xfId="11408" xr:uid="{00000000-0005-0000-0000-0000E65E0000}"/>
    <cellStyle name="Normal 2 9 3 2 2 2 2 3" xfId="11409" xr:uid="{00000000-0005-0000-0000-0000E75E0000}"/>
    <cellStyle name="Normal 2 9 3 2 2 2 2 4" xfId="11410" xr:uid="{00000000-0005-0000-0000-0000E85E0000}"/>
    <cellStyle name="Normal 2 9 3 2 2 2 2 4 2" xfId="11411" xr:uid="{00000000-0005-0000-0000-0000E95E0000}"/>
    <cellStyle name="Normal 2 9 3 2 2 2 2 4 2 2" xfId="11412" xr:uid="{00000000-0005-0000-0000-0000EA5E0000}"/>
    <cellStyle name="Normal 2 9 3 2 2 2 2 4 2 2 2" xfId="11413" xr:uid="{00000000-0005-0000-0000-0000EB5E0000}"/>
    <cellStyle name="Normal 2 9 3 2 2 2 2 4 2 2 3" xfId="11414" xr:uid="{00000000-0005-0000-0000-0000EC5E0000}"/>
    <cellStyle name="Normal 2 9 3 2 2 2 2 4 2 2 4" xfId="11415" xr:uid="{00000000-0005-0000-0000-0000ED5E0000}"/>
    <cellStyle name="Normal 2 9 3 2 2 2 2 4 2 2 5" xfId="11416" xr:uid="{00000000-0005-0000-0000-0000EE5E0000}"/>
    <cellStyle name="Normal 2 9 3 2 2 2 2 4 2 2 6" xfId="11417" xr:uid="{00000000-0005-0000-0000-0000EF5E0000}"/>
    <cellStyle name="Normal 2 9 3 2 2 2 2 4 3" xfId="11418" xr:uid="{00000000-0005-0000-0000-0000F05E0000}"/>
    <cellStyle name="Normal 2 9 3 2 2 2 2 4 4" xfId="11419" xr:uid="{00000000-0005-0000-0000-0000F15E0000}"/>
    <cellStyle name="Normal 2 9 3 2 2 2 2 4 5" xfId="11420" xr:uid="{00000000-0005-0000-0000-0000F25E0000}"/>
    <cellStyle name="Normal 2 9 3 2 2 2 2 4 6" xfId="11421" xr:uid="{00000000-0005-0000-0000-0000F35E0000}"/>
    <cellStyle name="Normal 2 9 3 2 2 2 2 4 7" xfId="11422" xr:uid="{00000000-0005-0000-0000-0000F45E0000}"/>
    <cellStyle name="Normal 2 9 3 2 2 2 2 5" xfId="11423" xr:uid="{00000000-0005-0000-0000-0000F55E0000}"/>
    <cellStyle name="Normal 2 9 3 2 2 2 2 5 2" xfId="11424" xr:uid="{00000000-0005-0000-0000-0000F65E0000}"/>
    <cellStyle name="Normal 2 9 3 2 2 2 2 5 3" xfId="11425" xr:uid="{00000000-0005-0000-0000-0000F75E0000}"/>
    <cellStyle name="Normal 2 9 3 2 2 2 2 5 4" xfId="11426" xr:uid="{00000000-0005-0000-0000-0000F85E0000}"/>
    <cellStyle name="Normal 2 9 3 2 2 2 2 5 5" xfId="11427" xr:uid="{00000000-0005-0000-0000-0000F95E0000}"/>
    <cellStyle name="Normal 2 9 3 2 2 2 2 5 6" xfId="11428" xr:uid="{00000000-0005-0000-0000-0000FA5E0000}"/>
    <cellStyle name="Normal 2 9 3 2 2 2 3" xfId="11429" xr:uid="{00000000-0005-0000-0000-0000FB5E0000}"/>
    <cellStyle name="Normal 2 9 3 2 2 2 3 2" xfId="11430" xr:uid="{00000000-0005-0000-0000-0000FC5E0000}"/>
    <cellStyle name="Normal 2 9 3 2 2 2 3 2 2" xfId="11431" xr:uid="{00000000-0005-0000-0000-0000FD5E0000}"/>
    <cellStyle name="Normal 2 9 3 2 2 2 3 2 2 2" xfId="11432" xr:uid="{00000000-0005-0000-0000-0000FE5E0000}"/>
    <cellStyle name="Normal 2 9 3 2 2 2 3 2 2 2 2" xfId="11433" xr:uid="{00000000-0005-0000-0000-0000FF5E0000}"/>
    <cellStyle name="Normal 2 9 3 2 2 2 3 2 2 2 2 2" xfId="11434" xr:uid="{00000000-0005-0000-0000-0000005F0000}"/>
    <cellStyle name="Normal 2 9 3 2 2 2 3 2 2 2 2 2 2" xfId="11435" xr:uid="{00000000-0005-0000-0000-0000015F0000}"/>
    <cellStyle name="Normal 2 9 3 2 2 2 3 2 2 2 2 2 3" xfId="11436" xr:uid="{00000000-0005-0000-0000-0000025F0000}"/>
    <cellStyle name="Normal 2 9 3 2 2 2 3 2 2 2 2 2 4" xfId="11437" xr:uid="{00000000-0005-0000-0000-0000035F0000}"/>
    <cellStyle name="Normal 2 9 3 2 2 2 3 2 2 2 2 2 5" xfId="11438" xr:uid="{00000000-0005-0000-0000-0000045F0000}"/>
    <cellStyle name="Normal 2 9 3 2 2 2 3 2 2 2 3" xfId="11439" xr:uid="{00000000-0005-0000-0000-0000055F0000}"/>
    <cellStyle name="Normal 2 9 3 2 2 2 3 2 2 2 4" xfId="11440" xr:uid="{00000000-0005-0000-0000-0000065F0000}"/>
    <cellStyle name="Normal 2 9 3 2 2 2 3 2 2 2 5" xfId="11441" xr:uid="{00000000-0005-0000-0000-0000075F0000}"/>
    <cellStyle name="Normal 2 9 3 2 2 2 3 2 2 2 6" xfId="11442" xr:uid="{00000000-0005-0000-0000-0000085F0000}"/>
    <cellStyle name="Normal 2 9 3 2 2 2 3 2 2 3" xfId="11443" xr:uid="{00000000-0005-0000-0000-0000095F0000}"/>
    <cellStyle name="Normal 2 9 3 2 2 2 3 2 2 3 2" xfId="11444" xr:uid="{00000000-0005-0000-0000-00000A5F0000}"/>
    <cellStyle name="Normal 2 9 3 2 2 2 3 2 2 3 3" xfId="11445" xr:uid="{00000000-0005-0000-0000-00000B5F0000}"/>
    <cellStyle name="Normal 2 9 3 2 2 2 3 2 2 3 4" xfId="11446" xr:uid="{00000000-0005-0000-0000-00000C5F0000}"/>
    <cellStyle name="Normal 2 9 3 2 2 2 3 2 2 3 5" xfId="11447" xr:uid="{00000000-0005-0000-0000-00000D5F0000}"/>
    <cellStyle name="Normal 2 9 3 2 2 2 3 2 3" xfId="11448" xr:uid="{00000000-0005-0000-0000-00000E5F0000}"/>
    <cellStyle name="Normal 2 9 3 2 2 2 3 2 3 2" xfId="11449" xr:uid="{00000000-0005-0000-0000-00000F5F0000}"/>
    <cellStyle name="Normal 2 9 3 2 2 2 3 2 3 2 2" xfId="11450" xr:uid="{00000000-0005-0000-0000-0000105F0000}"/>
    <cellStyle name="Normal 2 9 3 2 2 2 3 2 3 2 3" xfId="11451" xr:uid="{00000000-0005-0000-0000-0000115F0000}"/>
    <cellStyle name="Normal 2 9 3 2 2 2 3 2 3 2 4" xfId="11452" xr:uid="{00000000-0005-0000-0000-0000125F0000}"/>
    <cellStyle name="Normal 2 9 3 2 2 2 3 2 3 2 5" xfId="11453" xr:uid="{00000000-0005-0000-0000-0000135F0000}"/>
    <cellStyle name="Normal 2 9 3 2 2 2 3 2 4" xfId="11454" xr:uid="{00000000-0005-0000-0000-0000145F0000}"/>
    <cellStyle name="Normal 2 9 3 2 2 2 3 2 5" xfId="11455" xr:uid="{00000000-0005-0000-0000-0000155F0000}"/>
    <cellStyle name="Normal 2 9 3 2 2 2 3 2 6" xfId="11456" xr:uid="{00000000-0005-0000-0000-0000165F0000}"/>
    <cellStyle name="Normal 2 9 3 2 2 2 3 2 7" xfId="11457" xr:uid="{00000000-0005-0000-0000-0000175F0000}"/>
    <cellStyle name="Normal 2 9 3 2 2 2 3 3" xfId="11458" xr:uid="{00000000-0005-0000-0000-0000185F0000}"/>
    <cellStyle name="Normal 2 9 3 2 2 2 3 3 2" xfId="11459" xr:uid="{00000000-0005-0000-0000-0000195F0000}"/>
    <cellStyle name="Normal 2 9 3 2 2 2 3 3 2 2" xfId="11460" xr:uid="{00000000-0005-0000-0000-00001A5F0000}"/>
    <cellStyle name="Normal 2 9 3 2 2 2 3 3 2 2 2" xfId="11461" xr:uid="{00000000-0005-0000-0000-00001B5F0000}"/>
    <cellStyle name="Normal 2 9 3 2 2 2 3 3 2 2 3" xfId="11462" xr:uid="{00000000-0005-0000-0000-00001C5F0000}"/>
    <cellStyle name="Normal 2 9 3 2 2 2 3 3 2 2 4" xfId="11463" xr:uid="{00000000-0005-0000-0000-00001D5F0000}"/>
    <cellStyle name="Normal 2 9 3 2 2 2 3 3 2 2 5" xfId="11464" xr:uid="{00000000-0005-0000-0000-00001E5F0000}"/>
    <cellStyle name="Normal 2 9 3 2 2 2 3 3 3" xfId="11465" xr:uid="{00000000-0005-0000-0000-00001F5F0000}"/>
    <cellStyle name="Normal 2 9 3 2 2 2 3 3 4" xfId="11466" xr:uid="{00000000-0005-0000-0000-0000205F0000}"/>
    <cellStyle name="Normal 2 9 3 2 2 2 3 3 5" xfId="11467" xr:uid="{00000000-0005-0000-0000-0000215F0000}"/>
    <cellStyle name="Normal 2 9 3 2 2 2 3 3 6" xfId="11468" xr:uid="{00000000-0005-0000-0000-0000225F0000}"/>
    <cellStyle name="Normal 2 9 3 2 2 2 3 4" xfId="11469" xr:uid="{00000000-0005-0000-0000-0000235F0000}"/>
    <cellStyle name="Normal 2 9 3 2 2 2 3 4 2" xfId="11470" xr:uid="{00000000-0005-0000-0000-0000245F0000}"/>
    <cellStyle name="Normal 2 9 3 2 2 2 3 4 3" xfId="11471" xr:uid="{00000000-0005-0000-0000-0000255F0000}"/>
    <cellStyle name="Normal 2 9 3 2 2 2 3 4 4" xfId="11472" xr:uid="{00000000-0005-0000-0000-0000265F0000}"/>
    <cellStyle name="Normal 2 9 3 2 2 2 3 4 5" xfId="11473" xr:uid="{00000000-0005-0000-0000-0000275F0000}"/>
    <cellStyle name="Normal 2 9 3 2 2 2 4" xfId="11474" xr:uid="{00000000-0005-0000-0000-0000285F0000}"/>
    <cellStyle name="Normal 2 9 3 2 2 2 4 2" xfId="11475" xr:uid="{00000000-0005-0000-0000-0000295F0000}"/>
    <cellStyle name="Normal 2 9 3 2 2 2 4 2 2" xfId="11476" xr:uid="{00000000-0005-0000-0000-00002A5F0000}"/>
    <cellStyle name="Normal 2 9 3 2 2 2 4 2 2 2" xfId="11477" xr:uid="{00000000-0005-0000-0000-00002B5F0000}"/>
    <cellStyle name="Normal 2 9 3 2 2 2 4 2 2 2 2" xfId="11478" xr:uid="{00000000-0005-0000-0000-00002C5F0000}"/>
    <cellStyle name="Normal 2 9 3 2 2 2 4 2 2 2 3" xfId="11479" xr:uid="{00000000-0005-0000-0000-00002D5F0000}"/>
    <cellStyle name="Normal 2 9 3 2 2 2 4 2 2 2 4" xfId="11480" xr:uid="{00000000-0005-0000-0000-00002E5F0000}"/>
    <cellStyle name="Normal 2 9 3 2 2 2 4 2 2 2 5" xfId="11481" xr:uid="{00000000-0005-0000-0000-00002F5F0000}"/>
    <cellStyle name="Normal 2 9 3 2 2 2 4 2 3" xfId="11482" xr:uid="{00000000-0005-0000-0000-0000305F0000}"/>
    <cellStyle name="Normal 2 9 3 2 2 2 4 2 4" xfId="11483" xr:uid="{00000000-0005-0000-0000-0000315F0000}"/>
    <cellStyle name="Normal 2 9 3 2 2 2 4 2 5" xfId="11484" xr:uid="{00000000-0005-0000-0000-0000325F0000}"/>
    <cellStyle name="Normal 2 9 3 2 2 2 4 2 6" xfId="11485" xr:uid="{00000000-0005-0000-0000-0000335F0000}"/>
    <cellStyle name="Normal 2 9 3 2 2 2 4 3" xfId="11486" xr:uid="{00000000-0005-0000-0000-0000345F0000}"/>
    <cellStyle name="Normal 2 9 3 2 2 2 4 3 2" xfId="11487" xr:uid="{00000000-0005-0000-0000-0000355F0000}"/>
    <cellStyle name="Normal 2 9 3 2 2 2 4 3 3" xfId="11488" xr:uid="{00000000-0005-0000-0000-0000365F0000}"/>
    <cellStyle name="Normal 2 9 3 2 2 2 4 3 4" xfId="11489" xr:uid="{00000000-0005-0000-0000-0000375F0000}"/>
    <cellStyle name="Normal 2 9 3 2 2 2 4 3 5" xfId="11490" xr:uid="{00000000-0005-0000-0000-0000385F0000}"/>
    <cellStyle name="Normal 2 9 3 2 2 2 5" xfId="11491" xr:uid="{00000000-0005-0000-0000-0000395F0000}"/>
    <cellStyle name="Normal 2 9 3 2 2 2 5 2" xfId="11492" xr:uid="{00000000-0005-0000-0000-00003A5F0000}"/>
    <cellStyle name="Normal 2 9 3 2 2 2 5 2 2" xfId="11493" xr:uid="{00000000-0005-0000-0000-00003B5F0000}"/>
    <cellStyle name="Normal 2 9 3 2 2 2 5 2 3" xfId="11494" xr:uid="{00000000-0005-0000-0000-00003C5F0000}"/>
    <cellStyle name="Normal 2 9 3 2 2 2 5 2 4" xfId="11495" xr:uid="{00000000-0005-0000-0000-00003D5F0000}"/>
    <cellStyle name="Normal 2 9 3 2 2 2 5 2 5" xfId="11496" xr:uid="{00000000-0005-0000-0000-00003E5F0000}"/>
    <cellStyle name="Normal 2 9 3 2 2 2 6" xfId="11497" xr:uid="{00000000-0005-0000-0000-00003F5F0000}"/>
    <cellStyle name="Normal 2 9 3 2 2 2 7" xfId="11498" xr:uid="{00000000-0005-0000-0000-0000405F0000}"/>
    <cellStyle name="Normal 2 9 3 2 2 2 8" xfId="11499" xr:uid="{00000000-0005-0000-0000-0000415F0000}"/>
    <cellStyle name="Normal 2 9 3 2 2 2 9" xfId="11500" xr:uid="{00000000-0005-0000-0000-0000425F0000}"/>
    <cellStyle name="Normal 2 9 3 2 2 3" xfId="11501" xr:uid="{00000000-0005-0000-0000-0000435F0000}"/>
    <cellStyle name="Normal 2 9 3 2 2 3 2" xfId="11502" xr:uid="{00000000-0005-0000-0000-0000445F0000}"/>
    <cellStyle name="Normal 2 9 3 2 2 3 2 2" xfId="11503" xr:uid="{00000000-0005-0000-0000-0000455F0000}"/>
    <cellStyle name="Normal 2 9 3 2 2 3 2 2 2" xfId="11504" xr:uid="{00000000-0005-0000-0000-0000465F0000}"/>
    <cellStyle name="Normal 2 9 3 2 2 3 2 2 2 2" xfId="11505" xr:uid="{00000000-0005-0000-0000-0000475F0000}"/>
    <cellStyle name="Normal 2 9 3 2 2 3 2 2 2 2 2" xfId="11506" xr:uid="{00000000-0005-0000-0000-0000485F0000}"/>
    <cellStyle name="Normal 2 9 3 2 2 3 2 2 2 2 3" xfId="11507" xr:uid="{00000000-0005-0000-0000-0000495F0000}"/>
    <cellStyle name="Normal 2 9 3 2 2 3 2 2 2 2 4" xfId="11508" xr:uid="{00000000-0005-0000-0000-00004A5F0000}"/>
    <cellStyle name="Normal 2 9 3 2 2 3 2 2 2 2 5" xfId="11509" xr:uid="{00000000-0005-0000-0000-00004B5F0000}"/>
    <cellStyle name="Normal 2 9 3 2 2 3 2 2 2 2 6" xfId="11510" xr:uid="{00000000-0005-0000-0000-00004C5F0000}"/>
    <cellStyle name="Normal 2 9 3 2 2 3 2 2 3" xfId="11511" xr:uid="{00000000-0005-0000-0000-00004D5F0000}"/>
    <cellStyle name="Normal 2 9 3 2 2 3 2 2 4" xfId="11512" xr:uid="{00000000-0005-0000-0000-00004E5F0000}"/>
    <cellStyle name="Normal 2 9 3 2 2 3 2 2 5" xfId="11513" xr:uid="{00000000-0005-0000-0000-00004F5F0000}"/>
    <cellStyle name="Normal 2 9 3 2 2 3 2 2 6" xfId="11514" xr:uid="{00000000-0005-0000-0000-0000505F0000}"/>
    <cellStyle name="Normal 2 9 3 2 2 3 2 2 7" xfId="11515" xr:uid="{00000000-0005-0000-0000-0000515F0000}"/>
    <cellStyle name="Normal 2 9 3 2 2 3 2 3" xfId="11516" xr:uid="{00000000-0005-0000-0000-0000525F0000}"/>
    <cellStyle name="Normal 2 9 3 2 2 3 2 3 2" xfId="11517" xr:uid="{00000000-0005-0000-0000-0000535F0000}"/>
    <cellStyle name="Normal 2 9 3 2 2 3 2 3 3" xfId="11518" xr:uid="{00000000-0005-0000-0000-0000545F0000}"/>
    <cellStyle name="Normal 2 9 3 2 2 3 2 3 4" xfId="11519" xr:uid="{00000000-0005-0000-0000-0000555F0000}"/>
    <cellStyle name="Normal 2 9 3 2 2 3 2 3 5" xfId="11520" xr:uid="{00000000-0005-0000-0000-0000565F0000}"/>
    <cellStyle name="Normal 2 9 3 2 2 3 2 3 6" xfId="11521" xr:uid="{00000000-0005-0000-0000-0000575F0000}"/>
    <cellStyle name="Normal 2 9 3 2 2 3 3" xfId="11522" xr:uid="{00000000-0005-0000-0000-0000585F0000}"/>
    <cellStyle name="Normal 2 9 3 2 2 3 3 2" xfId="11523" xr:uid="{00000000-0005-0000-0000-0000595F0000}"/>
    <cellStyle name="Normal 2 9 3 2 2 3 3 2 2" xfId="11524" xr:uid="{00000000-0005-0000-0000-00005A5F0000}"/>
    <cellStyle name="Normal 2 9 3 2 2 3 3 2 3" xfId="11525" xr:uid="{00000000-0005-0000-0000-00005B5F0000}"/>
    <cellStyle name="Normal 2 9 3 2 2 3 3 2 4" xfId="11526" xr:uid="{00000000-0005-0000-0000-00005C5F0000}"/>
    <cellStyle name="Normal 2 9 3 2 2 3 3 2 5" xfId="11527" xr:uid="{00000000-0005-0000-0000-00005D5F0000}"/>
    <cellStyle name="Normal 2 9 3 2 2 3 3 2 6" xfId="11528" xr:uid="{00000000-0005-0000-0000-00005E5F0000}"/>
    <cellStyle name="Normal 2 9 3 2 2 3 4" xfId="11529" xr:uid="{00000000-0005-0000-0000-00005F5F0000}"/>
    <cellStyle name="Normal 2 9 3 2 2 3 5" xfId="11530" xr:uid="{00000000-0005-0000-0000-0000605F0000}"/>
    <cellStyle name="Normal 2 9 3 2 2 3 6" xfId="11531" xr:uid="{00000000-0005-0000-0000-0000615F0000}"/>
    <cellStyle name="Normal 2 9 3 2 2 3 7" xfId="11532" xr:uid="{00000000-0005-0000-0000-0000625F0000}"/>
    <cellStyle name="Normal 2 9 3 2 2 3 8" xfId="11533" xr:uid="{00000000-0005-0000-0000-0000635F0000}"/>
    <cellStyle name="Normal 2 9 3 2 2 4" xfId="11534" xr:uid="{00000000-0005-0000-0000-0000645F0000}"/>
    <cellStyle name="Normal 2 9 3 2 2 5" xfId="11535" xr:uid="{00000000-0005-0000-0000-0000655F0000}"/>
    <cellStyle name="Normal 2 9 3 2 2 5 2" xfId="11536" xr:uid="{00000000-0005-0000-0000-0000665F0000}"/>
    <cellStyle name="Normal 2 9 3 2 2 5 2 2" xfId="11537" xr:uid="{00000000-0005-0000-0000-0000675F0000}"/>
    <cellStyle name="Normal 2 9 3 2 2 5 2 2 2" xfId="11538" xr:uid="{00000000-0005-0000-0000-0000685F0000}"/>
    <cellStyle name="Normal 2 9 3 2 2 5 2 2 3" xfId="11539" xr:uid="{00000000-0005-0000-0000-0000695F0000}"/>
    <cellStyle name="Normal 2 9 3 2 2 5 2 2 4" xfId="11540" xr:uid="{00000000-0005-0000-0000-00006A5F0000}"/>
    <cellStyle name="Normal 2 9 3 2 2 5 2 2 5" xfId="11541" xr:uid="{00000000-0005-0000-0000-00006B5F0000}"/>
    <cellStyle name="Normal 2 9 3 2 2 5 2 2 6" xfId="11542" xr:uid="{00000000-0005-0000-0000-00006C5F0000}"/>
    <cellStyle name="Normal 2 9 3 2 2 5 3" xfId="11543" xr:uid="{00000000-0005-0000-0000-00006D5F0000}"/>
    <cellStyle name="Normal 2 9 3 2 2 5 4" xfId="11544" xr:uid="{00000000-0005-0000-0000-00006E5F0000}"/>
    <cellStyle name="Normal 2 9 3 2 2 5 5" xfId="11545" xr:uid="{00000000-0005-0000-0000-00006F5F0000}"/>
    <cellStyle name="Normal 2 9 3 2 2 5 6" xfId="11546" xr:uid="{00000000-0005-0000-0000-0000705F0000}"/>
    <cellStyle name="Normal 2 9 3 2 2 5 7" xfId="11547" xr:uid="{00000000-0005-0000-0000-0000715F0000}"/>
    <cellStyle name="Normal 2 9 3 2 2 6" xfId="11548" xr:uid="{00000000-0005-0000-0000-0000725F0000}"/>
    <cellStyle name="Normal 2 9 3 2 2 6 2" xfId="11549" xr:uid="{00000000-0005-0000-0000-0000735F0000}"/>
    <cellStyle name="Normal 2 9 3 2 2 6 3" xfId="11550" xr:uid="{00000000-0005-0000-0000-0000745F0000}"/>
    <cellStyle name="Normal 2 9 3 2 2 6 4" xfId="11551" xr:uid="{00000000-0005-0000-0000-0000755F0000}"/>
    <cellStyle name="Normal 2 9 3 2 2 6 5" xfId="11552" xr:uid="{00000000-0005-0000-0000-0000765F0000}"/>
    <cellStyle name="Normal 2 9 3 2 2 6 6" xfId="11553" xr:uid="{00000000-0005-0000-0000-0000775F0000}"/>
    <cellStyle name="Normal 2 9 3 2 3" xfId="11554" xr:uid="{00000000-0005-0000-0000-0000785F0000}"/>
    <cellStyle name="Normal 2 9 3 2 3 2" xfId="11555" xr:uid="{00000000-0005-0000-0000-0000795F0000}"/>
    <cellStyle name="Normal 2 9 3 2 3 2 2" xfId="11556" xr:uid="{00000000-0005-0000-0000-00007A5F0000}"/>
    <cellStyle name="Normal 2 9 3 2 3 2 2 2" xfId="11557" xr:uid="{00000000-0005-0000-0000-00007B5F0000}"/>
    <cellStyle name="Normal 2 9 3 2 3 2 2 2 2" xfId="11558" xr:uid="{00000000-0005-0000-0000-00007C5F0000}"/>
    <cellStyle name="Normal 2 9 3 2 3 2 2 2 2 2" xfId="11559" xr:uid="{00000000-0005-0000-0000-00007D5F0000}"/>
    <cellStyle name="Normal 2 9 3 2 3 2 2 2 2 2 2" xfId="11560" xr:uid="{00000000-0005-0000-0000-00007E5F0000}"/>
    <cellStyle name="Normal 2 9 3 2 3 2 2 2 2 2 3" xfId="11561" xr:uid="{00000000-0005-0000-0000-00007F5F0000}"/>
    <cellStyle name="Normal 2 9 3 2 3 2 2 2 2 2 4" xfId="11562" xr:uid="{00000000-0005-0000-0000-0000805F0000}"/>
    <cellStyle name="Normal 2 9 3 2 3 2 2 2 2 2 5" xfId="11563" xr:uid="{00000000-0005-0000-0000-0000815F0000}"/>
    <cellStyle name="Normal 2 9 3 2 3 2 2 2 2 2 6" xfId="11564" xr:uid="{00000000-0005-0000-0000-0000825F0000}"/>
    <cellStyle name="Normal 2 9 3 2 3 2 2 2 3" xfId="11565" xr:uid="{00000000-0005-0000-0000-0000835F0000}"/>
    <cellStyle name="Normal 2 9 3 2 3 2 2 2 4" xfId="11566" xr:uid="{00000000-0005-0000-0000-0000845F0000}"/>
    <cellStyle name="Normal 2 9 3 2 3 2 2 2 5" xfId="11567" xr:uid="{00000000-0005-0000-0000-0000855F0000}"/>
    <cellStyle name="Normal 2 9 3 2 3 2 2 2 6" xfId="11568" xr:uid="{00000000-0005-0000-0000-0000865F0000}"/>
    <cellStyle name="Normal 2 9 3 2 3 2 2 2 7" xfId="11569" xr:uid="{00000000-0005-0000-0000-0000875F0000}"/>
    <cellStyle name="Normal 2 9 3 2 3 2 2 3" xfId="11570" xr:uid="{00000000-0005-0000-0000-0000885F0000}"/>
    <cellStyle name="Normal 2 9 3 2 3 2 2 3 2" xfId="11571" xr:uid="{00000000-0005-0000-0000-0000895F0000}"/>
    <cellStyle name="Normal 2 9 3 2 3 2 2 3 3" xfId="11572" xr:uid="{00000000-0005-0000-0000-00008A5F0000}"/>
    <cellStyle name="Normal 2 9 3 2 3 2 2 3 4" xfId="11573" xr:uid="{00000000-0005-0000-0000-00008B5F0000}"/>
    <cellStyle name="Normal 2 9 3 2 3 2 2 3 5" xfId="11574" xr:uid="{00000000-0005-0000-0000-00008C5F0000}"/>
    <cellStyle name="Normal 2 9 3 2 3 2 2 3 6" xfId="11575" xr:uid="{00000000-0005-0000-0000-00008D5F0000}"/>
    <cellStyle name="Normal 2 9 3 2 3 2 3" xfId="11576" xr:uid="{00000000-0005-0000-0000-00008E5F0000}"/>
    <cellStyle name="Normal 2 9 3 2 3 2 3 2" xfId="11577" xr:uid="{00000000-0005-0000-0000-00008F5F0000}"/>
    <cellStyle name="Normal 2 9 3 2 3 2 3 2 2" xfId="11578" xr:uid="{00000000-0005-0000-0000-0000905F0000}"/>
    <cellStyle name="Normal 2 9 3 2 3 2 3 2 3" xfId="11579" xr:uid="{00000000-0005-0000-0000-0000915F0000}"/>
    <cellStyle name="Normal 2 9 3 2 3 2 3 2 4" xfId="11580" xr:uid="{00000000-0005-0000-0000-0000925F0000}"/>
    <cellStyle name="Normal 2 9 3 2 3 2 3 2 5" xfId="11581" xr:uid="{00000000-0005-0000-0000-0000935F0000}"/>
    <cellStyle name="Normal 2 9 3 2 3 2 3 2 6" xfId="11582" xr:uid="{00000000-0005-0000-0000-0000945F0000}"/>
    <cellStyle name="Normal 2 9 3 2 3 2 4" xfId="11583" xr:uid="{00000000-0005-0000-0000-0000955F0000}"/>
    <cellStyle name="Normal 2 9 3 2 3 2 5" xfId="11584" xr:uid="{00000000-0005-0000-0000-0000965F0000}"/>
    <cellStyle name="Normal 2 9 3 2 3 2 6" xfId="11585" xr:uid="{00000000-0005-0000-0000-0000975F0000}"/>
    <cellStyle name="Normal 2 9 3 2 3 2 7" xfId="11586" xr:uid="{00000000-0005-0000-0000-0000985F0000}"/>
    <cellStyle name="Normal 2 9 3 2 3 2 8" xfId="11587" xr:uid="{00000000-0005-0000-0000-0000995F0000}"/>
    <cellStyle name="Normal 2 9 3 2 3 3" xfId="11588" xr:uid="{00000000-0005-0000-0000-00009A5F0000}"/>
    <cellStyle name="Normal 2 9 3 2 3 4" xfId="11589" xr:uid="{00000000-0005-0000-0000-00009B5F0000}"/>
    <cellStyle name="Normal 2 9 3 2 3 4 2" xfId="11590" xr:uid="{00000000-0005-0000-0000-00009C5F0000}"/>
    <cellStyle name="Normal 2 9 3 2 3 4 2 2" xfId="11591" xr:uid="{00000000-0005-0000-0000-00009D5F0000}"/>
    <cellStyle name="Normal 2 9 3 2 3 4 2 2 2" xfId="11592" xr:uid="{00000000-0005-0000-0000-00009E5F0000}"/>
    <cellStyle name="Normal 2 9 3 2 3 4 2 2 3" xfId="11593" xr:uid="{00000000-0005-0000-0000-00009F5F0000}"/>
    <cellStyle name="Normal 2 9 3 2 3 4 2 2 4" xfId="11594" xr:uid="{00000000-0005-0000-0000-0000A05F0000}"/>
    <cellStyle name="Normal 2 9 3 2 3 4 2 2 5" xfId="11595" xr:uid="{00000000-0005-0000-0000-0000A15F0000}"/>
    <cellStyle name="Normal 2 9 3 2 3 4 2 2 6" xfId="11596" xr:uid="{00000000-0005-0000-0000-0000A25F0000}"/>
    <cellStyle name="Normal 2 9 3 2 3 4 3" xfId="11597" xr:uid="{00000000-0005-0000-0000-0000A35F0000}"/>
    <cellStyle name="Normal 2 9 3 2 3 4 4" xfId="11598" xr:uid="{00000000-0005-0000-0000-0000A45F0000}"/>
    <cellStyle name="Normal 2 9 3 2 3 4 5" xfId="11599" xr:uid="{00000000-0005-0000-0000-0000A55F0000}"/>
    <cellStyle name="Normal 2 9 3 2 3 4 6" xfId="11600" xr:uid="{00000000-0005-0000-0000-0000A65F0000}"/>
    <cellStyle name="Normal 2 9 3 2 3 4 7" xfId="11601" xr:uid="{00000000-0005-0000-0000-0000A75F0000}"/>
    <cellStyle name="Normal 2 9 3 2 3 5" xfId="11602" xr:uid="{00000000-0005-0000-0000-0000A85F0000}"/>
    <cellStyle name="Normal 2 9 3 2 3 5 2" xfId="11603" xr:uid="{00000000-0005-0000-0000-0000A95F0000}"/>
    <cellStyle name="Normal 2 9 3 2 3 5 3" xfId="11604" xr:uid="{00000000-0005-0000-0000-0000AA5F0000}"/>
    <cellStyle name="Normal 2 9 3 2 3 5 4" xfId="11605" xr:uid="{00000000-0005-0000-0000-0000AB5F0000}"/>
    <cellStyle name="Normal 2 9 3 2 3 5 5" xfId="11606" xr:uid="{00000000-0005-0000-0000-0000AC5F0000}"/>
    <cellStyle name="Normal 2 9 3 2 3 5 6" xfId="11607" xr:uid="{00000000-0005-0000-0000-0000AD5F0000}"/>
    <cellStyle name="Normal 2 9 3 2 4" xfId="11608" xr:uid="{00000000-0005-0000-0000-0000AE5F0000}"/>
    <cellStyle name="Normal 2 9 3 2 4 2" xfId="11609" xr:uid="{00000000-0005-0000-0000-0000AF5F0000}"/>
    <cellStyle name="Normal 2 9 3 2 4 2 2" xfId="11610" xr:uid="{00000000-0005-0000-0000-0000B05F0000}"/>
    <cellStyle name="Normal 2 9 3 2 4 2 2 2" xfId="11611" xr:uid="{00000000-0005-0000-0000-0000B15F0000}"/>
    <cellStyle name="Normal 2 9 3 2 4 2 2 2 2" xfId="11612" xr:uid="{00000000-0005-0000-0000-0000B25F0000}"/>
    <cellStyle name="Normal 2 9 3 2 4 2 2 2 2 2" xfId="11613" xr:uid="{00000000-0005-0000-0000-0000B35F0000}"/>
    <cellStyle name="Normal 2 9 3 2 4 2 2 2 2 2 2" xfId="11614" xr:uid="{00000000-0005-0000-0000-0000B45F0000}"/>
    <cellStyle name="Normal 2 9 3 2 4 2 2 2 2 2 3" xfId="11615" xr:uid="{00000000-0005-0000-0000-0000B55F0000}"/>
    <cellStyle name="Normal 2 9 3 2 4 2 2 2 2 2 4" xfId="11616" xr:uid="{00000000-0005-0000-0000-0000B65F0000}"/>
    <cellStyle name="Normal 2 9 3 2 4 2 2 2 2 2 5" xfId="11617" xr:uid="{00000000-0005-0000-0000-0000B75F0000}"/>
    <cellStyle name="Normal 2 9 3 2 4 2 2 2 3" xfId="11618" xr:uid="{00000000-0005-0000-0000-0000B85F0000}"/>
    <cellStyle name="Normal 2 9 3 2 4 2 2 2 4" xfId="11619" xr:uid="{00000000-0005-0000-0000-0000B95F0000}"/>
    <cellStyle name="Normal 2 9 3 2 4 2 2 2 5" xfId="11620" xr:uid="{00000000-0005-0000-0000-0000BA5F0000}"/>
    <cellStyle name="Normal 2 9 3 2 4 2 2 2 6" xfId="11621" xr:uid="{00000000-0005-0000-0000-0000BB5F0000}"/>
    <cellStyle name="Normal 2 9 3 2 4 2 2 3" xfId="11622" xr:uid="{00000000-0005-0000-0000-0000BC5F0000}"/>
    <cellStyle name="Normal 2 9 3 2 4 2 2 3 2" xfId="11623" xr:uid="{00000000-0005-0000-0000-0000BD5F0000}"/>
    <cellStyle name="Normal 2 9 3 2 4 2 2 3 3" xfId="11624" xr:uid="{00000000-0005-0000-0000-0000BE5F0000}"/>
    <cellStyle name="Normal 2 9 3 2 4 2 2 3 4" xfId="11625" xr:uid="{00000000-0005-0000-0000-0000BF5F0000}"/>
    <cellStyle name="Normal 2 9 3 2 4 2 2 3 5" xfId="11626" xr:uid="{00000000-0005-0000-0000-0000C05F0000}"/>
    <cellStyle name="Normal 2 9 3 2 4 2 3" xfId="11627" xr:uid="{00000000-0005-0000-0000-0000C15F0000}"/>
    <cellStyle name="Normal 2 9 3 2 4 2 3 2" xfId="11628" xr:uid="{00000000-0005-0000-0000-0000C25F0000}"/>
    <cellStyle name="Normal 2 9 3 2 4 2 3 2 2" xfId="11629" xr:uid="{00000000-0005-0000-0000-0000C35F0000}"/>
    <cellStyle name="Normal 2 9 3 2 4 2 3 2 3" xfId="11630" xr:uid="{00000000-0005-0000-0000-0000C45F0000}"/>
    <cellStyle name="Normal 2 9 3 2 4 2 3 2 4" xfId="11631" xr:uid="{00000000-0005-0000-0000-0000C55F0000}"/>
    <cellStyle name="Normal 2 9 3 2 4 2 3 2 5" xfId="11632" xr:uid="{00000000-0005-0000-0000-0000C65F0000}"/>
    <cellStyle name="Normal 2 9 3 2 4 2 4" xfId="11633" xr:uid="{00000000-0005-0000-0000-0000C75F0000}"/>
    <cellStyle name="Normal 2 9 3 2 4 2 5" xfId="11634" xr:uid="{00000000-0005-0000-0000-0000C85F0000}"/>
    <cellStyle name="Normal 2 9 3 2 4 2 6" xfId="11635" xr:uid="{00000000-0005-0000-0000-0000C95F0000}"/>
    <cellStyle name="Normal 2 9 3 2 4 2 7" xfId="11636" xr:uid="{00000000-0005-0000-0000-0000CA5F0000}"/>
    <cellStyle name="Normal 2 9 3 2 4 3" xfId="11637" xr:uid="{00000000-0005-0000-0000-0000CB5F0000}"/>
    <cellStyle name="Normal 2 9 3 2 4 3 2" xfId="11638" xr:uid="{00000000-0005-0000-0000-0000CC5F0000}"/>
    <cellStyle name="Normal 2 9 3 2 4 3 2 2" xfId="11639" xr:uid="{00000000-0005-0000-0000-0000CD5F0000}"/>
    <cellStyle name="Normal 2 9 3 2 4 3 2 2 2" xfId="11640" xr:uid="{00000000-0005-0000-0000-0000CE5F0000}"/>
    <cellStyle name="Normal 2 9 3 2 4 3 2 2 3" xfId="11641" xr:uid="{00000000-0005-0000-0000-0000CF5F0000}"/>
    <cellStyle name="Normal 2 9 3 2 4 3 2 2 4" xfId="11642" xr:uid="{00000000-0005-0000-0000-0000D05F0000}"/>
    <cellStyle name="Normal 2 9 3 2 4 3 2 2 5" xfId="11643" xr:uid="{00000000-0005-0000-0000-0000D15F0000}"/>
    <cellStyle name="Normal 2 9 3 2 4 3 3" xfId="11644" xr:uid="{00000000-0005-0000-0000-0000D25F0000}"/>
    <cellStyle name="Normal 2 9 3 2 4 3 4" xfId="11645" xr:uid="{00000000-0005-0000-0000-0000D35F0000}"/>
    <cellStyle name="Normal 2 9 3 2 4 3 5" xfId="11646" xr:uid="{00000000-0005-0000-0000-0000D45F0000}"/>
    <cellStyle name="Normal 2 9 3 2 4 3 6" xfId="11647" xr:uid="{00000000-0005-0000-0000-0000D55F0000}"/>
    <cellStyle name="Normal 2 9 3 2 4 4" xfId="11648" xr:uid="{00000000-0005-0000-0000-0000D65F0000}"/>
    <cellStyle name="Normal 2 9 3 2 4 4 2" xfId="11649" xr:uid="{00000000-0005-0000-0000-0000D75F0000}"/>
    <cellStyle name="Normal 2 9 3 2 4 4 3" xfId="11650" xr:uid="{00000000-0005-0000-0000-0000D85F0000}"/>
    <cellStyle name="Normal 2 9 3 2 4 4 4" xfId="11651" xr:uid="{00000000-0005-0000-0000-0000D95F0000}"/>
    <cellStyle name="Normal 2 9 3 2 4 4 5" xfId="11652" xr:uid="{00000000-0005-0000-0000-0000DA5F0000}"/>
    <cellStyle name="Normal 2 9 3 2 5" xfId="11653" xr:uid="{00000000-0005-0000-0000-0000DB5F0000}"/>
    <cellStyle name="Normal 2 9 3 2 5 2" xfId="11654" xr:uid="{00000000-0005-0000-0000-0000DC5F0000}"/>
    <cellStyle name="Normal 2 9 3 2 5 2 2" xfId="11655" xr:uid="{00000000-0005-0000-0000-0000DD5F0000}"/>
    <cellStyle name="Normal 2 9 3 2 5 2 2 2" xfId="11656" xr:uid="{00000000-0005-0000-0000-0000DE5F0000}"/>
    <cellStyle name="Normal 2 9 3 2 5 2 2 2 2" xfId="11657" xr:uid="{00000000-0005-0000-0000-0000DF5F0000}"/>
    <cellStyle name="Normal 2 9 3 2 5 2 2 2 3" xfId="11658" xr:uid="{00000000-0005-0000-0000-0000E05F0000}"/>
    <cellStyle name="Normal 2 9 3 2 5 2 2 2 4" xfId="11659" xr:uid="{00000000-0005-0000-0000-0000E15F0000}"/>
    <cellStyle name="Normal 2 9 3 2 5 2 2 2 5" xfId="11660" xr:uid="{00000000-0005-0000-0000-0000E25F0000}"/>
    <cellStyle name="Normal 2 9 3 2 5 2 3" xfId="11661" xr:uid="{00000000-0005-0000-0000-0000E35F0000}"/>
    <cellStyle name="Normal 2 9 3 2 5 2 4" xfId="11662" xr:uid="{00000000-0005-0000-0000-0000E45F0000}"/>
    <cellStyle name="Normal 2 9 3 2 5 2 5" xfId="11663" xr:uid="{00000000-0005-0000-0000-0000E55F0000}"/>
    <cellStyle name="Normal 2 9 3 2 5 2 6" xfId="11664" xr:uid="{00000000-0005-0000-0000-0000E65F0000}"/>
    <cellStyle name="Normal 2 9 3 2 5 3" xfId="11665" xr:uid="{00000000-0005-0000-0000-0000E75F0000}"/>
    <cellStyle name="Normal 2 9 3 2 5 3 2" xfId="11666" xr:uid="{00000000-0005-0000-0000-0000E85F0000}"/>
    <cellStyle name="Normal 2 9 3 2 5 3 3" xfId="11667" xr:uid="{00000000-0005-0000-0000-0000E95F0000}"/>
    <cellStyle name="Normal 2 9 3 2 5 3 4" xfId="11668" xr:uid="{00000000-0005-0000-0000-0000EA5F0000}"/>
    <cellStyle name="Normal 2 9 3 2 5 3 5" xfId="11669" xr:uid="{00000000-0005-0000-0000-0000EB5F0000}"/>
    <cellStyle name="Normal 2 9 3 2 6" xfId="11670" xr:uid="{00000000-0005-0000-0000-0000EC5F0000}"/>
    <cellStyle name="Normal 2 9 3 2 6 2" xfId="11671" xr:uid="{00000000-0005-0000-0000-0000ED5F0000}"/>
    <cellStyle name="Normal 2 9 3 2 6 2 2" xfId="11672" xr:uid="{00000000-0005-0000-0000-0000EE5F0000}"/>
    <cellStyle name="Normal 2 9 3 2 6 2 3" xfId="11673" xr:uid="{00000000-0005-0000-0000-0000EF5F0000}"/>
    <cellStyle name="Normal 2 9 3 2 6 2 4" xfId="11674" xr:uid="{00000000-0005-0000-0000-0000F05F0000}"/>
    <cellStyle name="Normal 2 9 3 2 6 2 5" xfId="11675" xr:uid="{00000000-0005-0000-0000-0000F15F0000}"/>
    <cellStyle name="Normal 2 9 3 2 7" xfId="11676" xr:uid="{00000000-0005-0000-0000-0000F25F0000}"/>
    <cellStyle name="Normal 2 9 3 2 8" xfId="11677" xr:uid="{00000000-0005-0000-0000-0000F35F0000}"/>
    <cellStyle name="Normal 2 9 3 2 9" xfId="11678" xr:uid="{00000000-0005-0000-0000-0000F45F0000}"/>
    <cellStyle name="Normal 2 9 3 3" xfId="11679" xr:uid="{00000000-0005-0000-0000-0000F55F0000}"/>
    <cellStyle name="Normal 2 9 3 3 2" xfId="11680" xr:uid="{00000000-0005-0000-0000-0000F65F0000}"/>
    <cellStyle name="Normal 2 9 3 3 2 2" xfId="11681" xr:uid="{00000000-0005-0000-0000-0000F75F0000}"/>
    <cellStyle name="Normal 2 9 3 3 2 2 2" xfId="11682" xr:uid="{00000000-0005-0000-0000-0000F85F0000}"/>
    <cellStyle name="Normal 2 9 3 3 2 2 2 2" xfId="11683" xr:uid="{00000000-0005-0000-0000-0000F95F0000}"/>
    <cellStyle name="Normal 2 9 3 3 2 2 2 2 2" xfId="11684" xr:uid="{00000000-0005-0000-0000-0000FA5F0000}"/>
    <cellStyle name="Normal 2 9 3 3 2 2 2 2 2 2" xfId="11685" xr:uid="{00000000-0005-0000-0000-0000FB5F0000}"/>
    <cellStyle name="Normal 2 9 3 3 2 2 2 2 2 2 2" xfId="11686" xr:uid="{00000000-0005-0000-0000-0000FC5F0000}"/>
    <cellStyle name="Normal 2 9 3 3 2 2 2 2 2 2 3" xfId="11687" xr:uid="{00000000-0005-0000-0000-0000FD5F0000}"/>
    <cellStyle name="Normal 2 9 3 3 2 2 2 2 2 2 4" xfId="11688" xr:uid="{00000000-0005-0000-0000-0000FE5F0000}"/>
    <cellStyle name="Normal 2 9 3 3 2 2 2 2 2 2 5" xfId="11689" xr:uid="{00000000-0005-0000-0000-0000FF5F0000}"/>
    <cellStyle name="Normal 2 9 3 3 2 2 2 2 2 2 6" xfId="11690" xr:uid="{00000000-0005-0000-0000-000000600000}"/>
    <cellStyle name="Normal 2 9 3 3 2 2 2 2 3" xfId="11691" xr:uid="{00000000-0005-0000-0000-000001600000}"/>
    <cellStyle name="Normal 2 9 3 3 2 2 2 2 4" xfId="11692" xr:uid="{00000000-0005-0000-0000-000002600000}"/>
    <cellStyle name="Normal 2 9 3 3 2 2 2 2 5" xfId="11693" xr:uid="{00000000-0005-0000-0000-000003600000}"/>
    <cellStyle name="Normal 2 9 3 3 2 2 2 2 6" xfId="11694" xr:uid="{00000000-0005-0000-0000-000004600000}"/>
    <cellStyle name="Normal 2 9 3 3 2 2 2 2 7" xfId="11695" xr:uid="{00000000-0005-0000-0000-000005600000}"/>
    <cellStyle name="Normal 2 9 3 3 2 2 2 3" xfId="11696" xr:uid="{00000000-0005-0000-0000-000006600000}"/>
    <cellStyle name="Normal 2 9 3 3 2 2 2 3 2" xfId="11697" xr:uid="{00000000-0005-0000-0000-000007600000}"/>
    <cellStyle name="Normal 2 9 3 3 2 2 2 3 3" xfId="11698" xr:uid="{00000000-0005-0000-0000-000008600000}"/>
    <cellStyle name="Normal 2 9 3 3 2 2 2 3 4" xfId="11699" xr:uid="{00000000-0005-0000-0000-000009600000}"/>
    <cellStyle name="Normal 2 9 3 3 2 2 2 3 5" xfId="11700" xr:uid="{00000000-0005-0000-0000-00000A600000}"/>
    <cellStyle name="Normal 2 9 3 3 2 2 2 3 6" xfId="11701" xr:uid="{00000000-0005-0000-0000-00000B600000}"/>
    <cellStyle name="Normal 2 9 3 3 2 2 3" xfId="11702" xr:uid="{00000000-0005-0000-0000-00000C600000}"/>
    <cellStyle name="Normal 2 9 3 3 2 2 3 2" xfId="11703" xr:uid="{00000000-0005-0000-0000-00000D600000}"/>
    <cellStyle name="Normal 2 9 3 3 2 2 3 2 2" xfId="11704" xr:uid="{00000000-0005-0000-0000-00000E600000}"/>
    <cellStyle name="Normal 2 9 3 3 2 2 3 2 3" xfId="11705" xr:uid="{00000000-0005-0000-0000-00000F600000}"/>
    <cellStyle name="Normal 2 9 3 3 2 2 3 2 4" xfId="11706" xr:uid="{00000000-0005-0000-0000-000010600000}"/>
    <cellStyle name="Normal 2 9 3 3 2 2 3 2 5" xfId="11707" xr:uid="{00000000-0005-0000-0000-000011600000}"/>
    <cellStyle name="Normal 2 9 3 3 2 2 3 2 6" xfId="11708" xr:uid="{00000000-0005-0000-0000-000012600000}"/>
    <cellStyle name="Normal 2 9 3 3 2 2 4" xfId="11709" xr:uid="{00000000-0005-0000-0000-000013600000}"/>
    <cellStyle name="Normal 2 9 3 3 2 2 5" xfId="11710" xr:uid="{00000000-0005-0000-0000-000014600000}"/>
    <cellStyle name="Normal 2 9 3 3 2 2 6" xfId="11711" xr:uid="{00000000-0005-0000-0000-000015600000}"/>
    <cellStyle name="Normal 2 9 3 3 2 2 7" xfId="11712" xr:uid="{00000000-0005-0000-0000-000016600000}"/>
    <cellStyle name="Normal 2 9 3 3 2 2 8" xfId="11713" xr:uid="{00000000-0005-0000-0000-000017600000}"/>
    <cellStyle name="Normal 2 9 3 3 2 3" xfId="11714" xr:uid="{00000000-0005-0000-0000-000018600000}"/>
    <cellStyle name="Normal 2 9 3 3 2 4" xfId="11715" xr:uid="{00000000-0005-0000-0000-000019600000}"/>
    <cellStyle name="Normal 2 9 3 3 2 4 2" xfId="11716" xr:uid="{00000000-0005-0000-0000-00001A600000}"/>
    <cellStyle name="Normal 2 9 3 3 2 4 2 2" xfId="11717" xr:uid="{00000000-0005-0000-0000-00001B600000}"/>
    <cellStyle name="Normal 2 9 3 3 2 4 2 2 2" xfId="11718" xr:uid="{00000000-0005-0000-0000-00001C600000}"/>
    <cellStyle name="Normal 2 9 3 3 2 4 2 2 3" xfId="11719" xr:uid="{00000000-0005-0000-0000-00001D600000}"/>
    <cellStyle name="Normal 2 9 3 3 2 4 2 2 4" xfId="11720" xr:uid="{00000000-0005-0000-0000-00001E600000}"/>
    <cellStyle name="Normal 2 9 3 3 2 4 2 2 5" xfId="11721" xr:uid="{00000000-0005-0000-0000-00001F600000}"/>
    <cellStyle name="Normal 2 9 3 3 2 4 2 2 6" xfId="11722" xr:uid="{00000000-0005-0000-0000-000020600000}"/>
    <cellStyle name="Normal 2 9 3 3 2 4 3" xfId="11723" xr:uid="{00000000-0005-0000-0000-000021600000}"/>
    <cellStyle name="Normal 2 9 3 3 2 4 4" xfId="11724" xr:uid="{00000000-0005-0000-0000-000022600000}"/>
    <cellStyle name="Normal 2 9 3 3 2 4 5" xfId="11725" xr:uid="{00000000-0005-0000-0000-000023600000}"/>
    <cellStyle name="Normal 2 9 3 3 2 4 6" xfId="11726" xr:uid="{00000000-0005-0000-0000-000024600000}"/>
    <cellStyle name="Normal 2 9 3 3 2 4 7" xfId="11727" xr:uid="{00000000-0005-0000-0000-000025600000}"/>
    <cellStyle name="Normal 2 9 3 3 2 5" xfId="11728" xr:uid="{00000000-0005-0000-0000-000026600000}"/>
    <cellStyle name="Normal 2 9 3 3 2 5 2" xfId="11729" xr:uid="{00000000-0005-0000-0000-000027600000}"/>
    <cellStyle name="Normal 2 9 3 3 2 5 3" xfId="11730" xr:uid="{00000000-0005-0000-0000-000028600000}"/>
    <cellStyle name="Normal 2 9 3 3 2 5 4" xfId="11731" xr:uid="{00000000-0005-0000-0000-000029600000}"/>
    <cellStyle name="Normal 2 9 3 3 2 5 5" xfId="11732" xr:uid="{00000000-0005-0000-0000-00002A600000}"/>
    <cellStyle name="Normal 2 9 3 3 2 5 6" xfId="11733" xr:uid="{00000000-0005-0000-0000-00002B600000}"/>
    <cellStyle name="Normal 2 9 3 3 3" xfId="11734" xr:uid="{00000000-0005-0000-0000-00002C600000}"/>
    <cellStyle name="Normal 2 9 3 3 3 2" xfId="11735" xr:uid="{00000000-0005-0000-0000-00002D600000}"/>
    <cellStyle name="Normal 2 9 3 3 3 2 2" xfId="11736" xr:uid="{00000000-0005-0000-0000-00002E600000}"/>
    <cellStyle name="Normal 2 9 3 3 3 2 2 2" xfId="11737" xr:uid="{00000000-0005-0000-0000-00002F600000}"/>
    <cellStyle name="Normal 2 9 3 3 3 2 2 2 2" xfId="11738" xr:uid="{00000000-0005-0000-0000-000030600000}"/>
    <cellStyle name="Normal 2 9 3 3 3 2 2 2 2 2" xfId="11739" xr:uid="{00000000-0005-0000-0000-000031600000}"/>
    <cellStyle name="Normal 2 9 3 3 3 2 2 2 2 2 2" xfId="11740" xr:uid="{00000000-0005-0000-0000-000032600000}"/>
    <cellStyle name="Normal 2 9 3 3 3 2 2 2 2 2 3" xfId="11741" xr:uid="{00000000-0005-0000-0000-000033600000}"/>
    <cellStyle name="Normal 2 9 3 3 3 2 2 2 2 2 4" xfId="11742" xr:uid="{00000000-0005-0000-0000-000034600000}"/>
    <cellStyle name="Normal 2 9 3 3 3 2 2 2 2 2 5" xfId="11743" xr:uid="{00000000-0005-0000-0000-000035600000}"/>
    <cellStyle name="Normal 2 9 3 3 3 2 2 2 3" xfId="11744" xr:uid="{00000000-0005-0000-0000-000036600000}"/>
    <cellStyle name="Normal 2 9 3 3 3 2 2 2 4" xfId="11745" xr:uid="{00000000-0005-0000-0000-000037600000}"/>
    <cellStyle name="Normal 2 9 3 3 3 2 2 2 5" xfId="11746" xr:uid="{00000000-0005-0000-0000-000038600000}"/>
    <cellStyle name="Normal 2 9 3 3 3 2 2 2 6" xfId="11747" xr:uid="{00000000-0005-0000-0000-000039600000}"/>
    <cellStyle name="Normal 2 9 3 3 3 2 2 3" xfId="11748" xr:uid="{00000000-0005-0000-0000-00003A600000}"/>
    <cellStyle name="Normal 2 9 3 3 3 2 2 3 2" xfId="11749" xr:uid="{00000000-0005-0000-0000-00003B600000}"/>
    <cellStyle name="Normal 2 9 3 3 3 2 2 3 3" xfId="11750" xr:uid="{00000000-0005-0000-0000-00003C600000}"/>
    <cellStyle name="Normal 2 9 3 3 3 2 2 3 4" xfId="11751" xr:uid="{00000000-0005-0000-0000-00003D600000}"/>
    <cellStyle name="Normal 2 9 3 3 3 2 2 3 5" xfId="11752" xr:uid="{00000000-0005-0000-0000-00003E600000}"/>
    <cellStyle name="Normal 2 9 3 3 3 2 3" xfId="11753" xr:uid="{00000000-0005-0000-0000-00003F600000}"/>
    <cellStyle name="Normal 2 9 3 3 3 2 3 2" xfId="11754" xr:uid="{00000000-0005-0000-0000-000040600000}"/>
    <cellStyle name="Normal 2 9 3 3 3 2 3 2 2" xfId="11755" xr:uid="{00000000-0005-0000-0000-000041600000}"/>
    <cellStyle name="Normal 2 9 3 3 3 2 3 2 3" xfId="11756" xr:uid="{00000000-0005-0000-0000-000042600000}"/>
    <cellStyle name="Normal 2 9 3 3 3 2 3 2 4" xfId="11757" xr:uid="{00000000-0005-0000-0000-000043600000}"/>
    <cellStyle name="Normal 2 9 3 3 3 2 3 2 5" xfId="11758" xr:uid="{00000000-0005-0000-0000-000044600000}"/>
    <cellStyle name="Normal 2 9 3 3 3 2 4" xfId="11759" xr:uid="{00000000-0005-0000-0000-000045600000}"/>
    <cellStyle name="Normal 2 9 3 3 3 2 5" xfId="11760" xr:uid="{00000000-0005-0000-0000-000046600000}"/>
    <cellStyle name="Normal 2 9 3 3 3 2 6" xfId="11761" xr:uid="{00000000-0005-0000-0000-000047600000}"/>
    <cellStyle name="Normal 2 9 3 3 3 2 7" xfId="11762" xr:uid="{00000000-0005-0000-0000-000048600000}"/>
    <cellStyle name="Normal 2 9 3 3 3 3" xfId="11763" xr:uid="{00000000-0005-0000-0000-000049600000}"/>
    <cellStyle name="Normal 2 9 3 3 3 3 2" xfId="11764" xr:uid="{00000000-0005-0000-0000-00004A600000}"/>
    <cellStyle name="Normal 2 9 3 3 3 3 2 2" xfId="11765" xr:uid="{00000000-0005-0000-0000-00004B600000}"/>
    <cellStyle name="Normal 2 9 3 3 3 3 2 2 2" xfId="11766" xr:uid="{00000000-0005-0000-0000-00004C600000}"/>
    <cellStyle name="Normal 2 9 3 3 3 3 2 2 3" xfId="11767" xr:uid="{00000000-0005-0000-0000-00004D600000}"/>
    <cellStyle name="Normal 2 9 3 3 3 3 2 2 4" xfId="11768" xr:uid="{00000000-0005-0000-0000-00004E600000}"/>
    <cellStyle name="Normal 2 9 3 3 3 3 2 2 5" xfId="11769" xr:uid="{00000000-0005-0000-0000-00004F600000}"/>
    <cellStyle name="Normal 2 9 3 3 3 3 3" xfId="11770" xr:uid="{00000000-0005-0000-0000-000050600000}"/>
    <cellStyle name="Normal 2 9 3 3 3 3 4" xfId="11771" xr:uid="{00000000-0005-0000-0000-000051600000}"/>
    <cellStyle name="Normal 2 9 3 3 3 3 5" xfId="11772" xr:uid="{00000000-0005-0000-0000-000052600000}"/>
    <cellStyle name="Normal 2 9 3 3 3 3 6" xfId="11773" xr:uid="{00000000-0005-0000-0000-000053600000}"/>
    <cellStyle name="Normal 2 9 3 3 3 4" xfId="11774" xr:uid="{00000000-0005-0000-0000-000054600000}"/>
    <cellStyle name="Normal 2 9 3 3 3 4 2" xfId="11775" xr:uid="{00000000-0005-0000-0000-000055600000}"/>
    <cellStyle name="Normal 2 9 3 3 3 4 3" xfId="11776" xr:uid="{00000000-0005-0000-0000-000056600000}"/>
    <cellStyle name="Normal 2 9 3 3 3 4 4" xfId="11777" xr:uid="{00000000-0005-0000-0000-000057600000}"/>
    <cellStyle name="Normal 2 9 3 3 3 4 5" xfId="11778" xr:uid="{00000000-0005-0000-0000-000058600000}"/>
    <cellStyle name="Normal 2 9 3 3 4" xfId="11779" xr:uid="{00000000-0005-0000-0000-000059600000}"/>
    <cellStyle name="Normal 2 9 3 3 4 2" xfId="11780" xr:uid="{00000000-0005-0000-0000-00005A600000}"/>
    <cellStyle name="Normal 2 9 3 3 4 2 2" xfId="11781" xr:uid="{00000000-0005-0000-0000-00005B600000}"/>
    <cellStyle name="Normal 2 9 3 3 4 2 2 2" xfId="11782" xr:uid="{00000000-0005-0000-0000-00005C600000}"/>
    <cellStyle name="Normal 2 9 3 3 4 2 2 2 2" xfId="11783" xr:uid="{00000000-0005-0000-0000-00005D600000}"/>
    <cellStyle name="Normal 2 9 3 3 4 2 2 2 3" xfId="11784" xr:uid="{00000000-0005-0000-0000-00005E600000}"/>
    <cellStyle name="Normal 2 9 3 3 4 2 2 2 4" xfId="11785" xr:uid="{00000000-0005-0000-0000-00005F600000}"/>
    <cellStyle name="Normal 2 9 3 3 4 2 2 2 5" xfId="11786" xr:uid="{00000000-0005-0000-0000-000060600000}"/>
    <cellStyle name="Normal 2 9 3 3 4 2 3" xfId="11787" xr:uid="{00000000-0005-0000-0000-000061600000}"/>
    <cellStyle name="Normal 2 9 3 3 4 2 4" xfId="11788" xr:uid="{00000000-0005-0000-0000-000062600000}"/>
    <cellStyle name="Normal 2 9 3 3 4 2 5" xfId="11789" xr:uid="{00000000-0005-0000-0000-000063600000}"/>
    <cellStyle name="Normal 2 9 3 3 4 2 6" xfId="11790" xr:uid="{00000000-0005-0000-0000-000064600000}"/>
    <cellStyle name="Normal 2 9 3 3 4 3" xfId="11791" xr:uid="{00000000-0005-0000-0000-000065600000}"/>
    <cellStyle name="Normal 2 9 3 3 4 3 2" xfId="11792" xr:uid="{00000000-0005-0000-0000-000066600000}"/>
    <cellStyle name="Normal 2 9 3 3 4 3 3" xfId="11793" xr:uid="{00000000-0005-0000-0000-000067600000}"/>
    <cellStyle name="Normal 2 9 3 3 4 3 4" xfId="11794" xr:uid="{00000000-0005-0000-0000-000068600000}"/>
    <cellStyle name="Normal 2 9 3 3 4 3 5" xfId="11795" xr:uid="{00000000-0005-0000-0000-000069600000}"/>
    <cellStyle name="Normal 2 9 3 3 5" xfId="11796" xr:uid="{00000000-0005-0000-0000-00006A600000}"/>
    <cellStyle name="Normal 2 9 3 3 5 2" xfId="11797" xr:uid="{00000000-0005-0000-0000-00006B600000}"/>
    <cellStyle name="Normal 2 9 3 3 5 2 2" xfId="11798" xr:uid="{00000000-0005-0000-0000-00006C600000}"/>
    <cellStyle name="Normal 2 9 3 3 5 2 3" xfId="11799" xr:uid="{00000000-0005-0000-0000-00006D600000}"/>
    <cellStyle name="Normal 2 9 3 3 5 2 4" xfId="11800" xr:uid="{00000000-0005-0000-0000-00006E600000}"/>
    <cellStyle name="Normal 2 9 3 3 5 2 5" xfId="11801" xr:uid="{00000000-0005-0000-0000-00006F600000}"/>
    <cellStyle name="Normal 2 9 3 3 6" xfId="11802" xr:uid="{00000000-0005-0000-0000-000070600000}"/>
    <cellStyle name="Normal 2 9 3 3 7" xfId="11803" xr:uid="{00000000-0005-0000-0000-000071600000}"/>
    <cellStyle name="Normal 2 9 3 3 8" xfId="11804" xr:uid="{00000000-0005-0000-0000-000072600000}"/>
    <cellStyle name="Normal 2 9 3 3 9" xfId="11805" xr:uid="{00000000-0005-0000-0000-000073600000}"/>
    <cellStyle name="Normal 2 9 3 4" xfId="11806" xr:uid="{00000000-0005-0000-0000-000074600000}"/>
    <cellStyle name="Normal 2 9 3 4 2" xfId="11807" xr:uid="{00000000-0005-0000-0000-000075600000}"/>
    <cellStyle name="Normal 2 9 3 4 2 2" xfId="11808" xr:uid="{00000000-0005-0000-0000-000076600000}"/>
    <cellStyle name="Normal 2 9 3 4 2 2 2" xfId="11809" xr:uid="{00000000-0005-0000-0000-000077600000}"/>
    <cellStyle name="Normal 2 9 3 4 2 2 2 2" xfId="11810" xr:uid="{00000000-0005-0000-0000-000078600000}"/>
    <cellStyle name="Normal 2 9 3 4 2 2 2 2 2" xfId="11811" xr:uid="{00000000-0005-0000-0000-000079600000}"/>
    <cellStyle name="Normal 2 9 3 4 2 2 2 2 3" xfId="11812" xr:uid="{00000000-0005-0000-0000-00007A600000}"/>
    <cellStyle name="Normal 2 9 3 4 2 2 2 2 4" xfId="11813" xr:uid="{00000000-0005-0000-0000-00007B600000}"/>
    <cellStyle name="Normal 2 9 3 4 2 2 2 2 5" xfId="11814" xr:uid="{00000000-0005-0000-0000-00007C600000}"/>
    <cellStyle name="Normal 2 9 3 4 2 2 2 2 6" xfId="11815" xr:uid="{00000000-0005-0000-0000-00007D600000}"/>
    <cellStyle name="Normal 2 9 3 4 2 2 3" xfId="11816" xr:uid="{00000000-0005-0000-0000-00007E600000}"/>
    <cellStyle name="Normal 2 9 3 4 2 2 4" xfId="11817" xr:uid="{00000000-0005-0000-0000-00007F600000}"/>
    <cellStyle name="Normal 2 9 3 4 2 2 5" xfId="11818" xr:uid="{00000000-0005-0000-0000-000080600000}"/>
    <cellStyle name="Normal 2 9 3 4 2 2 6" xfId="11819" xr:uid="{00000000-0005-0000-0000-000081600000}"/>
    <cellStyle name="Normal 2 9 3 4 2 2 7" xfId="11820" xr:uid="{00000000-0005-0000-0000-000082600000}"/>
    <cellStyle name="Normal 2 9 3 4 2 3" xfId="11821" xr:uid="{00000000-0005-0000-0000-000083600000}"/>
    <cellStyle name="Normal 2 9 3 4 2 3 2" xfId="11822" xr:uid="{00000000-0005-0000-0000-000084600000}"/>
    <cellStyle name="Normal 2 9 3 4 2 3 3" xfId="11823" xr:uid="{00000000-0005-0000-0000-000085600000}"/>
    <cellStyle name="Normal 2 9 3 4 2 3 4" xfId="11824" xr:uid="{00000000-0005-0000-0000-000086600000}"/>
    <cellStyle name="Normal 2 9 3 4 2 3 5" xfId="11825" xr:uid="{00000000-0005-0000-0000-000087600000}"/>
    <cellStyle name="Normal 2 9 3 4 2 3 6" xfId="11826" xr:uid="{00000000-0005-0000-0000-000088600000}"/>
    <cellStyle name="Normal 2 9 3 4 3" xfId="11827" xr:uid="{00000000-0005-0000-0000-000089600000}"/>
    <cellStyle name="Normal 2 9 3 4 3 2" xfId="11828" xr:uid="{00000000-0005-0000-0000-00008A600000}"/>
    <cellStyle name="Normal 2 9 3 4 3 2 2" xfId="11829" xr:uid="{00000000-0005-0000-0000-00008B600000}"/>
    <cellStyle name="Normal 2 9 3 4 3 2 3" xfId="11830" xr:uid="{00000000-0005-0000-0000-00008C600000}"/>
    <cellStyle name="Normal 2 9 3 4 3 2 4" xfId="11831" xr:uid="{00000000-0005-0000-0000-00008D600000}"/>
    <cellStyle name="Normal 2 9 3 4 3 2 5" xfId="11832" xr:uid="{00000000-0005-0000-0000-00008E600000}"/>
    <cellStyle name="Normal 2 9 3 4 3 2 6" xfId="11833" xr:uid="{00000000-0005-0000-0000-00008F600000}"/>
    <cellStyle name="Normal 2 9 3 4 4" xfId="11834" xr:uid="{00000000-0005-0000-0000-000090600000}"/>
    <cellStyle name="Normal 2 9 3 4 5" xfId="11835" xr:uid="{00000000-0005-0000-0000-000091600000}"/>
    <cellStyle name="Normal 2 9 3 4 6" xfId="11836" xr:uid="{00000000-0005-0000-0000-000092600000}"/>
    <cellStyle name="Normal 2 9 3 4 7" xfId="11837" xr:uid="{00000000-0005-0000-0000-000093600000}"/>
    <cellStyle name="Normal 2 9 3 4 8" xfId="11838" xr:uid="{00000000-0005-0000-0000-000094600000}"/>
    <cellStyle name="Normal 2 9 3 5" xfId="11839" xr:uid="{00000000-0005-0000-0000-000095600000}"/>
    <cellStyle name="Normal 2 9 3 6" xfId="11840" xr:uid="{00000000-0005-0000-0000-000096600000}"/>
    <cellStyle name="Normal 2 9 3 6 2" xfId="11841" xr:uid="{00000000-0005-0000-0000-000097600000}"/>
    <cellStyle name="Normal 2 9 3 6 2 2" xfId="11842" xr:uid="{00000000-0005-0000-0000-000098600000}"/>
    <cellStyle name="Normal 2 9 3 6 2 2 2" xfId="11843" xr:uid="{00000000-0005-0000-0000-000099600000}"/>
    <cellStyle name="Normal 2 9 3 6 2 2 3" xfId="11844" xr:uid="{00000000-0005-0000-0000-00009A600000}"/>
    <cellStyle name="Normal 2 9 3 6 2 2 4" xfId="11845" xr:uid="{00000000-0005-0000-0000-00009B600000}"/>
    <cellStyle name="Normal 2 9 3 6 2 2 5" xfId="11846" xr:uid="{00000000-0005-0000-0000-00009C600000}"/>
    <cellStyle name="Normal 2 9 3 6 2 2 6" xfId="11847" xr:uid="{00000000-0005-0000-0000-00009D600000}"/>
    <cellStyle name="Normal 2 9 3 6 3" xfId="11848" xr:uid="{00000000-0005-0000-0000-00009E600000}"/>
    <cellStyle name="Normal 2 9 3 6 4" xfId="11849" xr:uid="{00000000-0005-0000-0000-00009F600000}"/>
    <cellStyle name="Normal 2 9 3 6 5" xfId="11850" xr:uid="{00000000-0005-0000-0000-0000A0600000}"/>
    <cellStyle name="Normal 2 9 3 6 6" xfId="11851" xr:uid="{00000000-0005-0000-0000-0000A1600000}"/>
    <cellStyle name="Normal 2 9 3 6 7" xfId="11852" xr:uid="{00000000-0005-0000-0000-0000A2600000}"/>
    <cellStyle name="Normal 2 9 3 7" xfId="11853" xr:uid="{00000000-0005-0000-0000-0000A3600000}"/>
    <cellStyle name="Normal 2 9 3 7 2" xfId="11854" xr:uid="{00000000-0005-0000-0000-0000A4600000}"/>
    <cellStyle name="Normal 2 9 3 7 3" xfId="11855" xr:uid="{00000000-0005-0000-0000-0000A5600000}"/>
    <cellStyle name="Normal 2 9 3 7 4" xfId="11856" xr:uid="{00000000-0005-0000-0000-0000A6600000}"/>
    <cellStyle name="Normal 2 9 3 7 5" xfId="11857" xr:uid="{00000000-0005-0000-0000-0000A7600000}"/>
    <cellStyle name="Normal 2 9 3 7 6" xfId="11858" xr:uid="{00000000-0005-0000-0000-0000A8600000}"/>
    <cellStyle name="Normal 2 9 4" xfId="11859" xr:uid="{00000000-0005-0000-0000-0000A9600000}"/>
    <cellStyle name="Normal 2 9 4 2" xfId="11860" xr:uid="{00000000-0005-0000-0000-0000AA600000}"/>
    <cellStyle name="Normal 2 9 4 2 10" xfId="11861" xr:uid="{00000000-0005-0000-0000-0000AB600000}"/>
    <cellStyle name="Normal 2 9 4 2 2" xfId="11862" xr:uid="{00000000-0005-0000-0000-0000AC600000}"/>
    <cellStyle name="Normal 2 9 4 2 2 2" xfId="11863" xr:uid="{00000000-0005-0000-0000-0000AD600000}"/>
    <cellStyle name="Normal 2 9 4 2 2 2 2" xfId="11864" xr:uid="{00000000-0005-0000-0000-0000AE600000}"/>
    <cellStyle name="Normal 2 9 4 2 2 2 2 2" xfId="11865" xr:uid="{00000000-0005-0000-0000-0000AF600000}"/>
    <cellStyle name="Normal 2 9 4 2 2 2 2 2 2" xfId="11866" xr:uid="{00000000-0005-0000-0000-0000B0600000}"/>
    <cellStyle name="Normal 2 9 4 2 2 2 2 2 2 2" xfId="11867" xr:uid="{00000000-0005-0000-0000-0000B1600000}"/>
    <cellStyle name="Normal 2 9 4 2 2 2 2 2 2 2 2" xfId="11868" xr:uid="{00000000-0005-0000-0000-0000B2600000}"/>
    <cellStyle name="Normal 2 9 4 2 2 2 2 2 2 2 2 2" xfId="11869" xr:uid="{00000000-0005-0000-0000-0000B3600000}"/>
    <cellStyle name="Normal 2 9 4 2 2 2 2 2 2 2 2 2 2" xfId="11870" xr:uid="{00000000-0005-0000-0000-0000B4600000}"/>
    <cellStyle name="Normal 2 9 4 2 2 2 2 2 2 2 2 2 3" xfId="11871" xr:uid="{00000000-0005-0000-0000-0000B5600000}"/>
    <cellStyle name="Normal 2 9 4 2 2 2 2 2 2 2 2 2 4" xfId="11872" xr:uid="{00000000-0005-0000-0000-0000B6600000}"/>
    <cellStyle name="Normal 2 9 4 2 2 2 2 2 2 2 2 2 5" xfId="11873" xr:uid="{00000000-0005-0000-0000-0000B7600000}"/>
    <cellStyle name="Normal 2 9 4 2 2 2 2 2 2 2 3" xfId="11874" xr:uid="{00000000-0005-0000-0000-0000B8600000}"/>
    <cellStyle name="Normal 2 9 4 2 2 2 2 2 2 2 4" xfId="11875" xr:uid="{00000000-0005-0000-0000-0000B9600000}"/>
    <cellStyle name="Normal 2 9 4 2 2 2 2 2 2 2 5" xfId="11876" xr:uid="{00000000-0005-0000-0000-0000BA600000}"/>
    <cellStyle name="Normal 2 9 4 2 2 2 2 2 2 2 6" xfId="11877" xr:uid="{00000000-0005-0000-0000-0000BB600000}"/>
    <cellStyle name="Normal 2 9 4 2 2 2 2 2 2 3" xfId="11878" xr:uid="{00000000-0005-0000-0000-0000BC600000}"/>
    <cellStyle name="Normal 2 9 4 2 2 2 2 2 2 3 2" xfId="11879" xr:uid="{00000000-0005-0000-0000-0000BD600000}"/>
    <cellStyle name="Normal 2 9 4 2 2 2 2 2 2 3 3" xfId="11880" xr:uid="{00000000-0005-0000-0000-0000BE600000}"/>
    <cellStyle name="Normal 2 9 4 2 2 2 2 2 2 3 4" xfId="11881" xr:uid="{00000000-0005-0000-0000-0000BF600000}"/>
    <cellStyle name="Normal 2 9 4 2 2 2 2 2 2 3 5" xfId="11882" xr:uid="{00000000-0005-0000-0000-0000C0600000}"/>
    <cellStyle name="Normal 2 9 4 2 2 2 2 2 3" xfId="11883" xr:uid="{00000000-0005-0000-0000-0000C1600000}"/>
    <cellStyle name="Normal 2 9 4 2 2 2 2 2 3 2" xfId="11884" xr:uid="{00000000-0005-0000-0000-0000C2600000}"/>
    <cellStyle name="Normal 2 9 4 2 2 2 2 2 3 2 2" xfId="11885" xr:uid="{00000000-0005-0000-0000-0000C3600000}"/>
    <cellStyle name="Normal 2 9 4 2 2 2 2 2 3 2 3" xfId="11886" xr:uid="{00000000-0005-0000-0000-0000C4600000}"/>
    <cellStyle name="Normal 2 9 4 2 2 2 2 2 3 2 4" xfId="11887" xr:uid="{00000000-0005-0000-0000-0000C5600000}"/>
    <cellStyle name="Normal 2 9 4 2 2 2 2 2 3 2 5" xfId="11888" xr:uid="{00000000-0005-0000-0000-0000C6600000}"/>
    <cellStyle name="Normal 2 9 4 2 2 2 2 2 4" xfId="11889" xr:uid="{00000000-0005-0000-0000-0000C7600000}"/>
    <cellStyle name="Normal 2 9 4 2 2 2 2 2 5" xfId="11890" xr:uid="{00000000-0005-0000-0000-0000C8600000}"/>
    <cellStyle name="Normal 2 9 4 2 2 2 2 2 6" xfId="11891" xr:uid="{00000000-0005-0000-0000-0000C9600000}"/>
    <cellStyle name="Normal 2 9 4 2 2 2 2 2 7" xfId="11892" xr:uid="{00000000-0005-0000-0000-0000CA600000}"/>
    <cellStyle name="Normal 2 9 4 2 2 2 2 3" xfId="11893" xr:uid="{00000000-0005-0000-0000-0000CB600000}"/>
    <cellStyle name="Normal 2 9 4 2 2 2 2 3 2" xfId="11894" xr:uid="{00000000-0005-0000-0000-0000CC600000}"/>
    <cellStyle name="Normal 2 9 4 2 2 2 2 3 2 2" xfId="11895" xr:uid="{00000000-0005-0000-0000-0000CD600000}"/>
    <cellStyle name="Normal 2 9 4 2 2 2 2 3 2 2 2" xfId="11896" xr:uid="{00000000-0005-0000-0000-0000CE600000}"/>
    <cellStyle name="Normal 2 9 4 2 2 2 2 3 2 2 3" xfId="11897" xr:uid="{00000000-0005-0000-0000-0000CF600000}"/>
    <cellStyle name="Normal 2 9 4 2 2 2 2 3 2 2 4" xfId="11898" xr:uid="{00000000-0005-0000-0000-0000D0600000}"/>
    <cellStyle name="Normal 2 9 4 2 2 2 2 3 2 2 5" xfId="11899" xr:uid="{00000000-0005-0000-0000-0000D1600000}"/>
    <cellStyle name="Normal 2 9 4 2 2 2 2 3 3" xfId="11900" xr:uid="{00000000-0005-0000-0000-0000D2600000}"/>
    <cellStyle name="Normal 2 9 4 2 2 2 2 3 4" xfId="11901" xr:uid="{00000000-0005-0000-0000-0000D3600000}"/>
    <cellStyle name="Normal 2 9 4 2 2 2 2 3 5" xfId="11902" xr:uid="{00000000-0005-0000-0000-0000D4600000}"/>
    <cellStyle name="Normal 2 9 4 2 2 2 2 3 6" xfId="11903" xr:uid="{00000000-0005-0000-0000-0000D5600000}"/>
    <cellStyle name="Normal 2 9 4 2 2 2 2 4" xfId="11904" xr:uid="{00000000-0005-0000-0000-0000D6600000}"/>
    <cellStyle name="Normal 2 9 4 2 2 2 2 4 2" xfId="11905" xr:uid="{00000000-0005-0000-0000-0000D7600000}"/>
    <cellStyle name="Normal 2 9 4 2 2 2 2 4 3" xfId="11906" xr:uid="{00000000-0005-0000-0000-0000D8600000}"/>
    <cellStyle name="Normal 2 9 4 2 2 2 2 4 4" xfId="11907" xr:uid="{00000000-0005-0000-0000-0000D9600000}"/>
    <cellStyle name="Normal 2 9 4 2 2 2 2 4 5" xfId="11908" xr:uid="{00000000-0005-0000-0000-0000DA600000}"/>
    <cellStyle name="Normal 2 9 4 2 2 2 3" xfId="11909" xr:uid="{00000000-0005-0000-0000-0000DB600000}"/>
    <cellStyle name="Normal 2 9 4 2 2 2 3 2" xfId="11910" xr:uid="{00000000-0005-0000-0000-0000DC600000}"/>
    <cellStyle name="Normal 2 9 4 2 2 2 3 3" xfId="11911" xr:uid="{00000000-0005-0000-0000-0000DD600000}"/>
    <cellStyle name="Normal 2 9 4 2 2 2 3 4" xfId="11912" xr:uid="{00000000-0005-0000-0000-0000DE600000}"/>
    <cellStyle name="Normal 2 9 4 2 2 2 3 5" xfId="11913" xr:uid="{00000000-0005-0000-0000-0000DF600000}"/>
    <cellStyle name="Normal 2 9 4 2 2 2 4" xfId="11914" xr:uid="{00000000-0005-0000-0000-0000E0600000}"/>
    <cellStyle name="Normal 2 9 4 2 2 2 4 2" xfId="11915" xr:uid="{00000000-0005-0000-0000-0000E1600000}"/>
    <cellStyle name="Normal 2 9 4 2 2 2 4 2 2" xfId="11916" xr:uid="{00000000-0005-0000-0000-0000E2600000}"/>
    <cellStyle name="Normal 2 9 4 2 2 2 4 2 2 2" xfId="11917" xr:uid="{00000000-0005-0000-0000-0000E3600000}"/>
    <cellStyle name="Normal 2 9 4 2 2 2 4 2 2 2 2" xfId="11918" xr:uid="{00000000-0005-0000-0000-0000E4600000}"/>
    <cellStyle name="Normal 2 9 4 2 2 2 4 2 2 2 3" xfId="11919" xr:uid="{00000000-0005-0000-0000-0000E5600000}"/>
    <cellStyle name="Normal 2 9 4 2 2 2 4 2 2 2 4" xfId="11920" xr:uid="{00000000-0005-0000-0000-0000E6600000}"/>
    <cellStyle name="Normal 2 9 4 2 2 2 4 2 2 2 5" xfId="11921" xr:uid="{00000000-0005-0000-0000-0000E7600000}"/>
    <cellStyle name="Normal 2 9 4 2 2 2 4 2 3" xfId="11922" xr:uid="{00000000-0005-0000-0000-0000E8600000}"/>
    <cellStyle name="Normal 2 9 4 2 2 2 4 2 4" xfId="11923" xr:uid="{00000000-0005-0000-0000-0000E9600000}"/>
    <cellStyle name="Normal 2 9 4 2 2 2 4 2 5" xfId="11924" xr:uid="{00000000-0005-0000-0000-0000EA600000}"/>
    <cellStyle name="Normal 2 9 4 2 2 2 4 2 6" xfId="11925" xr:uid="{00000000-0005-0000-0000-0000EB600000}"/>
    <cellStyle name="Normal 2 9 4 2 2 2 4 3" xfId="11926" xr:uid="{00000000-0005-0000-0000-0000EC600000}"/>
    <cellStyle name="Normal 2 9 4 2 2 2 4 3 2" xfId="11927" xr:uid="{00000000-0005-0000-0000-0000ED600000}"/>
    <cellStyle name="Normal 2 9 4 2 2 2 4 3 3" xfId="11928" xr:uid="{00000000-0005-0000-0000-0000EE600000}"/>
    <cellStyle name="Normal 2 9 4 2 2 2 4 3 4" xfId="11929" xr:uid="{00000000-0005-0000-0000-0000EF600000}"/>
    <cellStyle name="Normal 2 9 4 2 2 2 4 3 5" xfId="11930" xr:uid="{00000000-0005-0000-0000-0000F0600000}"/>
    <cellStyle name="Normal 2 9 4 2 2 2 5" xfId="11931" xr:uid="{00000000-0005-0000-0000-0000F1600000}"/>
    <cellStyle name="Normal 2 9 4 2 2 2 5 2" xfId="11932" xr:uid="{00000000-0005-0000-0000-0000F2600000}"/>
    <cellStyle name="Normal 2 9 4 2 2 2 5 2 2" xfId="11933" xr:uid="{00000000-0005-0000-0000-0000F3600000}"/>
    <cellStyle name="Normal 2 9 4 2 2 2 5 2 3" xfId="11934" xr:uid="{00000000-0005-0000-0000-0000F4600000}"/>
    <cellStyle name="Normal 2 9 4 2 2 2 5 2 4" xfId="11935" xr:uid="{00000000-0005-0000-0000-0000F5600000}"/>
    <cellStyle name="Normal 2 9 4 2 2 2 5 2 5" xfId="11936" xr:uid="{00000000-0005-0000-0000-0000F6600000}"/>
    <cellStyle name="Normal 2 9 4 2 2 2 6" xfId="11937" xr:uid="{00000000-0005-0000-0000-0000F7600000}"/>
    <cellStyle name="Normal 2 9 4 2 2 2 7" xfId="11938" xr:uid="{00000000-0005-0000-0000-0000F8600000}"/>
    <cellStyle name="Normal 2 9 4 2 2 2 8" xfId="11939" xr:uid="{00000000-0005-0000-0000-0000F9600000}"/>
    <cellStyle name="Normal 2 9 4 2 2 2 9" xfId="11940" xr:uid="{00000000-0005-0000-0000-0000FA600000}"/>
    <cellStyle name="Normal 2 9 4 2 2 3" xfId="11941" xr:uid="{00000000-0005-0000-0000-0000FB600000}"/>
    <cellStyle name="Normal 2 9 4 2 2 3 2" xfId="11942" xr:uid="{00000000-0005-0000-0000-0000FC600000}"/>
    <cellStyle name="Normal 2 9 4 2 2 3 2 2" xfId="11943" xr:uid="{00000000-0005-0000-0000-0000FD600000}"/>
    <cellStyle name="Normal 2 9 4 2 2 3 2 2 2" xfId="11944" xr:uid="{00000000-0005-0000-0000-0000FE600000}"/>
    <cellStyle name="Normal 2 9 4 2 2 3 2 2 2 2" xfId="11945" xr:uid="{00000000-0005-0000-0000-0000FF600000}"/>
    <cellStyle name="Normal 2 9 4 2 2 3 2 2 2 2 2" xfId="11946" xr:uid="{00000000-0005-0000-0000-000000610000}"/>
    <cellStyle name="Normal 2 9 4 2 2 3 2 2 2 2 3" xfId="11947" xr:uid="{00000000-0005-0000-0000-000001610000}"/>
    <cellStyle name="Normal 2 9 4 2 2 3 2 2 2 2 4" xfId="11948" xr:uid="{00000000-0005-0000-0000-000002610000}"/>
    <cellStyle name="Normal 2 9 4 2 2 3 2 2 2 2 5" xfId="11949" xr:uid="{00000000-0005-0000-0000-000003610000}"/>
    <cellStyle name="Normal 2 9 4 2 2 3 2 2 2 2 6" xfId="11950" xr:uid="{00000000-0005-0000-0000-000004610000}"/>
    <cellStyle name="Normal 2 9 4 2 2 3 2 2 3" xfId="11951" xr:uid="{00000000-0005-0000-0000-000005610000}"/>
    <cellStyle name="Normal 2 9 4 2 2 3 2 2 4" xfId="11952" xr:uid="{00000000-0005-0000-0000-000006610000}"/>
    <cellStyle name="Normal 2 9 4 2 2 3 2 2 5" xfId="11953" xr:uid="{00000000-0005-0000-0000-000007610000}"/>
    <cellStyle name="Normal 2 9 4 2 2 3 2 2 6" xfId="11954" xr:uid="{00000000-0005-0000-0000-000008610000}"/>
    <cellStyle name="Normal 2 9 4 2 2 3 2 2 7" xfId="11955" xr:uid="{00000000-0005-0000-0000-000009610000}"/>
    <cellStyle name="Normal 2 9 4 2 2 3 2 3" xfId="11956" xr:uid="{00000000-0005-0000-0000-00000A610000}"/>
    <cellStyle name="Normal 2 9 4 2 2 3 2 3 2" xfId="11957" xr:uid="{00000000-0005-0000-0000-00000B610000}"/>
    <cellStyle name="Normal 2 9 4 2 2 3 2 3 3" xfId="11958" xr:uid="{00000000-0005-0000-0000-00000C610000}"/>
    <cellStyle name="Normal 2 9 4 2 2 3 2 3 4" xfId="11959" xr:uid="{00000000-0005-0000-0000-00000D610000}"/>
    <cellStyle name="Normal 2 9 4 2 2 3 2 3 5" xfId="11960" xr:uid="{00000000-0005-0000-0000-00000E610000}"/>
    <cellStyle name="Normal 2 9 4 2 2 3 2 3 6" xfId="11961" xr:uid="{00000000-0005-0000-0000-00000F610000}"/>
    <cellStyle name="Normal 2 9 4 2 2 3 3" xfId="11962" xr:uid="{00000000-0005-0000-0000-000010610000}"/>
    <cellStyle name="Normal 2 9 4 2 2 3 3 2" xfId="11963" xr:uid="{00000000-0005-0000-0000-000011610000}"/>
    <cellStyle name="Normal 2 9 4 2 2 3 3 2 2" xfId="11964" xr:uid="{00000000-0005-0000-0000-000012610000}"/>
    <cellStyle name="Normal 2 9 4 2 2 3 3 2 3" xfId="11965" xr:uid="{00000000-0005-0000-0000-000013610000}"/>
    <cellStyle name="Normal 2 9 4 2 2 3 3 2 4" xfId="11966" xr:uid="{00000000-0005-0000-0000-000014610000}"/>
    <cellStyle name="Normal 2 9 4 2 2 3 3 2 5" xfId="11967" xr:uid="{00000000-0005-0000-0000-000015610000}"/>
    <cellStyle name="Normal 2 9 4 2 2 3 3 2 6" xfId="11968" xr:uid="{00000000-0005-0000-0000-000016610000}"/>
    <cellStyle name="Normal 2 9 4 2 2 3 4" xfId="11969" xr:uid="{00000000-0005-0000-0000-000017610000}"/>
    <cellStyle name="Normal 2 9 4 2 2 3 5" xfId="11970" xr:uid="{00000000-0005-0000-0000-000018610000}"/>
    <cellStyle name="Normal 2 9 4 2 2 3 6" xfId="11971" xr:uid="{00000000-0005-0000-0000-000019610000}"/>
    <cellStyle name="Normal 2 9 4 2 2 3 7" xfId="11972" xr:uid="{00000000-0005-0000-0000-00001A610000}"/>
    <cellStyle name="Normal 2 9 4 2 2 3 8" xfId="11973" xr:uid="{00000000-0005-0000-0000-00001B610000}"/>
    <cellStyle name="Normal 2 9 4 2 2 4" xfId="11974" xr:uid="{00000000-0005-0000-0000-00001C610000}"/>
    <cellStyle name="Normal 2 9 4 2 2 4 2" xfId="11975" xr:uid="{00000000-0005-0000-0000-00001D610000}"/>
    <cellStyle name="Normal 2 9 4 2 2 4 2 2" xfId="11976" xr:uid="{00000000-0005-0000-0000-00001E610000}"/>
    <cellStyle name="Normal 2 9 4 2 2 4 2 2 2" xfId="11977" xr:uid="{00000000-0005-0000-0000-00001F610000}"/>
    <cellStyle name="Normal 2 9 4 2 2 4 2 2 3" xfId="11978" xr:uid="{00000000-0005-0000-0000-000020610000}"/>
    <cellStyle name="Normal 2 9 4 2 2 4 2 2 4" xfId="11979" xr:uid="{00000000-0005-0000-0000-000021610000}"/>
    <cellStyle name="Normal 2 9 4 2 2 4 2 2 5" xfId="11980" xr:uid="{00000000-0005-0000-0000-000022610000}"/>
    <cellStyle name="Normal 2 9 4 2 2 4 2 2 6" xfId="11981" xr:uid="{00000000-0005-0000-0000-000023610000}"/>
    <cellStyle name="Normal 2 9 4 2 2 4 3" xfId="11982" xr:uid="{00000000-0005-0000-0000-000024610000}"/>
    <cellStyle name="Normal 2 9 4 2 2 4 4" xfId="11983" xr:uid="{00000000-0005-0000-0000-000025610000}"/>
    <cellStyle name="Normal 2 9 4 2 2 4 5" xfId="11984" xr:uid="{00000000-0005-0000-0000-000026610000}"/>
    <cellStyle name="Normal 2 9 4 2 2 4 6" xfId="11985" xr:uid="{00000000-0005-0000-0000-000027610000}"/>
    <cellStyle name="Normal 2 9 4 2 2 4 7" xfId="11986" xr:uid="{00000000-0005-0000-0000-000028610000}"/>
    <cellStyle name="Normal 2 9 4 2 2 5" xfId="11987" xr:uid="{00000000-0005-0000-0000-000029610000}"/>
    <cellStyle name="Normal 2 9 4 2 2 5 2" xfId="11988" xr:uid="{00000000-0005-0000-0000-00002A610000}"/>
    <cellStyle name="Normal 2 9 4 2 2 5 3" xfId="11989" xr:uid="{00000000-0005-0000-0000-00002B610000}"/>
    <cellStyle name="Normal 2 9 4 2 2 5 4" xfId="11990" xr:uid="{00000000-0005-0000-0000-00002C610000}"/>
    <cellStyle name="Normal 2 9 4 2 2 5 5" xfId="11991" xr:uid="{00000000-0005-0000-0000-00002D610000}"/>
    <cellStyle name="Normal 2 9 4 2 2 5 6" xfId="11992" xr:uid="{00000000-0005-0000-0000-00002E610000}"/>
    <cellStyle name="Normal 2 9 4 2 3" xfId="11993" xr:uid="{00000000-0005-0000-0000-00002F610000}"/>
    <cellStyle name="Normal 2 9 4 2 3 2" xfId="11994" xr:uid="{00000000-0005-0000-0000-000030610000}"/>
    <cellStyle name="Normal 2 9 4 2 3 2 2" xfId="11995" xr:uid="{00000000-0005-0000-0000-000031610000}"/>
    <cellStyle name="Normal 2 9 4 2 3 2 2 2" xfId="11996" xr:uid="{00000000-0005-0000-0000-000032610000}"/>
    <cellStyle name="Normal 2 9 4 2 3 2 2 2 2" xfId="11997" xr:uid="{00000000-0005-0000-0000-000033610000}"/>
    <cellStyle name="Normal 2 9 4 2 3 2 2 2 2 2" xfId="11998" xr:uid="{00000000-0005-0000-0000-000034610000}"/>
    <cellStyle name="Normal 2 9 4 2 3 2 2 2 2 2 2" xfId="11999" xr:uid="{00000000-0005-0000-0000-000035610000}"/>
    <cellStyle name="Normal 2 9 4 2 3 2 2 2 2 2 3" xfId="12000" xr:uid="{00000000-0005-0000-0000-000036610000}"/>
    <cellStyle name="Normal 2 9 4 2 3 2 2 2 2 2 4" xfId="12001" xr:uid="{00000000-0005-0000-0000-000037610000}"/>
    <cellStyle name="Normal 2 9 4 2 3 2 2 2 2 2 5" xfId="12002" xr:uid="{00000000-0005-0000-0000-000038610000}"/>
    <cellStyle name="Normal 2 9 4 2 3 2 2 2 3" xfId="12003" xr:uid="{00000000-0005-0000-0000-000039610000}"/>
    <cellStyle name="Normal 2 9 4 2 3 2 2 2 4" xfId="12004" xr:uid="{00000000-0005-0000-0000-00003A610000}"/>
    <cellStyle name="Normal 2 9 4 2 3 2 2 2 5" xfId="12005" xr:uid="{00000000-0005-0000-0000-00003B610000}"/>
    <cellStyle name="Normal 2 9 4 2 3 2 2 2 6" xfId="12006" xr:uid="{00000000-0005-0000-0000-00003C610000}"/>
    <cellStyle name="Normal 2 9 4 2 3 2 2 3" xfId="12007" xr:uid="{00000000-0005-0000-0000-00003D610000}"/>
    <cellStyle name="Normal 2 9 4 2 3 2 2 3 2" xfId="12008" xr:uid="{00000000-0005-0000-0000-00003E610000}"/>
    <cellStyle name="Normal 2 9 4 2 3 2 2 3 3" xfId="12009" xr:uid="{00000000-0005-0000-0000-00003F610000}"/>
    <cellStyle name="Normal 2 9 4 2 3 2 2 3 4" xfId="12010" xr:uid="{00000000-0005-0000-0000-000040610000}"/>
    <cellStyle name="Normal 2 9 4 2 3 2 2 3 5" xfId="12011" xr:uid="{00000000-0005-0000-0000-000041610000}"/>
    <cellStyle name="Normal 2 9 4 2 3 2 3" xfId="12012" xr:uid="{00000000-0005-0000-0000-000042610000}"/>
    <cellStyle name="Normal 2 9 4 2 3 2 3 2" xfId="12013" xr:uid="{00000000-0005-0000-0000-000043610000}"/>
    <cellStyle name="Normal 2 9 4 2 3 2 3 2 2" xfId="12014" xr:uid="{00000000-0005-0000-0000-000044610000}"/>
    <cellStyle name="Normal 2 9 4 2 3 2 3 2 3" xfId="12015" xr:uid="{00000000-0005-0000-0000-000045610000}"/>
    <cellStyle name="Normal 2 9 4 2 3 2 3 2 4" xfId="12016" xr:uid="{00000000-0005-0000-0000-000046610000}"/>
    <cellStyle name="Normal 2 9 4 2 3 2 3 2 5" xfId="12017" xr:uid="{00000000-0005-0000-0000-000047610000}"/>
    <cellStyle name="Normal 2 9 4 2 3 2 4" xfId="12018" xr:uid="{00000000-0005-0000-0000-000048610000}"/>
    <cellStyle name="Normal 2 9 4 2 3 2 5" xfId="12019" xr:uid="{00000000-0005-0000-0000-000049610000}"/>
    <cellStyle name="Normal 2 9 4 2 3 2 6" xfId="12020" xr:uid="{00000000-0005-0000-0000-00004A610000}"/>
    <cellStyle name="Normal 2 9 4 2 3 2 7" xfId="12021" xr:uid="{00000000-0005-0000-0000-00004B610000}"/>
    <cellStyle name="Normal 2 9 4 2 3 3" xfId="12022" xr:uid="{00000000-0005-0000-0000-00004C610000}"/>
    <cellStyle name="Normal 2 9 4 2 3 3 2" xfId="12023" xr:uid="{00000000-0005-0000-0000-00004D610000}"/>
    <cellStyle name="Normal 2 9 4 2 3 3 2 2" xfId="12024" xr:uid="{00000000-0005-0000-0000-00004E610000}"/>
    <cellStyle name="Normal 2 9 4 2 3 3 2 2 2" xfId="12025" xr:uid="{00000000-0005-0000-0000-00004F610000}"/>
    <cellStyle name="Normal 2 9 4 2 3 3 2 2 3" xfId="12026" xr:uid="{00000000-0005-0000-0000-000050610000}"/>
    <cellStyle name="Normal 2 9 4 2 3 3 2 2 4" xfId="12027" xr:uid="{00000000-0005-0000-0000-000051610000}"/>
    <cellStyle name="Normal 2 9 4 2 3 3 2 2 5" xfId="12028" xr:uid="{00000000-0005-0000-0000-000052610000}"/>
    <cellStyle name="Normal 2 9 4 2 3 3 3" xfId="12029" xr:uid="{00000000-0005-0000-0000-000053610000}"/>
    <cellStyle name="Normal 2 9 4 2 3 3 4" xfId="12030" xr:uid="{00000000-0005-0000-0000-000054610000}"/>
    <cellStyle name="Normal 2 9 4 2 3 3 5" xfId="12031" xr:uid="{00000000-0005-0000-0000-000055610000}"/>
    <cellStyle name="Normal 2 9 4 2 3 3 6" xfId="12032" xr:uid="{00000000-0005-0000-0000-000056610000}"/>
    <cellStyle name="Normal 2 9 4 2 3 4" xfId="12033" xr:uid="{00000000-0005-0000-0000-000057610000}"/>
    <cellStyle name="Normal 2 9 4 2 3 4 2" xfId="12034" xr:uid="{00000000-0005-0000-0000-000058610000}"/>
    <cellStyle name="Normal 2 9 4 2 3 4 3" xfId="12035" xr:uid="{00000000-0005-0000-0000-000059610000}"/>
    <cellStyle name="Normal 2 9 4 2 3 4 4" xfId="12036" xr:uid="{00000000-0005-0000-0000-00005A610000}"/>
    <cellStyle name="Normal 2 9 4 2 3 4 5" xfId="12037" xr:uid="{00000000-0005-0000-0000-00005B610000}"/>
    <cellStyle name="Normal 2 9 4 2 4" xfId="12038" xr:uid="{00000000-0005-0000-0000-00005C610000}"/>
    <cellStyle name="Normal 2 9 4 2 4 2" xfId="12039" xr:uid="{00000000-0005-0000-0000-00005D610000}"/>
    <cellStyle name="Normal 2 9 4 2 4 3" xfId="12040" xr:uid="{00000000-0005-0000-0000-00005E610000}"/>
    <cellStyle name="Normal 2 9 4 2 4 4" xfId="12041" xr:uid="{00000000-0005-0000-0000-00005F610000}"/>
    <cellStyle name="Normal 2 9 4 2 4 5" xfId="12042" xr:uid="{00000000-0005-0000-0000-000060610000}"/>
    <cellStyle name="Normal 2 9 4 2 5" xfId="12043" xr:uid="{00000000-0005-0000-0000-000061610000}"/>
    <cellStyle name="Normal 2 9 4 2 5 2" xfId="12044" xr:uid="{00000000-0005-0000-0000-000062610000}"/>
    <cellStyle name="Normal 2 9 4 2 5 2 2" xfId="12045" xr:uid="{00000000-0005-0000-0000-000063610000}"/>
    <cellStyle name="Normal 2 9 4 2 5 2 2 2" xfId="12046" xr:uid="{00000000-0005-0000-0000-000064610000}"/>
    <cellStyle name="Normal 2 9 4 2 5 2 2 2 2" xfId="12047" xr:uid="{00000000-0005-0000-0000-000065610000}"/>
    <cellStyle name="Normal 2 9 4 2 5 2 2 2 3" xfId="12048" xr:uid="{00000000-0005-0000-0000-000066610000}"/>
    <cellStyle name="Normal 2 9 4 2 5 2 2 2 4" xfId="12049" xr:uid="{00000000-0005-0000-0000-000067610000}"/>
    <cellStyle name="Normal 2 9 4 2 5 2 2 2 5" xfId="12050" xr:uid="{00000000-0005-0000-0000-000068610000}"/>
    <cellStyle name="Normal 2 9 4 2 5 2 3" xfId="12051" xr:uid="{00000000-0005-0000-0000-000069610000}"/>
    <cellStyle name="Normal 2 9 4 2 5 2 4" xfId="12052" xr:uid="{00000000-0005-0000-0000-00006A610000}"/>
    <cellStyle name="Normal 2 9 4 2 5 2 5" xfId="12053" xr:uid="{00000000-0005-0000-0000-00006B610000}"/>
    <cellStyle name="Normal 2 9 4 2 5 2 6" xfId="12054" xr:uid="{00000000-0005-0000-0000-00006C610000}"/>
    <cellStyle name="Normal 2 9 4 2 5 3" xfId="12055" xr:uid="{00000000-0005-0000-0000-00006D610000}"/>
    <cellStyle name="Normal 2 9 4 2 5 3 2" xfId="12056" xr:uid="{00000000-0005-0000-0000-00006E610000}"/>
    <cellStyle name="Normal 2 9 4 2 5 3 3" xfId="12057" xr:uid="{00000000-0005-0000-0000-00006F610000}"/>
    <cellStyle name="Normal 2 9 4 2 5 3 4" xfId="12058" xr:uid="{00000000-0005-0000-0000-000070610000}"/>
    <cellStyle name="Normal 2 9 4 2 5 3 5" xfId="12059" xr:uid="{00000000-0005-0000-0000-000071610000}"/>
    <cellStyle name="Normal 2 9 4 2 6" xfId="12060" xr:uid="{00000000-0005-0000-0000-000072610000}"/>
    <cellStyle name="Normal 2 9 4 2 6 2" xfId="12061" xr:uid="{00000000-0005-0000-0000-000073610000}"/>
    <cellStyle name="Normal 2 9 4 2 6 2 2" xfId="12062" xr:uid="{00000000-0005-0000-0000-000074610000}"/>
    <cellStyle name="Normal 2 9 4 2 6 2 3" xfId="12063" xr:uid="{00000000-0005-0000-0000-000075610000}"/>
    <cellStyle name="Normal 2 9 4 2 6 2 4" xfId="12064" xr:uid="{00000000-0005-0000-0000-000076610000}"/>
    <cellStyle name="Normal 2 9 4 2 6 2 5" xfId="12065" xr:uid="{00000000-0005-0000-0000-000077610000}"/>
    <cellStyle name="Normal 2 9 4 2 7" xfId="12066" xr:uid="{00000000-0005-0000-0000-000078610000}"/>
    <cellStyle name="Normal 2 9 4 2 8" xfId="12067" xr:uid="{00000000-0005-0000-0000-000079610000}"/>
    <cellStyle name="Normal 2 9 4 2 9" xfId="12068" xr:uid="{00000000-0005-0000-0000-00007A610000}"/>
    <cellStyle name="Normal 2 9 4 3" xfId="12069" xr:uid="{00000000-0005-0000-0000-00007B610000}"/>
    <cellStyle name="Normal 2 9 4 3 2" xfId="12070" xr:uid="{00000000-0005-0000-0000-00007C610000}"/>
    <cellStyle name="Normal 2 9 4 3 2 2" xfId="12071" xr:uid="{00000000-0005-0000-0000-00007D610000}"/>
    <cellStyle name="Normal 2 9 4 3 2 2 2" xfId="12072" xr:uid="{00000000-0005-0000-0000-00007E610000}"/>
    <cellStyle name="Normal 2 9 4 3 2 2 2 2" xfId="12073" xr:uid="{00000000-0005-0000-0000-00007F610000}"/>
    <cellStyle name="Normal 2 9 4 3 2 2 2 2 2" xfId="12074" xr:uid="{00000000-0005-0000-0000-000080610000}"/>
    <cellStyle name="Normal 2 9 4 3 2 2 2 2 2 2" xfId="12075" xr:uid="{00000000-0005-0000-0000-000081610000}"/>
    <cellStyle name="Normal 2 9 4 3 2 2 2 2 2 2 2" xfId="12076" xr:uid="{00000000-0005-0000-0000-000082610000}"/>
    <cellStyle name="Normal 2 9 4 3 2 2 2 2 2 2 3" xfId="12077" xr:uid="{00000000-0005-0000-0000-000083610000}"/>
    <cellStyle name="Normal 2 9 4 3 2 2 2 2 2 2 4" xfId="12078" xr:uid="{00000000-0005-0000-0000-000084610000}"/>
    <cellStyle name="Normal 2 9 4 3 2 2 2 2 2 2 5" xfId="12079" xr:uid="{00000000-0005-0000-0000-000085610000}"/>
    <cellStyle name="Normal 2 9 4 3 2 2 2 2 3" xfId="12080" xr:uid="{00000000-0005-0000-0000-000086610000}"/>
    <cellStyle name="Normal 2 9 4 3 2 2 2 2 4" xfId="12081" xr:uid="{00000000-0005-0000-0000-000087610000}"/>
    <cellStyle name="Normal 2 9 4 3 2 2 2 2 5" xfId="12082" xr:uid="{00000000-0005-0000-0000-000088610000}"/>
    <cellStyle name="Normal 2 9 4 3 2 2 2 2 6" xfId="12083" xr:uid="{00000000-0005-0000-0000-000089610000}"/>
    <cellStyle name="Normal 2 9 4 3 2 2 2 3" xfId="12084" xr:uid="{00000000-0005-0000-0000-00008A610000}"/>
    <cellStyle name="Normal 2 9 4 3 2 2 2 3 2" xfId="12085" xr:uid="{00000000-0005-0000-0000-00008B610000}"/>
    <cellStyle name="Normal 2 9 4 3 2 2 2 3 3" xfId="12086" xr:uid="{00000000-0005-0000-0000-00008C610000}"/>
    <cellStyle name="Normal 2 9 4 3 2 2 2 3 4" xfId="12087" xr:uid="{00000000-0005-0000-0000-00008D610000}"/>
    <cellStyle name="Normal 2 9 4 3 2 2 2 3 5" xfId="12088" xr:uid="{00000000-0005-0000-0000-00008E610000}"/>
    <cellStyle name="Normal 2 9 4 3 2 2 3" xfId="12089" xr:uid="{00000000-0005-0000-0000-00008F610000}"/>
    <cellStyle name="Normal 2 9 4 3 2 2 3 2" xfId="12090" xr:uid="{00000000-0005-0000-0000-000090610000}"/>
    <cellStyle name="Normal 2 9 4 3 2 2 3 2 2" xfId="12091" xr:uid="{00000000-0005-0000-0000-000091610000}"/>
    <cellStyle name="Normal 2 9 4 3 2 2 3 2 3" xfId="12092" xr:uid="{00000000-0005-0000-0000-000092610000}"/>
    <cellStyle name="Normal 2 9 4 3 2 2 3 2 4" xfId="12093" xr:uid="{00000000-0005-0000-0000-000093610000}"/>
    <cellStyle name="Normal 2 9 4 3 2 2 3 2 5" xfId="12094" xr:uid="{00000000-0005-0000-0000-000094610000}"/>
    <cellStyle name="Normal 2 9 4 3 2 2 4" xfId="12095" xr:uid="{00000000-0005-0000-0000-000095610000}"/>
    <cellStyle name="Normal 2 9 4 3 2 2 5" xfId="12096" xr:uid="{00000000-0005-0000-0000-000096610000}"/>
    <cellStyle name="Normal 2 9 4 3 2 2 6" xfId="12097" xr:uid="{00000000-0005-0000-0000-000097610000}"/>
    <cellStyle name="Normal 2 9 4 3 2 2 7" xfId="12098" xr:uid="{00000000-0005-0000-0000-000098610000}"/>
    <cellStyle name="Normal 2 9 4 3 2 3" xfId="12099" xr:uid="{00000000-0005-0000-0000-000099610000}"/>
    <cellStyle name="Normal 2 9 4 3 2 3 2" xfId="12100" xr:uid="{00000000-0005-0000-0000-00009A610000}"/>
    <cellStyle name="Normal 2 9 4 3 2 3 2 2" xfId="12101" xr:uid="{00000000-0005-0000-0000-00009B610000}"/>
    <cellStyle name="Normal 2 9 4 3 2 3 2 2 2" xfId="12102" xr:uid="{00000000-0005-0000-0000-00009C610000}"/>
    <cellStyle name="Normal 2 9 4 3 2 3 2 2 3" xfId="12103" xr:uid="{00000000-0005-0000-0000-00009D610000}"/>
    <cellStyle name="Normal 2 9 4 3 2 3 2 2 4" xfId="12104" xr:uid="{00000000-0005-0000-0000-00009E610000}"/>
    <cellStyle name="Normal 2 9 4 3 2 3 2 2 5" xfId="12105" xr:uid="{00000000-0005-0000-0000-00009F610000}"/>
    <cellStyle name="Normal 2 9 4 3 2 3 3" xfId="12106" xr:uid="{00000000-0005-0000-0000-0000A0610000}"/>
    <cellStyle name="Normal 2 9 4 3 2 3 4" xfId="12107" xr:uid="{00000000-0005-0000-0000-0000A1610000}"/>
    <cellStyle name="Normal 2 9 4 3 2 3 5" xfId="12108" xr:uid="{00000000-0005-0000-0000-0000A2610000}"/>
    <cellStyle name="Normal 2 9 4 3 2 3 6" xfId="12109" xr:uid="{00000000-0005-0000-0000-0000A3610000}"/>
    <cellStyle name="Normal 2 9 4 3 2 4" xfId="12110" xr:uid="{00000000-0005-0000-0000-0000A4610000}"/>
    <cellStyle name="Normal 2 9 4 3 2 4 2" xfId="12111" xr:uid="{00000000-0005-0000-0000-0000A5610000}"/>
    <cellStyle name="Normal 2 9 4 3 2 4 3" xfId="12112" xr:uid="{00000000-0005-0000-0000-0000A6610000}"/>
    <cellStyle name="Normal 2 9 4 3 2 4 4" xfId="12113" xr:uid="{00000000-0005-0000-0000-0000A7610000}"/>
    <cellStyle name="Normal 2 9 4 3 2 4 5" xfId="12114" xr:uid="{00000000-0005-0000-0000-0000A8610000}"/>
    <cellStyle name="Normal 2 9 4 3 3" xfId="12115" xr:uid="{00000000-0005-0000-0000-0000A9610000}"/>
    <cellStyle name="Normal 2 9 4 3 3 2" xfId="12116" xr:uid="{00000000-0005-0000-0000-0000AA610000}"/>
    <cellStyle name="Normal 2 9 4 3 3 3" xfId="12117" xr:uid="{00000000-0005-0000-0000-0000AB610000}"/>
    <cellStyle name="Normal 2 9 4 3 3 4" xfId="12118" xr:uid="{00000000-0005-0000-0000-0000AC610000}"/>
    <cellStyle name="Normal 2 9 4 3 3 5" xfId="12119" xr:uid="{00000000-0005-0000-0000-0000AD610000}"/>
    <cellStyle name="Normal 2 9 4 3 4" xfId="12120" xr:uid="{00000000-0005-0000-0000-0000AE610000}"/>
    <cellStyle name="Normal 2 9 4 3 4 2" xfId="12121" xr:uid="{00000000-0005-0000-0000-0000AF610000}"/>
    <cellStyle name="Normal 2 9 4 3 4 2 2" xfId="12122" xr:uid="{00000000-0005-0000-0000-0000B0610000}"/>
    <cellStyle name="Normal 2 9 4 3 4 2 2 2" xfId="12123" xr:uid="{00000000-0005-0000-0000-0000B1610000}"/>
    <cellStyle name="Normal 2 9 4 3 4 2 2 2 2" xfId="12124" xr:uid="{00000000-0005-0000-0000-0000B2610000}"/>
    <cellStyle name="Normal 2 9 4 3 4 2 2 2 3" xfId="12125" xr:uid="{00000000-0005-0000-0000-0000B3610000}"/>
    <cellStyle name="Normal 2 9 4 3 4 2 2 2 4" xfId="12126" xr:uid="{00000000-0005-0000-0000-0000B4610000}"/>
    <cellStyle name="Normal 2 9 4 3 4 2 2 2 5" xfId="12127" xr:uid="{00000000-0005-0000-0000-0000B5610000}"/>
    <cellStyle name="Normal 2 9 4 3 4 2 3" xfId="12128" xr:uid="{00000000-0005-0000-0000-0000B6610000}"/>
    <cellStyle name="Normal 2 9 4 3 4 2 4" xfId="12129" xr:uid="{00000000-0005-0000-0000-0000B7610000}"/>
    <cellStyle name="Normal 2 9 4 3 4 2 5" xfId="12130" xr:uid="{00000000-0005-0000-0000-0000B8610000}"/>
    <cellStyle name="Normal 2 9 4 3 4 2 6" xfId="12131" xr:uid="{00000000-0005-0000-0000-0000B9610000}"/>
    <cellStyle name="Normal 2 9 4 3 4 3" xfId="12132" xr:uid="{00000000-0005-0000-0000-0000BA610000}"/>
    <cellStyle name="Normal 2 9 4 3 4 3 2" xfId="12133" xr:uid="{00000000-0005-0000-0000-0000BB610000}"/>
    <cellStyle name="Normal 2 9 4 3 4 3 3" xfId="12134" xr:uid="{00000000-0005-0000-0000-0000BC610000}"/>
    <cellStyle name="Normal 2 9 4 3 4 3 4" xfId="12135" xr:uid="{00000000-0005-0000-0000-0000BD610000}"/>
    <cellStyle name="Normal 2 9 4 3 4 3 5" xfId="12136" xr:uid="{00000000-0005-0000-0000-0000BE610000}"/>
    <cellStyle name="Normal 2 9 4 3 5" xfId="12137" xr:uid="{00000000-0005-0000-0000-0000BF610000}"/>
    <cellStyle name="Normal 2 9 4 3 5 2" xfId="12138" xr:uid="{00000000-0005-0000-0000-0000C0610000}"/>
    <cellStyle name="Normal 2 9 4 3 5 2 2" xfId="12139" xr:uid="{00000000-0005-0000-0000-0000C1610000}"/>
    <cellStyle name="Normal 2 9 4 3 5 2 3" xfId="12140" xr:uid="{00000000-0005-0000-0000-0000C2610000}"/>
    <cellStyle name="Normal 2 9 4 3 5 2 4" xfId="12141" xr:uid="{00000000-0005-0000-0000-0000C3610000}"/>
    <cellStyle name="Normal 2 9 4 3 5 2 5" xfId="12142" xr:uid="{00000000-0005-0000-0000-0000C4610000}"/>
    <cellStyle name="Normal 2 9 4 3 6" xfId="12143" xr:uid="{00000000-0005-0000-0000-0000C5610000}"/>
    <cellStyle name="Normal 2 9 4 3 7" xfId="12144" xr:uid="{00000000-0005-0000-0000-0000C6610000}"/>
    <cellStyle name="Normal 2 9 4 3 8" xfId="12145" xr:uid="{00000000-0005-0000-0000-0000C7610000}"/>
    <cellStyle name="Normal 2 9 4 3 9" xfId="12146" xr:uid="{00000000-0005-0000-0000-0000C8610000}"/>
    <cellStyle name="Normal 2 9 4 4" xfId="12147" xr:uid="{00000000-0005-0000-0000-0000C9610000}"/>
    <cellStyle name="Normal 2 9 4 4 2" xfId="12148" xr:uid="{00000000-0005-0000-0000-0000CA610000}"/>
    <cellStyle name="Normal 2 9 4 4 2 2" xfId="12149" xr:uid="{00000000-0005-0000-0000-0000CB610000}"/>
    <cellStyle name="Normal 2 9 4 4 2 2 2" xfId="12150" xr:uid="{00000000-0005-0000-0000-0000CC610000}"/>
    <cellStyle name="Normal 2 9 4 4 2 2 2 2" xfId="12151" xr:uid="{00000000-0005-0000-0000-0000CD610000}"/>
    <cellStyle name="Normal 2 9 4 4 2 2 2 2 2" xfId="12152" xr:uid="{00000000-0005-0000-0000-0000CE610000}"/>
    <cellStyle name="Normal 2 9 4 4 2 2 2 2 3" xfId="12153" xr:uid="{00000000-0005-0000-0000-0000CF610000}"/>
    <cellStyle name="Normal 2 9 4 4 2 2 2 2 4" xfId="12154" xr:uid="{00000000-0005-0000-0000-0000D0610000}"/>
    <cellStyle name="Normal 2 9 4 4 2 2 2 2 5" xfId="12155" xr:uid="{00000000-0005-0000-0000-0000D1610000}"/>
    <cellStyle name="Normal 2 9 4 4 2 2 2 2 6" xfId="12156" xr:uid="{00000000-0005-0000-0000-0000D2610000}"/>
    <cellStyle name="Normal 2 9 4 4 2 2 3" xfId="12157" xr:uid="{00000000-0005-0000-0000-0000D3610000}"/>
    <cellStyle name="Normal 2 9 4 4 2 2 4" xfId="12158" xr:uid="{00000000-0005-0000-0000-0000D4610000}"/>
    <cellStyle name="Normal 2 9 4 4 2 2 5" xfId="12159" xr:uid="{00000000-0005-0000-0000-0000D5610000}"/>
    <cellStyle name="Normal 2 9 4 4 2 2 6" xfId="12160" xr:uid="{00000000-0005-0000-0000-0000D6610000}"/>
    <cellStyle name="Normal 2 9 4 4 2 2 7" xfId="12161" xr:uid="{00000000-0005-0000-0000-0000D7610000}"/>
    <cellStyle name="Normal 2 9 4 4 2 3" xfId="12162" xr:uid="{00000000-0005-0000-0000-0000D8610000}"/>
    <cellStyle name="Normal 2 9 4 4 2 3 2" xfId="12163" xr:uid="{00000000-0005-0000-0000-0000D9610000}"/>
    <cellStyle name="Normal 2 9 4 4 2 3 3" xfId="12164" xr:uid="{00000000-0005-0000-0000-0000DA610000}"/>
    <cellStyle name="Normal 2 9 4 4 2 3 4" xfId="12165" xr:uid="{00000000-0005-0000-0000-0000DB610000}"/>
    <cellStyle name="Normal 2 9 4 4 2 3 5" xfId="12166" xr:uid="{00000000-0005-0000-0000-0000DC610000}"/>
    <cellStyle name="Normal 2 9 4 4 2 3 6" xfId="12167" xr:uid="{00000000-0005-0000-0000-0000DD610000}"/>
    <cellStyle name="Normal 2 9 4 4 3" xfId="12168" xr:uid="{00000000-0005-0000-0000-0000DE610000}"/>
    <cellStyle name="Normal 2 9 4 4 3 2" xfId="12169" xr:uid="{00000000-0005-0000-0000-0000DF610000}"/>
    <cellStyle name="Normal 2 9 4 4 3 2 2" xfId="12170" xr:uid="{00000000-0005-0000-0000-0000E0610000}"/>
    <cellStyle name="Normal 2 9 4 4 3 2 3" xfId="12171" xr:uid="{00000000-0005-0000-0000-0000E1610000}"/>
    <cellStyle name="Normal 2 9 4 4 3 2 4" xfId="12172" xr:uid="{00000000-0005-0000-0000-0000E2610000}"/>
    <cellStyle name="Normal 2 9 4 4 3 2 5" xfId="12173" xr:uid="{00000000-0005-0000-0000-0000E3610000}"/>
    <cellStyle name="Normal 2 9 4 4 3 2 6" xfId="12174" xr:uid="{00000000-0005-0000-0000-0000E4610000}"/>
    <cellStyle name="Normal 2 9 4 4 4" xfId="12175" xr:uid="{00000000-0005-0000-0000-0000E5610000}"/>
    <cellStyle name="Normal 2 9 4 4 5" xfId="12176" xr:uid="{00000000-0005-0000-0000-0000E6610000}"/>
    <cellStyle name="Normal 2 9 4 4 6" xfId="12177" xr:uid="{00000000-0005-0000-0000-0000E7610000}"/>
    <cellStyle name="Normal 2 9 4 4 7" xfId="12178" xr:uid="{00000000-0005-0000-0000-0000E8610000}"/>
    <cellStyle name="Normal 2 9 4 4 8" xfId="12179" xr:uid="{00000000-0005-0000-0000-0000E9610000}"/>
    <cellStyle name="Normal 2 9 4 5" xfId="12180" xr:uid="{00000000-0005-0000-0000-0000EA610000}"/>
    <cellStyle name="Normal 2 9 4 5 2" xfId="12181" xr:uid="{00000000-0005-0000-0000-0000EB610000}"/>
    <cellStyle name="Normal 2 9 4 5 2 2" xfId="12182" xr:uid="{00000000-0005-0000-0000-0000EC610000}"/>
    <cellStyle name="Normal 2 9 4 5 2 2 2" xfId="12183" xr:uid="{00000000-0005-0000-0000-0000ED610000}"/>
    <cellStyle name="Normal 2 9 4 5 2 2 3" xfId="12184" xr:uid="{00000000-0005-0000-0000-0000EE610000}"/>
    <cellStyle name="Normal 2 9 4 5 2 2 4" xfId="12185" xr:uid="{00000000-0005-0000-0000-0000EF610000}"/>
    <cellStyle name="Normal 2 9 4 5 2 2 5" xfId="12186" xr:uid="{00000000-0005-0000-0000-0000F0610000}"/>
    <cellStyle name="Normal 2 9 4 5 2 2 6" xfId="12187" xr:uid="{00000000-0005-0000-0000-0000F1610000}"/>
    <cellStyle name="Normal 2 9 4 5 3" xfId="12188" xr:uid="{00000000-0005-0000-0000-0000F2610000}"/>
    <cellStyle name="Normal 2 9 4 5 4" xfId="12189" xr:uid="{00000000-0005-0000-0000-0000F3610000}"/>
    <cellStyle name="Normal 2 9 4 5 5" xfId="12190" xr:uid="{00000000-0005-0000-0000-0000F4610000}"/>
    <cellStyle name="Normal 2 9 4 5 6" xfId="12191" xr:uid="{00000000-0005-0000-0000-0000F5610000}"/>
    <cellStyle name="Normal 2 9 4 5 7" xfId="12192" xr:uid="{00000000-0005-0000-0000-0000F6610000}"/>
    <cellStyle name="Normal 2 9 4 6" xfId="12193" xr:uid="{00000000-0005-0000-0000-0000F7610000}"/>
    <cellStyle name="Normal 2 9 4 6 2" xfId="12194" xr:uid="{00000000-0005-0000-0000-0000F8610000}"/>
    <cellStyle name="Normal 2 9 4 6 3" xfId="12195" xr:uid="{00000000-0005-0000-0000-0000F9610000}"/>
    <cellStyle name="Normal 2 9 4 6 4" xfId="12196" xr:uid="{00000000-0005-0000-0000-0000FA610000}"/>
    <cellStyle name="Normal 2 9 4 6 5" xfId="12197" xr:uid="{00000000-0005-0000-0000-0000FB610000}"/>
    <cellStyle name="Normal 2 9 4 6 6" xfId="12198" xr:uid="{00000000-0005-0000-0000-0000FC610000}"/>
    <cellStyle name="Normal 2 9 5" xfId="12199" xr:uid="{00000000-0005-0000-0000-0000FD610000}"/>
    <cellStyle name="Normal 2 9 5 2" xfId="12200" xr:uid="{00000000-0005-0000-0000-0000FE610000}"/>
    <cellStyle name="Normal 2 9 5 3" xfId="12201" xr:uid="{00000000-0005-0000-0000-0000FF610000}"/>
    <cellStyle name="Normal 2 9 5 4" xfId="12202" xr:uid="{00000000-0005-0000-0000-000000620000}"/>
    <cellStyle name="Normal 2 9 5 5" xfId="12203" xr:uid="{00000000-0005-0000-0000-000001620000}"/>
    <cellStyle name="Normal 2 9 6" xfId="12204" xr:uid="{00000000-0005-0000-0000-000002620000}"/>
    <cellStyle name="Normal 2 9 6 2" xfId="12205" xr:uid="{00000000-0005-0000-0000-000003620000}"/>
    <cellStyle name="Normal 2 9 6 3" xfId="12206" xr:uid="{00000000-0005-0000-0000-000004620000}"/>
    <cellStyle name="Normal 2 9 6 4" xfId="12207" xr:uid="{00000000-0005-0000-0000-000005620000}"/>
    <cellStyle name="Normal 2 9 6 5" xfId="12208" xr:uid="{00000000-0005-0000-0000-000006620000}"/>
    <cellStyle name="Normal 2 9 7" xfId="12209" xr:uid="{00000000-0005-0000-0000-000007620000}"/>
    <cellStyle name="Normal 2 9 7 2" xfId="12210" xr:uid="{00000000-0005-0000-0000-000008620000}"/>
    <cellStyle name="Normal 2 9 7 2 2" xfId="12211" xr:uid="{00000000-0005-0000-0000-000009620000}"/>
    <cellStyle name="Normal 2 9 7 2 2 2" xfId="12212" xr:uid="{00000000-0005-0000-0000-00000A620000}"/>
    <cellStyle name="Normal 2 9 7 2 2 2 2" xfId="12213" xr:uid="{00000000-0005-0000-0000-00000B620000}"/>
    <cellStyle name="Normal 2 9 7 2 2 2 2 2" xfId="12214" xr:uid="{00000000-0005-0000-0000-00000C620000}"/>
    <cellStyle name="Normal 2 9 7 2 2 2 2 2 2" xfId="12215" xr:uid="{00000000-0005-0000-0000-00000D620000}"/>
    <cellStyle name="Normal 2 9 7 2 2 2 2 2 2 2" xfId="12216" xr:uid="{00000000-0005-0000-0000-00000E620000}"/>
    <cellStyle name="Normal 2 9 7 2 2 2 2 2 2 2 2" xfId="12217" xr:uid="{00000000-0005-0000-0000-00000F620000}"/>
    <cellStyle name="Normal 2 9 7 2 2 2 2 2 2 2 3" xfId="12218" xr:uid="{00000000-0005-0000-0000-000010620000}"/>
    <cellStyle name="Normal 2 9 7 2 2 2 2 2 2 2 4" xfId="12219" xr:uid="{00000000-0005-0000-0000-000011620000}"/>
    <cellStyle name="Normal 2 9 7 2 2 2 2 2 2 2 5" xfId="12220" xr:uid="{00000000-0005-0000-0000-000012620000}"/>
    <cellStyle name="Normal 2 9 7 2 2 2 2 2 3" xfId="12221" xr:uid="{00000000-0005-0000-0000-000013620000}"/>
    <cellStyle name="Normal 2 9 7 2 2 2 2 2 4" xfId="12222" xr:uid="{00000000-0005-0000-0000-000014620000}"/>
    <cellStyle name="Normal 2 9 7 2 2 2 2 2 5" xfId="12223" xr:uid="{00000000-0005-0000-0000-000015620000}"/>
    <cellStyle name="Normal 2 9 7 2 2 2 2 2 6" xfId="12224" xr:uid="{00000000-0005-0000-0000-000016620000}"/>
    <cellStyle name="Normal 2 9 7 2 2 2 2 3" xfId="12225" xr:uid="{00000000-0005-0000-0000-000017620000}"/>
    <cellStyle name="Normal 2 9 7 2 2 2 2 3 2" xfId="12226" xr:uid="{00000000-0005-0000-0000-000018620000}"/>
    <cellStyle name="Normal 2 9 7 2 2 2 2 3 3" xfId="12227" xr:uid="{00000000-0005-0000-0000-000019620000}"/>
    <cellStyle name="Normal 2 9 7 2 2 2 2 3 4" xfId="12228" xr:uid="{00000000-0005-0000-0000-00001A620000}"/>
    <cellStyle name="Normal 2 9 7 2 2 2 2 3 5" xfId="12229" xr:uid="{00000000-0005-0000-0000-00001B620000}"/>
    <cellStyle name="Normal 2 9 7 2 2 2 3" xfId="12230" xr:uid="{00000000-0005-0000-0000-00001C620000}"/>
    <cellStyle name="Normal 2 9 7 2 2 2 3 2" xfId="12231" xr:uid="{00000000-0005-0000-0000-00001D620000}"/>
    <cellStyle name="Normal 2 9 7 2 2 2 3 2 2" xfId="12232" xr:uid="{00000000-0005-0000-0000-00001E620000}"/>
    <cellStyle name="Normal 2 9 7 2 2 2 3 2 3" xfId="12233" xr:uid="{00000000-0005-0000-0000-00001F620000}"/>
    <cellStyle name="Normal 2 9 7 2 2 2 3 2 4" xfId="12234" xr:uid="{00000000-0005-0000-0000-000020620000}"/>
    <cellStyle name="Normal 2 9 7 2 2 2 3 2 5" xfId="12235" xr:uid="{00000000-0005-0000-0000-000021620000}"/>
    <cellStyle name="Normal 2 9 7 2 2 2 4" xfId="12236" xr:uid="{00000000-0005-0000-0000-000022620000}"/>
    <cellStyle name="Normal 2 9 7 2 2 2 5" xfId="12237" xr:uid="{00000000-0005-0000-0000-000023620000}"/>
    <cellStyle name="Normal 2 9 7 2 2 2 6" xfId="12238" xr:uid="{00000000-0005-0000-0000-000024620000}"/>
    <cellStyle name="Normal 2 9 7 2 2 2 7" xfId="12239" xr:uid="{00000000-0005-0000-0000-000025620000}"/>
    <cellStyle name="Normal 2 9 7 2 2 3" xfId="12240" xr:uid="{00000000-0005-0000-0000-000026620000}"/>
    <cellStyle name="Normal 2 9 7 2 2 3 2" xfId="12241" xr:uid="{00000000-0005-0000-0000-000027620000}"/>
    <cellStyle name="Normal 2 9 7 2 2 3 2 2" xfId="12242" xr:uid="{00000000-0005-0000-0000-000028620000}"/>
    <cellStyle name="Normal 2 9 7 2 2 3 2 2 2" xfId="12243" xr:uid="{00000000-0005-0000-0000-000029620000}"/>
    <cellStyle name="Normal 2 9 7 2 2 3 2 2 3" xfId="12244" xr:uid="{00000000-0005-0000-0000-00002A620000}"/>
    <cellStyle name="Normal 2 9 7 2 2 3 2 2 4" xfId="12245" xr:uid="{00000000-0005-0000-0000-00002B620000}"/>
    <cellStyle name="Normal 2 9 7 2 2 3 2 2 5" xfId="12246" xr:uid="{00000000-0005-0000-0000-00002C620000}"/>
    <cellStyle name="Normal 2 9 7 2 2 3 3" xfId="12247" xr:uid="{00000000-0005-0000-0000-00002D620000}"/>
    <cellStyle name="Normal 2 9 7 2 2 3 4" xfId="12248" xr:uid="{00000000-0005-0000-0000-00002E620000}"/>
    <cellStyle name="Normal 2 9 7 2 2 3 5" xfId="12249" xr:uid="{00000000-0005-0000-0000-00002F620000}"/>
    <cellStyle name="Normal 2 9 7 2 2 3 6" xfId="12250" xr:uid="{00000000-0005-0000-0000-000030620000}"/>
    <cellStyle name="Normal 2 9 7 2 2 4" xfId="12251" xr:uid="{00000000-0005-0000-0000-000031620000}"/>
    <cellStyle name="Normal 2 9 7 2 2 4 2" xfId="12252" xr:uid="{00000000-0005-0000-0000-000032620000}"/>
    <cellStyle name="Normal 2 9 7 2 2 4 3" xfId="12253" xr:uid="{00000000-0005-0000-0000-000033620000}"/>
    <cellStyle name="Normal 2 9 7 2 2 4 4" xfId="12254" xr:uid="{00000000-0005-0000-0000-000034620000}"/>
    <cellStyle name="Normal 2 9 7 2 2 4 5" xfId="12255" xr:uid="{00000000-0005-0000-0000-000035620000}"/>
    <cellStyle name="Normal 2 9 7 2 3" xfId="12256" xr:uid="{00000000-0005-0000-0000-000036620000}"/>
    <cellStyle name="Normal 2 9 7 2 3 2" xfId="12257" xr:uid="{00000000-0005-0000-0000-000037620000}"/>
    <cellStyle name="Normal 2 9 7 2 3 3" xfId="12258" xr:uid="{00000000-0005-0000-0000-000038620000}"/>
    <cellStyle name="Normal 2 9 7 2 3 4" xfId="12259" xr:uid="{00000000-0005-0000-0000-000039620000}"/>
    <cellStyle name="Normal 2 9 7 2 3 5" xfId="12260" xr:uid="{00000000-0005-0000-0000-00003A620000}"/>
    <cellStyle name="Normal 2 9 7 2 4" xfId="12261" xr:uid="{00000000-0005-0000-0000-00003B620000}"/>
    <cellStyle name="Normal 2 9 7 2 4 2" xfId="12262" xr:uid="{00000000-0005-0000-0000-00003C620000}"/>
    <cellStyle name="Normal 2 9 7 2 4 2 2" xfId="12263" xr:uid="{00000000-0005-0000-0000-00003D620000}"/>
    <cellStyle name="Normal 2 9 7 2 4 2 2 2" xfId="12264" xr:uid="{00000000-0005-0000-0000-00003E620000}"/>
    <cellStyle name="Normal 2 9 7 2 4 2 2 2 2" xfId="12265" xr:uid="{00000000-0005-0000-0000-00003F620000}"/>
    <cellStyle name="Normal 2 9 7 2 4 2 2 2 3" xfId="12266" xr:uid="{00000000-0005-0000-0000-000040620000}"/>
    <cellStyle name="Normal 2 9 7 2 4 2 2 2 4" xfId="12267" xr:uid="{00000000-0005-0000-0000-000041620000}"/>
    <cellStyle name="Normal 2 9 7 2 4 2 2 2 5" xfId="12268" xr:uid="{00000000-0005-0000-0000-000042620000}"/>
    <cellStyle name="Normal 2 9 7 2 4 2 3" xfId="12269" xr:uid="{00000000-0005-0000-0000-000043620000}"/>
    <cellStyle name="Normal 2 9 7 2 4 2 4" xfId="12270" xr:uid="{00000000-0005-0000-0000-000044620000}"/>
    <cellStyle name="Normal 2 9 7 2 4 2 5" xfId="12271" xr:uid="{00000000-0005-0000-0000-000045620000}"/>
    <cellStyle name="Normal 2 9 7 2 4 2 6" xfId="12272" xr:uid="{00000000-0005-0000-0000-000046620000}"/>
    <cellStyle name="Normal 2 9 7 2 4 3" xfId="12273" xr:uid="{00000000-0005-0000-0000-000047620000}"/>
    <cellStyle name="Normal 2 9 7 2 4 3 2" xfId="12274" xr:uid="{00000000-0005-0000-0000-000048620000}"/>
    <cellStyle name="Normal 2 9 7 2 4 3 3" xfId="12275" xr:uid="{00000000-0005-0000-0000-000049620000}"/>
    <cellStyle name="Normal 2 9 7 2 4 3 4" xfId="12276" xr:uid="{00000000-0005-0000-0000-00004A620000}"/>
    <cellStyle name="Normal 2 9 7 2 4 3 5" xfId="12277" xr:uid="{00000000-0005-0000-0000-00004B620000}"/>
    <cellStyle name="Normal 2 9 7 2 5" xfId="12278" xr:uid="{00000000-0005-0000-0000-00004C620000}"/>
    <cellStyle name="Normal 2 9 7 2 5 2" xfId="12279" xr:uid="{00000000-0005-0000-0000-00004D620000}"/>
    <cellStyle name="Normal 2 9 7 2 5 2 2" xfId="12280" xr:uid="{00000000-0005-0000-0000-00004E620000}"/>
    <cellStyle name="Normal 2 9 7 2 5 2 3" xfId="12281" xr:uid="{00000000-0005-0000-0000-00004F620000}"/>
    <cellStyle name="Normal 2 9 7 2 5 2 4" xfId="12282" xr:uid="{00000000-0005-0000-0000-000050620000}"/>
    <cellStyle name="Normal 2 9 7 2 5 2 5" xfId="12283" xr:uid="{00000000-0005-0000-0000-000051620000}"/>
    <cellStyle name="Normal 2 9 7 2 6" xfId="12284" xr:uid="{00000000-0005-0000-0000-000052620000}"/>
    <cellStyle name="Normal 2 9 7 2 7" xfId="12285" xr:uid="{00000000-0005-0000-0000-000053620000}"/>
    <cellStyle name="Normal 2 9 7 2 8" xfId="12286" xr:uid="{00000000-0005-0000-0000-000054620000}"/>
    <cellStyle name="Normal 2 9 7 2 9" xfId="12287" xr:uid="{00000000-0005-0000-0000-000055620000}"/>
    <cellStyle name="Normal 2 9 7 3" xfId="12288" xr:uid="{00000000-0005-0000-0000-000056620000}"/>
    <cellStyle name="Normal 2 9 7 3 2" xfId="12289" xr:uid="{00000000-0005-0000-0000-000057620000}"/>
    <cellStyle name="Normal 2 9 7 3 2 2" xfId="12290" xr:uid="{00000000-0005-0000-0000-000058620000}"/>
    <cellStyle name="Normal 2 9 7 3 2 2 2" xfId="12291" xr:uid="{00000000-0005-0000-0000-000059620000}"/>
    <cellStyle name="Normal 2 9 7 3 2 2 2 2" xfId="12292" xr:uid="{00000000-0005-0000-0000-00005A620000}"/>
    <cellStyle name="Normal 2 9 7 3 2 2 2 2 2" xfId="12293" xr:uid="{00000000-0005-0000-0000-00005B620000}"/>
    <cellStyle name="Normal 2 9 7 3 2 2 2 2 3" xfId="12294" xr:uid="{00000000-0005-0000-0000-00005C620000}"/>
    <cellStyle name="Normal 2 9 7 3 2 2 2 2 4" xfId="12295" xr:uid="{00000000-0005-0000-0000-00005D620000}"/>
    <cellStyle name="Normal 2 9 7 3 2 2 2 2 5" xfId="12296" xr:uid="{00000000-0005-0000-0000-00005E620000}"/>
    <cellStyle name="Normal 2 9 7 3 2 2 2 2 6" xfId="12297" xr:uid="{00000000-0005-0000-0000-00005F620000}"/>
    <cellStyle name="Normal 2 9 7 3 2 2 3" xfId="12298" xr:uid="{00000000-0005-0000-0000-000060620000}"/>
    <cellStyle name="Normal 2 9 7 3 2 2 4" xfId="12299" xr:uid="{00000000-0005-0000-0000-000061620000}"/>
    <cellStyle name="Normal 2 9 7 3 2 2 5" xfId="12300" xr:uid="{00000000-0005-0000-0000-000062620000}"/>
    <cellStyle name="Normal 2 9 7 3 2 2 6" xfId="12301" xr:uid="{00000000-0005-0000-0000-000063620000}"/>
    <cellStyle name="Normal 2 9 7 3 2 2 7" xfId="12302" xr:uid="{00000000-0005-0000-0000-000064620000}"/>
    <cellStyle name="Normal 2 9 7 3 2 3" xfId="12303" xr:uid="{00000000-0005-0000-0000-000065620000}"/>
    <cellStyle name="Normal 2 9 7 3 2 3 2" xfId="12304" xr:uid="{00000000-0005-0000-0000-000066620000}"/>
    <cellStyle name="Normal 2 9 7 3 2 3 3" xfId="12305" xr:uid="{00000000-0005-0000-0000-000067620000}"/>
    <cellStyle name="Normal 2 9 7 3 2 3 4" xfId="12306" xr:uid="{00000000-0005-0000-0000-000068620000}"/>
    <cellStyle name="Normal 2 9 7 3 2 3 5" xfId="12307" xr:uid="{00000000-0005-0000-0000-000069620000}"/>
    <cellStyle name="Normal 2 9 7 3 2 3 6" xfId="12308" xr:uid="{00000000-0005-0000-0000-00006A620000}"/>
    <cellStyle name="Normal 2 9 7 3 3" xfId="12309" xr:uid="{00000000-0005-0000-0000-00006B620000}"/>
    <cellStyle name="Normal 2 9 7 3 3 2" xfId="12310" xr:uid="{00000000-0005-0000-0000-00006C620000}"/>
    <cellStyle name="Normal 2 9 7 3 3 2 2" xfId="12311" xr:uid="{00000000-0005-0000-0000-00006D620000}"/>
    <cellStyle name="Normal 2 9 7 3 3 2 3" xfId="12312" xr:uid="{00000000-0005-0000-0000-00006E620000}"/>
    <cellStyle name="Normal 2 9 7 3 3 2 4" xfId="12313" xr:uid="{00000000-0005-0000-0000-00006F620000}"/>
    <cellStyle name="Normal 2 9 7 3 3 2 5" xfId="12314" xr:uid="{00000000-0005-0000-0000-000070620000}"/>
    <cellStyle name="Normal 2 9 7 3 3 2 6" xfId="12315" xr:uid="{00000000-0005-0000-0000-000071620000}"/>
    <cellStyle name="Normal 2 9 7 3 4" xfId="12316" xr:uid="{00000000-0005-0000-0000-000072620000}"/>
    <cellStyle name="Normal 2 9 7 3 5" xfId="12317" xr:uid="{00000000-0005-0000-0000-000073620000}"/>
    <cellStyle name="Normal 2 9 7 3 6" xfId="12318" xr:uid="{00000000-0005-0000-0000-000074620000}"/>
    <cellStyle name="Normal 2 9 7 3 7" xfId="12319" xr:uid="{00000000-0005-0000-0000-000075620000}"/>
    <cellStyle name="Normal 2 9 7 3 8" xfId="12320" xr:uid="{00000000-0005-0000-0000-000076620000}"/>
    <cellStyle name="Normal 2 9 7 4" xfId="12321" xr:uid="{00000000-0005-0000-0000-000077620000}"/>
    <cellStyle name="Normal 2 9 7 4 2" xfId="12322" xr:uid="{00000000-0005-0000-0000-000078620000}"/>
    <cellStyle name="Normal 2 9 7 4 2 2" xfId="12323" xr:uid="{00000000-0005-0000-0000-000079620000}"/>
    <cellStyle name="Normal 2 9 7 4 2 2 2" xfId="12324" xr:uid="{00000000-0005-0000-0000-00007A620000}"/>
    <cellStyle name="Normal 2 9 7 4 2 2 3" xfId="12325" xr:uid="{00000000-0005-0000-0000-00007B620000}"/>
    <cellStyle name="Normal 2 9 7 4 2 2 4" xfId="12326" xr:uid="{00000000-0005-0000-0000-00007C620000}"/>
    <cellStyle name="Normal 2 9 7 4 2 2 5" xfId="12327" xr:uid="{00000000-0005-0000-0000-00007D620000}"/>
    <cellStyle name="Normal 2 9 7 4 2 2 6" xfId="12328" xr:uid="{00000000-0005-0000-0000-00007E620000}"/>
    <cellStyle name="Normal 2 9 7 4 3" xfId="12329" xr:uid="{00000000-0005-0000-0000-00007F620000}"/>
    <cellStyle name="Normal 2 9 7 4 4" xfId="12330" xr:uid="{00000000-0005-0000-0000-000080620000}"/>
    <cellStyle name="Normal 2 9 7 4 5" xfId="12331" xr:uid="{00000000-0005-0000-0000-000081620000}"/>
    <cellStyle name="Normal 2 9 7 4 6" xfId="12332" xr:uid="{00000000-0005-0000-0000-000082620000}"/>
    <cellStyle name="Normal 2 9 7 4 7" xfId="12333" xr:uid="{00000000-0005-0000-0000-000083620000}"/>
    <cellStyle name="Normal 2 9 7 5" xfId="12334" xr:uid="{00000000-0005-0000-0000-000084620000}"/>
    <cellStyle name="Normal 2 9 7 5 2" xfId="12335" xr:uid="{00000000-0005-0000-0000-000085620000}"/>
    <cellStyle name="Normal 2 9 7 5 3" xfId="12336" xr:uid="{00000000-0005-0000-0000-000086620000}"/>
    <cellStyle name="Normal 2 9 7 5 4" xfId="12337" xr:uid="{00000000-0005-0000-0000-000087620000}"/>
    <cellStyle name="Normal 2 9 7 5 5" xfId="12338" xr:uid="{00000000-0005-0000-0000-000088620000}"/>
    <cellStyle name="Normal 2 9 7 5 6" xfId="12339" xr:uid="{00000000-0005-0000-0000-000089620000}"/>
    <cellStyle name="Normal 2 9 8" xfId="12340" xr:uid="{00000000-0005-0000-0000-00008A620000}"/>
    <cellStyle name="Normal 2 9 8 2" xfId="12341" xr:uid="{00000000-0005-0000-0000-00008B620000}"/>
    <cellStyle name="Normal 2 9 8 3" xfId="12342" xr:uid="{00000000-0005-0000-0000-00008C620000}"/>
    <cellStyle name="Normal 2 9 8 4" xfId="12343" xr:uid="{00000000-0005-0000-0000-00008D620000}"/>
    <cellStyle name="Normal 2 9 8 5" xfId="12344" xr:uid="{00000000-0005-0000-0000-00008E620000}"/>
    <cellStyle name="Normal 2 9 9" xfId="12345" xr:uid="{00000000-0005-0000-0000-00008F620000}"/>
    <cellStyle name="Normal 2 9 9 2" xfId="12346" xr:uid="{00000000-0005-0000-0000-000090620000}"/>
    <cellStyle name="Normal 2 9 9 3" xfId="12347" xr:uid="{00000000-0005-0000-0000-000091620000}"/>
    <cellStyle name="Normal 2 9 9 4" xfId="12348" xr:uid="{00000000-0005-0000-0000-000092620000}"/>
    <cellStyle name="Normal 2 9 9 5" xfId="12349" xr:uid="{00000000-0005-0000-0000-000093620000}"/>
    <cellStyle name="Normal 2 99" xfId="461" xr:uid="{00000000-0005-0000-0000-000094620000}"/>
    <cellStyle name="Normal 2 99 2" xfId="15602" xr:uid="{00000000-0005-0000-0000-000095620000}"/>
    <cellStyle name="Normal 2 99 2 2" xfId="24306" xr:uid="{00000000-0005-0000-0000-000096620000}"/>
    <cellStyle name="Normal 2 99 3" xfId="17800" xr:uid="{00000000-0005-0000-0000-000097620000}"/>
    <cellStyle name="Normal 2 99 3 2" xfId="26504" xr:uid="{00000000-0005-0000-0000-000098620000}"/>
    <cellStyle name="Normal 2 99 4" xfId="13432" xr:uid="{00000000-0005-0000-0000-000099620000}"/>
    <cellStyle name="Normal 2 99 4 2" xfId="22136" xr:uid="{00000000-0005-0000-0000-00009A620000}"/>
    <cellStyle name="Normal 2 99 5" xfId="19967" xr:uid="{00000000-0005-0000-0000-00009B620000}"/>
    <cellStyle name="Normal 2_Cuadros base 2000 (Compendio) 07 10 2010" xfId="12350" xr:uid="{00000000-0005-0000-0000-00009C620000}"/>
    <cellStyle name="Normal 20" xfId="12351" xr:uid="{00000000-0005-0000-0000-00009D620000}"/>
    <cellStyle name="Normal 20 2" xfId="12352" xr:uid="{00000000-0005-0000-0000-00009E620000}"/>
    <cellStyle name="Normal 20 3" xfId="12353" xr:uid="{00000000-0005-0000-0000-00009F620000}"/>
    <cellStyle name="Normal 20 4" xfId="12354" xr:uid="{00000000-0005-0000-0000-0000A0620000}"/>
    <cellStyle name="Normal 20 5" xfId="12355" xr:uid="{00000000-0005-0000-0000-0000A1620000}"/>
    <cellStyle name="Normal 20 6" xfId="12356" xr:uid="{00000000-0005-0000-0000-0000A2620000}"/>
    <cellStyle name="Normal 21" xfId="12357" xr:uid="{00000000-0005-0000-0000-0000A3620000}"/>
    <cellStyle name="Normal 22" xfId="12358" xr:uid="{00000000-0005-0000-0000-0000A4620000}"/>
    <cellStyle name="Normal 22 2" xfId="12359" xr:uid="{00000000-0005-0000-0000-0000A5620000}"/>
    <cellStyle name="Normal 22 3" xfId="12360" xr:uid="{00000000-0005-0000-0000-0000A6620000}"/>
    <cellStyle name="Normal 22 4" xfId="12361" xr:uid="{00000000-0005-0000-0000-0000A7620000}"/>
    <cellStyle name="Normal 22 5" xfId="12362" xr:uid="{00000000-0005-0000-0000-0000A8620000}"/>
    <cellStyle name="Normal 22 6" xfId="12363" xr:uid="{00000000-0005-0000-0000-0000A9620000}"/>
    <cellStyle name="Normal 23" xfId="12364" xr:uid="{00000000-0005-0000-0000-0000AA620000}"/>
    <cellStyle name="Normal 24" xfId="12365" xr:uid="{00000000-0005-0000-0000-0000AB620000}"/>
    <cellStyle name="Normal 25" xfId="12366" xr:uid="{00000000-0005-0000-0000-0000AC620000}"/>
    <cellStyle name="Normal 25 2" xfId="465" xr:uid="{00000000-0005-0000-0000-0000AD620000}"/>
    <cellStyle name="Normal 26" xfId="12367" xr:uid="{00000000-0005-0000-0000-0000AE620000}"/>
    <cellStyle name="Normal 27" xfId="12368" xr:uid="{00000000-0005-0000-0000-0000AF620000}"/>
    <cellStyle name="Normal 28" xfId="12369" xr:uid="{00000000-0005-0000-0000-0000B0620000}"/>
    <cellStyle name="Normal 29" xfId="464" xr:uid="{00000000-0005-0000-0000-0000B1620000}"/>
    <cellStyle name="Normal 29 2" xfId="15605" xr:uid="{00000000-0005-0000-0000-0000B2620000}"/>
    <cellStyle name="Normal 29 2 2" xfId="24309" xr:uid="{00000000-0005-0000-0000-0000B3620000}"/>
    <cellStyle name="Normal 29 3" xfId="17803" xr:uid="{00000000-0005-0000-0000-0000B4620000}"/>
    <cellStyle name="Normal 29 3 2" xfId="26507" xr:uid="{00000000-0005-0000-0000-0000B5620000}"/>
    <cellStyle name="Normal 29 4" xfId="13435" xr:uid="{00000000-0005-0000-0000-0000B6620000}"/>
    <cellStyle name="Normal 29 4 2" xfId="22139" xr:uid="{00000000-0005-0000-0000-0000B7620000}"/>
    <cellStyle name="Normal 29 5" xfId="19970" xr:uid="{00000000-0005-0000-0000-0000B8620000}"/>
    <cellStyle name="Normal 3" xfId="46" xr:uid="{00000000-0005-0000-0000-0000B9620000}"/>
    <cellStyle name="Normal 3 10" xfId="12370" xr:uid="{00000000-0005-0000-0000-0000BA620000}"/>
    <cellStyle name="Normal 3 11" xfId="12371" xr:uid="{00000000-0005-0000-0000-0000BB620000}"/>
    <cellStyle name="Normal 3 12" xfId="12372" xr:uid="{00000000-0005-0000-0000-0000BC620000}"/>
    <cellStyle name="Normal 3 13" xfId="12373" xr:uid="{00000000-0005-0000-0000-0000BD620000}"/>
    <cellStyle name="Normal 3 14" xfId="12374" xr:uid="{00000000-0005-0000-0000-0000BE620000}"/>
    <cellStyle name="Normal 3 15" xfId="12375" xr:uid="{00000000-0005-0000-0000-0000BF620000}"/>
    <cellStyle name="Normal 3 16" xfId="12376" xr:uid="{00000000-0005-0000-0000-0000C0620000}"/>
    <cellStyle name="Normal 3 17" xfId="12377" xr:uid="{00000000-0005-0000-0000-0000C1620000}"/>
    <cellStyle name="Normal 3 18" xfId="12378" xr:uid="{00000000-0005-0000-0000-0000C2620000}"/>
    <cellStyle name="Normal 3 19" xfId="12379" xr:uid="{00000000-0005-0000-0000-0000C3620000}"/>
    <cellStyle name="Normal 3 2" xfId="69" xr:uid="{00000000-0005-0000-0000-0000C4620000}"/>
    <cellStyle name="Normal 3 2 10" xfId="15224" xr:uid="{00000000-0005-0000-0000-0000C5620000}"/>
    <cellStyle name="Normal 3 2 10 2" xfId="23928" xr:uid="{00000000-0005-0000-0000-0000C6620000}"/>
    <cellStyle name="Normal 3 2 11" xfId="17424" xr:uid="{00000000-0005-0000-0000-0000C7620000}"/>
    <cellStyle name="Normal 3 2 11 2" xfId="26128" xr:uid="{00000000-0005-0000-0000-0000C8620000}"/>
    <cellStyle name="Normal 3 2 12" xfId="13054" xr:uid="{00000000-0005-0000-0000-0000C9620000}"/>
    <cellStyle name="Normal 3 2 12 2" xfId="21758" xr:uid="{00000000-0005-0000-0000-0000CA620000}"/>
    <cellStyle name="Normal 3 2 13" xfId="19591" xr:uid="{00000000-0005-0000-0000-0000CB620000}"/>
    <cellStyle name="Normal 3 2 2" xfId="103" xr:uid="{00000000-0005-0000-0000-0000CC620000}"/>
    <cellStyle name="Normal 3 2 2 2" xfId="171" xr:uid="{00000000-0005-0000-0000-0000CD620000}"/>
    <cellStyle name="Normal 3 2 2 2 2" xfId="12382" xr:uid="{00000000-0005-0000-0000-0000CE620000}"/>
    <cellStyle name="Normal 3 2 2 2 3" xfId="15323" xr:uid="{00000000-0005-0000-0000-0000CF620000}"/>
    <cellStyle name="Normal 3 2 2 2 3 2" xfId="24027" xr:uid="{00000000-0005-0000-0000-0000D0620000}"/>
    <cellStyle name="Normal 3 2 2 2 4" xfId="17521" xr:uid="{00000000-0005-0000-0000-0000D1620000}"/>
    <cellStyle name="Normal 3 2 2 2 4 2" xfId="26225" xr:uid="{00000000-0005-0000-0000-0000D2620000}"/>
    <cellStyle name="Normal 3 2 2 2 5" xfId="13153" xr:uid="{00000000-0005-0000-0000-0000D3620000}"/>
    <cellStyle name="Normal 3 2 2 2 5 2" xfId="21857" xr:uid="{00000000-0005-0000-0000-0000D4620000}"/>
    <cellStyle name="Normal 3 2 2 2 6" xfId="19688" xr:uid="{00000000-0005-0000-0000-0000D5620000}"/>
    <cellStyle name="Normal 3 2 2 3" xfId="12383" xr:uid="{00000000-0005-0000-0000-0000D6620000}"/>
    <cellStyle name="Normal 3 2 2 4" xfId="12384" xr:uid="{00000000-0005-0000-0000-0000D7620000}"/>
    <cellStyle name="Normal 3 2 2 5" xfId="12381" xr:uid="{00000000-0005-0000-0000-0000D8620000}"/>
    <cellStyle name="Normal 3 2 2 6" xfId="15257" xr:uid="{00000000-0005-0000-0000-0000D9620000}"/>
    <cellStyle name="Normal 3 2 2 6 2" xfId="23961" xr:uid="{00000000-0005-0000-0000-0000DA620000}"/>
    <cellStyle name="Normal 3 2 2 7" xfId="17456" xr:uid="{00000000-0005-0000-0000-0000DB620000}"/>
    <cellStyle name="Normal 3 2 2 7 2" xfId="26160" xr:uid="{00000000-0005-0000-0000-0000DC620000}"/>
    <cellStyle name="Normal 3 2 2 8" xfId="13087" xr:uid="{00000000-0005-0000-0000-0000DD620000}"/>
    <cellStyle name="Normal 3 2 2 8 2" xfId="21791" xr:uid="{00000000-0005-0000-0000-0000DE620000}"/>
    <cellStyle name="Normal 3 2 2 9" xfId="19623" xr:uid="{00000000-0005-0000-0000-0000DF620000}"/>
    <cellStyle name="Normal 3 2 3" xfId="139" xr:uid="{00000000-0005-0000-0000-0000E0620000}"/>
    <cellStyle name="Normal 3 2 3 2" xfId="12385" xr:uid="{00000000-0005-0000-0000-0000E1620000}"/>
    <cellStyle name="Normal 3 2 3 3" xfId="15291" xr:uid="{00000000-0005-0000-0000-0000E2620000}"/>
    <cellStyle name="Normal 3 2 3 3 2" xfId="23995" xr:uid="{00000000-0005-0000-0000-0000E3620000}"/>
    <cellStyle name="Normal 3 2 3 4" xfId="17489" xr:uid="{00000000-0005-0000-0000-0000E4620000}"/>
    <cellStyle name="Normal 3 2 3 4 2" xfId="26193" xr:uid="{00000000-0005-0000-0000-0000E5620000}"/>
    <cellStyle name="Normal 3 2 3 5" xfId="13121" xr:uid="{00000000-0005-0000-0000-0000E6620000}"/>
    <cellStyle name="Normal 3 2 3 5 2" xfId="21825" xr:uid="{00000000-0005-0000-0000-0000E7620000}"/>
    <cellStyle name="Normal 3 2 3 6" xfId="19656" xr:uid="{00000000-0005-0000-0000-0000E8620000}"/>
    <cellStyle name="Normal 3 2 4" xfId="294" xr:uid="{00000000-0005-0000-0000-0000E9620000}"/>
    <cellStyle name="Normal 3 2 4 2" xfId="12386" xr:uid="{00000000-0005-0000-0000-0000EA620000}"/>
    <cellStyle name="Normal 3 2 4 3" xfId="15443" xr:uid="{00000000-0005-0000-0000-0000EB620000}"/>
    <cellStyle name="Normal 3 2 4 3 2" xfId="24147" xr:uid="{00000000-0005-0000-0000-0000EC620000}"/>
    <cellStyle name="Normal 3 2 4 4" xfId="17641" xr:uid="{00000000-0005-0000-0000-0000ED620000}"/>
    <cellStyle name="Normal 3 2 4 4 2" xfId="26345" xr:uid="{00000000-0005-0000-0000-0000EE620000}"/>
    <cellStyle name="Normal 3 2 4 5" xfId="13273" xr:uid="{00000000-0005-0000-0000-0000EF620000}"/>
    <cellStyle name="Normal 3 2 4 5 2" xfId="21977" xr:uid="{00000000-0005-0000-0000-0000F0620000}"/>
    <cellStyle name="Normal 3 2 4 6" xfId="19808" xr:uid="{00000000-0005-0000-0000-0000F1620000}"/>
    <cellStyle name="Normal 3 2 5" xfId="433" xr:uid="{00000000-0005-0000-0000-0000F2620000}"/>
    <cellStyle name="Normal 3 2 5 2" xfId="12387" xr:uid="{00000000-0005-0000-0000-0000F3620000}"/>
    <cellStyle name="Normal 3 2 5 3" xfId="15577" xr:uid="{00000000-0005-0000-0000-0000F4620000}"/>
    <cellStyle name="Normal 3 2 5 3 2" xfId="24281" xr:uid="{00000000-0005-0000-0000-0000F5620000}"/>
    <cellStyle name="Normal 3 2 5 4" xfId="17775" xr:uid="{00000000-0005-0000-0000-0000F6620000}"/>
    <cellStyle name="Normal 3 2 5 4 2" xfId="26479" xr:uid="{00000000-0005-0000-0000-0000F7620000}"/>
    <cellStyle name="Normal 3 2 5 5" xfId="13407" xr:uid="{00000000-0005-0000-0000-0000F8620000}"/>
    <cellStyle name="Normal 3 2 5 5 2" xfId="22111" xr:uid="{00000000-0005-0000-0000-0000F9620000}"/>
    <cellStyle name="Normal 3 2 5 6" xfId="19942" xr:uid="{00000000-0005-0000-0000-0000FA620000}"/>
    <cellStyle name="Normal 3 2 6" xfId="12388" xr:uid="{00000000-0005-0000-0000-0000FB620000}"/>
    <cellStyle name="Normal 3 2 7" xfId="12389" xr:uid="{00000000-0005-0000-0000-0000FC620000}"/>
    <cellStyle name="Normal 3 2 8" xfId="12380" xr:uid="{00000000-0005-0000-0000-0000FD620000}"/>
    <cellStyle name="Normal 3 2 9" xfId="13020" xr:uid="{00000000-0005-0000-0000-0000FE620000}"/>
    <cellStyle name="Normal 3 2 9 2" xfId="15189" xr:uid="{00000000-0005-0000-0000-0000FF620000}"/>
    <cellStyle name="Normal 3 2 9 2 2" xfId="23893" xr:uid="{00000000-0005-0000-0000-000000630000}"/>
    <cellStyle name="Normal 3 2 9 3" xfId="21724" xr:uid="{00000000-0005-0000-0000-000001630000}"/>
    <cellStyle name="Normal 3 2_Cuadros de publicación base 2005_16 10 2010" xfId="12390" xr:uid="{00000000-0005-0000-0000-000002630000}"/>
    <cellStyle name="Normal 3 20" xfId="12391" xr:uid="{00000000-0005-0000-0000-000003630000}"/>
    <cellStyle name="Normal 3 21" xfId="12392" xr:uid="{00000000-0005-0000-0000-000004630000}"/>
    <cellStyle name="Normal 3 22" xfId="12393" xr:uid="{00000000-0005-0000-0000-000005630000}"/>
    <cellStyle name="Normal 3 23" xfId="12394" xr:uid="{00000000-0005-0000-0000-000006630000}"/>
    <cellStyle name="Normal 3 24" xfId="12395" xr:uid="{00000000-0005-0000-0000-000007630000}"/>
    <cellStyle name="Normal 3 25" xfId="12396" xr:uid="{00000000-0005-0000-0000-000008630000}"/>
    <cellStyle name="Normal 3 26" xfId="12397" xr:uid="{00000000-0005-0000-0000-000009630000}"/>
    <cellStyle name="Normal 3 26 2" xfId="17123" xr:uid="{00000000-0005-0000-0000-00000A630000}"/>
    <cellStyle name="Normal 3 26 2 2" xfId="25827" xr:uid="{00000000-0005-0000-0000-00000B630000}"/>
    <cellStyle name="Normal 3 26 3" xfId="19307" xr:uid="{00000000-0005-0000-0000-00000C630000}"/>
    <cellStyle name="Normal 3 26 3 2" xfId="28011" xr:uid="{00000000-0005-0000-0000-00000D630000}"/>
    <cellStyle name="Normal 3 26 4" xfId="14939" xr:uid="{00000000-0005-0000-0000-00000E630000}"/>
    <cellStyle name="Normal 3 26 4 2" xfId="23643" xr:uid="{00000000-0005-0000-0000-00000F630000}"/>
    <cellStyle name="Normal 3 26 5" xfId="21474" xr:uid="{00000000-0005-0000-0000-000010630000}"/>
    <cellStyle name="Normal 3 27" xfId="12398" xr:uid="{00000000-0005-0000-0000-000011630000}"/>
    <cellStyle name="Normal 3 27 2" xfId="17124" xr:uid="{00000000-0005-0000-0000-000012630000}"/>
    <cellStyle name="Normal 3 27 2 2" xfId="25828" xr:uid="{00000000-0005-0000-0000-000013630000}"/>
    <cellStyle name="Normal 3 27 3" xfId="19308" xr:uid="{00000000-0005-0000-0000-000014630000}"/>
    <cellStyle name="Normal 3 27 3 2" xfId="28012" xr:uid="{00000000-0005-0000-0000-000015630000}"/>
    <cellStyle name="Normal 3 27 4" xfId="14940" xr:uid="{00000000-0005-0000-0000-000016630000}"/>
    <cellStyle name="Normal 3 27 4 2" xfId="23644" xr:uid="{00000000-0005-0000-0000-000017630000}"/>
    <cellStyle name="Normal 3 27 5" xfId="21475" xr:uid="{00000000-0005-0000-0000-000018630000}"/>
    <cellStyle name="Normal 3 28" xfId="12399" xr:uid="{00000000-0005-0000-0000-000019630000}"/>
    <cellStyle name="Normal 3 29" xfId="13006" xr:uid="{00000000-0005-0000-0000-00001A630000}"/>
    <cellStyle name="Normal 3 3" xfId="86" xr:uid="{00000000-0005-0000-0000-00001B630000}"/>
    <cellStyle name="Normal 3 3 2" xfId="155" xr:uid="{00000000-0005-0000-0000-00001C630000}"/>
    <cellStyle name="Normal 3 3 2 2" xfId="295" xr:uid="{00000000-0005-0000-0000-00001D630000}"/>
    <cellStyle name="Normal 3 3 2 3" xfId="15307" xr:uid="{00000000-0005-0000-0000-00001E630000}"/>
    <cellStyle name="Normal 3 3 2 3 2" xfId="24011" xr:uid="{00000000-0005-0000-0000-00001F630000}"/>
    <cellStyle name="Normal 3 3 2 4" xfId="17505" xr:uid="{00000000-0005-0000-0000-000020630000}"/>
    <cellStyle name="Normal 3 3 2 4 2" xfId="26209" xr:uid="{00000000-0005-0000-0000-000021630000}"/>
    <cellStyle name="Normal 3 3 2 5" xfId="13137" xr:uid="{00000000-0005-0000-0000-000022630000}"/>
    <cellStyle name="Normal 3 3 2 5 2" xfId="21841" xr:uid="{00000000-0005-0000-0000-000023630000}"/>
    <cellStyle name="Normal 3 3 2 6" xfId="19672" xr:uid="{00000000-0005-0000-0000-000024630000}"/>
    <cellStyle name="Normal 3 3 3" xfId="296" xr:uid="{00000000-0005-0000-0000-000025630000}"/>
    <cellStyle name="Normal 3 3 3 2" xfId="15444" xr:uid="{00000000-0005-0000-0000-000026630000}"/>
    <cellStyle name="Normal 3 3 3 2 2" xfId="24148" xr:uid="{00000000-0005-0000-0000-000027630000}"/>
    <cellStyle name="Normal 3 3 3 3" xfId="17642" xr:uid="{00000000-0005-0000-0000-000028630000}"/>
    <cellStyle name="Normal 3 3 3 3 2" xfId="26346" xr:uid="{00000000-0005-0000-0000-000029630000}"/>
    <cellStyle name="Normal 3 3 3 4" xfId="13274" xr:uid="{00000000-0005-0000-0000-00002A630000}"/>
    <cellStyle name="Normal 3 3 3 4 2" xfId="21978" xr:uid="{00000000-0005-0000-0000-00002B630000}"/>
    <cellStyle name="Normal 3 3 3 5" xfId="19809" xr:uid="{00000000-0005-0000-0000-00002C630000}"/>
    <cellStyle name="Normal 3 3 4" xfId="434" xr:uid="{00000000-0005-0000-0000-00002D630000}"/>
    <cellStyle name="Normal 3 3 4 2" xfId="15578" xr:uid="{00000000-0005-0000-0000-00002E630000}"/>
    <cellStyle name="Normal 3 3 4 2 2" xfId="24282" xr:uid="{00000000-0005-0000-0000-00002F630000}"/>
    <cellStyle name="Normal 3 3 4 3" xfId="17776" xr:uid="{00000000-0005-0000-0000-000030630000}"/>
    <cellStyle name="Normal 3 3 4 3 2" xfId="26480" xr:uid="{00000000-0005-0000-0000-000031630000}"/>
    <cellStyle name="Normal 3 3 4 4" xfId="13408" xr:uid="{00000000-0005-0000-0000-000032630000}"/>
    <cellStyle name="Normal 3 3 4 4 2" xfId="22112" xr:uid="{00000000-0005-0000-0000-000033630000}"/>
    <cellStyle name="Normal 3 3 4 5" xfId="19943" xr:uid="{00000000-0005-0000-0000-000034630000}"/>
    <cellStyle name="Normal 3 3 5" xfId="12400" xr:uid="{00000000-0005-0000-0000-000035630000}"/>
    <cellStyle name="Normal 3 3 6" xfId="15240" xr:uid="{00000000-0005-0000-0000-000036630000}"/>
    <cellStyle name="Normal 3 3 6 2" xfId="23944" xr:uid="{00000000-0005-0000-0000-000037630000}"/>
    <cellStyle name="Normal 3 3 7" xfId="17440" xr:uid="{00000000-0005-0000-0000-000038630000}"/>
    <cellStyle name="Normal 3 3 7 2" xfId="26144" xr:uid="{00000000-0005-0000-0000-000039630000}"/>
    <cellStyle name="Normal 3 3 8" xfId="13070" xr:uid="{00000000-0005-0000-0000-00003A630000}"/>
    <cellStyle name="Normal 3 3 8 2" xfId="21774" xr:uid="{00000000-0005-0000-0000-00003B630000}"/>
    <cellStyle name="Normal 3 3 9" xfId="19607" xr:uid="{00000000-0005-0000-0000-00003C630000}"/>
    <cellStyle name="Normal 3 30" xfId="13016" xr:uid="{00000000-0005-0000-0000-00003D630000}"/>
    <cellStyle name="Normal 3 31" xfId="13017" xr:uid="{00000000-0005-0000-0000-00003E630000}"/>
    <cellStyle name="Normal 3 32" xfId="15208" xr:uid="{00000000-0005-0000-0000-00003F630000}"/>
    <cellStyle name="Normal 3 32 2" xfId="23912" xr:uid="{00000000-0005-0000-0000-000040630000}"/>
    <cellStyle name="Normal 3 33" xfId="17408" xr:uid="{00000000-0005-0000-0000-000041630000}"/>
    <cellStyle name="Normal 3 33 2" xfId="26112" xr:uid="{00000000-0005-0000-0000-000042630000}"/>
    <cellStyle name="Normal 3 34" xfId="13038" xr:uid="{00000000-0005-0000-0000-000043630000}"/>
    <cellStyle name="Normal 3 34 2" xfId="21742" xr:uid="{00000000-0005-0000-0000-000044630000}"/>
    <cellStyle name="Normal 3 35" xfId="19575" xr:uid="{00000000-0005-0000-0000-000045630000}"/>
    <cellStyle name="Normal 3 4" xfId="123" xr:uid="{00000000-0005-0000-0000-000046630000}"/>
    <cellStyle name="Normal 3 4 2" xfId="297" xr:uid="{00000000-0005-0000-0000-000047630000}"/>
    <cellStyle name="Normal 3 4 2 2" xfId="15445" xr:uid="{00000000-0005-0000-0000-000048630000}"/>
    <cellStyle name="Normal 3 4 2 2 2" xfId="24149" xr:uid="{00000000-0005-0000-0000-000049630000}"/>
    <cellStyle name="Normal 3 4 2 3" xfId="17643" xr:uid="{00000000-0005-0000-0000-00004A630000}"/>
    <cellStyle name="Normal 3 4 2 3 2" xfId="26347" xr:uid="{00000000-0005-0000-0000-00004B630000}"/>
    <cellStyle name="Normal 3 4 2 4" xfId="13275" xr:uid="{00000000-0005-0000-0000-00004C630000}"/>
    <cellStyle name="Normal 3 4 2 4 2" xfId="21979" xr:uid="{00000000-0005-0000-0000-00004D630000}"/>
    <cellStyle name="Normal 3 4 2 5" xfId="19810" xr:uid="{00000000-0005-0000-0000-00004E630000}"/>
    <cellStyle name="Normal 3 4 3" xfId="435" xr:uid="{00000000-0005-0000-0000-00004F630000}"/>
    <cellStyle name="Normal 3 4 3 2" xfId="15579" xr:uid="{00000000-0005-0000-0000-000050630000}"/>
    <cellStyle name="Normal 3 4 3 2 2" xfId="24283" xr:uid="{00000000-0005-0000-0000-000051630000}"/>
    <cellStyle name="Normal 3 4 3 3" xfId="17777" xr:uid="{00000000-0005-0000-0000-000052630000}"/>
    <cellStyle name="Normal 3 4 3 3 2" xfId="26481" xr:uid="{00000000-0005-0000-0000-000053630000}"/>
    <cellStyle name="Normal 3 4 3 4" xfId="13409" xr:uid="{00000000-0005-0000-0000-000054630000}"/>
    <cellStyle name="Normal 3 4 3 4 2" xfId="22113" xr:uid="{00000000-0005-0000-0000-000055630000}"/>
    <cellStyle name="Normal 3 4 3 5" xfId="19944" xr:uid="{00000000-0005-0000-0000-000056630000}"/>
    <cellStyle name="Normal 3 4 4" xfId="12401" xr:uid="{00000000-0005-0000-0000-000057630000}"/>
    <cellStyle name="Normal 3 4 5" xfId="15275" xr:uid="{00000000-0005-0000-0000-000058630000}"/>
    <cellStyle name="Normal 3 4 5 2" xfId="23979" xr:uid="{00000000-0005-0000-0000-000059630000}"/>
    <cellStyle name="Normal 3 4 6" xfId="17473" xr:uid="{00000000-0005-0000-0000-00005A630000}"/>
    <cellStyle name="Normal 3 4 6 2" xfId="26177" xr:uid="{00000000-0005-0000-0000-00005B630000}"/>
    <cellStyle name="Normal 3 4 7" xfId="13105" xr:uid="{00000000-0005-0000-0000-00005C630000}"/>
    <cellStyle name="Normal 3 4 7 2" xfId="21809" xr:uid="{00000000-0005-0000-0000-00005D630000}"/>
    <cellStyle name="Normal 3 4 8" xfId="19640" xr:uid="{00000000-0005-0000-0000-00005E630000}"/>
    <cellStyle name="Normal 3 5" xfId="298" xr:uid="{00000000-0005-0000-0000-00005F630000}"/>
    <cellStyle name="Normal 3 5 2" xfId="12402" xr:uid="{00000000-0005-0000-0000-000060630000}"/>
    <cellStyle name="Normal 3 5 3" xfId="15446" xr:uid="{00000000-0005-0000-0000-000061630000}"/>
    <cellStyle name="Normal 3 5 3 2" xfId="24150" xr:uid="{00000000-0005-0000-0000-000062630000}"/>
    <cellStyle name="Normal 3 5 4" xfId="17644" xr:uid="{00000000-0005-0000-0000-000063630000}"/>
    <cellStyle name="Normal 3 5 4 2" xfId="26348" xr:uid="{00000000-0005-0000-0000-000064630000}"/>
    <cellStyle name="Normal 3 5 5" xfId="13276" xr:uid="{00000000-0005-0000-0000-000065630000}"/>
    <cellStyle name="Normal 3 5 5 2" xfId="21980" xr:uid="{00000000-0005-0000-0000-000066630000}"/>
    <cellStyle name="Normal 3 5 6" xfId="19811" xr:uid="{00000000-0005-0000-0000-000067630000}"/>
    <cellStyle name="Normal 3 6" xfId="436" xr:uid="{00000000-0005-0000-0000-000068630000}"/>
    <cellStyle name="Normal 3 6 2" xfId="12403" xr:uid="{00000000-0005-0000-0000-000069630000}"/>
    <cellStyle name="Normal 3 6 3" xfId="15580" xr:uid="{00000000-0005-0000-0000-00006A630000}"/>
    <cellStyle name="Normal 3 6 3 2" xfId="24284" xr:uid="{00000000-0005-0000-0000-00006B630000}"/>
    <cellStyle name="Normal 3 6 4" xfId="17778" xr:uid="{00000000-0005-0000-0000-00006C630000}"/>
    <cellStyle name="Normal 3 6 4 2" xfId="26482" xr:uid="{00000000-0005-0000-0000-00006D630000}"/>
    <cellStyle name="Normal 3 6 5" xfId="13410" xr:uid="{00000000-0005-0000-0000-00006E630000}"/>
    <cellStyle name="Normal 3 6 5 2" xfId="22114" xr:uid="{00000000-0005-0000-0000-00006F630000}"/>
    <cellStyle name="Normal 3 6 6" xfId="19945" xr:uid="{00000000-0005-0000-0000-000070630000}"/>
    <cellStyle name="Normal 3 7" xfId="12404" xr:uid="{00000000-0005-0000-0000-000071630000}"/>
    <cellStyle name="Normal 3 8" xfId="12405" xr:uid="{00000000-0005-0000-0000-000072630000}"/>
    <cellStyle name="Normal 3 9" xfId="12406" xr:uid="{00000000-0005-0000-0000-000073630000}"/>
    <cellStyle name="Normal 3_Cuadros base 2000 (Compendio) 07 10 2010" xfId="12407" xr:uid="{00000000-0005-0000-0000-000074630000}"/>
    <cellStyle name="Normal 30" xfId="13018" xr:uid="{00000000-0005-0000-0000-000075630000}"/>
    <cellStyle name="Normal 30 2" xfId="17372" xr:uid="{00000000-0005-0000-0000-000076630000}"/>
    <cellStyle name="Normal 30 2 2" xfId="26076" xr:uid="{00000000-0005-0000-0000-000077630000}"/>
    <cellStyle name="Normal 30 3" xfId="19556" xr:uid="{00000000-0005-0000-0000-000078630000}"/>
    <cellStyle name="Normal 30 3 2" xfId="28260" xr:uid="{00000000-0005-0000-0000-000079630000}"/>
    <cellStyle name="Normal 30 4" xfId="15188" xr:uid="{00000000-0005-0000-0000-00007A630000}"/>
    <cellStyle name="Normal 30 4 2" xfId="23892" xr:uid="{00000000-0005-0000-0000-00007B630000}"/>
    <cellStyle name="Normal 30 5" xfId="21723" xr:uid="{00000000-0005-0000-0000-00007C630000}"/>
    <cellStyle name="Normal 31" xfId="12408" xr:uid="{00000000-0005-0000-0000-00007D630000}"/>
    <cellStyle name="Normal 32" xfId="12409" xr:uid="{00000000-0005-0000-0000-00007E630000}"/>
    <cellStyle name="Normal 33" xfId="13019" xr:uid="{00000000-0005-0000-0000-00007F630000}"/>
    <cellStyle name="Normal 337" xfId="299" xr:uid="{00000000-0005-0000-0000-000080630000}"/>
    <cellStyle name="Normal 34" xfId="19557" xr:uid="{00000000-0005-0000-0000-000081630000}"/>
    <cellStyle name="Normal 34 2" xfId="28261" xr:uid="{00000000-0005-0000-0000-000082630000}"/>
    <cellStyle name="Normal 35" xfId="28266" xr:uid="{00000000-0005-0000-0000-000083630000}"/>
    <cellStyle name="Normal 36" xfId="28268" xr:uid="{00000000-0005-0000-0000-000084630000}"/>
    <cellStyle name="Normal 36 2" xfId="28274" xr:uid="{00000000-0005-0000-0000-000085630000}"/>
    <cellStyle name="Normal 37" xfId="28272" xr:uid="{00000000-0005-0000-0000-000086630000}"/>
    <cellStyle name="Normal 37 2" xfId="28275" xr:uid="{00000000-0005-0000-0000-000087630000}"/>
    <cellStyle name="Normal 4" xfId="48" xr:uid="{00000000-0005-0000-0000-000088630000}"/>
    <cellStyle name="Normal 4 10" xfId="17410" xr:uid="{00000000-0005-0000-0000-000089630000}"/>
    <cellStyle name="Normal 4 10 2" xfId="26114" xr:uid="{00000000-0005-0000-0000-00008A630000}"/>
    <cellStyle name="Normal 4 11" xfId="13040" xr:uid="{00000000-0005-0000-0000-00008B630000}"/>
    <cellStyle name="Normal 4 11 2" xfId="21744" xr:uid="{00000000-0005-0000-0000-00008C630000}"/>
    <cellStyle name="Normal 4 12" xfId="19577" xr:uid="{00000000-0005-0000-0000-00008D630000}"/>
    <cellStyle name="Normal 4 2" xfId="71" xr:uid="{00000000-0005-0000-0000-00008E630000}"/>
    <cellStyle name="Normal 4 2 10" xfId="19593" xr:uid="{00000000-0005-0000-0000-00008F630000}"/>
    <cellStyle name="Normal 4 2 2" xfId="105" xr:uid="{00000000-0005-0000-0000-000090630000}"/>
    <cellStyle name="Normal 4 2 2 2" xfId="173" xr:uid="{00000000-0005-0000-0000-000091630000}"/>
    <cellStyle name="Normal 4 2 2 2 2" xfId="15325" xr:uid="{00000000-0005-0000-0000-000092630000}"/>
    <cellStyle name="Normal 4 2 2 2 2 2" xfId="24029" xr:uid="{00000000-0005-0000-0000-000093630000}"/>
    <cellStyle name="Normal 4 2 2 2 3" xfId="17523" xr:uid="{00000000-0005-0000-0000-000094630000}"/>
    <cellStyle name="Normal 4 2 2 2 3 2" xfId="26227" xr:uid="{00000000-0005-0000-0000-000095630000}"/>
    <cellStyle name="Normal 4 2 2 2 4" xfId="13155" xr:uid="{00000000-0005-0000-0000-000096630000}"/>
    <cellStyle name="Normal 4 2 2 2 4 2" xfId="21859" xr:uid="{00000000-0005-0000-0000-000097630000}"/>
    <cellStyle name="Normal 4 2 2 2 5" xfId="19690" xr:uid="{00000000-0005-0000-0000-000098630000}"/>
    <cellStyle name="Normal 4 2 2 3" xfId="12412" xr:uid="{00000000-0005-0000-0000-000099630000}"/>
    <cellStyle name="Normal 4 2 2 3 2" xfId="17126" xr:uid="{00000000-0005-0000-0000-00009A630000}"/>
    <cellStyle name="Normal 4 2 2 3 2 2" xfId="25830" xr:uid="{00000000-0005-0000-0000-00009B630000}"/>
    <cellStyle name="Normal 4 2 2 3 3" xfId="19310" xr:uid="{00000000-0005-0000-0000-00009C630000}"/>
    <cellStyle name="Normal 4 2 2 3 3 2" xfId="28014" xr:uid="{00000000-0005-0000-0000-00009D630000}"/>
    <cellStyle name="Normal 4 2 2 3 4" xfId="14942" xr:uid="{00000000-0005-0000-0000-00009E630000}"/>
    <cellStyle name="Normal 4 2 2 3 4 2" xfId="23646" xr:uid="{00000000-0005-0000-0000-00009F630000}"/>
    <cellStyle name="Normal 4 2 2 3 5" xfId="21477" xr:uid="{00000000-0005-0000-0000-0000A0630000}"/>
    <cellStyle name="Normal 4 2 2 4" xfId="15259" xr:uid="{00000000-0005-0000-0000-0000A1630000}"/>
    <cellStyle name="Normal 4 2 2 4 2" xfId="23963" xr:uid="{00000000-0005-0000-0000-0000A2630000}"/>
    <cellStyle name="Normal 4 2 2 5" xfId="17458" xr:uid="{00000000-0005-0000-0000-0000A3630000}"/>
    <cellStyle name="Normal 4 2 2 5 2" xfId="26162" xr:uid="{00000000-0005-0000-0000-0000A4630000}"/>
    <cellStyle name="Normal 4 2 2 6" xfId="13089" xr:uid="{00000000-0005-0000-0000-0000A5630000}"/>
    <cellStyle name="Normal 4 2 2 6 2" xfId="21793" xr:uid="{00000000-0005-0000-0000-0000A6630000}"/>
    <cellStyle name="Normal 4 2 2 7" xfId="19625" xr:uid="{00000000-0005-0000-0000-0000A7630000}"/>
    <cellStyle name="Normal 4 2 3" xfId="141" xr:uid="{00000000-0005-0000-0000-0000A8630000}"/>
    <cellStyle name="Normal 4 2 3 2" xfId="12413" xr:uid="{00000000-0005-0000-0000-0000A9630000}"/>
    <cellStyle name="Normal 4 2 3 2 2" xfId="17127" xr:uid="{00000000-0005-0000-0000-0000AA630000}"/>
    <cellStyle name="Normal 4 2 3 2 2 2" xfId="25831" xr:uid="{00000000-0005-0000-0000-0000AB630000}"/>
    <cellStyle name="Normal 4 2 3 2 3" xfId="19311" xr:uid="{00000000-0005-0000-0000-0000AC630000}"/>
    <cellStyle name="Normal 4 2 3 2 3 2" xfId="28015" xr:uid="{00000000-0005-0000-0000-0000AD630000}"/>
    <cellStyle name="Normal 4 2 3 2 4" xfId="14943" xr:uid="{00000000-0005-0000-0000-0000AE630000}"/>
    <cellStyle name="Normal 4 2 3 2 4 2" xfId="23647" xr:uid="{00000000-0005-0000-0000-0000AF630000}"/>
    <cellStyle name="Normal 4 2 3 2 5" xfId="21478" xr:uid="{00000000-0005-0000-0000-0000B0630000}"/>
    <cellStyle name="Normal 4 2 3 3" xfId="15293" xr:uid="{00000000-0005-0000-0000-0000B1630000}"/>
    <cellStyle name="Normal 4 2 3 3 2" xfId="23997" xr:uid="{00000000-0005-0000-0000-0000B2630000}"/>
    <cellStyle name="Normal 4 2 3 4" xfId="17491" xr:uid="{00000000-0005-0000-0000-0000B3630000}"/>
    <cellStyle name="Normal 4 2 3 4 2" xfId="26195" xr:uid="{00000000-0005-0000-0000-0000B4630000}"/>
    <cellStyle name="Normal 4 2 3 5" xfId="13123" xr:uid="{00000000-0005-0000-0000-0000B5630000}"/>
    <cellStyle name="Normal 4 2 3 5 2" xfId="21827" xr:uid="{00000000-0005-0000-0000-0000B6630000}"/>
    <cellStyle name="Normal 4 2 3 6" xfId="19658" xr:uid="{00000000-0005-0000-0000-0000B7630000}"/>
    <cellStyle name="Normal 4 2 4" xfId="300" xr:uid="{00000000-0005-0000-0000-0000B8630000}"/>
    <cellStyle name="Normal 4 2 4 2" xfId="12414" xr:uid="{00000000-0005-0000-0000-0000B9630000}"/>
    <cellStyle name="Normal 4 2 4 2 2" xfId="17128" xr:uid="{00000000-0005-0000-0000-0000BA630000}"/>
    <cellStyle name="Normal 4 2 4 2 2 2" xfId="25832" xr:uid="{00000000-0005-0000-0000-0000BB630000}"/>
    <cellStyle name="Normal 4 2 4 2 3" xfId="19312" xr:uid="{00000000-0005-0000-0000-0000BC630000}"/>
    <cellStyle name="Normal 4 2 4 2 3 2" xfId="28016" xr:uid="{00000000-0005-0000-0000-0000BD630000}"/>
    <cellStyle name="Normal 4 2 4 2 4" xfId="14944" xr:uid="{00000000-0005-0000-0000-0000BE630000}"/>
    <cellStyle name="Normal 4 2 4 2 4 2" xfId="23648" xr:uid="{00000000-0005-0000-0000-0000BF630000}"/>
    <cellStyle name="Normal 4 2 4 2 5" xfId="21479" xr:uid="{00000000-0005-0000-0000-0000C0630000}"/>
    <cellStyle name="Normal 4 2 4 3" xfId="15447" xr:uid="{00000000-0005-0000-0000-0000C1630000}"/>
    <cellStyle name="Normal 4 2 4 3 2" xfId="24151" xr:uid="{00000000-0005-0000-0000-0000C2630000}"/>
    <cellStyle name="Normal 4 2 4 4" xfId="17645" xr:uid="{00000000-0005-0000-0000-0000C3630000}"/>
    <cellStyle name="Normal 4 2 4 4 2" xfId="26349" xr:uid="{00000000-0005-0000-0000-0000C4630000}"/>
    <cellStyle name="Normal 4 2 4 5" xfId="13277" xr:uid="{00000000-0005-0000-0000-0000C5630000}"/>
    <cellStyle name="Normal 4 2 4 5 2" xfId="21981" xr:uid="{00000000-0005-0000-0000-0000C6630000}"/>
    <cellStyle name="Normal 4 2 4 6" xfId="19812" xr:uid="{00000000-0005-0000-0000-0000C7630000}"/>
    <cellStyle name="Normal 4 2 5" xfId="437" xr:uid="{00000000-0005-0000-0000-0000C8630000}"/>
    <cellStyle name="Normal 4 2 5 2" xfId="15581" xr:uid="{00000000-0005-0000-0000-0000C9630000}"/>
    <cellStyle name="Normal 4 2 5 2 2" xfId="24285" xr:uid="{00000000-0005-0000-0000-0000CA630000}"/>
    <cellStyle name="Normal 4 2 5 3" xfId="17779" xr:uid="{00000000-0005-0000-0000-0000CB630000}"/>
    <cellStyle name="Normal 4 2 5 3 2" xfId="26483" xr:uid="{00000000-0005-0000-0000-0000CC630000}"/>
    <cellStyle name="Normal 4 2 5 4" xfId="13411" xr:uid="{00000000-0005-0000-0000-0000CD630000}"/>
    <cellStyle name="Normal 4 2 5 4 2" xfId="22115" xr:uid="{00000000-0005-0000-0000-0000CE630000}"/>
    <cellStyle name="Normal 4 2 5 5" xfId="19946" xr:uid="{00000000-0005-0000-0000-0000CF630000}"/>
    <cellStyle name="Normal 4 2 6" xfId="12411" xr:uid="{00000000-0005-0000-0000-0000D0630000}"/>
    <cellStyle name="Normal 4 2 7" xfId="15226" xr:uid="{00000000-0005-0000-0000-0000D1630000}"/>
    <cellStyle name="Normal 4 2 7 2" xfId="23930" xr:uid="{00000000-0005-0000-0000-0000D2630000}"/>
    <cellStyle name="Normal 4 2 8" xfId="17426" xr:uid="{00000000-0005-0000-0000-0000D3630000}"/>
    <cellStyle name="Normal 4 2 8 2" xfId="26130" xr:uid="{00000000-0005-0000-0000-0000D4630000}"/>
    <cellStyle name="Normal 4 2 9" xfId="13056" xr:uid="{00000000-0005-0000-0000-0000D5630000}"/>
    <cellStyle name="Normal 4 2 9 2" xfId="21760" xr:uid="{00000000-0005-0000-0000-0000D6630000}"/>
    <cellStyle name="Normal 4 3" xfId="88" xr:uid="{00000000-0005-0000-0000-0000D7630000}"/>
    <cellStyle name="Normal 4 3 2" xfId="157" xr:uid="{00000000-0005-0000-0000-0000D8630000}"/>
    <cellStyle name="Normal 4 3 2 2" xfId="15309" xr:uid="{00000000-0005-0000-0000-0000D9630000}"/>
    <cellStyle name="Normal 4 3 2 2 2" xfId="24013" xr:uid="{00000000-0005-0000-0000-0000DA630000}"/>
    <cellStyle name="Normal 4 3 2 3" xfId="17507" xr:uid="{00000000-0005-0000-0000-0000DB630000}"/>
    <cellStyle name="Normal 4 3 2 3 2" xfId="26211" xr:uid="{00000000-0005-0000-0000-0000DC630000}"/>
    <cellStyle name="Normal 4 3 2 4" xfId="13139" xr:uid="{00000000-0005-0000-0000-0000DD630000}"/>
    <cellStyle name="Normal 4 3 2 4 2" xfId="21843" xr:uid="{00000000-0005-0000-0000-0000DE630000}"/>
    <cellStyle name="Normal 4 3 2 5" xfId="19674" xr:uid="{00000000-0005-0000-0000-0000DF630000}"/>
    <cellStyle name="Normal 4 3 3" xfId="12415" xr:uid="{00000000-0005-0000-0000-0000E0630000}"/>
    <cellStyle name="Normal 4 3 4" xfId="15242" xr:uid="{00000000-0005-0000-0000-0000E1630000}"/>
    <cellStyle name="Normal 4 3 4 2" xfId="23946" xr:uid="{00000000-0005-0000-0000-0000E2630000}"/>
    <cellStyle name="Normal 4 3 5" xfId="17442" xr:uid="{00000000-0005-0000-0000-0000E3630000}"/>
    <cellStyle name="Normal 4 3 5 2" xfId="26146" xr:uid="{00000000-0005-0000-0000-0000E4630000}"/>
    <cellStyle name="Normal 4 3 6" xfId="13072" xr:uid="{00000000-0005-0000-0000-0000E5630000}"/>
    <cellStyle name="Normal 4 3 6 2" xfId="21776" xr:uid="{00000000-0005-0000-0000-0000E6630000}"/>
    <cellStyle name="Normal 4 3 7" xfId="19609" xr:uid="{00000000-0005-0000-0000-0000E7630000}"/>
    <cellStyle name="Normal 4 4" xfId="125" xr:uid="{00000000-0005-0000-0000-0000E8630000}"/>
    <cellStyle name="Normal 4 4 2" xfId="12416" xr:uid="{00000000-0005-0000-0000-0000E9630000}"/>
    <cellStyle name="Normal 4 4 3" xfId="15277" xr:uid="{00000000-0005-0000-0000-0000EA630000}"/>
    <cellStyle name="Normal 4 4 3 2" xfId="23981" xr:uid="{00000000-0005-0000-0000-0000EB630000}"/>
    <cellStyle name="Normal 4 4 4" xfId="17475" xr:uid="{00000000-0005-0000-0000-0000EC630000}"/>
    <cellStyle name="Normal 4 4 4 2" xfId="26179" xr:uid="{00000000-0005-0000-0000-0000ED630000}"/>
    <cellStyle name="Normal 4 4 5" xfId="13107" xr:uid="{00000000-0005-0000-0000-0000EE630000}"/>
    <cellStyle name="Normal 4 4 5 2" xfId="21811" xr:uid="{00000000-0005-0000-0000-0000EF630000}"/>
    <cellStyle name="Normal 4 4 6" xfId="19642" xr:uid="{00000000-0005-0000-0000-0000F0630000}"/>
    <cellStyle name="Normal 4 5" xfId="301" xr:uid="{00000000-0005-0000-0000-0000F1630000}"/>
    <cellStyle name="Normal 4 5 2" xfId="15448" xr:uid="{00000000-0005-0000-0000-0000F2630000}"/>
    <cellStyle name="Normal 4 5 2 2" xfId="24152" xr:uid="{00000000-0005-0000-0000-0000F3630000}"/>
    <cellStyle name="Normal 4 5 3" xfId="17646" xr:uid="{00000000-0005-0000-0000-0000F4630000}"/>
    <cellStyle name="Normal 4 5 3 2" xfId="26350" xr:uid="{00000000-0005-0000-0000-0000F5630000}"/>
    <cellStyle name="Normal 4 5 4" xfId="13278" xr:uid="{00000000-0005-0000-0000-0000F6630000}"/>
    <cellStyle name="Normal 4 5 4 2" xfId="21982" xr:uid="{00000000-0005-0000-0000-0000F7630000}"/>
    <cellStyle name="Normal 4 5 5" xfId="19813" xr:uid="{00000000-0005-0000-0000-0000F8630000}"/>
    <cellStyle name="Normal 4 6" xfId="438" xr:uid="{00000000-0005-0000-0000-0000F9630000}"/>
    <cellStyle name="Normal 4 6 2" xfId="15582" xr:uid="{00000000-0005-0000-0000-0000FA630000}"/>
    <cellStyle name="Normal 4 6 2 2" xfId="24286" xr:uid="{00000000-0005-0000-0000-0000FB630000}"/>
    <cellStyle name="Normal 4 6 3" xfId="17780" xr:uid="{00000000-0005-0000-0000-0000FC630000}"/>
    <cellStyle name="Normal 4 6 3 2" xfId="26484" xr:uid="{00000000-0005-0000-0000-0000FD630000}"/>
    <cellStyle name="Normal 4 6 4" xfId="13412" xr:uid="{00000000-0005-0000-0000-0000FE630000}"/>
    <cellStyle name="Normal 4 6 4 2" xfId="22116" xr:uid="{00000000-0005-0000-0000-0000FF630000}"/>
    <cellStyle name="Normal 4 6 5" xfId="19947" xr:uid="{00000000-0005-0000-0000-000000640000}"/>
    <cellStyle name="Normal 4 7" xfId="12410" xr:uid="{00000000-0005-0000-0000-000001640000}"/>
    <cellStyle name="Normal 4 7 2" xfId="17125" xr:uid="{00000000-0005-0000-0000-000002640000}"/>
    <cellStyle name="Normal 4 7 2 2" xfId="25829" xr:uid="{00000000-0005-0000-0000-000003640000}"/>
    <cellStyle name="Normal 4 7 3" xfId="19309" xr:uid="{00000000-0005-0000-0000-000004640000}"/>
    <cellStyle name="Normal 4 7 3 2" xfId="28013" xr:uid="{00000000-0005-0000-0000-000005640000}"/>
    <cellStyle name="Normal 4 7 4" xfId="14941" xr:uid="{00000000-0005-0000-0000-000006640000}"/>
    <cellStyle name="Normal 4 7 4 2" xfId="23645" xr:uid="{00000000-0005-0000-0000-000007640000}"/>
    <cellStyle name="Normal 4 7 5" xfId="21476" xr:uid="{00000000-0005-0000-0000-000008640000}"/>
    <cellStyle name="Normal 4 8" xfId="13007" xr:uid="{00000000-0005-0000-0000-000009640000}"/>
    <cellStyle name="Normal 4 9" xfId="15210" xr:uid="{00000000-0005-0000-0000-00000A640000}"/>
    <cellStyle name="Normal 4 9 2" xfId="23914" xr:uid="{00000000-0005-0000-0000-00000B640000}"/>
    <cellStyle name="Normal 5" xfId="120" xr:uid="{00000000-0005-0000-0000-00000C640000}"/>
    <cellStyle name="Normal 5 10" xfId="12418" xr:uid="{00000000-0005-0000-0000-00000D640000}"/>
    <cellStyle name="Normal 5 11" xfId="12419" xr:uid="{00000000-0005-0000-0000-00000E640000}"/>
    <cellStyle name="Normal 5 11 2" xfId="12420" xr:uid="{00000000-0005-0000-0000-00000F640000}"/>
    <cellStyle name="Normal 5 11 2 2" xfId="12421" xr:uid="{00000000-0005-0000-0000-000010640000}"/>
    <cellStyle name="Normal 5 11 2 2 2" xfId="12422" xr:uid="{00000000-0005-0000-0000-000011640000}"/>
    <cellStyle name="Normal 5 11 2 2 2 2" xfId="12423" xr:uid="{00000000-0005-0000-0000-000012640000}"/>
    <cellStyle name="Normal 5 11 2 2 2 2 2" xfId="12424" xr:uid="{00000000-0005-0000-0000-000013640000}"/>
    <cellStyle name="Normal 5 11 2 2 2 2 2 2" xfId="12425" xr:uid="{00000000-0005-0000-0000-000014640000}"/>
    <cellStyle name="Normal 5 11 2 2 2 2 2 2 2" xfId="12426" xr:uid="{00000000-0005-0000-0000-000015640000}"/>
    <cellStyle name="Normal 5 11 2 2 2 2 2 2 3" xfId="17132" xr:uid="{00000000-0005-0000-0000-000016640000}"/>
    <cellStyle name="Normal 5 11 2 2 2 2 2 2 3 2" xfId="25836" xr:uid="{00000000-0005-0000-0000-000017640000}"/>
    <cellStyle name="Normal 5 11 2 2 2 2 2 2 4" xfId="19316" xr:uid="{00000000-0005-0000-0000-000018640000}"/>
    <cellStyle name="Normal 5 11 2 2 2 2 2 2 4 2" xfId="28020" xr:uid="{00000000-0005-0000-0000-000019640000}"/>
    <cellStyle name="Normal 5 11 2 2 2 2 2 2 5" xfId="14948" xr:uid="{00000000-0005-0000-0000-00001A640000}"/>
    <cellStyle name="Normal 5 11 2 2 2 2 2 2 5 2" xfId="23652" xr:uid="{00000000-0005-0000-0000-00001B640000}"/>
    <cellStyle name="Normal 5 11 2 2 2 2 2 2 6" xfId="21483" xr:uid="{00000000-0005-0000-0000-00001C640000}"/>
    <cellStyle name="Normal 5 11 2 2 2 2 3" xfId="12427" xr:uid="{00000000-0005-0000-0000-00001D640000}"/>
    <cellStyle name="Normal 5 11 2 2 2 2 4" xfId="17131" xr:uid="{00000000-0005-0000-0000-00001E640000}"/>
    <cellStyle name="Normal 5 11 2 2 2 2 4 2" xfId="25835" xr:uid="{00000000-0005-0000-0000-00001F640000}"/>
    <cellStyle name="Normal 5 11 2 2 2 2 5" xfId="19315" xr:uid="{00000000-0005-0000-0000-000020640000}"/>
    <cellStyle name="Normal 5 11 2 2 2 2 5 2" xfId="28019" xr:uid="{00000000-0005-0000-0000-000021640000}"/>
    <cellStyle name="Normal 5 11 2 2 2 2 6" xfId="14947" xr:uid="{00000000-0005-0000-0000-000022640000}"/>
    <cellStyle name="Normal 5 11 2 2 2 2 6 2" xfId="23651" xr:uid="{00000000-0005-0000-0000-000023640000}"/>
    <cellStyle name="Normal 5 11 2 2 2 2 7" xfId="21482" xr:uid="{00000000-0005-0000-0000-000024640000}"/>
    <cellStyle name="Normal 5 11 2 2 2 3" xfId="12428" xr:uid="{00000000-0005-0000-0000-000025640000}"/>
    <cellStyle name="Normal 5 11 2 2 2 3 2" xfId="12429" xr:uid="{00000000-0005-0000-0000-000026640000}"/>
    <cellStyle name="Normal 5 11 2 2 2 3 3" xfId="17133" xr:uid="{00000000-0005-0000-0000-000027640000}"/>
    <cellStyle name="Normal 5 11 2 2 2 3 3 2" xfId="25837" xr:uid="{00000000-0005-0000-0000-000028640000}"/>
    <cellStyle name="Normal 5 11 2 2 2 3 4" xfId="19317" xr:uid="{00000000-0005-0000-0000-000029640000}"/>
    <cellStyle name="Normal 5 11 2 2 2 3 4 2" xfId="28021" xr:uid="{00000000-0005-0000-0000-00002A640000}"/>
    <cellStyle name="Normal 5 11 2 2 2 3 5" xfId="14949" xr:uid="{00000000-0005-0000-0000-00002B640000}"/>
    <cellStyle name="Normal 5 11 2 2 2 3 5 2" xfId="23653" xr:uid="{00000000-0005-0000-0000-00002C640000}"/>
    <cellStyle name="Normal 5 11 2 2 2 3 6" xfId="21484" xr:uid="{00000000-0005-0000-0000-00002D640000}"/>
    <cellStyle name="Normal 5 11 2 2 3" xfId="12430" xr:uid="{00000000-0005-0000-0000-00002E640000}"/>
    <cellStyle name="Normal 5 11 2 2 3 2" xfId="12431" xr:uid="{00000000-0005-0000-0000-00002F640000}"/>
    <cellStyle name="Normal 5 11 2 2 3 2 2" xfId="12432" xr:uid="{00000000-0005-0000-0000-000030640000}"/>
    <cellStyle name="Normal 5 11 2 2 3 2 3" xfId="17134" xr:uid="{00000000-0005-0000-0000-000031640000}"/>
    <cellStyle name="Normal 5 11 2 2 3 2 3 2" xfId="25838" xr:uid="{00000000-0005-0000-0000-000032640000}"/>
    <cellStyle name="Normal 5 11 2 2 3 2 4" xfId="19318" xr:uid="{00000000-0005-0000-0000-000033640000}"/>
    <cellStyle name="Normal 5 11 2 2 3 2 4 2" xfId="28022" xr:uid="{00000000-0005-0000-0000-000034640000}"/>
    <cellStyle name="Normal 5 11 2 2 3 2 5" xfId="14950" xr:uid="{00000000-0005-0000-0000-000035640000}"/>
    <cellStyle name="Normal 5 11 2 2 3 2 5 2" xfId="23654" xr:uid="{00000000-0005-0000-0000-000036640000}"/>
    <cellStyle name="Normal 5 11 2 2 3 2 6" xfId="21485" xr:uid="{00000000-0005-0000-0000-000037640000}"/>
    <cellStyle name="Normal 5 11 2 2 4" xfId="12433" xr:uid="{00000000-0005-0000-0000-000038640000}"/>
    <cellStyle name="Normal 5 11 2 2 5" xfId="17130" xr:uid="{00000000-0005-0000-0000-000039640000}"/>
    <cellStyle name="Normal 5 11 2 2 5 2" xfId="25834" xr:uid="{00000000-0005-0000-0000-00003A640000}"/>
    <cellStyle name="Normal 5 11 2 2 6" xfId="19314" xr:uid="{00000000-0005-0000-0000-00003B640000}"/>
    <cellStyle name="Normal 5 11 2 2 6 2" xfId="28018" xr:uid="{00000000-0005-0000-0000-00003C640000}"/>
    <cellStyle name="Normal 5 11 2 2 7" xfId="14946" xr:uid="{00000000-0005-0000-0000-00003D640000}"/>
    <cellStyle name="Normal 5 11 2 2 7 2" xfId="23650" xr:uid="{00000000-0005-0000-0000-00003E640000}"/>
    <cellStyle name="Normal 5 11 2 2 8" xfId="21481" xr:uid="{00000000-0005-0000-0000-00003F640000}"/>
    <cellStyle name="Normal 5 11 2 3" xfId="12434" xr:uid="{00000000-0005-0000-0000-000040640000}"/>
    <cellStyle name="Normal 5 11 2 4" xfId="12435" xr:uid="{00000000-0005-0000-0000-000041640000}"/>
    <cellStyle name="Normal 5 11 2 4 2" xfId="12436" xr:uid="{00000000-0005-0000-0000-000042640000}"/>
    <cellStyle name="Normal 5 11 2 4 2 2" xfId="12437" xr:uid="{00000000-0005-0000-0000-000043640000}"/>
    <cellStyle name="Normal 5 11 2 4 2 2 2" xfId="12438" xr:uid="{00000000-0005-0000-0000-000044640000}"/>
    <cellStyle name="Normal 5 11 2 4 2 2 3" xfId="17136" xr:uid="{00000000-0005-0000-0000-000045640000}"/>
    <cellStyle name="Normal 5 11 2 4 2 2 3 2" xfId="25840" xr:uid="{00000000-0005-0000-0000-000046640000}"/>
    <cellStyle name="Normal 5 11 2 4 2 2 4" xfId="19320" xr:uid="{00000000-0005-0000-0000-000047640000}"/>
    <cellStyle name="Normal 5 11 2 4 2 2 4 2" xfId="28024" xr:uid="{00000000-0005-0000-0000-000048640000}"/>
    <cellStyle name="Normal 5 11 2 4 2 2 5" xfId="14952" xr:uid="{00000000-0005-0000-0000-000049640000}"/>
    <cellStyle name="Normal 5 11 2 4 2 2 5 2" xfId="23656" xr:uid="{00000000-0005-0000-0000-00004A640000}"/>
    <cellStyle name="Normal 5 11 2 4 2 2 6" xfId="21487" xr:uid="{00000000-0005-0000-0000-00004B640000}"/>
    <cellStyle name="Normal 5 11 2 4 3" xfId="12439" xr:uid="{00000000-0005-0000-0000-00004C640000}"/>
    <cellStyle name="Normal 5 11 2 4 4" xfId="17135" xr:uid="{00000000-0005-0000-0000-00004D640000}"/>
    <cellStyle name="Normal 5 11 2 4 4 2" xfId="25839" xr:uid="{00000000-0005-0000-0000-00004E640000}"/>
    <cellStyle name="Normal 5 11 2 4 5" xfId="19319" xr:uid="{00000000-0005-0000-0000-00004F640000}"/>
    <cellStyle name="Normal 5 11 2 4 5 2" xfId="28023" xr:uid="{00000000-0005-0000-0000-000050640000}"/>
    <cellStyle name="Normal 5 11 2 4 6" xfId="14951" xr:uid="{00000000-0005-0000-0000-000051640000}"/>
    <cellStyle name="Normal 5 11 2 4 6 2" xfId="23655" xr:uid="{00000000-0005-0000-0000-000052640000}"/>
    <cellStyle name="Normal 5 11 2 4 7" xfId="21486" xr:uid="{00000000-0005-0000-0000-000053640000}"/>
    <cellStyle name="Normal 5 11 2 5" xfId="12440" xr:uid="{00000000-0005-0000-0000-000054640000}"/>
    <cellStyle name="Normal 5 11 2 5 2" xfId="12441" xr:uid="{00000000-0005-0000-0000-000055640000}"/>
    <cellStyle name="Normal 5 11 2 5 3" xfId="17137" xr:uid="{00000000-0005-0000-0000-000056640000}"/>
    <cellStyle name="Normal 5 11 2 5 3 2" xfId="25841" xr:uid="{00000000-0005-0000-0000-000057640000}"/>
    <cellStyle name="Normal 5 11 2 5 4" xfId="19321" xr:uid="{00000000-0005-0000-0000-000058640000}"/>
    <cellStyle name="Normal 5 11 2 5 4 2" xfId="28025" xr:uid="{00000000-0005-0000-0000-000059640000}"/>
    <cellStyle name="Normal 5 11 2 5 5" xfId="14953" xr:uid="{00000000-0005-0000-0000-00005A640000}"/>
    <cellStyle name="Normal 5 11 2 5 5 2" xfId="23657" xr:uid="{00000000-0005-0000-0000-00005B640000}"/>
    <cellStyle name="Normal 5 11 2 5 6" xfId="21488" xr:uid="{00000000-0005-0000-0000-00005C640000}"/>
    <cellStyle name="Normal 5 11 3" xfId="12442" xr:uid="{00000000-0005-0000-0000-00005D640000}"/>
    <cellStyle name="Normal 5 11 3 2" xfId="12443" xr:uid="{00000000-0005-0000-0000-00005E640000}"/>
    <cellStyle name="Normal 5 11 3 2 2" xfId="12444" xr:uid="{00000000-0005-0000-0000-00005F640000}"/>
    <cellStyle name="Normal 5 11 3 2 2 2" xfId="12445" xr:uid="{00000000-0005-0000-0000-000060640000}"/>
    <cellStyle name="Normal 5 11 3 2 2 2 2" xfId="12446" xr:uid="{00000000-0005-0000-0000-000061640000}"/>
    <cellStyle name="Normal 5 11 3 2 2 2 2 2" xfId="12447" xr:uid="{00000000-0005-0000-0000-000062640000}"/>
    <cellStyle name="Normal 5 11 3 2 2 2 2 2 2" xfId="17140" xr:uid="{00000000-0005-0000-0000-000063640000}"/>
    <cellStyle name="Normal 5 11 3 2 2 2 2 2 2 2" xfId="25844" xr:uid="{00000000-0005-0000-0000-000064640000}"/>
    <cellStyle name="Normal 5 11 3 2 2 2 2 2 3" xfId="19324" xr:uid="{00000000-0005-0000-0000-000065640000}"/>
    <cellStyle name="Normal 5 11 3 2 2 2 2 2 3 2" xfId="28028" xr:uid="{00000000-0005-0000-0000-000066640000}"/>
    <cellStyle name="Normal 5 11 3 2 2 2 2 2 4" xfId="14956" xr:uid="{00000000-0005-0000-0000-000067640000}"/>
    <cellStyle name="Normal 5 11 3 2 2 2 2 2 4 2" xfId="23660" xr:uid="{00000000-0005-0000-0000-000068640000}"/>
    <cellStyle name="Normal 5 11 3 2 2 2 2 2 5" xfId="21491" xr:uid="{00000000-0005-0000-0000-000069640000}"/>
    <cellStyle name="Normal 5 11 3 2 2 2 3" xfId="17139" xr:uid="{00000000-0005-0000-0000-00006A640000}"/>
    <cellStyle name="Normal 5 11 3 2 2 2 3 2" xfId="25843" xr:uid="{00000000-0005-0000-0000-00006B640000}"/>
    <cellStyle name="Normal 5 11 3 2 2 2 4" xfId="19323" xr:uid="{00000000-0005-0000-0000-00006C640000}"/>
    <cellStyle name="Normal 5 11 3 2 2 2 4 2" xfId="28027" xr:uid="{00000000-0005-0000-0000-00006D640000}"/>
    <cellStyle name="Normal 5 11 3 2 2 2 5" xfId="14955" xr:uid="{00000000-0005-0000-0000-00006E640000}"/>
    <cellStyle name="Normal 5 11 3 2 2 2 5 2" xfId="23659" xr:uid="{00000000-0005-0000-0000-00006F640000}"/>
    <cellStyle name="Normal 5 11 3 2 2 2 6" xfId="21490" xr:uid="{00000000-0005-0000-0000-000070640000}"/>
    <cellStyle name="Normal 5 11 3 2 2 3" xfId="12448" xr:uid="{00000000-0005-0000-0000-000071640000}"/>
    <cellStyle name="Normal 5 11 3 2 2 3 2" xfId="17141" xr:uid="{00000000-0005-0000-0000-000072640000}"/>
    <cellStyle name="Normal 5 11 3 2 2 3 2 2" xfId="25845" xr:uid="{00000000-0005-0000-0000-000073640000}"/>
    <cellStyle name="Normal 5 11 3 2 2 3 3" xfId="19325" xr:uid="{00000000-0005-0000-0000-000074640000}"/>
    <cellStyle name="Normal 5 11 3 2 2 3 3 2" xfId="28029" xr:uid="{00000000-0005-0000-0000-000075640000}"/>
    <cellStyle name="Normal 5 11 3 2 2 3 4" xfId="14957" xr:uid="{00000000-0005-0000-0000-000076640000}"/>
    <cellStyle name="Normal 5 11 3 2 2 3 4 2" xfId="23661" xr:uid="{00000000-0005-0000-0000-000077640000}"/>
    <cellStyle name="Normal 5 11 3 2 2 3 5" xfId="21492" xr:uid="{00000000-0005-0000-0000-000078640000}"/>
    <cellStyle name="Normal 5 11 3 2 3" xfId="12449" xr:uid="{00000000-0005-0000-0000-000079640000}"/>
    <cellStyle name="Normal 5 11 3 2 3 2" xfId="12450" xr:uid="{00000000-0005-0000-0000-00007A640000}"/>
    <cellStyle name="Normal 5 11 3 2 3 2 2" xfId="17142" xr:uid="{00000000-0005-0000-0000-00007B640000}"/>
    <cellStyle name="Normal 5 11 3 2 3 2 2 2" xfId="25846" xr:uid="{00000000-0005-0000-0000-00007C640000}"/>
    <cellStyle name="Normal 5 11 3 2 3 2 3" xfId="19326" xr:uid="{00000000-0005-0000-0000-00007D640000}"/>
    <cellStyle name="Normal 5 11 3 2 3 2 3 2" xfId="28030" xr:uid="{00000000-0005-0000-0000-00007E640000}"/>
    <cellStyle name="Normal 5 11 3 2 3 2 4" xfId="14958" xr:uid="{00000000-0005-0000-0000-00007F640000}"/>
    <cellStyle name="Normal 5 11 3 2 3 2 4 2" xfId="23662" xr:uid="{00000000-0005-0000-0000-000080640000}"/>
    <cellStyle name="Normal 5 11 3 2 3 2 5" xfId="21493" xr:uid="{00000000-0005-0000-0000-000081640000}"/>
    <cellStyle name="Normal 5 11 3 2 4" xfId="17138" xr:uid="{00000000-0005-0000-0000-000082640000}"/>
    <cellStyle name="Normal 5 11 3 2 4 2" xfId="25842" xr:uid="{00000000-0005-0000-0000-000083640000}"/>
    <cellStyle name="Normal 5 11 3 2 5" xfId="19322" xr:uid="{00000000-0005-0000-0000-000084640000}"/>
    <cellStyle name="Normal 5 11 3 2 5 2" xfId="28026" xr:uid="{00000000-0005-0000-0000-000085640000}"/>
    <cellStyle name="Normal 5 11 3 2 6" xfId="14954" xr:uid="{00000000-0005-0000-0000-000086640000}"/>
    <cellStyle name="Normal 5 11 3 2 6 2" xfId="23658" xr:uid="{00000000-0005-0000-0000-000087640000}"/>
    <cellStyle name="Normal 5 11 3 2 7" xfId="21489" xr:uid="{00000000-0005-0000-0000-000088640000}"/>
    <cellStyle name="Normal 5 11 3 3" xfId="12451" xr:uid="{00000000-0005-0000-0000-000089640000}"/>
    <cellStyle name="Normal 5 11 3 3 2" xfId="12452" xr:uid="{00000000-0005-0000-0000-00008A640000}"/>
    <cellStyle name="Normal 5 11 3 3 2 2" xfId="12453" xr:uid="{00000000-0005-0000-0000-00008B640000}"/>
    <cellStyle name="Normal 5 11 3 3 2 2 2" xfId="17144" xr:uid="{00000000-0005-0000-0000-00008C640000}"/>
    <cellStyle name="Normal 5 11 3 3 2 2 2 2" xfId="25848" xr:uid="{00000000-0005-0000-0000-00008D640000}"/>
    <cellStyle name="Normal 5 11 3 3 2 2 3" xfId="19328" xr:uid="{00000000-0005-0000-0000-00008E640000}"/>
    <cellStyle name="Normal 5 11 3 3 2 2 3 2" xfId="28032" xr:uid="{00000000-0005-0000-0000-00008F640000}"/>
    <cellStyle name="Normal 5 11 3 3 2 2 4" xfId="14960" xr:uid="{00000000-0005-0000-0000-000090640000}"/>
    <cellStyle name="Normal 5 11 3 3 2 2 4 2" xfId="23664" xr:uid="{00000000-0005-0000-0000-000091640000}"/>
    <cellStyle name="Normal 5 11 3 3 2 2 5" xfId="21495" xr:uid="{00000000-0005-0000-0000-000092640000}"/>
    <cellStyle name="Normal 5 11 3 3 3" xfId="17143" xr:uid="{00000000-0005-0000-0000-000093640000}"/>
    <cellStyle name="Normal 5 11 3 3 3 2" xfId="25847" xr:uid="{00000000-0005-0000-0000-000094640000}"/>
    <cellStyle name="Normal 5 11 3 3 4" xfId="19327" xr:uid="{00000000-0005-0000-0000-000095640000}"/>
    <cellStyle name="Normal 5 11 3 3 4 2" xfId="28031" xr:uid="{00000000-0005-0000-0000-000096640000}"/>
    <cellStyle name="Normal 5 11 3 3 5" xfId="14959" xr:uid="{00000000-0005-0000-0000-000097640000}"/>
    <cellStyle name="Normal 5 11 3 3 5 2" xfId="23663" xr:uid="{00000000-0005-0000-0000-000098640000}"/>
    <cellStyle name="Normal 5 11 3 3 6" xfId="21494" xr:uid="{00000000-0005-0000-0000-000099640000}"/>
    <cellStyle name="Normal 5 11 3 4" xfId="12454" xr:uid="{00000000-0005-0000-0000-00009A640000}"/>
    <cellStyle name="Normal 5 11 3 4 2" xfId="17145" xr:uid="{00000000-0005-0000-0000-00009B640000}"/>
    <cellStyle name="Normal 5 11 3 4 2 2" xfId="25849" xr:uid="{00000000-0005-0000-0000-00009C640000}"/>
    <cellStyle name="Normal 5 11 3 4 3" xfId="19329" xr:uid="{00000000-0005-0000-0000-00009D640000}"/>
    <cellStyle name="Normal 5 11 3 4 3 2" xfId="28033" xr:uid="{00000000-0005-0000-0000-00009E640000}"/>
    <cellStyle name="Normal 5 11 3 4 4" xfId="14961" xr:uid="{00000000-0005-0000-0000-00009F640000}"/>
    <cellStyle name="Normal 5 11 3 4 4 2" xfId="23665" xr:uid="{00000000-0005-0000-0000-0000A0640000}"/>
    <cellStyle name="Normal 5 11 3 4 5" xfId="21496" xr:uid="{00000000-0005-0000-0000-0000A1640000}"/>
    <cellStyle name="Normal 5 11 4" xfId="12455" xr:uid="{00000000-0005-0000-0000-0000A2640000}"/>
    <cellStyle name="Normal 5 11 4 2" xfId="12456" xr:uid="{00000000-0005-0000-0000-0000A3640000}"/>
    <cellStyle name="Normal 5 11 4 2 2" xfId="12457" xr:uid="{00000000-0005-0000-0000-0000A4640000}"/>
    <cellStyle name="Normal 5 11 4 2 2 2" xfId="12458" xr:uid="{00000000-0005-0000-0000-0000A5640000}"/>
    <cellStyle name="Normal 5 11 4 2 2 2 2" xfId="17147" xr:uid="{00000000-0005-0000-0000-0000A6640000}"/>
    <cellStyle name="Normal 5 11 4 2 2 2 2 2" xfId="25851" xr:uid="{00000000-0005-0000-0000-0000A7640000}"/>
    <cellStyle name="Normal 5 11 4 2 2 2 3" xfId="19331" xr:uid="{00000000-0005-0000-0000-0000A8640000}"/>
    <cellStyle name="Normal 5 11 4 2 2 2 3 2" xfId="28035" xr:uid="{00000000-0005-0000-0000-0000A9640000}"/>
    <cellStyle name="Normal 5 11 4 2 2 2 4" xfId="14963" xr:uid="{00000000-0005-0000-0000-0000AA640000}"/>
    <cellStyle name="Normal 5 11 4 2 2 2 4 2" xfId="23667" xr:uid="{00000000-0005-0000-0000-0000AB640000}"/>
    <cellStyle name="Normal 5 11 4 2 2 2 5" xfId="21498" xr:uid="{00000000-0005-0000-0000-0000AC640000}"/>
    <cellStyle name="Normal 5 11 4 2 3" xfId="17146" xr:uid="{00000000-0005-0000-0000-0000AD640000}"/>
    <cellStyle name="Normal 5 11 4 2 3 2" xfId="25850" xr:uid="{00000000-0005-0000-0000-0000AE640000}"/>
    <cellStyle name="Normal 5 11 4 2 4" xfId="19330" xr:uid="{00000000-0005-0000-0000-0000AF640000}"/>
    <cellStyle name="Normal 5 11 4 2 4 2" xfId="28034" xr:uid="{00000000-0005-0000-0000-0000B0640000}"/>
    <cellStyle name="Normal 5 11 4 2 5" xfId="14962" xr:uid="{00000000-0005-0000-0000-0000B1640000}"/>
    <cellStyle name="Normal 5 11 4 2 5 2" xfId="23666" xr:uid="{00000000-0005-0000-0000-0000B2640000}"/>
    <cellStyle name="Normal 5 11 4 2 6" xfId="21497" xr:uid="{00000000-0005-0000-0000-0000B3640000}"/>
    <cellStyle name="Normal 5 11 4 3" xfId="12459" xr:uid="{00000000-0005-0000-0000-0000B4640000}"/>
    <cellStyle name="Normal 5 11 4 3 2" xfId="17148" xr:uid="{00000000-0005-0000-0000-0000B5640000}"/>
    <cellStyle name="Normal 5 11 4 3 2 2" xfId="25852" xr:uid="{00000000-0005-0000-0000-0000B6640000}"/>
    <cellStyle name="Normal 5 11 4 3 3" xfId="19332" xr:uid="{00000000-0005-0000-0000-0000B7640000}"/>
    <cellStyle name="Normal 5 11 4 3 3 2" xfId="28036" xr:uid="{00000000-0005-0000-0000-0000B8640000}"/>
    <cellStyle name="Normal 5 11 4 3 4" xfId="14964" xr:uid="{00000000-0005-0000-0000-0000B9640000}"/>
    <cellStyle name="Normal 5 11 4 3 4 2" xfId="23668" xr:uid="{00000000-0005-0000-0000-0000BA640000}"/>
    <cellStyle name="Normal 5 11 4 3 5" xfId="21499" xr:uid="{00000000-0005-0000-0000-0000BB640000}"/>
    <cellStyle name="Normal 5 11 5" xfId="12460" xr:uid="{00000000-0005-0000-0000-0000BC640000}"/>
    <cellStyle name="Normal 5 11 5 2" xfId="12461" xr:uid="{00000000-0005-0000-0000-0000BD640000}"/>
    <cellStyle name="Normal 5 11 5 2 2" xfId="17149" xr:uid="{00000000-0005-0000-0000-0000BE640000}"/>
    <cellStyle name="Normal 5 11 5 2 2 2" xfId="25853" xr:uid="{00000000-0005-0000-0000-0000BF640000}"/>
    <cellStyle name="Normal 5 11 5 2 3" xfId="19333" xr:uid="{00000000-0005-0000-0000-0000C0640000}"/>
    <cellStyle name="Normal 5 11 5 2 3 2" xfId="28037" xr:uid="{00000000-0005-0000-0000-0000C1640000}"/>
    <cellStyle name="Normal 5 11 5 2 4" xfId="14965" xr:uid="{00000000-0005-0000-0000-0000C2640000}"/>
    <cellStyle name="Normal 5 11 5 2 4 2" xfId="23669" xr:uid="{00000000-0005-0000-0000-0000C3640000}"/>
    <cellStyle name="Normal 5 11 5 2 5" xfId="21500" xr:uid="{00000000-0005-0000-0000-0000C4640000}"/>
    <cellStyle name="Normal 5 11 6" xfId="17129" xr:uid="{00000000-0005-0000-0000-0000C5640000}"/>
    <cellStyle name="Normal 5 11 6 2" xfId="25833" xr:uid="{00000000-0005-0000-0000-0000C6640000}"/>
    <cellStyle name="Normal 5 11 7" xfId="19313" xr:uid="{00000000-0005-0000-0000-0000C7640000}"/>
    <cellStyle name="Normal 5 11 7 2" xfId="28017" xr:uid="{00000000-0005-0000-0000-0000C8640000}"/>
    <cellStyle name="Normal 5 11 8" xfId="14945" xr:uid="{00000000-0005-0000-0000-0000C9640000}"/>
    <cellStyle name="Normal 5 11 8 2" xfId="23649" xr:uid="{00000000-0005-0000-0000-0000CA640000}"/>
    <cellStyle name="Normal 5 11 9" xfId="21480" xr:uid="{00000000-0005-0000-0000-0000CB640000}"/>
    <cellStyle name="Normal 5 12" xfId="12462" xr:uid="{00000000-0005-0000-0000-0000CC640000}"/>
    <cellStyle name="Normal 5 13" xfId="12463" xr:uid="{00000000-0005-0000-0000-0000CD640000}"/>
    <cellStyle name="Normal 5 14" xfId="12464" xr:uid="{00000000-0005-0000-0000-0000CE640000}"/>
    <cellStyle name="Normal 5 14 2" xfId="12465" xr:uid="{00000000-0005-0000-0000-0000CF640000}"/>
    <cellStyle name="Normal 5 14 2 2" xfId="12466" xr:uid="{00000000-0005-0000-0000-0000D0640000}"/>
    <cellStyle name="Normal 5 14 2 2 2" xfId="12467" xr:uid="{00000000-0005-0000-0000-0000D1640000}"/>
    <cellStyle name="Normal 5 14 2 2 2 2" xfId="12468" xr:uid="{00000000-0005-0000-0000-0000D2640000}"/>
    <cellStyle name="Normal 5 14 2 2 2 2 2" xfId="12469" xr:uid="{00000000-0005-0000-0000-0000D3640000}"/>
    <cellStyle name="Normal 5 14 2 2 2 2 3" xfId="17152" xr:uid="{00000000-0005-0000-0000-0000D4640000}"/>
    <cellStyle name="Normal 5 14 2 2 2 2 3 2" xfId="25856" xr:uid="{00000000-0005-0000-0000-0000D5640000}"/>
    <cellStyle name="Normal 5 14 2 2 2 2 4" xfId="19336" xr:uid="{00000000-0005-0000-0000-0000D6640000}"/>
    <cellStyle name="Normal 5 14 2 2 2 2 4 2" xfId="28040" xr:uid="{00000000-0005-0000-0000-0000D7640000}"/>
    <cellStyle name="Normal 5 14 2 2 2 2 5" xfId="14968" xr:uid="{00000000-0005-0000-0000-0000D8640000}"/>
    <cellStyle name="Normal 5 14 2 2 2 2 5 2" xfId="23672" xr:uid="{00000000-0005-0000-0000-0000D9640000}"/>
    <cellStyle name="Normal 5 14 2 2 2 2 6" xfId="21503" xr:uid="{00000000-0005-0000-0000-0000DA640000}"/>
    <cellStyle name="Normal 5 14 2 2 3" xfId="12470" xr:uid="{00000000-0005-0000-0000-0000DB640000}"/>
    <cellStyle name="Normal 5 14 2 2 4" xfId="17151" xr:uid="{00000000-0005-0000-0000-0000DC640000}"/>
    <cellStyle name="Normal 5 14 2 2 4 2" xfId="25855" xr:uid="{00000000-0005-0000-0000-0000DD640000}"/>
    <cellStyle name="Normal 5 14 2 2 5" xfId="19335" xr:uid="{00000000-0005-0000-0000-0000DE640000}"/>
    <cellStyle name="Normal 5 14 2 2 5 2" xfId="28039" xr:uid="{00000000-0005-0000-0000-0000DF640000}"/>
    <cellStyle name="Normal 5 14 2 2 6" xfId="14967" xr:uid="{00000000-0005-0000-0000-0000E0640000}"/>
    <cellStyle name="Normal 5 14 2 2 6 2" xfId="23671" xr:uid="{00000000-0005-0000-0000-0000E1640000}"/>
    <cellStyle name="Normal 5 14 2 2 7" xfId="21502" xr:uid="{00000000-0005-0000-0000-0000E2640000}"/>
    <cellStyle name="Normal 5 14 2 3" xfId="12471" xr:uid="{00000000-0005-0000-0000-0000E3640000}"/>
    <cellStyle name="Normal 5 14 2 3 2" xfId="12472" xr:uid="{00000000-0005-0000-0000-0000E4640000}"/>
    <cellStyle name="Normal 5 14 2 3 3" xfId="17153" xr:uid="{00000000-0005-0000-0000-0000E5640000}"/>
    <cellStyle name="Normal 5 14 2 3 3 2" xfId="25857" xr:uid="{00000000-0005-0000-0000-0000E6640000}"/>
    <cellStyle name="Normal 5 14 2 3 4" xfId="19337" xr:uid="{00000000-0005-0000-0000-0000E7640000}"/>
    <cellStyle name="Normal 5 14 2 3 4 2" xfId="28041" xr:uid="{00000000-0005-0000-0000-0000E8640000}"/>
    <cellStyle name="Normal 5 14 2 3 5" xfId="14969" xr:uid="{00000000-0005-0000-0000-0000E9640000}"/>
    <cellStyle name="Normal 5 14 2 3 5 2" xfId="23673" xr:uid="{00000000-0005-0000-0000-0000EA640000}"/>
    <cellStyle name="Normal 5 14 2 3 6" xfId="21504" xr:uid="{00000000-0005-0000-0000-0000EB640000}"/>
    <cellStyle name="Normal 5 14 3" xfId="12473" xr:uid="{00000000-0005-0000-0000-0000EC640000}"/>
    <cellStyle name="Normal 5 14 3 2" xfId="12474" xr:uid="{00000000-0005-0000-0000-0000ED640000}"/>
    <cellStyle name="Normal 5 14 3 2 2" xfId="12475" xr:uid="{00000000-0005-0000-0000-0000EE640000}"/>
    <cellStyle name="Normal 5 14 3 2 3" xfId="17154" xr:uid="{00000000-0005-0000-0000-0000EF640000}"/>
    <cellStyle name="Normal 5 14 3 2 3 2" xfId="25858" xr:uid="{00000000-0005-0000-0000-0000F0640000}"/>
    <cellStyle name="Normal 5 14 3 2 4" xfId="19338" xr:uid="{00000000-0005-0000-0000-0000F1640000}"/>
    <cellStyle name="Normal 5 14 3 2 4 2" xfId="28042" xr:uid="{00000000-0005-0000-0000-0000F2640000}"/>
    <cellStyle name="Normal 5 14 3 2 5" xfId="14970" xr:uid="{00000000-0005-0000-0000-0000F3640000}"/>
    <cellStyle name="Normal 5 14 3 2 5 2" xfId="23674" xr:uid="{00000000-0005-0000-0000-0000F4640000}"/>
    <cellStyle name="Normal 5 14 3 2 6" xfId="21505" xr:uid="{00000000-0005-0000-0000-0000F5640000}"/>
    <cellStyle name="Normal 5 14 4" xfId="12476" xr:uid="{00000000-0005-0000-0000-0000F6640000}"/>
    <cellStyle name="Normal 5 14 5" xfId="17150" xr:uid="{00000000-0005-0000-0000-0000F7640000}"/>
    <cellStyle name="Normal 5 14 5 2" xfId="25854" xr:uid="{00000000-0005-0000-0000-0000F8640000}"/>
    <cellStyle name="Normal 5 14 6" xfId="19334" xr:uid="{00000000-0005-0000-0000-0000F9640000}"/>
    <cellStyle name="Normal 5 14 6 2" xfId="28038" xr:uid="{00000000-0005-0000-0000-0000FA640000}"/>
    <cellStyle name="Normal 5 14 7" xfId="14966" xr:uid="{00000000-0005-0000-0000-0000FB640000}"/>
    <cellStyle name="Normal 5 14 7 2" xfId="23670" xr:uid="{00000000-0005-0000-0000-0000FC640000}"/>
    <cellStyle name="Normal 5 14 8" xfId="21501" xr:uid="{00000000-0005-0000-0000-0000FD640000}"/>
    <cellStyle name="Normal 5 15" xfId="12477" xr:uid="{00000000-0005-0000-0000-0000FE640000}"/>
    <cellStyle name="Normal 5 16" xfId="12478" xr:uid="{00000000-0005-0000-0000-0000FF640000}"/>
    <cellStyle name="Normal 5 17" xfId="12479" xr:uid="{00000000-0005-0000-0000-000000650000}"/>
    <cellStyle name="Normal 5 17 2" xfId="12480" xr:uid="{00000000-0005-0000-0000-000001650000}"/>
    <cellStyle name="Normal 5 17 2 2" xfId="12481" xr:uid="{00000000-0005-0000-0000-000002650000}"/>
    <cellStyle name="Normal 5 17 2 2 2" xfId="12482" xr:uid="{00000000-0005-0000-0000-000003650000}"/>
    <cellStyle name="Normal 5 17 2 2 3" xfId="17156" xr:uid="{00000000-0005-0000-0000-000004650000}"/>
    <cellStyle name="Normal 5 17 2 2 3 2" xfId="25860" xr:uid="{00000000-0005-0000-0000-000005650000}"/>
    <cellStyle name="Normal 5 17 2 2 4" xfId="19340" xr:uid="{00000000-0005-0000-0000-000006650000}"/>
    <cellStyle name="Normal 5 17 2 2 4 2" xfId="28044" xr:uid="{00000000-0005-0000-0000-000007650000}"/>
    <cellStyle name="Normal 5 17 2 2 5" xfId="14972" xr:uid="{00000000-0005-0000-0000-000008650000}"/>
    <cellStyle name="Normal 5 17 2 2 5 2" xfId="23676" xr:uid="{00000000-0005-0000-0000-000009650000}"/>
    <cellStyle name="Normal 5 17 2 2 6" xfId="21507" xr:uid="{00000000-0005-0000-0000-00000A650000}"/>
    <cellStyle name="Normal 5 17 3" xfId="12483" xr:uid="{00000000-0005-0000-0000-00000B650000}"/>
    <cellStyle name="Normal 5 17 4" xfId="17155" xr:uid="{00000000-0005-0000-0000-00000C650000}"/>
    <cellStyle name="Normal 5 17 4 2" xfId="25859" xr:uid="{00000000-0005-0000-0000-00000D650000}"/>
    <cellStyle name="Normal 5 17 5" xfId="19339" xr:uid="{00000000-0005-0000-0000-00000E650000}"/>
    <cellStyle name="Normal 5 17 5 2" xfId="28043" xr:uid="{00000000-0005-0000-0000-00000F650000}"/>
    <cellStyle name="Normal 5 17 6" xfId="14971" xr:uid="{00000000-0005-0000-0000-000010650000}"/>
    <cellStyle name="Normal 5 17 6 2" xfId="23675" xr:uid="{00000000-0005-0000-0000-000011650000}"/>
    <cellStyle name="Normal 5 17 7" xfId="21506" xr:uid="{00000000-0005-0000-0000-000012650000}"/>
    <cellStyle name="Normal 5 18" xfId="12484" xr:uid="{00000000-0005-0000-0000-000013650000}"/>
    <cellStyle name="Normal 5 19" xfId="12485" xr:uid="{00000000-0005-0000-0000-000014650000}"/>
    <cellStyle name="Normal 5 19 2" xfId="12486" xr:uid="{00000000-0005-0000-0000-000015650000}"/>
    <cellStyle name="Normal 5 19 3" xfId="17157" xr:uid="{00000000-0005-0000-0000-000016650000}"/>
    <cellStyle name="Normal 5 19 3 2" xfId="25861" xr:uid="{00000000-0005-0000-0000-000017650000}"/>
    <cellStyle name="Normal 5 19 4" xfId="19341" xr:uid="{00000000-0005-0000-0000-000018650000}"/>
    <cellStyle name="Normal 5 19 4 2" xfId="28045" xr:uid="{00000000-0005-0000-0000-000019650000}"/>
    <cellStyle name="Normal 5 19 5" xfId="14973" xr:uid="{00000000-0005-0000-0000-00001A650000}"/>
    <cellStyle name="Normal 5 19 5 2" xfId="23677" xr:uid="{00000000-0005-0000-0000-00001B650000}"/>
    <cellStyle name="Normal 5 19 6" xfId="21508" xr:uid="{00000000-0005-0000-0000-00001C650000}"/>
    <cellStyle name="Normal 5 2" xfId="175" xr:uid="{00000000-0005-0000-0000-00001D650000}"/>
    <cellStyle name="Normal 5 2 2" xfId="12488" xr:uid="{00000000-0005-0000-0000-00001E650000}"/>
    <cellStyle name="Normal 5 2 2 2" xfId="12489" xr:uid="{00000000-0005-0000-0000-00001F650000}"/>
    <cellStyle name="Normal 5 2 2 2 10" xfId="21510" xr:uid="{00000000-0005-0000-0000-000020650000}"/>
    <cellStyle name="Normal 5 2 2 2 2" xfId="12490" xr:uid="{00000000-0005-0000-0000-000021650000}"/>
    <cellStyle name="Normal 5 2 2 2 2 2" xfId="12491" xr:uid="{00000000-0005-0000-0000-000022650000}"/>
    <cellStyle name="Normal 5 2 2 2 2 2 2" xfId="12492" xr:uid="{00000000-0005-0000-0000-000023650000}"/>
    <cellStyle name="Normal 5 2 2 2 2 2 2 2" xfId="12493" xr:uid="{00000000-0005-0000-0000-000024650000}"/>
    <cellStyle name="Normal 5 2 2 2 2 2 2 2 2" xfId="12494" xr:uid="{00000000-0005-0000-0000-000025650000}"/>
    <cellStyle name="Normal 5 2 2 2 2 2 2 2 2 2" xfId="12495" xr:uid="{00000000-0005-0000-0000-000026650000}"/>
    <cellStyle name="Normal 5 2 2 2 2 2 2 2 2 2 2" xfId="12496" xr:uid="{00000000-0005-0000-0000-000027650000}"/>
    <cellStyle name="Normal 5 2 2 2 2 2 2 2 2 2 2 2" xfId="12497" xr:uid="{00000000-0005-0000-0000-000028650000}"/>
    <cellStyle name="Normal 5 2 2 2 2 2 2 2 2 2 2 2 2" xfId="12498" xr:uid="{00000000-0005-0000-0000-000029650000}"/>
    <cellStyle name="Normal 5 2 2 2 2 2 2 2 2 2 2 2 3" xfId="17163" xr:uid="{00000000-0005-0000-0000-00002A650000}"/>
    <cellStyle name="Normal 5 2 2 2 2 2 2 2 2 2 2 2 3 2" xfId="25867" xr:uid="{00000000-0005-0000-0000-00002B650000}"/>
    <cellStyle name="Normal 5 2 2 2 2 2 2 2 2 2 2 2 4" xfId="19347" xr:uid="{00000000-0005-0000-0000-00002C650000}"/>
    <cellStyle name="Normal 5 2 2 2 2 2 2 2 2 2 2 2 4 2" xfId="28051" xr:uid="{00000000-0005-0000-0000-00002D650000}"/>
    <cellStyle name="Normal 5 2 2 2 2 2 2 2 2 2 2 2 5" xfId="14979" xr:uid="{00000000-0005-0000-0000-00002E650000}"/>
    <cellStyle name="Normal 5 2 2 2 2 2 2 2 2 2 2 2 5 2" xfId="23683" xr:uid="{00000000-0005-0000-0000-00002F650000}"/>
    <cellStyle name="Normal 5 2 2 2 2 2 2 2 2 2 2 2 6" xfId="21514" xr:uid="{00000000-0005-0000-0000-000030650000}"/>
    <cellStyle name="Normal 5 2 2 2 2 2 2 2 2 2 3" xfId="12499" xr:uid="{00000000-0005-0000-0000-000031650000}"/>
    <cellStyle name="Normal 5 2 2 2 2 2 2 2 2 2 4" xfId="17162" xr:uid="{00000000-0005-0000-0000-000032650000}"/>
    <cellStyle name="Normal 5 2 2 2 2 2 2 2 2 2 4 2" xfId="25866" xr:uid="{00000000-0005-0000-0000-000033650000}"/>
    <cellStyle name="Normal 5 2 2 2 2 2 2 2 2 2 5" xfId="19346" xr:uid="{00000000-0005-0000-0000-000034650000}"/>
    <cellStyle name="Normal 5 2 2 2 2 2 2 2 2 2 5 2" xfId="28050" xr:uid="{00000000-0005-0000-0000-000035650000}"/>
    <cellStyle name="Normal 5 2 2 2 2 2 2 2 2 2 6" xfId="14978" xr:uid="{00000000-0005-0000-0000-000036650000}"/>
    <cellStyle name="Normal 5 2 2 2 2 2 2 2 2 2 6 2" xfId="23682" xr:uid="{00000000-0005-0000-0000-000037650000}"/>
    <cellStyle name="Normal 5 2 2 2 2 2 2 2 2 2 7" xfId="21513" xr:uid="{00000000-0005-0000-0000-000038650000}"/>
    <cellStyle name="Normal 5 2 2 2 2 2 2 2 2 3" xfId="12500" xr:uid="{00000000-0005-0000-0000-000039650000}"/>
    <cellStyle name="Normal 5 2 2 2 2 2 2 2 2 3 2" xfId="12501" xr:uid="{00000000-0005-0000-0000-00003A650000}"/>
    <cellStyle name="Normal 5 2 2 2 2 2 2 2 2 3 3" xfId="17164" xr:uid="{00000000-0005-0000-0000-00003B650000}"/>
    <cellStyle name="Normal 5 2 2 2 2 2 2 2 2 3 3 2" xfId="25868" xr:uid="{00000000-0005-0000-0000-00003C650000}"/>
    <cellStyle name="Normal 5 2 2 2 2 2 2 2 2 3 4" xfId="19348" xr:uid="{00000000-0005-0000-0000-00003D650000}"/>
    <cellStyle name="Normal 5 2 2 2 2 2 2 2 2 3 4 2" xfId="28052" xr:uid="{00000000-0005-0000-0000-00003E650000}"/>
    <cellStyle name="Normal 5 2 2 2 2 2 2 2 2 3 5" xfId="14980" xr:uid="{00000000-0005-0000-0000-00003F650000}"/>
    <cellStyle name="Normal 5 2 2 2 2 2 2 2 2 3 5 2" xfId="23684" xr:uid="{00000000-0005-0000-0000-000040650000}"/>
    <cellStyle name="Normal 5 2 2 2 2 2 2 2 2 3 6" xfId="21515" xr:uid="{00000000-0005-0000-0000-000041650000}"/>
    <cellStyle name="Normal 5 2 2 2 2 2 2 2 3" xfId="12502" xr:uid="{00000000-0005-0000-0000-000042650000}"/>
    <cellStyle name="Normal 5 2 2 2 2 2 2 2 3 2" xfId="12503" xr:uid="{00000000-0005-0000-0000-000043650000}"/>
    <cellStyle name="Normal 5 2 2 2 2 2 2 2 3 2 2" xfId="12504" xr:uid="{00000000-0005-0000-0000-000044650000}"/>
    <cellStyle name="Normal 5 2 2 2 2 2 2 2 3 2 3" xfId="17165" xr:uid="{00000000-0005-0000-0000-000045650000}"/>
    <cellStyle name="Normal 5 2 2 2 2 2 2 2 3 2 3 2" xfId="25869" xr:uid="{00000000-0005-0000-0000-000046650000}"/>
    <cellStyle name="Normal 5 2 2 2 2 2 2 2 3 2 4" xfId="19349" xr:uid="{00000000-0005-0000-0000-000047650000}"/>
    <cellStyle name="Normal 5 2 2 2 2 2 2 2 3 2 4 2" xfId="28053" xr:uid="{00000000-0005-0000-0000-000048650000}"/>
    <cellStyle name="Normal 5 2 2 2 2 2 2 2 3 2 5" xfId="14981" xr:uid="{00000000-0005-0000-0000-000049650000}"/>
    <cellStyle name="Normal 5 2 2 2 2 2 2 2 3 2 5 2" xfId="23685" xr:uid="{00000000-0005-0000-0000-00004A650000}"/>
    <cellStyle name="Normal 5 2 2 2 2 2 2 2 3 2 6" xfId="21516" xr:uid="{00000000-0005-0000-0000-00004B650000}"/>
    <cellStyle name="Normal 5 2 2 2 2 2 2 2 4" xfId="12505" xr:uid="{00000000-0005-0000-0000-00004C650000}"/>
    <cellStyle name="Normal 5 2 2 2 2 2 2 2 5" xfId="17161" xr:uid="{00000000-0005-0000-0000-00004D650000}"/>
    <cellStyle name="Normal 5 2 2 2 2 2 2 2 5 2" xfId="25865" xr:uid="{00000000-0005-0000-0000-00004E650000}"/>
    <cellStyle name="Normal 5 2 2 2 2 2 2 2 6" xfId="19345" xr:uid="{00000000-0005-0000-0000-00004F650000}"/>
    <cellStyle name="Normal 5 2 2 2 2 2 2 2 6 2" xfId="28049" xr:uid="{00000000-0005-0000-0000-000050650000}"/>
    <cellStyle name="Normal 5 2 2 2 2 2 2 2 7" xfId="14977" xr:uid="{00000000-0005-0000-0000-000051650000}"/>
    <cellStyle name="Normal 5 2 2 2 2 2 2 2 7 2" xfId="23681" xr:uid="{00000000-0005-0000-0000-000052650000}"/>
    <cellStyle name="Normal 5 2 2 2 2 2 2 2 8" xfId="21512" xr:uid="{00000000-0005-0000-0000-000053650000}"/>
    <cellStyle name="Normal 5 2 2 2 2 2 2 3" xfId="12506" xr:uid="{00000000-0005-0000-0000-000054650000}"/>
    <cellStyle name="Normal 5 2 2 2 2 2 2 4" xfId="12507" xr:uid="{00000000-0005-0000-0000-000055650000}"/>
    <cellStyle name="Normal 5 2 2 2 2 2 2 4 2" xfId="12508" xr:uid="{00000000-0005-0000-0000-000056650000}"/>
    <cellStyle name="Normal 5 2 2 2 2 2 2 4 2 2" xfId="12509" xr:uid="{00000000-0005-0000-0000-000057650000}"/>
    <cellStyle name="Normal 5 2 2 2 2 2 2 4 2 2 2" xfId="12510" xr:uid="{00000000-0005-0000-0000-000058650000}"/>
    <cellStyle name="Normal 5 2 2 2 2 2 2 4 2 2 3" xfId="17167" xr:uid="{00000000-0005-0000-0000-000059650000}"/>
    <cellStyle name="Normal 5 2 2 2 2 2 2 4 2 2 3 2" xfId="25871" xr:uid="{00000000-0005-0000-0000-00005A650000}"/>
    <cellStyle name="Normal 5 2 2 2 2 2 2 4 2 2 4" xfId="19351" xr:uid="{00000000-0005-0000-0000-00005B650000}"/>
    <cellStyle name="Normal 5 2 2 2 2 2 2 4 2 2 4 2" xfId="28055" xr:uid="{00000000-0005-0000-0000-00005C650000}"/>
    <cellStyle name="Normal 5 2 2 2 2 2 2 4 2 2 5" xfId="14983" xr:uid="{00000000-0005-0000-0000-00005D650000}"/>
    <cellStyle name="Normal 5 2 2 2 2 2 2 4 2 2 5 2" xfId="23687" xr:uid="{00000000-0005-0000-0000-00005E650000}"/>
    <cellStyle name="Normal 5 2 2 2 2 2 2 4 2 2 6" xfId="21518" xr:uid="{00000000-0005-0000-0000-00005F650000}"/>
    <cellStyle name="Normal 5 2 2 2 2 2 2 4 3" xfId="12511" xr:uid="{00000000-0005-0000-0000-000060650000}"/>
    <cellStyle name="Normal 5 2 2 2 2 2 2 4 4" xfId="17166" xr:uid="{00000000-0005-0000-0000-000061650000}"/>
    <cellStyle name="Normal 5 2 2 2 2 2 2 4 4 2" xfId="25870" xr:uid="{00000000-0005-0000-0000-000062650000}"/>
    <cellStyle name="Normal 5 2 2 2 2 2 2 4 5" xfId="19350" xr:uid="{00000000-0005-0000-0000-000063650000}"/>
    <cellStyle name="Normal 5 2 2 2 2 2 2 4 5 2" xfId="28054" xr:uid="{00000000-0005-0000-0000-000064650000}"/>
    <cellStyle name="Normal 5 2 2 2 2 2 2 4 6" xfId="14982" xr:uid="{00000000-0005-0000-0000-000065650000}"/>
    <cellStyle name="Normal 5 2 2 2 2 2 2 4 6 2" xfId="23686" xr:uid="{00000000-0005-0000-0000-000066650000}"/>
    <cellStyle name="Normal 5 2 2 2 2 2 2 4 7" xfId="21517" xr:uid="{00000000-0005-0000-0000-000067650000}"/>
    <cellStyle name="Normal 5 2 2 2 2 2 2 5" xfId="12512" xr:uid="{00000000-0005-0000-0000-000068650000}"/>
    <cellStyle name="Normal 5 2 2 2 2 2 2 5 2" xfId="12513" xr:uid="{00000000-0005-0000-0000-000069650000}"/>
    <cellStyle name="Normal 5 2 2 2 2 2 2 5 3" xfId="17168" xr:uid="{00000000-0005-0000-0000-00006A650000}"/>
    <cellStyle name="Normal 5 2 2 2 2 2 2 5 3 2" xfId="25872" xr:uid="{00000000-0005-0000-0000-00006B650000}"/>
    <cellStyle name="Normal 5 2 2 2 2 2 2 5 4" xfId="19352" xr:uid="{00000000-0005-0000-0000-00006C650000}"/>
    <cellStyle name="Normal 5 2 2 2 2 2 2 5 4 2" xfId="28056" xr:uid="{00000000-0005-0000-0000-00006D650000}"/>
    <cellStyle name="Normal 5 2 2 2 2 2 2 5 5" xfId="14984" xr:uid="{00000000-0005-0000-0000-00006E650000}"/>
    <cellStyle name="Normal 5 2 2 2 2 2 2 5 5 2" xfId="23688" xr:uid="{00000000-0005-0000-0000-00006F650000}"/>
    <cellStyle name="Normal 5 2 2 2 2 2 2 5 6" xfId="21519" xr:uid="{00000000-0005-0000-0000-000070650000}"/>
    <cellStyle name="Normal 5 2 2 2 2 2 3" xfId="12514" xr:uid="{00000000-0005-0000-0000-000071650000}"/>
    <cellStyle name="Normal 5 2 2 2 2 2 3 2" xfId="12515" xr:uid="{00000000-0005-0000-0000-000072650000}"/>
    <cellStyle name="Normal 5 2 2 2 2 2 3 2 2" xfId="12516" xr:uid="{00000000-0005-0000-0000-000073650000}"/>
    <cellStyle name="Normal 5 2 2 2 2 2 3 2 2 2" xfId="12517" xr:uid="{00000000-0005-0000-0000-000074650000}"/>
    <cellStyle name="Normal 5 2 2 2 2 2 3 2 2 2 2" xfId="12518" xr:uid="{00000000-0005-0000-0000-000075650000}"/>
    <cellStyle name="Normal 5 2 2 2 2 2 3 2 2 2 2 2" xfId="12519" xr:uid="{00000000-0005-0000-0000-000076650000}"/>
    <cellStyle name="Normal 5 2 2 2 2 2 3 2 2 2 2 2 2" xfId="17171" xr:uid="{00000000-0005-0000-0000-000077650000}"/>
    <cellStyle name="Normal 5 2 2 2 2 2 3 2 2 2 2 2 2 2" xfId="25875" xr:uid="{00000000-0005-0000-0000-000078650000}"/>
    <cellStyle name="Normal 5 2 2 2 2 2 3 2 2 2 2 2 3" xfId="19355" xr:uid="{00000000-0005-0000-0000-000079650000}"/>
    <cellStyle name="Normal 5 2 2 2 2 2 3 2 2 2 2 2 3 2" xfId="28059" xr:uid="{00000000-0005-0000-0000-00007A650000}"/>
    <cellStyle name="Normal 5 2 2 2 2 2 3 2 2 2 2 2 4" xfId="14987" xr:uid="{00000000-0005-0000-0000-00007B650000}"/>
    <cellStyle name="Normal 5 2 2 2 2 2 3 2 2 2 2 2 4 2" xfId="23691" xr:uid="{00000000-0005-0000-0000-00007C650000}"/>
    <cellStyle name="Normal 5 2 2 2 2 2 3 2 2 2 2 2 5" xfId="21522" xr:uid="{00000000-0005-0000-0000-00007D650000}"/>
    <cellStyle name="Normal 5 2 2 2 2 2 3 2 2 2 3" xfId="17170" xr:uid="{00000000-0005-0000-0000-00007E650000}"/>
    <cellStyle name="Normal 5 2 2 2 2 2 3 2 2 2 3 2" xfId="25874" xr:uid="{00000000-0005-0000-0000-00007F650000}"/>
    <cellStyle name="Normal 5 2 2 2 2 2 3 2 2 2 4" xfId="19354" xr:uid="{00000000-0005-0000-0000-000080650000}"/>
    <cellStyle name="Normal 5 2 2 2 2 2 3 2 2 2 4 2" xfId="28058" xr:uid="{00000000-0005-0000-0000-000081650000}"/>
    <cellStyle name="Normal 5 2 2 2 2 2 3 2 2 2 5" xfId="14986" xr:uid="{00000000-0005-0000-0000-000082650000}"/>
    <cellStyle name="Normal 5 2 2 2 2 2 3 2 2 2 5 2" xfId="23690" xr:uid="{00000000-0005-0000-0000-000083650000}"/>
    <cellStyle name="Normal 5 2 2 2 2 2 3 2 2 2 6" xfId="21521" xr:uid="{00000000-0005-0000-0000-000084650000}"/>
    <cellStyle name="Normal 5 2 2 2 2 2 3 2 2 3" xfId="12520" xr:uid="{00000000-0005-0000-0000-000085650000}"/>
    <cellStyle name="Normal 5 2 2 2 2 2 3 2 2 3 2" xfId="17172" xr:uid="{00000000-0005-0000-0000-000086650000}"/>
    <cellStyle name="Normal 5 2 2 2 2 2 3 2 2 3 2 2" xfId="25876" xr:uid="{00000000-0005-0000-0000-000087650000}"/>
    <cellStyle name="Normal 5 2 2 2 2 2 3 2 2 3 3" xfId="19356" xr:uid="{00000000-0005-0000-0000-000088650000}"/>
    <cellStyle name="Normal 5 2 2 2 2 2 3 2 2 3 3 2" xfId="28060" xr:uid="{00000000-0005-0000-0000-000089650000}"/>
    <cellStyle name="Normal 5 2 2 2 2 2 3 2 2 3 4" xfId="14988" xr:uid="{00000000-0005-0000-0000-00008A650000}"/>
    <cellStyle name="Normal 5 2 2 2 2 2 3 2 2 3 4 2" xfId="23692" xr:uid="{00000000-0005-0000-0000-00008B650000}"/>
    <cellStyle name="Normal 5 2 2 2 2 2 3 2 2 3 5" xfId="21523" xr:uid="{00000000-0005-0000-0000-00008C650000}"/>
    <cellStyle name="Normal 5 2 2 2 2 2 3 2 3" xfId="12521" xr:uid="{00000000-0005-0000-0000-00008D650000}"/>
    <cellStyle name="Normal 5 2 2 2 2 2 3 2 3 2" xfId="12522" xr:uid="{00000000-0005-0000-0000-00008E650000}"/>
    <cellStyle name="Normal 5 2 2 2 2 2 3 2 3 2 2" xfId="17173" xr:uid="{00000000-0005-0000-0000-00008F650000}"/>
    <cellStyle name="Normal 5 2 2 2 2 2 3 2 3 2 2 2" xfId="25877" xr:uid="{00000000-0005-0000-0000-000090650000}"/>
    <cellStyle name="Normal 5 2 2 2 2 2 3 2 3 2 3" xfId="19357" xr:uid="{00000000-0005-0000-0000-000091650000}"/>
    <cellStyle name="Normal 5 2 2 2 2 2 3 2 3 2 3 2" xfId="28061" xr:uid="{00000000-0005-0000-0000-000092650000}"/>
    <cellStyle name="Normal 5 2 2 2 2 2 3 2 3 2 4" xfId="14989" xr:uid="{00000000-0005-0000-0000-000093650000}"/>
    <cellStyle name="Normal 5 2 2 2 2 2 3 2 3 2 4 2" xfId="23693" xr:uid="{00000000-0005-0000-0000-000094650000}"/>
    <cellStyle name="Normal 5 2 2 2 2 2 3 2 3 2 5" xfId="21524" xr:uid="{00000000-0005-0000-0000-000095650000}"/>
    <cellStyle name="Normal 5 2 2 2 2 2 3 2 4" xfId="17169" xr:uid="{00000000-0005-0000-0000-000096650000}"/>
    <cellStyle name="Normal 5 2 2 2 2 2 3 2 4 2" xfId="25873" xr:uid="{00000000-0005-0000-0000-000097650000}"/>
    <cellStyle name="Normal 5 2 2 2 2 2 3 2 5" xfId="19353" xr:uid="{00000000-0005-0000-0000-000098650000}"/>
    <cellStyle name="Normal 5 2 2 2 2 2 3 2 5 2" xfId="28057" xr:uid="{00000000-0005-0000-0000-000099650000}"/>
    <cellStyle name="Normal 5 2 2 2 2 2 3 2 6" xfId="14985" xr:uid="{00000000-0005-0000-0000-00009A650000}"/>
    <cellStyle name="Normal 5 2 2 2 2 2 3 2 6 2" xfId="23689" xr:uid="{00000000-0005-0000-0000-00009B650000}"/>
    <cellStyle name="Normal 5 2 2 2 2 2 3 2 7" xfId="21520" xr:uid="{00000000-0005-0000-0000-00009C650000}"/>
    <cellStyle name="Normal 5 2 2 2 2 2 3 3" xfId="12523" xr:uid="{00000000-0005-0000-0000-00009D650000}"/>
    <cellStyle name="Normal 5 2 2 2 2 2 3 3 2" xfId="12524" xr:uid="{00000000-0005-0000-0000-00009E650000}"/>
    <cellStyle name="Normal 5 2 2 2 2 2 3 3 2 2" xfId="12525" xr:uid="{00000000-0005-0000-0000-00009F650000}"/>
    <cellStyle name="Normal 5 2 2 2 2 2 3 3 2 2 2" xfId="17175" xr:uid="{00000000-0005-0000-0000-0000A0650000}"/>
    <cellStyle name="Normal 5 2 2 2 2 2 3 3 2 2 2 2" xfId="25879" xr:uid="{00000000-0005-0000-0000-0000A1650000}"/>
    <cellStyle name="Normal 5 2 2 2 2 2 3 3 2 2 3" xfId="19359" xr:uid="{00000000-0005-0000-0000-0000A2650000}"/>
    <cellStyle name="Normal 5 2 2 2 2 2 3 3 2 2 3 2" xfId="28063" xr:uid="{00000000-0005-0000-0000-0000A3650000}"/>
    <cellStyle name="Normal 5 2 2 2 2 2 3 3 2 2 4" xfId="14991" xr:uid="{00000000-0005-0000-0000-0000A4650000}"/>
    <cellStyle name="Normal 5 2 2 2 2 2 3 3 2 2 4 2" xfId="23695" xr:uid="{00000000-0005-0000-0000-0000A5650000}"/>
    <cellStyle name="Normal 5 2 2 2 2 2 3 3 2 2 5" xfId="21526" xr:uid="{00000000-0005-0000-0000-0000A6650000}"/>
    <cellStyle name="Normal 5 2 2 2 2 2 3 3 3" xfId="17174" xr:uid="{00000000-0005-0000-0000-0000A7650000}"/>
    <cellStyle name="Normal 5 2 2 2 2 2 3 3 3 2" xfId="25878" xr:uid="{00000000-0005-0000-0000-0000A8650000}"/>
    <cellStyle name="Normal 5 2 2 2 2 2 3 3 4" xfId="19358" xr:uid="{00000000-0005-0000-0000-0000A9650000}"/>
    <cellStyle name="Normal 5 2 2 2 2 2 3 3 4 2" xfId="28062" xr:uid="{00000000-0005-0000-0000-0000AA650000}"/>
    <cellStyle name="Normal 5 2 2 2 2 2 3 3 5" xfId="14990" xr:uid="{00000000-0005-0000-0000-0000AB650000}"/>
    <cellStyle name="Normal 5 2 2 2 2 2 3 3 5 2" xfId="23694" xr:uid="{00000000-0005-0000-0000-0000AC650000}"/>
    <cellStyle name="Normal 5 2 2 2 2 2 3 3 6" xfId="21525" xr:uid="{00000000-0005-0000-0000-0000AD650000}"/>
    <cellStyle name="Normal 5 2 2 2 2 2 3 4" xfId="12526" xr:uid="{00000000-0005-0000-0000-0000AE650000}"/>
    <cellStyle name="Normal 5 2 2 2 2 2 3 4 2" xfId="17176" xr:uid="{00000000-0005-0000-0000-0000AF650000}"/>
    <cellStyle name="Normal 5 2 2 2 2 2 3 4 2 2" xfId="25880" xr:uid="{00000000-0005-0000-0000-0000B0650000}"/>
    <cellStyle name="Normal 5 2 2 2 2 2 3 4 3" xfId="19360" xr:uid="{00000000-0005-0000-0000-0000B1650000}"/>
    <cellStyle name="Normal 5 2 2 2 2 2 3 4 3 2" xfId="28064" xr:uid="{00000000-0005-0000-0000-0000B2650000}"/>
    <cellStyle name="Normal 5 2 2 2 2 2 3 4 4" xfId="14992" xr:uid="{00000000-0005-0000-0000-0000B3650000}"/>
    <cellStyle name="Normal 5 2 2 2 2 2 3 4 4 2" xfId="23696" xr:uid="{00000000-0005-0000-0000-0000B4650000}"/>
    <cellStyle name="Normal 5 2 2 2 2 2 3 4 5" xfId="21527" xr:uid="{00000000-0005-0000-0000-0000B5650000}"/>
    <cellStyle name="Normal 5 2 2 2 2 2 4" xfId="12527" xr:uid="{00000000-0005-0000-0000-0000B6650000}"/>
    <cellStyle name="Normal 5 2 2 2 2 2 4 2" xfId="12528" xr:uid="{00000000-0005-0000-0000-0000B7650000}"/>
    <cellStyle name="Normal 5 2 2 2 2 2 4 2 2" xfId="12529" xr:uid="{00000000-0005-0000-0000-0000B8650000}"/>
    <cellStyle name="Normal 5 2 2 2 2 2 4 2 2 2" xfId="12530" xr:uid="{00000000-0005-0000-0000-0000B9650000}"/>
    <cellStyle name="Normal 5 2 2 2 2 2 4 2 2 2 2" xfId="17178" xr:uid="{00000000-0005-0000-0000-0000BA650000}"/>
    <cellStyle name="Normal 5 2 2 2 2 2 4 2 2 2 2 2" xfId="25882" xr:uid="{00000000-0005-0000-0000-0000BB650000}"/>
    <cellStyle name="Normal 5 2 2 2 2 2 4 2 2 2 3" xfId="19362" xr:uid="{00000000-0005-0000-0000-0000BC650000}"/>
    <cellStyle name="Normal 5 2 2 2 2 2 4 2 2 2 3 2" xfId="28066" xr:uid="{00000000-0005-0000-0000-0000BD650000}"/>
    <cellStyle name="Normal 5 2 2 2 2 2 4 2 2 2 4" xfId="14994" xr:uid="{00000000-0005-0000-0000-0000BE650000}"/>
    <cellStyle name="Normal 5 2 2 2 2 2 4 2 2 2 4 2" xfId="23698" xr:uid="{00000000-0005-0000-0000-0000BF650000}"/>
    <cellStyle name="Normal 5 2 2 2 2 2 4 2 2 2 5" xfId="21529" xr:uid="{00000000-0005-0000-0000-0000C0650000}"/>
    <cellStyle name="Normal 5 2 2 2 2 2 4 2 3" xfId="17177" xr:uid="{00000000-0005-0000-0000-0000C1650000}"/>
    <cellStyle name="Normal 5 2 2 2 2 2 4 2 3 2" xfId="25881" xr:uid="{00000000-0005-0000-0000-0000C2650000}"/>
    <cellStyle name="Normal 5 2 2 2 2 2 4 2 4" xfId="19361" xr:uid="{00000000-0005-0000-0000-0000C3650000}"/>
    <cellStyle name="Normal 5 2 2 2 2 2 4 2 4 2" xfId="28065" xr:uid="{00000000-0005-0000-0000-0000C4650000}"/>
    <cellStyle name="Normal 5 2 2 2 2 2 4 2 5" xfId="14993" xr:uid="{00000000-0005-0000-0000-0000C5650000}"/>
    <cellStyle name="Normal 5 2 2 2 2 2 4 2 5 2" xfId="23697" xr:uid="{00000000-0005-0000-0000-0000C6650000}"/>
    <cellStyle name="Normal 5 2 2 2 2 2 4 2 6" xfId="21528" xr:uid="{00000000-0005-0000-0000-0000C7650000}"/>
    <cellStyle name="Normal 5 2 2 2 2 2 4 3" xfId="12531" xr:uid="{00000000-0005-0000-0000-0000C8650000}"/>
    <cellStyle name="Normal 5 2 2 2 2 2 4 3 2" xfId="17179" xr:uid="{00000000-0005-0000-0000-0000C9650000}"/>
    <cellStyle name="Normal 5 2 2 2 2 2 4 3 2 2" xfId="25883" xr:uid="{00000000-0005-0000-0000-0000CA650000}"/>
    <cellStyle name="Normal 5 2 2 2 2 2 4 3 3" xfId="19363" xr:uid="{00000000-0005-0000-0000-0000CB650000}"/>
    <cellStyle name="Normal 5 2 2 2 2 2 4 3 3 2" xfId="28067" xr:uid="{00000000-0005-0000-0000-0000CC650000}"/>
    <cellStyle name="Normal 5 2 2 2 2 2 4 3 4" xfId="14995" xr:uid="{00000000-0005-0000-0000-0000CD650000}"/>
    <cellStyle name="Normal 5 2 2 2 2 2 4 3 4 2" xfId="23699" xr:uid="{00000000-0005-0000-0000-0000CE650000}"/>
    <cellStyle name="Normal 5 2 2 2 2 2 4 3 5" xfId="21530" xr:uid="{00000000-0005-0000-0000-0000CF650000}"/>
    <cellStyle name="Normal 5 2 2 2 2 2 5" xfId="12532" xr:uid="{00000000-0005-0000-0000-0000D0650000}"/>
    <cellStyle name="Normal 5 2 2 2 2 2 5 2" xfId="12533" xr:uid="{00000000-0005-0000-0000-0000D1650000}"/>
    <cellStyle name="Normal 5 2 2 2 2 2 5 2 2" xfId="17180" xr:uid="{00000000-0005-0000-0000-0000D2650000}"/>
    <cellStyle name="Normal 5 2 2 2 2 2 5 2 2 2" xfId="25884" xr:uid="{00000000-0005-0000-0000-0000D3650000}"/>
    <cellStyle name="Normal 5 2 2 2 2 2 5 2 3" xfId="19364" xr:uid="{00000000-0005-0000-0000-0000D4650000}"/>
    <cellStyle name="Normal 5 2 2 2 2 2 5 2 3 2" xfId="28068" xr:uid="{00000000-0005-0000-0000-0000D5650000}"/>
    <cellStyle name="Normal 5 2 2 2 2 2 5 2 4" xfId="14996" xr:uid="{00000000-0005-0000-0000-0000D6650000}"/>
    <cellStyle name="Normal 5 2 2 2 2 2 5 2 4 2" xfId="23700" xr:uid="{00000000-0005-0000-0000-0000D7650000}"/>
    <cellStyle name="Normal 5 2 2 2 2 2 5 2 5" xfId="21531" xr:uid="{00000000-0005-0000-0000-0000D8650000}"/>
    <cellStyle name="Normal 5 2 2 2 2 2 6" xfId="17160" xr:uid="{00000000-0005-0000-0000-0000D9650000}"/>
    <cellStyle name="Normal 5 2 2 2 2 2 6 2" xfId="25864" xr:uid="{00000000-0005-0000-0000-0000DA650000}"/>
    <cellStyle name="Normal 5 2 2 2 2 2 7" xfId="19344" xr:uid="{00000000-0005-0000-0000-0000DB650000}"/>
    <cellStyle name="Normal 5 2 2 2 2 2 7 2" xfId="28048" xr:uid="{00000000-0005-0000-0000-0000DC650000}"/>
    <cellStyle name="Normal 5 2 2 2 2 2 8" xfId="14976" xr:uid="{00000000-0005-0000-0000-0000DD650000}"/>
    <cellStyle name="Normal 5 2 2 2 2 2 8 2" xfId="23680" xr:uid="{00000000-0005-0000-0000-0000DE650000}"/>
    <cellStyle name="Normal 5 2 2 2 2 2 9" xfId="21511" xr:uid="{00000000-0005-0000-0000-0000DF650000}"/>
    <cellStyle name="Normal 5 2 2 2 2 3" xfId="12534" xr:uid="{00000000-0005-0000-0000-0000E0650000}"/>
    <cellStyle name="Normal 5 2 2 2 2 3 2" xfId="12535" xr:uid="{00000000-0005-0000-0000-0000E1650000}"/>
    <cellStyle name="Normal 5 2 2 2 2 3 2 2" xfId="12536" xr:uid="{00000000-0005-0000-0000-0000E2650000}"/>
    <cellStyle name="Normal 5 2 2 2 2 3 2 2 2" xfId="12537" xr:uid="{00000000-0005-0000-0000-0000E3650000}"/>
    <cellStyle name="Normal 5 2 2 2 2 3 2 2 2 2" xfId="12538" xr:uid="{00000000-0005-0000-0000-0000E4650000}"/>
    <cellStyle name="Normal 5 2 2 2 2 3 2 2 2 2 2" xfId="12539" xr:uid="{00000000-0005-0000-0000-0000E5650000}"/>
    <cellStyle name="Normal 5 2 2 2 2 3 2 2 2 2 3" xfId="17183" xr:uid="{00000000-0005-0000-0000-0000E6650000}"/>
    <cellStyle name="Normal 5 2 2 2 2 3 2 2 2 2 3 2" xfId="25887" xr:uid="{00000000-0005-0000-0000-0000E7650000}"/>
    <cellStyle name="Normal 5 2 2 2 2 3 2 2 2 2 4" xfId="19367" xr:uid="{00000000-0005-0000-0000-0000E8650000}"/>
    <cellStyle name="Normal 5 2 2 2 2 3 2 2 2 2 4 2" xfId="28071" xr:uid="{00000000-0005-0000-0000-0000E9650000}"/>
    <cellStyle name="Normal 5 2 2 2 2 3 2 2 2 2 5" xfId="14999" xr:uid="{00000000-0005-0000-0000-0000EA650000}"/>
    <cellStyle name="Normal 5 2 2 2 2 3 2 2 2 2 5 2" xfId="23703" xr:uid="{00000000-0005-0000-0000-0000EB650000}"/>
    <cellStyle name="Normal 5 2 2 2 2 3 2 2 2 2 6" xfId="21534" xr:uid="{00000000-0005-0000-0000-0000EC650000}"/>
    <cellStyle name="Normal 5 2 2 2 2 3 2 2 3" xfId="12540" xr:uid="{00000000-0005-0000-0000-0000ED650000}"/>
    <cellStyle name="Normal 5 2 2 2 2 3 2 2 4" xfId="17182" xr:uid="{00000000-0005-0000-0000-0000EE650000}"/>
    <cellStyle name="Normal 5 2 2 2 2 3 2 2 4 2" xfId="25886" xr:uid="{00000000-0005-0000-0000-0000EF650000}"/>
    <cellStyle name="Normal 5 2 2 2 2 3 2 2 5" xfId="19366" xr:uid="{00000000-0005-0000-0000-0000F0650000}"/>
    <cellStyle name="Normal 5 2 2 2 2 3 2 2 5 2" xfId="28070" xr:uid="{00000000-0005-0000-0000-0000F1650000}"/>
    <cellStyle name="Normal 5 2 2 2 2 3 2 2 6" xfId="14998" xr:uid="{00000000-0005-0000-0000-0000F2650000}"/>
    <cellStyle name="Normal 5 2 2 2 2 3 2 2 6 2" xfId="23702" xr:uid="{00000000-0005-0000-0000-0000F3650000}"/>
    <cellStyle name="Normal 5 2 2 2 2 3 2 2 7" xfId="21533" xr:uid="{00000000-0005-0000-0000-0000F4650000}"/>
    <cellStyle name="Normal 5 2 2 2 2 3 2 3" xfId="12541" xr:uid="{00000000-0005-0000-0000-0000F5650000}"/>
    <cellStyle name="Normal 5 2 2 2 2 3 2 3 2" xfId="12542" xr:uid="{00000000-0005-0000-0000-0000F6650000}"/>
    <cellStyle name="Normal 5 2 2 2 2 3 2 3 3" xfId="17184" xr:uid="{00000000-0005-0000-0000-0000F7650000}"/>
    <cellStyle name="Normal 5 2 2 2 2 3 2 3 3 2" xfId="25888" xr:uid="{00000000-0005-0000-0000-0000F8650000}"/>
    <cellStyle name="Normal 5 2 2 2 2 3 2 3 4" xfId="19368" xr:uid="{00000000-0005-0000-0000-0000F9650000}"/>
    <cellStyle name="Normal 5 2 2 2 2 3 2 3 4 2" xfId="28072" xr:uid="{00000000-0005-0000-0000-0000FA650000}"/>
    <cellStyle name="Normal 5 2 2 2 2 3 2 3 5" xfId="15000" xr:uid="{00000000-0005-0000-0000-0000FB650000}"/>
    <cellStyle name="Normal 5 2 2 2 2 3 2 3 5 2" xfId="23704" xr:uid="{00000000-0005-0000-0000-0000FC650000}"/>
    <cellStyle name="Normal 5 2 2 2 2 3 2 3 6" xfId="21535" xr:uid="{00000000-0005-0000-0000-0000FD650000}"/>
    <cellStyle name="Normal 5 2 2 2 2 3 3" xfId="12543" xr:uid="{00000000-0005-0000-0000-0000FE650000}"/>
    <cellStyle name="Normal 5 2 2 2 2 3 3 2" xfId="12544" xr:uid="{00000000-0005-0000-0000-0000FF650000}"/>
    <cellStyle name="Normal 5 2 2 2 2 3 3 2 2" xfId="12545" xr:uid="{00000000-0005-0000-0000-000000660000}"/>
    <cellStyle name="Normal 5 2 2 2 2 3 3 2 3" xfId="17185" xr:uid="{00000000-0005-0000-0000-000001660000}"/>
    <cellStyle name="Normal 5 2 2 2 2 3 3 2 3 2" xfId="25889" xr:uid="{00000000-0005-0000-0000-000002660000}"/>
    <cellStyle name="Normal 5 2 2 2 2 3 3 2 4" xfId="19369" xr:uid="{00000000-0005-0000-0000-000003660000}"/>
    <cellStyle name="Normal 5 2 2 2 2 3 3 2 4 2" xfId="28073" xr:uid="{00000000-0005-0000-0000-000004660000}"/>
    <cellStyle name="Normal 5 2 2 2 2 3 3 2 5" xfId="15001" xr:uid="{00000000-0005-0000-0000-000005660000}"/>
    <cellStyle name="Normal 5 2 2 2 2 3 3 2 5 2" xfId="23705" xr:uid="{00000000-0005-0000-0000-000006660000}"/>
    <cellStyle name="Normal 5 2 2 2 2 3 3 2 6" xfId="21536" xr:uid="{00000000-0005-0000-0000-000007660000}"/>
    <cellStyle name="Normal 5 2 2 2 2 3 4" xfId="12546" xr:uid="{00000000-0005-0000-0000-000008660000}"/>
    <cellStyle name="Normal 5 2 2 2 2 3 5" xfId="17181" xr:uid="{00000000-0005-0000-0000-000009660000}"/>
    <cellStyle name="Normal 5 2 2 2 2 3 5 2" xfId="25885" xr:uid="{00000000-0005-0000-0000-00000A660000}"/>
    <cellStyle name="Normal 5 2 2 2 2 3 6" xfId="19365" xr:uid="{00000000-0005-0000-0000-00000B660000}"/>
    <cellStyle name="Normal 5 2 2 2 2 3 6 2" xfId="28069" xr:uid="{00000000-0005-0000-0000-00000C660000}"/>
    <cellStyle name="Normal 5 2 2 2 2 3 7" xfId="14997" xr:uid="{00000000-0005-0000-0000-00000D660000}"/>
    <cellStyle name="Normal 5 2 2 2 2 3 7 2" xfId="23701" xr:uid="{00000000-0005-0000-0000-00000E660000}"/>
    <cellStyle name="Normal 5 2 2 2 2 3 8" xfId="21532" xr:uid="{00000000-0005-0000-0000-00000F660000}"/>
    <cellStyle name="Normal 5 2 2 2 2 4" xfId="12547" xr:uid="{00000000-0005-0000-0000-000010660000}"/>
    <cellStyle name="Normal 5 2 2 2 2 5" xfId="12548" xr:uid="{00000000-0005-0000-0000-000011660000}"/>
    <cellStyle name="Normal 5 2 2 2 2 5 2" xfId="12549" xr:uid="{00000000-0005-0000-0000-000012660000}"/>
    <cellStyle name="Normal 5 2 2 2 2 5 2 2" xfId="12550" xr:uid="{00000000-0005-0000-0000-000013660000}"/>
    <cellStyle name="Normal 5 2 2 2 2 5 2 2 2" xfId="12551" xr:uid="{00000000-0005-0000-0000-000014660000}"/>
    <cellStyle name="Normal 5 2 2 2 2 5 2 2 3" xfId="17187" xr:uid="{00000000-0005-0000-0000-000015660000}"/>
    <cellStyle name="Normal 5 2 2 2 2 5 2 2 3 2" xfId="25891" xr:uid="{00000000-0005-0000-0000-000016660000}"/>
    <cellStyle name="Normal 5 2 2 2 2 5 2 2 4" xfId="19371" xr:uid="{00000000-0005-0000-0000-000017660000}"/>
    <cellStyle name="Normal 5 2 2 2 2 5 2 2 4 2" xfId="28075" xr:uid="{00000000-0005-0000-0000-000018660000}"/>
    <cellStyle name="Normal 5 2 2 2 2 5 2 2 5" xfId="15003" xr:uid="{00000000-0005-0000-0000-000019660000}"/>
    <cellStyle name="Normal 5 2 2 2 2 5 2 2 5 2" xfId="23707" xr:uid="{00000000-0005-0000-0000-00001A660000}"/>
    <cellStyle name="Normal 5 2 2 2 2 5 2 2 6" xfId="21538" xr:uid="{00000000-0005-0000-0000-00001B660000}"/>
    <cellStyle name="Normal 5 2 2 2 2 5 3" xfId="12552" xr:uid="{00000000-0005-0000-0000-00001C660000}"/>
    <cellStyle name="Normal 5 2 2 2 2 5 4" xfId="17186" xr:uid="{00000000-0005-0000-0000-00001D660000}"/>
    <cellStyle name="Normal 5 2 2 2 2 5 4 2" xfId="25890" xr:uid="{00000000-0005-0000-0000-00001E660000}"/>
    <cellStyle name="Normal 5 2 2 2 2 5 5" xfId="19370" xr:uid="{00000000-0005-0000-0000-00001F660000}"/>
    <cellStyle name="Normal 5 2 2 2 2 5 5 2" xfId="28074" xr:uid="{00000000-0005-0000-0000-000020660000}"/>
    <cellStyle name="Normal 5 2 2 2 2 5 6" xfId="15002" xr:uid="{00000000-0005-0000-0000-000021660000}"/>
    <cellStyle name="Normal 5 2 2 2 2 5 6 2" xfId="23706" xr:uid="{00000000-0005-0000-0000-000022660000}"/>
    <cellStyle name="Normal 5 2 2 2 2 5 7" xfId="21537" xr:uid="{00000000-0005-0000-0000-000023660000}"/>
    <cellStyle name="Normal 5 2 2 2 2 6" xfId="12553" xr:uid="{00000000-0005-0000-0000-000024660000}"/>
    <cellStyle name="Normal 5 2 2 2 2 6 2" xfId="12554" xr:uid="{00000000-0005-0000-0000-000025660000}"/>
    <cellStyle name="Normal 5 2 2 2 2 6 3" xfId="17188" xr:uid="{00000000-0005-0000-0000-000026660000}"/>
    <cellStyle name="Normal 5 2 2 2 2 6 3 2" xfId="25892" xr:uid="{00000000-0005-0000-0000-000027660000}"/>
    <cellStyle name="Normal 5 2 2 2 2 6 4" xfId="19372" xr:uid="{00000000-0005-0000-0000-000028660000}"/>
    <cellStyle name="Normal 5 2 2 2 2 6 4 2" xfId="28076" xr:uid="{00000000-0005-0000-0000-000029660000}"/>
    <cellStyle name="Normal 5 2 2 2 2 6 5" xfId="15004" xr:uid="{00000000-0005-0000-0000-00002A660000}"/>
    <cellStyle name="Normal 5 2 2 2 2 6 5 2" xfId="23708" xr:uid="{00000000-0005-0000-0000-00002B660000}"/>
    <cellStyle name="Normal 5 2 2 2 2 6 6" xfId="21539" xr:uid="{00000000-0005-0000-0000-00002C660000}"/>
    <cellStyle name="Normal 5 2 2 2 3" xfId="12555" xr:uid="{00000000-0005-0000-0000-00002D660000}"/>
    <cellStyle name="Normal 5 2 2 2 3 2" xfId="12556" xr:uid="{00000000-0005-0000-0000-00002E660000}"/>
    <cellStyle name="Normal 5 2 2 2 3 2 2" xfId="12557" xr:uid="{00000000-0005-0000-0000-00002F660000}"/>
    <cellStyle name="Normal 5 2 2 2 3 2 2 2" xfId="12558" xr:uid="{00000000-0005-0000-0000-000030660000}"/>
    <cellStyle name="Normal 5 2 2 2 3 2 2 2 2" xfId="12559" xr:uid="{00000000-0005-0000-0000-000031660000}"/>
    <cellStyle name="Normal 5 2 2 2 3 2 2 2 2 2" xfId="12560" xr:uid="{00000000-0005-0000-0000-000032660000}"/>
    <cellStyle name="Normal 5 2 2 2 3 2 2 2 2 2 2" xfId="12561" xr:uid="{00000000-0005-0000-0000-000033660000}"/>
    <cellStyle name="Normal 5 2 2 2 3 2 2 2 2 2 3" xfId="17191" xr:uid="{00000000-0005-0000-0000-000034660000}"/>
    <cellStyle name="Normal 5 2 2 2 3 2 2 2 2 2 3 2" xfId="25895" xr:uid="{00000000-0005-0000-0000-000035660000}"/>
    <cellStyle name="Normal 5 2 2 2 3 2 2 2 2 2 4" xfId="19375" xr:uid="{00000000-0005-0000-0000-000036660000}"/>
    <cellStyle name="Normal 5 2 2 2 3 2 2 2 2 2 4 2" xfId="28079" xr:uid="{00000000-0005-0000-0000-000037660000}"/>
    <cellStyle name="Normal 5 2 2 2 3 2 2 2 2 2 5" xfId="15007" xr:uid="{00000000-0005-0000-0000-000038660000}"/>
    <cellStyle name="Normal 5 2 2 2 3 2 2 2 2 2 5 2" xfId="23711" xr:uid="{00000000-0005-0000-0000-000039660000}"/>
    <cellStyle name="Normal 5 2 2 2 3 2 2 2 2 2 6" xfId="21542" xr:uid="{00000000-0005-0000-0000-00003A660000}"/>
    <cellStyle name="Normal 5 2 2 2 3 2 2 2 3" xfId="12562" xr:uid="{00000000-0005-0000-0000-00003B660000}"/>
    <cellStyle name="Normal 5 2 2 2 3 2 2 2 4" xfId="17190" xr:uid="{00000000-0005-0000-0000-00003C660000}"/>
    <cellStyle name="Normal 5 2 2 2 3 2 2 2 4 2" xfId="25894" xr:uid="{00000000-0005-0000-0000-00003D660000}"/>
    <cellStyle name="Normal 5 2 2 2 3 2 2 2 5" xfId="19374" xr:uid="{00000000-0005-0000-0000-00003E660000}"/>
    <cellStyle name="Normal 5 2 2 2 3 2 2 2 5 2" xfId="28078" xr:uid="{00000000-0005-0000-0000-00003F660000}"/>
    <cellStyle name="Normal 5 2 2 2 3 2 2 2 6" xfId="15006" xr:uid="{00000000-0005-0000-0000-000040660000}"/>
    <cellStyle name="Normal 5 2 2 2 3 2 2 2 6 2" xfId="23710" xr:uid="{00000000-0005-0000-0000-000041660000}"/>
    <cellStyle name="Normal 5 2 2 2 3 2 2 2 7" xfId="21541" xr:uid="{00000000-0005-0000-0000-000042660000}"/>
    <cellStyle name="Normal 5 2 2 2 3 2 2 3" xfId="12563" xr:uid="{00000000-0005-0000-0000-000043660000}"/>
    <cellStyle name="Normal 5 2 2 2 3 2 2 3 2" xfId="12564" xr:uid="{00000000-0005-0000-0000-000044660000}"/>
    <cellStyle name="Normal 5 2 2 2 3 2 2 3 3" xfId="17192" xr:uid="{00000000-0005-0000-0000-000045660000}"/>
    <cellStyle name="Normal 5 2 2 2 3 2 2 3 3 2" xfId="25896" xr:uid="{00000000-0005-0000-0000-000046660000}"/>
    <cellStyle name="Normal 5 2 2 2 3 2 2 3 4" xfId="19376" xr:uid="{00000000-0005-0000-0000-000047660000}"/>
    <cellStyle name="Normal 5 2 2 2 3 2 2 3 4 2" xfId="28080" xr:uid="{00000000-0005-0000-0000-000048660000}"/>
    <cellStyle name="Normal 5 2 2 2 3 2 2 3 5" xfId="15008" xr:uid="{00000000-0005-0000-0000-000049660000}"/>
    <cellStyle name="Normal 5 2 2 2 3 2 2 3 5 2" xfId="23712" xr:uid="{00000000-0005-0000-0000-00004A660000}"/>
    <cellStyle name="Normal 5 2 2 2 3 2 2 3 6" xfId="21543" xr:uid="{00000000-0005-0000-0000-00004B660000}"/>
    <cellStyle name="Normal 5 2 2 2 3 2 3" xfId="12565" xr:uid="{00000000-0005-0000-0000-00004C660000}"/>
    <cellStyle name="Normal 5 2 2 2 3 2 3 2" xfId="12566" xr:uid="{00000000-0005-0000-0000-00004D660000}"/>
    <cellStyle name="Normal 5 2 2 2 3 2 3 2 2" xfId="12567" xr:uid="{00000000-0005-0000-0000-00004E660000}"/>
    <cellStyle name="Normal 5 2 2 2 3 2 3 2 3" xfId="17193" xr:uid="{00000000-0005-0000-0000-00004F660000}"/>
    <cellStyle name="Normal 5 2 2 2 3 2 3 2 3 2" xfId="25897" xr:uid="{00000000-0005-0000-0000-000050660000}"/>
    <cellStyle name="Normal 5 2 2 2 3 2 3 2 4" xfId="19377" xr:uid="{00000000-0005-0000-0000-000051660000}"/>
    <cellStyle name="Normal 5 2 2 2 3 2 3 2 4 2" xfId="28081" xr:uid="{00000000-0005-0000-0000-000052660000}"/>
    <cellStyle name="Normal 5 2 2 2 3 2 3 2 5" xfId="15009" xr:uid="{00000000-0005-0000-0000-000053660000}"/>
    <cellStyle name="Normal 5 2 2 2 3 2 3 2 5 2" xfId="23713" xr:uid="{00000000-0005-0000-0000-000054660000}"/>
    <cellStyle name="Normal 5 2 2 2 3 2 3 2 6" xfId="21544" xr:uid="{00000000-0005-0000-0000-000055660000}"/>
    <cellStyle name="Normal 5 2 2 2 3 2 4" xfId="12568" xr:uid="{00000000-0005-0000-0000-000056660000}"/>
    <cellStyle name="Normal 5 2 2 2 3 2 5" xfId="17189" xr:uid="{00000000-0005-0000-0000-000057660000}"/>
    <cellStyle name="Normal 5 2 2 2 3 2 5 2" xfId="25893" xr:uid="{00000000-0005-0000-0000-000058660000}"/>
    <cellStyle name="Normal 5 2 2 2 3 2 6" xfId="19373" xr:uid="{00000000-0005-0000-0000-000059660000}"/>
    <cellStyle name="Normal 5 2 2 2 3 2 6 2" xfId="28077" xr:uid="{00000000-0005-0000-0000-00005A660000}"/>
    <cellStyle name="Normal 5 2 2 2 3 2 7" xfId="15005" xr:uid="{00000000-0005-0000-0000-00005B660000}"/>
    <cellStyle name="Normal 5 2 2 2 3 2 7 2" xfId="23709" xr:uid="{00000000-0005-0000-0000-00005C660000}"/>
    <cellStyle name="Normal 5 2 2 2 3 2 8" xfId="21540" xr:uid="{00000000-0005-0000-0000-00005D660000}"/>
    <cellStyle name="Normal 5 2 2 2 3 3" xfId="12569" xr:uid="{00000000-0005-0000-0000-00005E660000}"/>
    <cellStyle name="Normal 5 2 2 2 3 4" xfId="12570" xr:uid="{00000000-0005-0000-0000-00005F660000}"/>
    <cellStyle name="Normal 5 2 2 2 3 4 2" xfId="12571" xr:uid="{00000000-0005-0000-0000-000060660000}"/>
    <cellStyle name="Normal 5 2 2 2 3 4 2 2" xfId="12572" xr:uid="{00000000-0005-0000-0000-000061660000}"/>
    <cellStyle name="Normal 5 2 2 2 3 4 2 2 2" xfId="12573" xr:uid="{00000000-0005-0000-0000-000062660000}"/>
    <cellStyle name="Normal 5 2 2 2 3 4 2 2 3" xfId="17195" xr:uid="{00000000-0005-0000-0000-000063660000}"/>
    <cellStyle name="Normal 5 2 2 2 3 4 2 2 3 2" xfId="25899" xr:uid="{00000000-0005-0000-0000-000064660000}"/>
    <cellStyle name="Normal 5 2 2 2 3 4 2 2 4" xfId="19379" xr:uid="{00000000-0005-0000-0000-000065660000}"/>
    <cellStyle name="Normal 5 2 2 2 3 4 2 2 4 2" xfId="28083" xr:uid="{00000000-0005-0000-0000-000066660000}"/>
    <cellStyle name="Normal 5 2 2 2 3 4 2 2 5" xfId="15011" xr:uid="{00000000-0005-0000-0000-000067660000}"/>
    <cellStyle name="Normal 5 2 2 2 3 4 2 2 5 2" xfId="23715" xr:uid="{00000000-0005-0000-0000-000068660000}"/>
    <cellStyle name="Normal 5 2 2 2 3 4 2 2 6" xfId="21546" xr:uid="{00000000-0005-0000-0000-000069660000}"/>
    <cellStyle name="Normal 5 2 2 2 3 4 3" xfId="12574" xr:uid="{00000000-0005-0000-0000-00006A660000}"/>
    <cellStyle name="Normal 5 2 2 2 3 4 4" xfId="17194" xr:uid="{00000000-0005-0000-0000-00006B660000}"/>
    <cellStyle name="Normal 5 2 2 2 3 4 4 2" xfId="25898" xr:uid="{00000000-0005-0000-0000-00006C660000}"/>
    <cellStyle name="Normal 5 2 2 2 3 4 5" xfId="19378" xr:uid="{00000000-0005-0000-0000-00006D660000}"/>
    <cellStyle name="Normal 5 2 2 2 3 4 5 2" xfId="28082" xr:uid="{00000000-0005-0000-0000-00006E660000}"/>
    <cellStyle name="Normal 5 2 2 2 3 4 6" xfId="15010" xr:uid="{00000000-0005-0000-0000-00006F660000}"/>
    <cellStyle name="Normal 5 2 2 2 3 4 6 2" xfId="23714" xr:uid="{00000000-0005-0000-0000-000070660000}"/>
    <cellStyle name="Normal 5 2 2 2 3 4 7" xfId="21545" xr:uid="{00000000-0005-0000-0000-000071660000}"/>
    <cellStyle name="Normal 5 2 2 2 3 5" xfId="12575" xr:uid="{00000000-0005-0000-0000-000072660000}"/>
    <cellStyle name="Normal 5 2 2 2 3 5 2" xfId="12576" xr:uid="{00000000-0005-0000-0000-000073660000}"/>
    <cellStyle name="Normal 5 2 2 2 3 5 3" xfId="17196" xr:uid="{00000000-0005-0000-0000-000074660000}"/>
    <cellStyle name="Normal 5 2 2 2 3 5 3 2" xfId="25900" xr:uid="{00000000-0005-0000-0000-000075660000}"/>
    <cellStyle name="Normal 5 2 2 2 3 5 4" xfId="19380" xr:uid="{00000000-0005-0000-0000-000076660000}"/>
    <cellStyle name="Normal 5 2 2 2 3 5 4 2" xfId="28084" xr:uid="{00000000-0005-0000-0000-000077660000}"/>
    <cellStyle name="Normal 5 2 2 2 3 5 5" xfId="15012" xr:uid="{00000000-0005-0000-0000-000078660000}"/>
    <cellStyle name="Normal 5 2 2 2 3 5 5 2" xfId="23716" xr:uid="{00000000-0005-0000-0000-000079660000}"/>
    <cellStyle name="Normal 5 2 2 2 3 5 6" xfId="21547" xr:uid="{00000000-0005-0000-0000-00007A660000}"/>
    <cellStyle name="Normal 5 2 2 2 4" xfId="12577" xr:uid="{00000000-0005-0000-0000-00007B660000}"/>
    <cellStyle name="Normal 5 2 2 2 4 2" xfId="12578" xr:uid="{00000000-0005-0000-0000-00007C660000}"/>
    <cellStyle name="Normal 5 2 2 2 4 2 2" xfId="12579" xr:uid="{00000000-0005-0000-0000-00007D660000}"/>
    <cellStyle name="Normal 5 2 2 2 4 2 2 2" xfId="12580" xr:uid="{00000000-0005-0000-0000-00007E660000}"/>
    <cellStyle name="Normal 5 2 2 2 4 2 2 2 2" xfId="12581" xr:uid="{00000000-0005-0000-0000-00007F660000}"/>
    <cellStyle name="Normal 5 2 2 2 4 2 2 2 2 2" xfId="12582" xr:uid="{00000000-0005-0000-0000-000080660000}"/>
    <cellStyle name="Normal 5 2 2 2 4 2 2 2 2 2 2" xfId="17199" xr:uid="{00000000-0005-0000-0000-000081660000}"/>
    <cellStyle name="Normal 5 2 2 2 4 2 2 2 2 2 2 2" xfId="25903" xr:uid="{00000000-0005-0000-0000-000082660000}"/>
    <cellStyle name="Normal 5 2 2 2 4 2 2 2 2 2 3" xfId="19383" xr:uid="{00000000-0005-0000-0000-000083660000}"/>
    <cellStyle name="Normal 5 2 2 2 4 2 2 2 2 2 3 2" xfId="28087" xr:uid="{00000000-0005-0000-0000-000084660000}"/>
    <cellStyle name="Normal 5 2 2 2 4 2 2 2 2 2 4" xfId="15015" xr:uid="{00000000-0005-0000-0000-000085660000}"/>
    <cellStyle name="Normal 5 2 2 2 4 2 2 2 2 2 4 2" xfId="23719" xr:uid="{00000000-0005-0000-0000-000086660000}"/>
    <cellStyle name="Normal 5 2 2 2 4 2 2 2 2 2 5" xfId="21550" xr:uid="{00000000-0005-0000-0000-000087660000}"/>
    <cellStyle name="Normal 5 2 2 2 4 2 2 2 3" xfId="17198" xr:uid="{00000000-0005-0000-0000-000088660000}"/>
    <cellStyle name="Normal 5 2 2 2 4 2 2 2 3 2" xfId="25902" xr:uid="{00000000-0005-0000-0000-000089660000}"/>
    <cellStyle name="Normal 5 2 2 2 4 2 2 2 4" xfId="19382" xr:uid="{00000000-0005-0000-0000-00008A660000}"/>
    <cellStyle name="Normal 5 2 2 2 4 2 2 2 4 2" xfId="28086" xr:uid="{00000000-0005-0000-0000-00008B660000}"/>
    <cellStyle name="Normal 5 2 2 2 4 2 2 2 5" xfId="15014" xr:uid="{00000000-0005-0000-0000-00008C660000}"/>
    <cellStyle name="Normal 5 2 2 2 4 2 2 2 5 2" xfId="23718" xr:uid="{00000000-0005-0000-0000-00008D660000}"/>
    <cellStyle name="Normal 5 2 2 2 4 2 2 2 6" xfId="21549" xr:uid="{00000000-0005-0000-0000-00008E660000}"/>
    <cellStyle name="Normal 5 2 2 2 4 2 2 3" xfId="12583" xr:uid="{00000000-0005-0000-0000-00008F660000}"/>
    <cellStyle name="Normal 5 2 2 2 4 2 2 3 2" xfId="17200" xr:uid="{00000000-0005-0000-0000-000090660000}"/>
    <cellStyle name="Normal 5 2 2 2 4 2 2 3 2 2" xfId="25904" xr:uid="{00000000-0005-0000-0000-000091660000}"/>
    <cellStyle name="Normal 5 2 2 2 4 2 2 3 3" xfId="19384" xr:uid="{00000000-0005-0000-0000-000092660000}"/>
    <cellStyle name="Normal 5 2 2 2 4 2 2 3 3 2" xfId="28088" xr:uid="{00000000-0005-0000-0000-000093660000}"/>
    <cellStyle name="Normal 5 2 2 2 4 2 2 3 4" xfId="15016" xr:uid="{00000000-0005-0000-0000-000094660000}"/>
    <cellStyle name="Normal 5 2 2 2 4 2 2 3 4 2" xfId="23720" xr:uid="{00000000-0005-0000-0000-000095660000}"/>
    <cellStyle name="Normal 5 2 2 2 4 2 2 3 5" xfId="21551" xr:uid="{00000000-0005-0000-0000-000096660000}"/>
    <cellStyle name="Normal 5 2 2 2 4 2 3" xfId="12584" xr:uid="{00000000-0005-0000-0000-000097660000}"/>
    <cellStyle name="Normal 5 2 2 2 4 2 3 2" xfId="12585" xr:uid="{00000000-0005-0000-0000-000098660000}"/>
    <cellStyle name="Normal 5 2 2 2 4 2 3 2 2" xfId="17201" xr:uid="{00000000-0005-0000-0000-000099660000}"/>
    <cellStyle name="Normal 5 2 2 2 4 2 3 2 2 2" xfId="25905" xr:uid="{00000000-0005-0000-0000-00009A660000}"/>
    <cellStyle name="Normal 5 2 2 2 4 2 3 2 3" xfId="19385" xr:uid="{00000000-0005-0000-0000-00009B660000}"/>
    <cellStyle name="Normal 5 2 2 2 4 2 3 2 3 2" xfId="28089" xr:uid="{00000000-0005-0000-0000-00009C660000}"/>
    <cellStyle name="Normal 5 2 2 2 4 2 3 2 4" xfId="15017" xr:uid="{00000000-0005-0000-0000-00009D660000}"/>
    <cellStyle name="Normal 5 2 2 2 4 2 3 2 4 2" xfId="23721" xr:uid="{00000000-0005-0000-0000-00009E660000}"/>
    <cellStyle name="Normal 5 2 2 2 4 2 3 2 5" xfId="21552" xr:uid="{00000000-0005-0000-0000-00009F660000}"/>
    <cellStyle name="Normal 5 2 2 2 4 2 4" xfId="17197" xr:uid="{00000000-0005-0000-0000-0000A0660000}"/>
    <cellStyle name="Normal 5 2 2 2 4 2 4 2" xfId="25901" xr:uid="{00000000-0005-0000-0000-0000A1660000}"/>
    <cellStyle name="Normal 5 2 2 2 4 2 5" xfId="19381" xr:uid="{00000000-0005-0000-0000-0000A2660000}"/>
    <cellStyle name="Normal 5 2 2 2 4 2 5 2" xfId="28085" xr:uid="{00000000-0005-0000-0000-0000A3660000}"/>
    <cellStyle name="Normal 5 2 2 2 4 2 6" xfId="15013" xr:uid="{00000000-0005-0000-0000-0000A4660000}"/>
    <cellStyle name="Normal 5 2 2 2 4 2 6 2" xfId="23717" xr:uid="{00000000-0005-0000-0000-0000A5660000}"/>
    <cellStyle name="Normal 5 2 2 2 4 2 7" xfId="21548" xr:uid="{00000000-0005-0000-0000-0000A6660000}"/>
    <cellStyle name="Normal 5 2 2 2 4 3" xfId="12586" xr:uid="{00000000-0005-0000-0000-0000A7660000}"/>
    <cellStyle name="Normal 5 2 2 2 4 3 2" xfId="12587" xr:uid="{00000000-0005-0000-0000-0000A8660000}"/>
    <cellStyle name="Normal 5 2 2 2 4 3 2 2" xfId="12588" xr:uid="{00000000-0005-0000-0000-0000A9660000}"/>
    <cellStyle name="Normal 5 2 2 2 4 3 2 2 2" xfId="17203" xr:uid="{00000000-0005-0000-0000-0000AA660000}"/>
    <cellStyle name="Normal 5 2 2 2 4 3 2 2 2 2" xfId="25907" xr:uid="{00000000-0005-0000-0000-0000AB660000}"/>
    <cellStyle name="Normal 5 2 2 2 4 3 2 2 3" xfId="19387" xr:uid="{00000000-0005-0000-0000-0000AC660000}"/>
    <cellStyle name="Normal 5 2 2 2 4 3 2 2 3 2" xfId="28091" xr:uid="{00000000-0005-0000-0000-0000AD660000}"/>
    <cellStyle name="Normal 5 2 2 2 4 3 2 2 4" xfId="15019" xr:uid="{00000000-0005-0000-0000-0000AE660000}"/>
    <cellStyle name="Normal 5 2 2 2 4 3 2 2 4 2" xfId="23723" xr:uid="{00000000-0005-0000-0000-0000AF660000}"/>
    <cellStyle name="Normal 5 2 2 2 4 3 2 2 5" xfId="21554" xr:uid="{00000000-0005-0000-0000-0000B0660000}"/>
    <cellStyle name="Normal 5 2 2 2 4 3 3" xfId="17202" xr:uid="{00000000-0005-0000-0000-0000B1660000}"/>
    <cellStyle name="Normal 5 2 2 2 4 3 3 2" xfId="25906" xr:uid="{00000000-0005-0000-0000-0000B2660000}"/>
    <cellStyle name="Normal 5 2 2 2 4 3 4" xfId="19386" xr:uid="{00000000-0005-0000-0000-0000B3660000}"/>
    <cellStyle name="Normal 5 2 2 2 4 3 4 2" xfId="28090" xr:uid="{00000000-0005-0000-0000-0000B4660000}"/>
    <cellStyle name="Normal 5 2 2 2 4 3 5" xfId="15018" xr:uid="{00000000-0005-0000-0000-0000B5660000}"/>
    <cellStyle name="Normal 5 2 2 2 4 3 5 2" xfId="23722" xr:uid="{00000000-0005-0000-0000-0000B6660000}"/>
    <cellStyle name="Normal 5 2 2 2 4 3 6" xfId="21553" xr:uid="{00000000-0005-0000-0000-0000B7660000}"/>
    <cellStyle name="Normal 5 2 2 2 4 4" xfId="12589" xr:uid="{00000000-0005-0000-0000-0000B8660000}"/>
    <cellStyle name="Normal 5 2 2 2 4 4 2" xfId="17204" xr:uid="{00000000-0005-0000-0000-0000B9660000}"/>
    <cellStyle name="Normal 5 2 2 2 4 4 2 2" xfId="25908" xr:uid="{00000000-0005-0000-0000-0000BA660000}"/>
    <cellStyle name="Normal 5 2 2 2 4 4 3" xfId="19388" xr:uid="{00000000-0005-0000-0000-0000BB660000}"/>
    <cellStyle name="Normal 5 2 2 2 4 4 3 2" xfId="28092" xr:uid="{00000000-0005-0000-0000-0000BC660000}"/>
    <cellStyle name="Normal 5 2 2 2 4 4 4" xfId="15020" xr:uid="{00000000-0005-0000-0000-0000BD660000}"/>
    <cellStyle name="Normal 5 2 2 2 4 4 4 2" xfId="23724" xr:uid="{00000000-0005-0000-0000-0000BE660000}"/>
    <cellStyle name="Normal 5 2 2 2 4 4 5" xfId="21555" xr:uid="{00000000-0005-0000-0000-0000BF660000}"/>
    <cellStyle name="Normal 5 2 2 2 5" xfId="12590" xr:uid="{00000000-0005-0000-0000-0000C0660000}"/>
    <cellStyle name="Normal 5 2 2 2 5 2" xfId="12591" xr:uid="{00000000-0005-0000-0000-0000C1660000}"/>
    <cellStyle name="Normal 5 2 2 2 5 2 2" xfId="12592" xr:uid="{00000000-0005-0000-0000-0000C2660000}"/>
    <cellStyle name="Normal 5 2 2 2 5 2 2 2" xfId="12593" xr:uid="{00000000-0005-0000-0000-0000C3660000}"/>
    <cellStyle name="Normal 5 2 2 2 5 2 2 2 2" xfId="17206" xr:uid="{00000000-0005-0000-0000-0000C4660000}"/>
    <cellStyle name="Normal 5 2 2 2 5 2 2 2 2 2" xfId="25910" xr:uid="{00000000-0005-0000-0000-0000C5660000}"/>
    <cellStyle name="Normal 5 2 2 2 5 2 2 2 3" xfId="19390" xr:uid="{00000000-0005-0000-0000-0000C6660000}"/>
    <cellStyle name="Normal 5 2 2 2 5 2 2 2 3 2" xfId="28094" xr:uid="{00000000-0005-0000-0000-0000C7660000}"/>
    <cellStyle name="Normal 5 2 2 2 5 2 2 2 4" xfId="15022" xr:uid="{00000000-0005-0000-0000-0000C8660000}"/>
    <cellStyle name="Normal 5 2 2 2 5 2 2 2 4 2" xfId="23726" xr:uid="{00000000-0005-0000-0000-0000C9660000}"/>
    <cellStyle name="Normal 5 2 2 2 5 2 2 2 5" xfId="21557" xr:uid="{00000000-0005-0000-0000-0000CA660000}"/>
    <cellStyle name="Normal 5 2 2 2 5 2 3" xfId="17205" xr:uid="{00000000-0005-0000-0000-0000CB660000}"/>
    <cellStyle name="Normal 5 2 2 2 5 2 3 2" xfId="25909" xr:uid="{00000000-0005-0000-0000-0000CC660000}"/>
    <cellStyle name="Normal 5 2 2 2 5 2 4" xfId="19389" xr:uid="{00000000-0005-0000-0000-0000CD660000}"/>
    <cellStyle name="Normal 5 2 2 2 5 2 4 2" xfId="28093" xr:uid="{00000000-0005-0000-0000-0000CE660000}"/>
    <cellStyle name="Normal 5 2 2 2 5 2 5" xfId="15021" xr:uid="{00000000-0005-0000-0000-0000CF660000}"/>
    <cellStyle name="Normal 5 2 2 2 5 2 5 2" xfId="23725" xr:uid="{00000000-0005-0000-0000-0000D0660000}"/>
    <cellStyle name="Normal 5 2 2 2 5 2 6" xfId="21556" xr:uid="{00000000-0005-0000-0000-0000D1660000}"/>
    <cellStyle name="Normal 5 2 2 2 5 3" xfId="12594" xr:uid="{00000000-0005-0000-0000-0000D2660000}"/>
    <cellStyle name="Normal 5 2 2 2 5 3 2" xfId="17207" xr:uid="{00000000-0005-0000-0000-0000D3660000}"/>
    <cellStyle name="Normal 5 2 2 2 5 3 2 2" xfId="25911" xr:uid="{00000000-0005-0000-0000-0000D4660000}"/>
    <cellStyle name="Normal 5 2 2 2 5 3 3" xfId="19391" xr:uid="{00000000-0005-0000-0000-0000D5660000}"/>
    <cellStyle name="Normal 5 2 2 2 5 3 3 2" xfId="28095" xr:uid="{00000000-0005-0000-0000-0000D6660000}"/>
    <cellStyle name="Normal 5 2 2 2 5 3 4" xfId="15023" xr:uid="{00000000-0005-0000-0000-0000D7660000}"/>
    <cellStyle name="Normal 5 2 2 2 5 3 4 2" xfId="23727" xr:uid="{00000000-0005-0000-0000-0000D8660000}"/>
    <cellStyle name="Normal 5 2 2 2 5 3 5" xfId="21558" xr:uid="{00000000-0005-0000-0000-0000D9660000}"/>
    <cellStyle name="Normal 5 2 2 2 6" xfId="12595" xr:uid="{00000000-0005-0000-0000-0000DA660000}"/>
    <cellStyle name="Normal 5 2 2 2 6 2" xfId="12596" xr:uid="{00000000-0005-0000-0000-0000DB660000}"/>
    <cellStyle name="Normal 5 2 2 2 6 2 2" xfId="17208" xr:uid="{00000000-0005-0000-0000-0000DC660000}"/>
    <cellStyle name="Normal 5 2 2 2 6 2 2 2" xfId="25912" xr:uid="{00000000-0005-0000-0000-0000DD660000}"/>
    <cellStyle name="Normal 5 2 2 2 6 2 3" xfId="19392" xr:uid="{00000000-0005-0000-0000-0000DE660000}"/>
    <cellStyle name="Normal 5 2 2 2 6 2 3 2" xfId="28096" xr:uid="{00000000-0005-0000-0000-0000DF660000}"/>
    <cellStyle name="Normal 5 2 2 2 6 2 4" xfId="15024" xr:uid="{00000000-0005-0000-0000-0000E0660000}"/>
    <cellStyle name="Normal 5 2 2 2 6 2 4 2" xfId="23728" xr:uid="{00000000-0005-0000-0000-0000E1660000}"/>
    <cellStyle name="Normal 5 2 2 2 6 2 5" xfId="21559" xr:uid="{00000000-0005-0000-0000-0000E2660000}"/>
    <cellStyle name="Normal 5 2 2 2 7" xfId="17159" xr:uid="{00000000-0005-0000-0000-0000E3660000}"/>
    <cellStyle name="Normal 5 2 2 2 7 2" xfId="25863" xr:uid="{00000000-0005-0000-0000-0000E4660000}"/>
    <cellStyle name="Normal 5 2 2 2 8" xfId="19343" xr:uid="{00000000-0005-0000-0000-0000E5660000}"/>
    <cellStyle name="Normal 5 2 2 2 8 2" xfId="28047" xr:uid="{00000000-0005-0000-0000-0000E6660000}"/>
    <cellStyle name="Normal 5 2 2 2 9" xfId="14975" xr:uid="{00000000-0005-0000-0000-0000E7660000}"/>
    <cellStyle name="Normal 5 2 2 2 9 2" xfId="23679" xr:uid="{00000000-0005-0000-0000-0000E8660000}"/>
    <cellStyle name="Normal 5 2 2 3" xfId="12597" xr:uid="{00000000-0005-0000-0000-0000E9660000}"/>
    <cellStyle name="Normal 5 2 2 3 2" xfId="12598" xr:uid="{00000000-0005-0000-0000-0000EA660000}"/>
    <cellStyle name="Normal 5 2 2 3 2 2" xfId="12599" xr:uid="{00000000-0005-0000-0000-0000EB660000}"/>
    <cellStyle name="Normal 5 2 2 3 2 2 2" xfId="12600" xr:uid="{00000000-0005-0000-0000-0000EC660000}"/>
    <cellStyle name="Normal 5 2 2 3 2 2 2 2" xfId="12601" xr:uid="{00000000-0005-0000-0000-0000ED660000}"/>
    <cellStyle name="Normal 5 2 2 3 2 2 2 2 2" xfId="12602" xr:uid="{00000000-0005-0000-0000-0000EE660000}"/>
    <cellStyle name="Normal 5 2 2 3 2 2 2 2 2 2" xfId="12603" xr:uid="{00000000-0005-0000-0000-0000EF660000}"/>
    <cellStyle name="Normal 5 2 2 3 2 2 2 2 2 2 2" xfId="12604" xr:uid="{00000000-0005-0000-0000-0000F0660000}"/>
    <cellStyle name="Normal 5 2 2 3 2 2 2 2 2 2 3" xfId="17212" xr:uid="{00000000-0005-0000-0000-0000F1660000}"/>
    <cellStyle name="Normal 5 2 2 3 2 2 2 2 2 2 3 2" xfId="25916" xr:uid="{00000000-0005-0000-0000-0000F2660000}"/>
    <cellStyle name="Normal 5 2 2 3 2 2 2 2 2 2 4" xfId="19396" xr:uid="{00000000-0005-0000-0000-0000F3660000}"/>
    <cellStyle name="Normal 5 2 2 3 2 2 2 2 2 2 4 2" xfId="28100" xr:uid="{00000000-0005-0000-0000-0000F4660000}"/>
    <cellStyle name="Normal 5 2 2 3 2 2 2 2 2 2 5" xfId="15028" xr:uid="{00000000-0005-0000-0000-0000F5660000}"/>
    <cellStyle name="Normal 5 2 2 3 2 2 2 2 2 2 5 2" xfId="23732" xr:uid="{00000000-0005-0000-0000-0000F6660000}"/>
    <cellStyle name="Normal 5 2 2 3 2 2 2 2 2 2 6" xfId="21563" xr:uid="{00000000-0005-0000-0000-0000F7660000}"/>
    <cellStyle name="Normal 5 2 2 3 2 2 2 2 3" xfId="12605" xr:uid="{00000000-0005-0000-0000-0000F8660000}"/>
    <cellStyle name="Normal 5 2 2 3 2 2 2 2 4" xfId="17211" xr:uid="{00000000-0005-0000-0000-0000F9660000}"/>
    <cellStyle name="Normal 5 2 2 3 2 2 2 2 4 2" xfId="25915" xr:uid="{00000000-0005-0000-0000-0000FA660000}"/>
    <cellStyle name="Normal 5 2 2 3 2 2 2 2 5" xfId="19395" xr:uid="{00000000-0005-0000-0000-0000FB660000}"/>
    <cellStyle name="Normal 5 2 2 3 2 2 2 2 5 2" xfId="28099" xr:uid="{00000000-0005-0000-0000-0000FC660000}"/>
    <cellStyle name="Normal 5 2 2 3 2 2 2 2 6" xfId="15027" xr:uid="{00000000-0005-0000-0000-0000FD660000}"/>
    <cellStyle name="Normal 5 2 2 3 2 2 2 2 6 2" xfId="23731" xr:uid="{00000000-0005-0000-0000-0000FE660000}"/>
    <cellStyle name="Normal 5 2 2 3 2 2 2 2 7" xfId="21562" xr:uid="{00000000-0005-0000-0000-0000FF660000}"/>
    <cellStyle name="Normal 5 2 2 3 2 2 2 3" xfId="12606" xr:uid="{00000000-0005-0000-0000-000000670000}"/>
    <cellStyle name="Normal 5 2 2 3 2 2 2 3 2" xfId="12607" xr:uid="{00000000-0005-0000-0000-000001670000}"/>
    <cellStyle name="Normal 5 2 2 3 2 2 2 3 3" xfId="17213" xr:uid="{00000000-0005-0000-0000-000002670000}"/>
    <cellStyle name="Normal 5 2 2 3 2 2 2 3 3 2" xfId="25917" xr:uid="{00000000-0005-0000-0000-000003670000}"/>
    <cellStyle name="Normal 5 2 2 3 2 2 2 3 4" xfId="19397" xr:uid="{00000000-0005-0000-0000-000004670000}"/>
    <cellStyle name="Normal 5 2 2 3 2 2 2 3 4 2" xfId="28101" xr:uid="{00000000-0005-0000-0000-000005670000}"/>
    <cellStyle name="Normal 5 2 2 3 2 2 2 3 5" xfId="15029" xr:uid="{00000000-0005-0000-0000-000006670000}"/>
    <cellStyle name="Normal 5 2 2 3 2 2 2 3 5 2" xfId="23733" xr:uid="{00000000-0005-0000-0000-000007670000}"/>
    <cellStyle name="Normal 5 2 2 3 2 2 2 3 6" xfId="21564" xr:uid="{00000000-0005-0000-0000-000008670000}"/>
    <cellStyle name="Normal 5 2 2 3 2 2 3" xfId="12608" xr:uid="{00000000-0005-0000-0000-000009670000}"/>
    <cellStyle name="Normal 5 2 2 3 2 2 3 2" xfId="12609" xr:uid="{00000000-0005-0000-0000-00000A670000}"/>
    <cellStyle name="Normal 5 2 2 3 2 2 3 2 2" xfId="12610" xr:uid="{00000000-0005-0000-0000-00000B670000}"/>
    <cellStyle name="Normal 5 2 2 3 2 2 3 2 3" xfId="17214" xr:uid="{00000000-0005-0000-0000-00000C670000}"/>
    <cellStyle name="Normal 5 2 2 3 2 2 3 2 3 2" xfId="25918" xr:uid="{00000000-0005-0000-0000-00000D670000}"/>
    <cellStyle name="Normal 5 2 2 3 2 2 3 2 4" xfId="19398" xr:uid="{00000000-0005-0000-0000-00000E670000}"/>
    <cellStyle name="Normal 5 2 2 3 2 2 3 2 4 2" xfId="28102" xr:uid="{00000000-0005-0000-0000-00000F670000}"/>
    <cellStyle name="Normal 5 2 2 3 2 2 3 2 5" xfId="15030" xr:uid="{00000000-0005-0000-0000-000010670000}"/>
    <cellStyle name="Normal 5 2 2 3 2 2 3 2 5 2" xfId="23734" xr:uid="{00000000-0005-0000-0000-000011670000}"/>
    <cellStyle name="Normal 5 2 2 3 2 2 3 2 6" xfId="21565" xr:uid="{00000000-0005-0000-0000-000012670000}"/>
    <cellStyle name="Normal 5 2 2 3 2 2 4" xfId="12611" xr:uid="{00000000-0005-0000-0000-000013670000}"/>
    <cellStyle name="Normal 5 2 2 3 2 2 5" xfId="17210" xr:uid="{00000000-0005-0000-0000-000014670000}"/>
    <cellStyle name="Normal 5 2 2 3 2 2 5 2" xfId="25914" xr:uid="{00000000-0005-0000-0000-000015670000}"/>
    <cellStyle name="Normal 5 2 2 3 2 2 6" xfId="19394" xr:uid="{00000000-0005-0000-0000-000016670000}"/>
    <cellStyle name="Normal 5 2 2 3 2 2 6 2" xfId="28098" xr:uid="{00000000-0005-0000-0000-000017670000}"/>
    <cellStyle name="Normal 5 2 2 3 2 2 7" xfId="15026" xr:uid="{00000000-0005-0000-0000-000018670000}"/>
    <cellStyle name="Normal 5 2 2 3 2 2 7 2" xfId="23730" xr:uid="{00000000-0005-0000-0000-000019670000}"/>
    <cellStyle name="Normal 5 2 2 3 2 2 8" xfId="21561" xr:uid="{00000000-0005-0000-0000-00001A670000}"/>
    <cellStyle name="Normal 5 2 2 3 2 3" xfId="12612" xr:uid="{00000000-0005-0000-0000-00001B670000}"/>
    <cellStyle name="Normal 5 2 2 3 2 4" xfId="12613" xr:uid="{00000000-0005-0000-0000-00001C670000}"/>
    <cellStyle name="Normal 5 2 2 3 2 4 2" xfId="12614" xr:uid="{00000000-0005-0000-0000-00001D670000}"/>
    <cellStyle name="Normal 5 2 2 3 2 4 2 2" xfId="12615" xr:uid="{00000000-0005-0000-0000-00001E670000}"/>
    <cellStyle name="Normal 5 2 2 3 2 4 2 2 2" xfId="12616" xr:uid="{00000000-0005-0000-0000-00001F670000}"/>
    <cellStyle name="Normal 5 2 2 3 2 4 2 2 3" xfId="17216" xr:uid="{00000000-0005-0000-0000-000020670000}"/>
    <cellStyle name="Normal 5 2 2 3 2 4 2 2 3 2" xfId="25920" xr:uid="{00000000-0005-0000-0000-000021670000}"/>
    <cellStyle name="Normal 5 2 2 3 2 4 2 2 4" xfId="19400" xr:uid="{00000000-0005-0000-0000-000022670000}"/>
    <cellStyle name="Normal 5 2 2 3 2 4 2 2 4 2" xfId="28104" xr:uid="{00000000-0005-0000-0000-000023670000}"/>
    <cellStyle name="Normal 5 2 2 3 2 4 2 2 5" xfId="15032" xr:uid="{00000000-0005-0000-0000-000024670000}"/>
    <cellStyle name="Normal 5 2 2 3 2 4 2 2 5 2" xfId="23736" xr:uid="{00000000-0005-0000-0000-000025670000}"/>
    <cellStyle name="Normal 5 2 2 3 2 4 2 2 6" xfId="21567" xr:uid="{00000000-0005-0000-0000-000026670000}"/>
    <cellStyle name="Normal 5 2 2 3 2 4 3" xfId="12617" xr:uid="{00000000-0005-0000-0000-000027670000}"/>
    <cellStyle name="Normal 5 2 2 3 2 4 4" xfId="17215" xr:uid="{00000000-0005-0000-0000-000028670000}"/>
    <cellStyle name="Normal 5 2 2 3 2 4 4 2" xfId="25919" xr:uid="{00000000-0005-0000-0000-000029670000}"/>
    <cellStyle name="Normal 5 2 2 3 2 4 5" xfId="19399" xr:uid="{00000000-0005-0000-0000-00002A670000}"/>
    <cellStyle name="Normal 5 2 2 3 2 4 5 2" xfId="28103" xr:uid="{00000000-0005-0000-0000-00002B670000}"/>
    <cellStyle name="Normal 5 2 2 3 2 4 6" xfId="15031" xr:uid="{00000000-0005-0000-0000-00002C670000}"/>
    <cellStyle name="Normal 5 2 2 3 2 4 6 2" xfId="23735" xr:uid="{00000000-0005-0000-0000-00002D670000}"/>
    <cellStyle name="Normal 5 2 2 3 2 4 7" xfId="21566" xr:uid="{00000000-0005-0000-0000-00002E670000}"/>
    <cellStyle name="Normal 5 2 2 3 2 5" xfId="12618" xr:uid="{00000000-0005-0000-0000-00002F670000}"/>
    <cellStyle name="Normal 5 2 2 3 2 5 2" xfId="12619" xr:uid="{00000000-0005-0000-0000-000030670000}"/>
    <cellStyle name="Normal 5 2 2 3 2 5 3" xfId="17217" xr:uid="{00000000-0005-0000-0000-000031670000}"/>
    <cellStyle name="Normal 5 2 2 3 2 5 3 2" xfId="25921" xr:uid="{00000000-0005-0000-0000-000032670000}"/>
    <cellStyle name="Normal 5 2 2 3 2 5 4" xfId="19401" xr:uid="{00000000-0005-0000-0000-000033670000}"/>
    <cellStyle name="Normal 5 2 2 3 2 5 4 2" xfId="28105" xr:uid="{00000000-0005-0000-0000-000034670000}"/>
    <cellStyle name="Normal 5 2 2 3 2 5 5" xfId="15033" xr:uid="{00000000-0005-0000-0000-000035670000}"/>
    <cellStyle name="Normal 5 2 2 3 2 5 5 2" xfId="23737" xr:uid="{00000000-0005-0000-0000-000036670000}"/>
    <cellStyle name="Normal 5 2 2 3 2 5 6" xfId="21568" xr:uid="{00000000-0005-0000-0000-000037670000}"/>
    <cellStyle name="Normal 5 2 2 3 3" xfId="12620" xr:uid="{00000000-0005-0000-0000-000038670000}"/>
    <cellStyle name="Normal 5 2 2 3 3 2" xfId="12621" xr:uid="{00000000-0005-0000-0000-000039670000}"/>
    <cellStyle name="Normal 5 2 2 3 3 2 2" xfId="12622" xr:uid="{00000000-0005-0000-0000-00003A670000}"/>
    <cellStyle name="Normal 5 2 2 3 3 2 2 2" xfId="12623" xr:uid="{00000000-0005-0000-0000-00003B670000}"/>
    <cellStyle name="Normal 5 2 2 3 3 2 2 2 2" xfId="12624" xr:uid="{00000000-0005-0000-0000-00003C670000}"/>
    <cellStyle name="Normal 5 2 2 3 3 2 2 2 2 2" xfId="12625" xr:uid="{00000000-0005-0000-0000-00003D670000}"/>
    <cellStyle name="Normal 5 2 2 3 3 2 2 2 2 2 2" xfId="17220" xr:uid="{00000000-0005-0000-0000-00003E670000}"/>
    <cellStyle name="Normal 5 2 2 3 3 2 2 2 2 2 2 2" xfId="25924" xr:uid="{00000000-0005-0000-0000-00003F670000}"/>
    <cellStyle name="Normal 5 2 2 3 3 2 2 2 2 2 3" xfId="19404" xr:uid="{00000000-0005-0000-0000-000040670000}"/>
    <cellStyle name="Normal 5 2 2 3 3 2 2 2 2 2 3 2" xfId="28108" xr:uid="{00000000-0005-0000-0000-000041670000}"/>
    <cellStyle name="Normal 5 2 2 3 3 2 2 2 2 2 4" xfId="15036" xr:uid="{00000000-0005-0000-0000-000042670000}"/>
    <cellStyle name="Normal 5 2 2 3 3 2 2 2 2 2 4 2" xfId="23740" xr:uid="{00000000-0005-0000-0000-000043670000}"/>
    <cellStyle name="Normal 5 2 2 3 3 2 2 2 2 2 5" xfId="21571" xr:uid="{00000000-0005-0000-0000-000044670000}"/>
    <cellStyle name="Normal 5 2 2 3 3 2 2 2 3" xfId="17219" xr:uid="{00000000-0005-0000-0000-000045670000}"/>
    <cellStyle name="Normal 5 2 2 3 3 2 2 2 3 2" xfId="25923" xr:uid="{00000000-0005-0000-0000-000046670000}"/>
    <cellStyle name="Normal 5 2 2 3 3 2 2 2 4" xfId="19403" xr:uid="{00000000-0005-0000-0000-000047670000}"/>
    <cellStyle name="Normal 5 2 2 3 3 2 2 2 4 2" xfId="28107" xr:uid="{00000000-0005-0000-0000-000048670000}"/>
    <cellStyle name="Normal 5 2 2 3 3 2 2 2 5" xfId="15035" xr:uid="{00000000-0005-0000-0000-000049670000}"/>
    <cellStyle name="Normal 5 2 2 3 3 2 2 2 5 2" xfId="23739" xr:uid="{00000000-0005-0000-0000-00004A670000}"/>
    <cellStyle name="Normal 5 2 2 3 3 2 2 2 6" xfId="21570" xr:uid="{00000000-0005-0000-0000-00004B670000}"/>
    <cellStyle name="Normal 5 2 2 3 3 2 2 3" xfId="12626" xr:uid="{00000000-0005-0000-0000-00004C670000}"/>
    <cellStyle name="Normal 5 2 2 3 3 2 2 3 2" xfId="17221" xr:uid="{00000000-0005-0000-0000-00004D670000}"/>
    <cellStyle name="Normal 5 2 2 3 3 2 2 3 2 2" xfId="25925" xr:uid="{00000000-0005-0000-0000-00004E670000}"/>
    <cellStyle name="Normal 5 2 2 3 3 2 2 3 3" xfId="19405" xr:uid="{00000000-0005-0000-0000-00004F670000}"/>
    <cellStyle name="Normal 5 2 2 3 3 2 2 3 3 2" xfId="28109" xr:uid="{00000000-0005-0000-0000-000050670000}"/>
    <cellStyle name="Normal 5 2 2 3 3 2 2 3 4" xfId="15037" xr:uid="{00000000-0005-0000-0000-000051670000}"/>
    <cellStyle name="Normal 5 2 2 3 3 2 2 3 4 2" xfId="23741" xr:uid="{00000000-0005-0000-0000-000052670000}"/>
    <cellStyle name="Normal 5 2 2 3 3 2 2 3 5" xfId="21572" xr:uid="{00000000-0005-0000-0000-000053670000}"/>
    <cellStyle name="Normal 5 2 2 3 3 2 3" xfId="12627" xr:uid="{00000000-0005-0000-0000-000054670000}"/>
    <cellStyle name="Normal 5 2 2 3 3 2 3 2" xfId="12628" xr:uid="{00000000-0005-0000-0000-000055670000}"/>
    <cellStyle name="Normal 5 2 2 3 3 2 3 2 2" xfId="17222" xr:uid="{00000000-0005-0000-0000-000056670000}"/>
    <cellStyle name="Normal 5 2 2 3 3 2 3 2 2 2" xfId="25926" xr:uid="{00000000-0005-0000-0000-000057670000}"/>
    <cellStyle name="Normal 5 2 2 3 3 2 3 2 3" xfId="19406" xr:uid="{00000000-0005-0000-0000-000058670000}"/>
    <cellStyle name="Normal 5 2 2 3 3 2 3 2 3 2" xfId="28110" xr:uid="{00000000-0005-0000-0000-000059670000}"/>
    <cellStyle name="Normal 5 2 2 3 3 2 3 2 4" xfId="15038" xr:uid="{00000000-0005-0000-0000-00005A670000}"/>
    <cellStyle name="Normal 5 2 2 3 3 2 3 2 4 2" xfId="23742" xr:uid="{00000000-0005-0000-0000-00005B670000}"/>
    <cellStyle name="Normal 5 2 2 3 3 2 3 2 5" xfId="21573" xr:uid="{00000000-0005-0000-0000-00005C670000}"/>
    <cellStyle name="Normal 5 2 2 3 3 2 4" xfId="17218" xr:uid="{00000000-0005-0000-0000-00005D670000}"/>
    <cellStyle name="Normal 5 2 2 3 3 2 4 2" xfId="25922" xr:uid="{00000000-0005-0000-0000-00005E670000}"/>
    <cellStyle name="Normal 5 2 2 3 3 2 5" xfId="19402" xr:uid="{00000000-0005-0000-0000-00005F670000}"/>
    <cellStyle name="Normal 5 2 2 3 3 2 5 2" xfId="28106" xr:uid="{00000000-0005-0000-0000-000060670000}"/>
    <cellStyle name="Normal 5 2 2 3 3 2 6" xfId="15034" xr:uid="{00000000-0005-0000-0000-000061670000}"/>
    <cellStyle name="Normal 5 2 2 3 3 2 6 2" xfId="23738" xr:uid="{00000000-0005-0000-0000-000062670000}"/>
    <cellStyle name="Normal 5 2 2 3 3 2 7" xfId="21569" xr:uid="{00000000-0005-0000-0000-000063670000}"/>
    <cellStyle name="Normal 5 2 2 3 3 3" xfId="12629" xr:uid="{00000000-0005-0000-0000-000064670000}"/>
    <cellStyle name="Normal 5 2 2 3 3 3 2" xfId="12630" xr:uid="{00000000-0005-0000-0000-000065670000}"/>
    <cellStyle name="Normal 5 2 2 3 3 3 2 2" xfId="12631" xr:uid="{00000000-0005-0000-0000-000066670000}"/>
    <cellStyle name="Normal 5 2 2 3 3 3 2 2 2" xfId="17224" xr:uid="{00000000-0005-0000-0000-000067670000}"/>
    <cellStyle name="Normal 5 2 2 3 3 3 2 2 2 2" xfId="25928" xr:uid="{00000000-0005-0000-0000-000068670000}"/>
    <cellStyle name="Normal 5 2 2 3 3 3 2 2 3" xfId="19408" xr:uid="{00000000-0005-0000-0000-000069670000}"/>
    <cellStyle name="Normal 5 2 2 3 3 3 2 2 3 2" xfId="28112" xr:uid="{00000000-0005-0000-0000-00006A670000}"/>
    <cellStyle name="Normal 5 2 2 3 3 3 2 2 4" xfId="15040" xr:uid="{00000000-0005-0000-0000-00006B670000}"/>
    <cellStyle name="Normal 5 2 2 3 3 3 2 2 4 2" xfId="23744" xr:uid="{00000000-0005-0000-0000-00006C670000}"/>
    <cellStyle name="Normal 5 2 2 3 3 3 2 2 5" xfId="21575" xr:uid="{00000000-0005-0000-0000-00006D670000}"/>
    <cellStyle name="Normal 5 2 2 3 3 3 3" xfId="17223" xr:uid="{00000000-0005-0000-0000-00006E670000}"/>
    <cellStyle name="Normal 5 2 2 3 3 3 3 2" xfId="25927" xr:uid="{00000000-0005-0000-0000-00006F670000}"/>
    <cellStyle name="Normal 5 2 2 3 3 3 4" xfId="19407" xr:uid="{00000000-0005-0000-0000-000070670000}"/>
    <cellStyle name="Normal 5 2 2 3 3 3 4 2" xfId="28111" xr:uid="{00000000-0005-0000-0000-000071670000}"/>
    <cellStyle name="Normal 5 2 2 3 3 3 5" xfId="15039" xr:uid="{00000000-0005-0000-0000-000072670000}"/>
    <cellStyle name="Normal 5 2 2 3 3 3 5 2" xfId="23743" xr:uid="{00000000-0005-0000-0000-000073670000}"/>
    <cellStyle name="Normal 5 2 2 3 3 3 6" xfId="21574" xr:uid="{00000000-0005-0000-0000-000074670000}"/>
    <cellStyle name="Normal 5 2 2 3 3 4" xfId="12632" xr:uid="{00000000-0005-0000-0000-000075670000}"/>
    <cellStyle name="Normal 5 2 2 3 3 4 2" xfId="17225" xr:uid="{00000000-0005-0000-0000-000076670000}"/>
    <cellStyle name="Normal 5 2 2 3 3 4 2 2" xfId="25929" xr:uid="{00000000-0005-0000-0000-000077670000}"/>
    <cellStyle name="Normal 5 2 2 3 3 4 3" xfId="19409" xr:uid="{00000000-0005-0000-0000-000078670000}"/>
    <cellStyle name="Normal 5 2 2 3 3 4 3 2" xfId="28113" xr:uid="{00000000-0005-0000-0000-000079670000}"/>
    <cellStyle name="Normal 5 2 2 3 3 4 4" xfId="15041" xr:uid="{00000000-0005-0000-0000-00007A670000}"/>
    <cellStyle name="Normal 5 2 2 3 3 4 4 2" xfId="23745" xr:uid="{00000000-0005-0000-0000-00007B670000}"/>
    <cellStyle name="Normal 5 2 2 3 3 4 5" xfId="21576" xr:uid="{00000000-0005-0000-0000-00007C670000}"/>
    <cellStyle name="Normal 5 2 2 3 4" xfId="12633" xr:uid="{00000000-0005-0000-0000-00007D670000}"/>
    <cellStyle name="Normal 5 2 2 3 4 2" xfId="12634" xr:uid="{00000000-0005-0000-0000-00007E670000}"/>
    <cellStyle name="Normal 5 2 2 3 4 2 2" xfId="12635" xr:uid="{00000000-0005-0000-0000-00007F670000}"/>
    <cellStyle name="Normal 5 2 2 3 4 2 2 2" xfId="12636" xr:uid="{00000000-0005-0000-0000-000080670000}"/>
    <cellStyle name="Normal 5 2 2 3 4 2 2 2 2" xfId="17227" xr:uid="{00000000-0005-0000-0000-000081670000}"/>
    <cellStyle name="Normal 5 2 2 3 4 2 2 2 2 2" xfId="25931" xr:uid="{00000000-0005-0000-0000-000082670000}"/>
    <cellStyle name="Normal 5 2 2 3 4 2 2 2 3" xfId="19411" xr:uid="{00000000-0005-0000-0000-000083670000}"/>
    <cellStyle name="Normal 5 2 2 3 4 2 2 2 3 2" xfId="28115" xr:uid="{00000000-0005-0000-0000-000084670000}"/>
    <cellStyle name="Normal 5 2 2 3 4 2 2 2 4" xfId="15043" xr:uid="{00000000-0005-0000-0000-000085670000}"/>
    <cellStyle name="Normal 5 2 2 3 4 2 2 2 4 2" xfId="23747" xr:uid="{00000000-0005-0000-0000-000086670000}"/>
    <cellStyle name="Normal 5 2 2 3 4 2 2 2 5" xfId="21578" xr:uid="{00000000-0005-0000-0000-000087670000}"/>
    <cellStyle name="Normal 5 2 2 3 4 2 3" xfId="17226" xr:uid="{00000000-0005-0000-0000-000088670000}"/>
    <cellStyle name="Normal 5 2 2 3 4 2 3 2" xfId="25930" xr:uid="{00000000-0005-0000-0000-000089670000}"/>
    <cellStyle name="Normal 5 2 2 3 4 2 4" xfId="19410" xr:uid="{00000000-0005-0000-0000-00008A670000}"/>
    <cellStyle name="Normal 5 2 2 3 4 2 4 2" xfId="28114" xr:uid="{00000000-0005-0000-0000-00008B670000}"/>
    <cellStyle name="Normal 5 2 2 3 4 2 5" xfId="15042" xr:uid="{00000000-0005-0000-0000-00008C670000}"/>
    <cellStyle name="Normal 5 2 2 3 4 2 5 2" xfId="23746" xr:uid="{00000000-0005-0000-0000-00008D670000}"/>
    <cellStyle name="Normal 5 2 2 3 4 2 6" xfId="21577" xr:uid="{00000000-0005-0000-0000-00008E670000}"/>
    <cellStyle name="Normal 5 2 2 3 4 3" xfId="12637" xr:uid="{00000000-0005-0000-0000-00008F670000}"/>
    <cellStyle name="Normal 5 2 2 3 4 3 2" xfId="17228" xr:uid="{00000000-0005-0000-0000-000090670000}"/>
    <cellStyle name="Normal 5 2 2 3 4 3 2 2" xfId="25932" xr:uid="{00000000-0005-0000-0000-000091670000}"/>
    <cellStyle name="Normal 5 2 2 3 4 3 3" xfId="19412" xr:uid="{00000000-0005-0000-0000-000092670000}"/>
    <cellStyle name="Normal 5 2 2 3 4 3 3 2" xfId="28116" xr:uid="{00000000-0005-0000-0000-000093670000}"/>
    <cellStyle name="Normal 5 2 2 3 4 3 4" xfId="15044" xr:uid="{00000000-0005-0000-0000-000094670000}"/>
    <cellStyle name="Normal 5 2 2 3 4 3 4 2" xfId="23748" xr:uid="{00000000-0005-0000-0000-000095670000}"/>
    <cellStyle name="Normal 5 2 2 3 4 3 5" xfId="21579" xr:uid="{00000000-0005-0000-0000-000096670000}"/>
    <cellStyle name="Normal 5 2 2 3 5" xfId="12638" xr:uid="{00000000-0005-0000-0000-000097670000}"/>
    <cellStyle name="Normal 5 2 2 3 5 2" xfId="12639" xr:uid="{00000000-0005-0000-0000-000098670000}"/>
    <cellStyle name="Normal 5 2 2 3 5 2 2" xfId="17229" xr:uid="{00000000-0005-0000-0000-000099670000}"/>
    <cellStyle name="Normal 5 2 2 3 5 2 2 2" xfId="25933" xr:uid="{00000000-0005-0000-0000-00009A670000}"/>
    <cellStyle name="Normal 5 2 2 3 5 2 3" xfId="19413" xr:uid="{00000000-0005-0000-0000-00009B670000}"/>
    <cellStyle name="Normal 5 2 2 3 5 2 3 2" xfId="28117" xr:uid="{00000000-0005-0000-0000-00009C670000}"/>
    <cellStyle name="Normal 5 2 2 3 5 2 4" xfId="15045" xr:uid="{00000000-0005-0000-0000-00009D670000}"/>
    <cellStyle name="Normal 5 2 2 3 5 2 4 2" xfId="23749" xr:uid="{00000000-0005-0000-0000-00009E670000}"/>
    <cellStyle name="Normal 5 2 2 3 5 2 5" xfId="21580" xr:uid="{00000000-0005-0000-0000-00009F670000}"/>
    <cellStyle name="Normal 5 2 2 3 6" xfId="17209" xr:uid="{00000000-0005-0000-0000-0000A0670000}"/>
    <cellStyle name="Normal 5 2 2 3 6 2" xfId="25913" xr:uid="{00000000-0005-0000-0000-0000A1670000}"/>
    <cellStyle name="Normal 5 2 2 3 7" xfId="19393" xr:uid="{00000000-0005-0000-0000-0000A2670000}"/>
    <cellStyle name="Normal 5 2 2 3 7 2" xfId="28097" xr:uid="{00000000-0005-0000-0000-0000A3670000}"/>
    <cellStyle name="Normal 5 2 2 3 8" xfId="15025" xr:uid="{00000000-0005-0000-0000-0000A4670000}"/>
    <cellStyle name="Normal 5 2 2 3 8 2" xfId="23729" xr:uid="{00000000-0005-0000-0000-0000A5670000}"/>
    <cellStyle name="Normal 5 2 2 3 9" xfId="21560" xr:uid="{00000000-0005-0000-0000-0000A6670000}"/>
    <cellStyle name="Normal 5 2 2 4" xfId="12640" xr:uid="{00000000-0005-0000-0000-0000A7670000}"/>
    <cellStyle name="Normal 5 2 2 4 2" xfId="12641" xr:uid="{00000000-0005-0000-0000-0000A8670000}"/>
    <cellStyle name="Normal 5 2 2 4 2 2" xfId="12642" xr:uid="{00000000-0005-0000-0000-0000A9670000}"/>
    <cellStyle name="Normal 5 2 2 4 2 2 2" xfId="12643" xr:uid="{00000000-0005-0000-0000-0000AA670000}"/>
    <cellStyle name="Normal 5 2 2 4 2 2 2 2" xfId="12644" xr:uid="{00000000-0005-0000-0000-0000AB670000}"/>
    <cellStyle name="Normal 5 2 2 4 2 2 2 2 2" xfId="12645" xr:uid="{00000000-0005-0000-0000-0000AC670000}"/>
    <cellStyle name="Normal 5 2 2 4 2 2 2 2 3" xfId="17232" xr:uid="{00000000-0005-0000-0000-0000AD670000}"/>
    <cellStyle name="Normal 5 2 2 4 2 2 2 2 3 2" xfId="25936" xr:uid="{00000000-0005-0000-0000-0000AE670000}"/>
    <cellStyle name="Normal 5 2 2 4 2 2 2 2 4" xfId="19416" xr:uid="{00000000-0005-0000-0000-0000AF670000}"/>
    <cellStyle name="Normal 5 2 2 4 2 2 2 2 4 2" xfId="28120" xr:uid="{00000000-0005-0000-0000-0000B0670000}"/>
    <cellStyle name="Normal 5 2 2 4 2 2 2 2 5" xfId="15048" xr:uid="{00000000-0005-0000-0000-0000B1670000}"/>
    <cellStyle name="Normal 5 2 2 4 2 2 2 2 5 2" xfId="23752" xr:uid="{00000000-0005-0000-0000-0000B2670000}"/>
    <cellStyle name="Normal 5 2 2 4 2 2 2 2 6" xfId="21583" xr:uid="{00000000-0005-0000-0000-0000B3670000}"/>
    <cellStyle name="Normal 5 2 2 4 2 2 3" xfId="12646" xr:uid="{00000000-0005-0000-0000-0000B4670000}"/>
    <cellStyle name="Normal 5 2 2 4 2 2 4" xfId="17231" xr:uid="{00000000-0005-0000-0000-0000B5670000}"/>
    <cellStyle name="Normal 5 2 2 4 2 2 4 2" xfId="25935" xr:uid="{00000000-0005-0000-0000-0000B6670000}"/>
    <cellStyle name="Normal 5 2 2 4 2 2 5" xfId="19415" xr:uid="{00000000-0005-0000-0000-0000B7670000}"/>
    <cellStyle name="Normal 5 2 2 4 2 2 5 2" xfId="28119" xr:uid="{00000000-0005-0000-0000-0000B8670000}"/>
    <cellStyle name="Normal 5 2 2 4 2 2 6" xfId="15047" xr:uid="{00000000-0005-0000-0000-0000B9670000}"/>
    <cellStyle name="Normal 5 2 2 4 2 2 6 2" xfId="23751" xr:uid="{00000000-0005-0000-0000-0000BA670000}"/>
    <cellStyle name="Normal 5 2 2 4 2 2 7" xfId="21582" xr:uid="{00000000-0005-0000-0000-0000BB670000}"/>
    <cellStyle name="Normal 5 2 2 4 2 3" xfId="12647" xr:uid="{00000000-0005-0000-0000-0000BC670000}"/>
    <cellStyle name="Normal 5 2 2 4 2 3 2" xfId="12648" xr:uid="{00000000-0005-0000-0000-0000BD670000}"/>
    <cellStyle name="Normal 5 2 2 4 2 3 3" xfId="17233" xr:uid="{00000000-0005-0000-0000-0000BE670000}"/>
    <cellStyle name="Normal 5 2 2 4 2 3 3 2" xfId="25937" xr:uid="{00000000-0005-0000-0000-0000BF670000}"/>
    <cellStyle name="Normal 5 2 2 4 2 3 4" xfId="19417" xr:uid="{00000000-0005-0000-0000-0000C0670000}"/>
    <cellStyle name="Normal 5 2 2 4 2 3 4 2" xfId="28121" xr:uid="{00000000-0005-0000-0000-0000C1670000}"/>
    <cellStyle name="Normal 5 2 2 4 2 3 5" xfId="15049" xr:uid="{00000000-0005-0000-0000-0000C2670000}"/>
    <cellStyle name="Normal 5 2 2 4 2 3 5 2" xfId="23753" xr:uid="{00000000-0005-0000-0000-0000C3670000}"/>
    <cellStyle name="Normal 5 2 2 4 2 3 6" xfId="21584" xr:uid="{00000000-0005-0000-0000-0000C4670000}"/>
    <cellStyle name="Normal 5 2 2 4 3" xfId="12649" xr:uid="{00000000-0005-0000-0000-0000C5670000}"/>
    <cellStyle name="Normal 5 2 2 4 3 2" xfId="12650" xr:uid="{00000000-0005-0000-0000-0000C6670000}"/>
    <cellStyle name="Normal 5 2 2 4 3 2 2" xfId="12651" xr:uid="{00000000-0005-0000-0000-0000C7670000}"/>
    <cellStyle name="Normal 5 2 2 4 3 2 3" xfId="17234" xr:uid="{00000000-0005-0000-0000-0000C8670000}"/>
    <cellStyle name="Normal 5 2 2 4 3 2 3 2" xfId="25938" xr:uid="{00000000-0005-0000-0000-0000C9670000}"/>
    <cellStyle name="Normal 5 2 2 4 3 2 4" xfId="19418" xr:uid="{00000000-0005-0000-0000-0000CA670000}"/>
    <cellStyle name="Normal 5 2 2 4 3 2 4 2" xfId="28122" xr:uid="{00000000-0005-0000-0000-0000CB670000}"/>
    <cellStyle name="Normal 5 2 2 4 3 2 5" xfId="15050" xr:uid="{00000000-0005-0000-0000-0000CC670000}"/>
    <cellStyle name="Normal 5 2 2 4 3 2 5 2" xfId="23754" xr:uid="{00000000-0005-0000-0000-0000CD670000}"/>
    <cellStyle name="Normal 5 2 2 4 3 2 6" xfId="21585" xr:uid="{00000000-0005-0000-0000-0000CE670000}"/>
    <cellStyle name="Normal 5 2 2 4 4" xfId="12652" xr:uid="{00000000-0005-0000-0000-0000CF670000}"/>
    <cellStyle name="Normal 5 2 2 4 5" xfId="17230" xr:uid="{00000000-0005-0000-0000-0000D0670000}"/>
    <cellStyle name="Normal 5 2 2 4 5 2" xfId="25934" xr:uid="{00000000-0005-0000-0000-0000D1670000}"/>
    <cellStyle name="Normal 5 2 2 4 6" xfId="19414" xr:uid="{00000000-0005-0000-0000-0000D2670000}"/>
    <cellStyle name="Normal 5 2 2 4 6 2" xfId="28118" xr:uid="{00000000-0005-0000-0000-0000D3670000}"/>
    <cellStyle name="Normal 5 2 2 4 7" xfId="15046" xr:uid="{00000000-0005-0000-0000-0000D4670000}"/>
    <cellStyle name="Normal 5 2 2 4 7 2" xfId="23750" xr:uid="{00000000-0005-0000-0000-0000D5670000}"/>
    <cellStyle name="Normal 5 2 2 4 8" xfId="21581" xr:uid="{00000000-0005-0000-0000-0000D6670000}"/>
    <cellStyle name="Normal 5 2 2 5" xfId="12653" xr:uid="{00000000-0005-0000-0000-0000D7670000}"/>
    <cellStyle name="Normal 5 2 2 6" xfId="12654" xr:uid="{00000000-0005-0000-0000-0000D8670000}"/>
    <cellStyle name="Normal 5 2 2 6 2" xfId="12655" xr:uid="{00000000-0005-0000-0000-0000D9670000}"/>
    <cellStyle name="Normal 5 2 2 6 2 2" xfId="12656" xr:uid="{00000000-0005-0000-0000-0000DA670000}"/>
    <cellStyle name="Normal 5 2 2 6 2 2 2" xfId="12657" xr:uid="{00000000-0005-0000-0000-0000DB670000}"/>
    <cellStyle name="Normal 5 2 2 6 2 2 3" xfId="17236" xr:uid="{00000000-0005-0000-0000-0000DC670000}"/>
    <cellStyle name="Normal 5 2 2 6 2 2 3 2" xfId="25940" xr:uid="{00000000-0005-0000-0000-0000DD670000}"/>
    <cellStyle name="Normal 5 2 2 6 2 2 4" xfId="19420" xr:uid="{00000000-0005-0000-0000-0000DE670000}"/>
    <cellStyle name="Normal 5 2 2 6 2 2 4 2" xfId="28124" xr:uid="{00000000-0005-0000-0000-0000DF670000}"/>
    <cellStyle name="Normal 5 2 2 6 2 2 5" xfId="15052" xr:uid="{00000000-0005-0000-0000-0000E0670000}"/>
    <cellStyle name="Normal 5 2 2 6 2 2 5 2" xfId="23756" xr:uid="{00000000-0005-0000-0000-0000E1670000}"/>
    <cellStyle name="Normal 5 2 2 6 2 2 6" xfId="21587" xr:uid="{00000000-0005-0000-0000-0000E2670000}"/>
    <cellStyle name="Normal 5 2 2 6 3" xfId="12658" xr:uid="{00000000-0005-0000-0000-0000E3670000}"/>
    <cellStyle name="Normal 5 2 2 6 4" xfId="17235" xr:uid="{00000000-0005-0000-0000-0000E4670000}"/>
    <cellStyle name="Normal 5 2 2 6 4 2" xfId="25939" xr:uid="{00000000-0005-0000-0000-0000E5670000}"/>
    <cellStyle name="Normal 5 2 2 6 5" xfId="19419" xr:uid="{00000000-0005-0000-0000-0000E6670000}"/>
    <cellStyle name="Normal 5 2 2 6 5 2" xfId="28123" xr:uid="{00000000-0005-0000-0000-0000E7670000}"/>
    <cellStyle name="Normal 5 2 2 6 6" xfId="15051" xr:uid="{00000000-0005-0000-0000-0000E8670000}"/>
    <cellStyle name="Normal 5 2 2 6 6 2" xfId="23755" xr:uid="{00000000-0005-0000-0000-0000E9670000}"/>
    <cellStyle name="Normal 5 2 2 6 7" xfId="21586" xr:uid="{00000000-0005-0000-0000-0000EA670000}"/>
    <cellStyle name="Normal 5 2 2 7" xfId="12659" xr:uid="{00000000-0005-0000-0000-0000EB670000}"/>
    <cellStyle name="Normal 5 2 2 7 2" xfId="12660" xr:uid="{00000000-0005-0000-0000-0000EC670000}"/>
    <cellStyle name="Normal 5 2 2 7 3" xfId="17237" xr:uid="{00000000-0005-0000-0000-0000ED670000}"/>
    <cellStyle name="Normal 5 2 2 7 3 2" xfId="25941" xr:uid="{00000000-0005-0000-0000-0000EE670000}"/>
    <cellStyle name="Normal 5 2 2 7 4" xfId="19421" xr:uid="{00000000-0005-0000-0000-0000EF670000}"/>
    <cellStyle name="Normal 5 2 2 7 4 2" xfId="28125" xr:uid="{00000000-0005-0000-0000-0000F0670000}"/>
    <cellStyle name="Normal 5 2 2 7 5" xfId="15053" xr:uid="{00000000-0005-0000-0000-0000F1670000}"/>
    <cellStyle name="Normal 5 2 2 7 5 2" xfId="23757" xr:uid="{00000000-0005-0000-0000-0000F2670000}"/>
    <cellStyle name="Normal 5 2 2 7 6" xfId="21588" xr:uid="{00000000-0005-0000-0000-0000F3670000}"/>
    <cellStyle name="Normal 5 2 3" xfId="12661" xr:uid="{00000000-0005-0000-0000-0000F4670000}"/>
    <cellStyle name="Normal 5 2 3 2" xfId="12662" xr:uid="{00000000-0005-0000-0000-0000F5670000}"/>
    <cellStyle name="Normal 5 2 3 2 2" xfId="12663" xr:uid="{00000000-0005-0000-0000-0000F6670000}"/>
    <cellStyle name="Normal 5 2 3 2 2 2" xfId="12664" xr:uid="{00000000-0005-0000-0000-0000F7670000}"/>
    <cellStyle name="Normal 5 2 3 2 2 2 2" xfId="12665" xr:uid="{00000000-0005-0000-0000-0000F8670000}"/>
    <cellStyle name="Normal 5 2 3 2 2 2 2 2" xfId="12666" xr:uid="{00000000-0005-0000-0000-0000F9670000}"/>
    <cellStyle name="Normal 5 2 3 2 2 2 2 2 2" xfId="12667" xr:uid="{00000000-0005-0000-0000-0000FA670000}"/>
    <cellStyle name="Normal 5 2 3 2 2 2 2 2 2 2" xfId="12668" xr:uid="{00000000-0005-0000-0000-0000FB670000}"/>
    <cellStyle name="Normal 5 2 3 2 2 2 2 2 2 2 2" xfId="12669" xr:uid="{00000000-0005-0000-0000-0000FC670000}"/>
    <cellStyle name="Normal 5 2 3 2 2 2 2 2 2 2 3" xfId="17241" xr:uid="{00000000-0005-0000-0000-0000FD670000}"/>
    <cellStyle name="Normal 5 2 3 2 2 2 2 2 2 2 3 2" xfId="25945" xr:uid="{00000000-0005-0000-0000-0000FE670000}"/>
    <cellStyle name="Normal 5 2 3 2 2 2 2 2 2 2 4" xfId="19425" xr:uid="{00000000-0005-0000-0000-0000FF670000}"/>
    <cellStyle name="Normal 5 2 3 2 2 2 2 2 2 2 4 2" xfId="28129" xr:uid="{00000000-0005-0000-0000-000000680000}"/>
    <cellStyle name="Normal 5 2 3 2 2 2 2 2 2 2 5" xfId="15057" xr:uid="{00000000-0005-0000-0000-000001680000}"/>
    <cellStyle name="Normal 5 2 3 2 2 2 2 2 2 2 5 2" xfId="23761" xr:uid="{00000000-0005-0000-0000-000002680000}"/>
    <cellStyle name="Normal 5 2 3 2 2 2 2 2 2 2 6" xfId="21592" xr:uid="{00000000-0005-0000-0000-000003680000}"/>
    <cellStyle name="Normal 5 2 3 2 2 2 2 2 3" xfId="12670" xr:uid="{00000000-0005-0000-0000-000004680000}"/>
    <cellStyle name="Normal 5 2 3 2 2 2 2 2 4" xfId="17240" xr:uid="{00000000-0005-0000-0000-000005680000}"/>
    <cellStyle name="Normal 5 2 3 2 2 2 2 2 4 2" xfId="25944" xr:uid="{00000000-0005-0000-0000-000006680000}"/>
    <cellStyle name="Normal 5 2 3 2 2 2 2 2 5" xfId="19424" xr:uid="{00000000-0005-0000-0000-000007680000}"/>
    <cellStyle name="Normal 5 2 3 2 2 2 2 2 5 2" xfId="28128" xr:uid="{00000000-0005-0000-0000-000008680000}"/>
    <cellStyle name="Normal 5 2 3 2 2 2 2 2 6" xfId="15056" xr:uid="{00000000-0005-0000-0000-000009680000}"/>
    <cellStyle name="Normal 5 2 3 2 2 2 2 2 6 2" xfId="23760" xr:uid="{00000000-0005-0000-0000-00000A680000}"/>
    <cellStyle name="Normal 5 2 3 2 2 2 2 2 7" xfId="21591" xr:uid="{00000000-0005-0000-0000-00000B680000}"/>
    <cellStyle name="Normal 5 2 3 2 2 2 2 3" xfId="12671" xr:uid="{00000000-0005-0000-0000-00000C680000}"/>
    <cellStyle name="Normal 5 2 3 2 2 2 2 3 2" xfId="12672" xr:uid="{00000000-0005-0000-0000-00000D680000}"/>
    <cellStyle name="Normal 5 2 3 2 2 2 2 3 3" xfId="17242" xr:uid="{00000000-0005-0000-0000-00000E680000}"/>
    <cellStyle name="Normal 5 2 3 2 2 2 2 3 3 2" xfId="25946" xr:uid="{00000000-0005-0000-0000-00000F680000}"/>
    <cellStyle name="Normal 5 2 3 2 2 2 2 3 4" xfId="19426" xr:uid="{00000000-0005-0000-0000-000010680000}"/>
    <cellStyle name="Normal 5 2 3 2 2 2 2 3 4 2" xfId="28130" xr:uid="{00000000-0005-0000-0000-000011680000}"/>
    <cellStyle name="Normal 5 2 3 2 2 2 2 3 5" xfId="15058" xr:uid="{00000000-0005-0000-0000-000012680000}"/>
    <cellStyle name="Normal 5 2 3 2 2 2 2 3 5 2" xfId="23762" xr:uid="{00000000-0005-0000-0000-000013680000}"/>
    <cellStyle name="Normal 5 2 3 2 2 2 2 3 6" xfId="21593" xr:uid="{00000000-0005-0000-0000-000014680000}"/>
    <cellStyle name="Normal 5 2 3 2 2 2 3" xfId="12673" xr:uid="{00000000-0005-0000-0000-000015680000}"/>
    <cellStyle name="Normal 5 2 3 2 2 2 3 2" xfId="12674" xr:uid="{00000000-0005-0000-0000-000016680000}"/>
    <cellStyle name="Normal 5 2 3 2 2 2 3 2 2" xfId="12675" xr:uid="{00000000-0005-0000-0000-000017680000}"/>
    <cellStyle name="Normal 5 2 3 2 2 2 3 2 3" xfId="17243" xr:uid="{00000000-0005-0000-0000-000018680000}"/>
    <cellStyle name="Normal 5 2 3 2 2 2 3 2 3 2" xfId="25947" xr:uid="{00000000-0005-0000-0000-000019680000}"/>
    <cellStyle name="Normal 5 2 3 2 2 2 3 2 4" xfId="19427" xr:uid="{00000000-0005-0000-0000-00001A680000}"/>
    <cellStyle name="Normal 5 2 3 2 2 2 3 2 4 2" xfId="28131" xr:uid="{00000000-0005-0000-0000-00001B680000}"/>
    <cellStyle name="Normal 5 2 3 2 2 2 3 2 5" xfId="15059" xr:uid="{00000000-0005-0000-0000-00001C680000}"/>
    <cellStyle name="Normal 5 2 3 2 2 2 3 2 5 2" xfId="23763" xr:uid="{00000000-0005-0000-0000-00001D680000}"/>
    <cellStyle name="Normal 5 2 3 2 2 2 3 2 6" xfId="21594" xr:uid="{00000000-0005-0000-0000-00001E680000}"/>
    <cellStyle name="Normal 5 2 3 2 2 2 4" xfId="12676" xr:uid="{00000000-0005-0000-0000-00001F680000}"/>
    <cellStyle name="Normal 5 2 3 2 2 2 5" xfId="17239" xr:uid="{00000000-0005-0000-0000-000020680000}"/>
    <cellStyle name="Normal 5 2 3 2 2 2 5 2" xfId="25943" xr:uid="{00000000-0005-0000-0000-000021680000}"/>
    <cellStyle name="Normal 5 2 3 2 2 2 6" xfId="19423" xr:uid="{00000000-0005-0000-0000-000022680000}"/>
    <cellStyle name="Normal 5 2 3 2 2 2 6 2" xfId="28127" xr:uid="{00000000-0005-0000-0000-000023680000}"/>
    <cellStyle name="Normal 5 2 3 2 2 2 7" xfId="15055" xr:uid="{00000000-0005-0000-0000-000024680000}"/>
    <cellStyle name="Normal 5 2 3 2 2 2 7 2" xfId="23759" xr:uid="{00000000-0005-0000-0000-000025680000}"/>
    <cellStyle name="Normal 5 2 3 2 2 2 8" xfId="21590" xr:uid="{00000000-0005-0000-0000-000026680000}"/>
    <cellStyle name="Normal 5 2 3 2 2 3" xfId="12677" xr:uid="{00000000-0005-0000-0000-000027680000}"/>
    <cellStyle name="Normal 5 2 3 2 2 4" xfId="12678" xr:uid="{00000000-0005-0000-0000-000028680000}"/>
    <cellStyle name="Normal 5 2 3 2 2 4 2" xfId="12679" xr:uid="{00000000-0005-0000-0000-000029680000}"/>
    <cellStyle name="Normal 5 2 3 2 2 4 2 2" xfId="12680" xr:uid="{00000000-0005-0000-0000-00002A680000}"/>
    <cellStyle name="Normal 5 2 3 2 2 4 2 2 2" xfId="12681" xr:uid="{00000000-0005-0000-0000-00002B680000}"/>
    <cellStyle name="Normal 5 2 3 2 2 4 2 2 3" xfId="17245" xr:uid="{00000000-0005-0000-0000-00002C680000}"/>
    <cellStyle name="Normal 5 2 3 2 2 4 2 2 3 2" xfId="25949" xr:uid="{00000000-0005-0000-0000-00002D680000}"/>
    <cellStyle name="Normal 5 2 3 2 2 4 2 2 4" xfId="19429" xr:uid="{00000000-0005-0000-0000-00002E680000}"/>
    <cellStyle name="Normal 5 2 3 2 2 4 2 2 4 2" xfId="28133" xr:uid="{00000000-0005-0000-0000-00002F680000}"/>
    <cellStyle name="Normal 5 2 3 2 2 4 2 2 5" xfId="15061" xr:uid="{00000000-0005-0000-0000-000030680000}"/>
    <cellStyle name="Normal 5 2 3 2 2 4 2 2 5 2" xfId="23765" xr:uid="{00000000-0005-0000-0000-000031680000}"/>
    <cellStyle name="Normal 5 2 3 2 2 4 2 2 6" xfId="21596" xr:uid="{00000000-0005-0000-0000-000032680000}"/>
    <cellStyle name="Normal 5 2 3 2 2 4 3" xfId="12682" xr:uid="{00000000-0005-0000-0000-000033680000}"/>
    <cellStyle name="Normal 5 2 3 2 2 4 4" xfId="17244" xr:uid="{00000000-0005-0000-0000-000034680000}"/>
    <cellStyle name="Normal 5 2 3 2 2 4 4 2" xfId="25948" xr:uid="{00000000-0005-0000-0000-000035680000}"/>
    <cellStyle name="Normal 5 2 3 2 2 4 5" xfId="19428" xr:uid="{00000000-0005-0000-0000-000036680000}"/>
    <cellStyle name="Normal 5 2 3 2 2 4 5 2" xfId="28132" xr:uid="{00000000-0005-0000-0000-000037680000}"/>
    <cellStyle name="Normal 5 2 3 2 2 4 6" xfId="15060" xr:uid="{00000000-0005-0000-0000-000038680000}"/>
    <cellStyle name="Normal 5 2 3 2 2 4 6 2" xfId="23764" xr:uid="{00000000-0005-0000-0000-000039680000}"/>
    <cellStyle name="Normal 5 2 3 2 2 4 7" xfId="21595" xr:uid="{00000000-0005-0000-0000-00003A680000}"/>
    <cellStyle name="Normal 5 2 3 2 2 5" xfId="12683" xr:uid="{00000000-0005-0000-0000-00003B680000}"/>
    <cellStyle name="Normal 5 2 3 2 2 5 2" xfId="12684" xr:uid="{00000000-0005-0000-0000-00003C680000}"/>
    <cellStyle name="Normal 5 2 3 2 2 5 3" xfId="17246" xr:uid="{00000000-0005-0000-0000-00003D680000}"/>
    <cellStyle name="Normal 5 2 3 2 2 5 3 2" xfId="25950" xr:uid="{00000000-0005-0000-0000-00003E680000}"/>
    <cellStyle name="Normal 5 2 3 2 2 5 4" xfId="19430" xr:uid="{00000000-0005-0000-0000-00003F680000}"/>
    <cellStyle name="Normal 5 2 3 2 2 5 4 2" xfId="28134" xr:uid="{00000000-0005-0000-0000-000040680000}"/>
    <cellStyle name="Normal 5 2 3 2 2 5 5" xfId="15062" xr:uid="{00000000-0005-0000-0000-000041680000}"/>
    <cellStyle name="Normal 5 2 3 2 2 5 5 2" xfId="23766" xr:uid="{00000000-0005-0000-0000-000042680000}"/>
    <cellStyle name="Normal 5 2 3 2 2 5 6" xfId="21597" xr:uid="{00000000-0005-0000-0000-000043680000}"/>
    <cellStyle name="Normal 5 2 3 2 3" xfId="12685" xr:uid="{00000000-0005-0000-0000-000044680000}"/>
    <cellStyle name="Normal 5 2 3 2 3 2" xfId="12686" xr:uid="{00000000-0005-0000-0000-000045680000}"/>
    <cellStyle name="Normal 5 2 3 2 3 2 2" xfId="12687" xr:uid="{00000000-0005-0000-0000-000046680000}"/>
    <cellStyle name="Normal 5 2 3 2 3 2 2 2" xfId="12688" xr:uid="{00000000-0005-0000-0000-000047680000}"/>
    <cellStyle name="Normal 5 2 3 2 3 2 2 2 2" xfId="12689" xr:uid="{00000000-0005-0000-0000-000048680000}"/>
    <cellStyle name="Normal 5 2 3 2 3 2 2 2 2 2" xfId="12690" xr:uid="{00000000-0005-0000-0000-000049680000}"/>
    <cellStyle name="Normal 5 2 3 2 3 2 2 2 2 2 2" xfId="17249" xr:uid="{00000000-0005-0000-0000-00004A680000}"/>
    <cellStyle name="Normal 5 2 3 2 3 2 2 2 2 2 2 2" xfId="25953" xr:uid="{00000000-0005-0000-0000-00004B680000}"/>
    <cellStyle name="Normal 5 2 3 2 3 2 2 2 2 2 3" xfId="19433" xr:uid="{00000000-0005-0000-0000-00004C680000}"/>
    <cellStyle name="Normal 5 2 3 2 3 2 2 2 2 2 3 2" xfId="28137" xr:uid="{00000000-0005-0000-0000-00004D680000}"/>
    <cellStyle name="Normal 5 2 3 2 3 2 2 2 2 2 4" xfId="15065" xr:uid="{00000000-0005-0000-0000-00004E680000}"/>
    <cellStyle name="Normal 5 2 3 2 3 2 2 2 2 2 4 2" xfId="23769" xr:uid="{00000000-0005-0000-0000-00004F680000}"/>
    <cellStyle name="Normal 5 2 3 2 3 2 2 2 2 2 5" xfId="21600" xr:uid="{00000000-0005-0000-0000-000050680000}"/>
    <cellStyle name="Normal 5 2 3 2 3 2 2 2 3" xfId="17248" xr:uid="{00000000-0005-0000-0000-000051680000}"/>
    <cellStyle name="Normal 5 2 3 2 3 2 2 2 3 2" xfId="25952" xr:uid="{00000000-0005-0000-0000-000052680000}"/>
    <cellStyle name="Normal 5 2 3 2 3 2 2 2 4" xfId="19432" xr:uid="{00000000-0005-0000-0000-000053680000}"/>
    <cellStyle name="Normal 5 2 3 2 3 2 2 2 4 2" xfId="28136" xr:uid="{00000000-0005-0000-0000-000054680000}"/>
    <cellStyle name="Normal 5 2 3 2 3 2 2 2 5" xfId="15064" xr:uid="{00000000-0005-0000-0000-000055680000}"/>
    <cellStyle name="Normal 5 2 3 2 3 2 2 2 5 2" xfId="23768" xr:uid="{00000000-0005-0000-0000-000056680000}"/>
    <cellStyle name="Normal 5 2 3 2 3 2 2 2 6" xfId="21599" xr:uid="{00000000-0005-0000-0000-000057680000}"/>
    <cellStyle name="Normal 5 2 3 2 3 2 2 3" xfId="12691" xr:uid="{00000000-0005-0000-0000-000058680000}"/>
    <cellStyle name="Normal 5 2 3 2 3 2 2 3 2" xfId="17250" xr:uid="{00000000-0005-0000-0000-000059680000}"/>
    <cellStyle name="Normal 5 2 3 2 3 2 2 3 2 2" xfId="25954" xr:uid="{00000000-0005-0000-0000-00005A680000}"/>
    <cellStyle name="Normal 5 2 3 2 3 2 2 3 3" xfId="19434" xr:uid="{00000000-0005-0000-0000-00005B680000}"/>
    <cellStyle name="Normal 5 2 3 2 3 2 2 3 3 2" xfId="28138" xr:uid="{00000000-0005-0000-0000-00005C680000}"/>
    <cellStyle name="Normal 5 2 3 2 3 2 2 3 4" xfId="15066" xr:uid="{00000000-0005-0000-0000-00005D680000}"/>
    <cellStyle name="Normal 5 2 3 2 3 2 2 3 4 2" xfId="23770" xr:uid="{00000000-0005-0000-0000-00005E680000}"/>
    <cellStyle name="Normal 5 2 3 2 3 2 2 3 5" xfId="21601" xr:uid="{00000000-0005-0000-0000-00005F680000}"/>
    <cellStyle name="Normal 5 2 3 2 3 2 3" xfId="12692" xr:uid="{00000000-0005-0000-0000-000060680000}"/>
    <cellStyle name="Normal 5 2 3 2 3 2 3 2" xfId="12693" xr:uid="{00000000-0005-0000-0000-000061680000}"/>
    <cellStyle name="Normal 5 2 3 2 3 2 3 2 2" xfId="17251" xr:uid="{00000000-0005-0000-0000-000062680000}"/>
    <cellStyle name="Normal 5 2 3 2 3 2 3 2 2 2" xfId="25955" xr:uid="{00000000-0005-0000-0000-000063680000}"/>
    <cellStyle name="Normal 5 2 3 2 3 2 3 2 3" xfId="19435" xr:uid="{00000000-0005-0000-0000-000064680000}"/>
    <cellStyle name="Normal 5 2 3 2 3 2 3 2 3 2" xfId="28139" xr:uid="{00000000-0005-0000-0000-000065680000}"/>
    <cellStyle name="Normal 5 2 3 2 3 2 3 2 4" xfId="15067" xr:uid="{00000000-0005-0000-0000-000066680000}"/>
    <cellStyle name="Normal 5 2 3 2 3 2 3 2 4 2" xfId="23771" xr:uid="{00000000-0005-0000-0000-000067680000}"/>
    <cellStyle name="Normal 5 2 3 2 3 2 3 2 5" xfId="21602" xr:uid="{00000000-0005-0000-0000-000068680000}"/>
    <cellStyle name="Normal 5 2 3 2 3 2 4" xfId="17247" xr:uid="{00000000-0005-0000-0000-000069680000}"/>
    <cellStyle name="Normal 5 2 3 2 3 2 4 2" xfId="25951" xr:uid="{00000000-0005-0000-0000-00006A680000}"/>
    <cellStyle name="Normal 5 2 3 2 3 2 5" xfId="19431" xr:uid="{00000000-0005-0000-0000-00006B680000}"/>
    <cellStyle name="Normal 5 2 3 2 3 2 5 2" xfId="28135" xr:uid="{00000000-0005-0000-0000-00006C680000}"/>
    <cellStyle name="Normal 5 2 3 2 3 2 6" xfId="15063" xr:uid="{00000000-0005-0000-0000-00006D680000}"/>
    <cellStyle name="Normal 5 2 3 2 3 2 6 2" xfId="23767" xr:uid="{00000000-0005-0000-0000-00006E680000}"/>
    <cellStyle name="Normal 5 2 3 2 3 2 7" xfId="21598" xr:uid="{00000000-0005-0000-0000-00006F680000}"/>
    <cellStyle name="Normal 5 2 3 2 3 3" xfId="12694" xr:uid="{00000000-0005-0000-0000-000070680000}"/>
    <cellStyle name="Normal 5 2 3 2 3 3 2" xfId="12695" xr:uid="{00000000-0005-0000-0000-000071680000}"/>
    <cellStyle name="Normal 5 2 3 2 3 3 2 2" xfId="12696" xr:uid="{00000000-0005-0000-0000-000072680000}"/>
    <cellStyle name="Normal 5 2 3 2 3 3 2 2 2" xfId="17253" xr:uid="{00000000-0005-0000-0000-000073680000}"/>
    <cellStyle name="Normal 5 2 3 2 3 3 2 2 2 2" xfId="25957" xr:uid="{00000000-0005-0000-0000-000074680000}"/>
    <cellStyle name="Normal 5 2 3 2 3 3 2 2 3" xfId="19437" xr:uid="{00000000-0005-0000-0000-000075680000}"/>
    <cellStyle name="Normal 5 2 3 2 3 3 2 2 3 2" xfId="28141" xr:uid="{00000000-0005-0000-0000-000076680000}"/>
    <cellStyle name="Normal 5 2 3 2 3 3 2 2 4" xfId="15069" xr:uid="{00000000-0005-0000-0000-000077680000}"/>
    <cellStyle name="Normal 5 2 3 2 3 3 2 2 4 2" xfId="23773" xr:uid="{00000000-0005-0000-0000-000078680000}"/>
    <cellStyle name="Normal 5 2 3 2 3 3 2 2 5" xfId="21604" xr:uid="{00000000-0005-0000-0000-000079680000}"/>
    <cellStyle name="Normal 5 2 3 2 3 3 3" xfId="17252" xr:uid="{00000000-0005-0000-0000-00007A680000}"/>
    <cellStyle name="Normal 5 2 3 2 3 3 3 2" xfId="25956" xr:uid="{00000000-0005-0000-0000-00007B680000}"/>
    <cellStyle name="Normal 5 2 3 2 3 3 4" xfId="19436" xr:uid="{00000000-0005-0000-0000-00007C680000}"/>
    <cellStyle name="Normal 5 2 3 2 3 3 4 2" xfId="28140" xr:uid="{00000000-0005-0000-0000-00007D680000}"/>
    <cellStyle name="Normal 5 2 3 2 3 3 5" xfId="15068" xr:uid="{00000000-0005-0000-0000-00007E680000}"/>
    <cellStyle name="Normal 5 2 3 2 3 3 5 2" xfId="23772" xr:uid="{00000000-0005-0000-0000-00007F680000}"/>
    <cellStyle name="Normal 5 2 3 2 3 3 6" xfId="21603" xr:uid="{00000000-0005-0000-0000-000080680000}"/>
    <cellStyle name="Normal 5 2 3 2 3 4" xfId="12697" xr:uid="{00000000-0005-0000-0000-000081680000}"/>
    <cellStyle name="Normal 5 2 3 2 3 4 2" xfId="17254" xr:uid="{00000000-0005-0000-0000-000082680000}"/>
    <cellStyle name="Normal 5 2 3 2 3 4 2 2" xfId="25958" xr:uid="{00000000-0005-0000-0000-000083680000}"/>
    <cellStyle name="Normal 5 2 3 2 3 4 3" xfId="19438" xr:uid="{00000000-0005-0000-0000-000084680000}"/>
    <cellStyle name="Normal 5 2 3 2 3 4 3 2" xfId="28142" xr:uid="{00000000-0005-0000-0000-000085680000}"/>
    <cellStyle name="Normal 5 2 3 2 3 4 4" xfId="15070" xr:uid="{00000000-0005-0000-0000-000086680000}"/>
    <cellStyle name="Normal 5 2 3 2 3 4 4 2" xfId="23774" xr:uid="{00000000-0005-0000-0000-000087680000}"/>
    <cellStyle name="Normal 5 2 3 2 3 4 5" xfId="21605" xr:uid="{00000000-0005-0000-0000-000088680000}"/>
    <cellStyle name="Normal 5 2 3 2 4" xfId="12698" xr:uid="{00000000-0005-0000-0000-000089680000}"/>
    <cellStyle name="Normal 5 2 3 2 4 2" xfId="12699" xr:uid="{00000000-0005-0000-0000-00008A680000}"/>
    <cellStyle name="Normal 5 2 3 2 4 2 2" xfId="12700" xr:uid="{00000000-0005-0000-0000-00008B680000}"/>
    <cellStyle name="Normal 5 2 3 2 4 2 2 2" xfId="12701" xr:uid="{00000000-0005-0000-0000-00008C680000}"/>
    <cellStyle name="Normal 5 2 3 2 4 2 2 2 2" xfId="17256" xr:uid="{00000000-0005-0000-0000-00008D680000}"/>
    <cellStyle name="Normal 5 2 3 2 4 2 2 2 2 2" xfId="25960" xr:uid="{00000000-0005-0000-0000-00008E680000}"/>
    <cellStyle name="Normal 5 2 3 2 4 2 2 2 3" xfId="19440" xr:uid="{00000000-0005-0000-0000-00008F680000}"/>
    <cellStyle name="Normal 5 2 3 2 4 2 2 2 3 2" xfId="28144" xr:uid="{00000000-0005-0000-0000-000090680000}"/>
    <cellStyle name="Normal 5 2 3 2 4 2 2 2 4" xfId="15072" xr:uid="{00000000-0005-0000-0000-000091680000}"/>
    <cellStyle name="Normal 5 2 3 2 4 2 2 2 4 2" xfId="23776" xr:uid="{00000000-0005-0000-0000-000092680000}"/>
    <cellStyle name="Normal 5 2 3 2 4 2 2 2 5" xfId="21607" xr:uid="{00000000-0005-0000-0000-000093680000}"/>
    <cellStyle name="Normal 5 2 3 2 4 2 3" xfId="17255" xr:uid="{00000000-0005-0000-0000-000094680000}"/>
    <cellStyle name="Normal 5 2 3 2 4 2 3 2" xfId="25959" xr:uid="{00000000-0005-0000-0000-000095680000}"/>
    <cellStyle name="Normal 5 2 3 2 4 2 4" xfId="19439" xr:uid="{00000000-0005-0000-0000-000096680000}"/>
    <cellStyle name="Normal 5 2 3 2 4 2 4 2" xfId="28143" xr:uid="{00000000-0005-0000-0000-000097680000}"/>
    <cellStyle name="Normal 5 2 3 2 4 2 5" xfId="15071" xr:uid="{00000000-0005-0000-0000-000098680000}"/>
    <cellStyle name="Normal 5 2 3 2 4 2 5 2" xfId="23775" xr:uid="{00000000-0005-0000-0000-000099680000}"/>
    <cellStyle name="Normal 5 2 3 2 4 2 6" xfId="21606" xr:uid="{00000000-0005-0000-0000-00009A680000}"/>
    <cellStyle name="Normal 5 2 3 2 4 3" xfId="12702" xr:uid="{00000000-0005-0000-0000-00009B680000}"/>
    <cellStyle name="Normal 5 2 3 2 4 3 2" xfId="17257" xr:uid="{00000000-0005-0000-0000-00009C680000}"/>
    <cellStyle name="Normal 5 2 3 2 4 3 2 2" xfId="25961" xr:uid="{00000000-0005-0000-0000-00009D680000}"/>
    <cellStyle name="Normal 5 2 3 2 4 3 3" xfId="19441" xr:uid="{00000000-0005-0000-0000-00009E680000}"/>
    <cellStyle name="Normal 5 2 3 2 4 3 3 2" xfId="28145" xr:uid="{00000000-0005-0000-0000-00009F680000}"/>
    <cellStyle name="Normal 5 2 3 2 4 3 4" xfId="15073" xr:uid="{00000000-0005-0000-0000-0000A0680000}"/>
    <cellStyle name="Normal 5 2 3 2 4 3 4 2" xfId="23777" xr:uid="{00000000-0005-0000-0000-0000A1680000}"/>
    <cellStyle name="Normal 5 2 3 2 4 3 5" xfId="21608" xr:uid="{00000000-0005-0000-0000-0000A2680000}"/>
    <cellStyle name="Normal 5 2 3 2 5" xfId="12703" xr:uid="{00000000-0005-0000-0000-0000A3680000}"/>
    <cellStyle name="Normal 5 2 3 2 5 2" xfId="12704" xr:uid="{00000000-0005-0000-0000-0000A4680000}"/>
    <cellStyle name="Normal 5 2 3 2 5 2 2" xfId="17258" xr:uid="{00000000-0005-0000-0000-0000A5680000}"/>
    <cellStyle name="Normal 5 2 3 2 5 2 2 2" xfId="25962" xr:uid="{00000000-0005-0000-0000-0000A6680000}"/>
    <cellStyle name="Normal 5 2 3 2 5 2 3" xfId="19442" xr:uid="{00000000-0005-0000-0000-0000A7680000}"/>
    <cellStyle name="Normal 5 2 3 2 5 2 3 2" xfId="28146" xr:uid="{00000000-0005-0000-0000-0000A8680000}"/>
    <cellStyle name="Normal 5 2 3 2 5 2 4" xfId="15074" xr:uid="{00000000-0005-0000-0000-0000A9680000}"/>
    <cellStyle name="Normal 5 2 3 2 5 2 4 2" xfId="23778" xr:uid="{00000000-0005-0000-0000-0000AA680000}"/>
    <cellStyle name="Normal 5 2 3 2 5 2 5" xfId="21609" xr:uid="{00000000-0005-0000-0000-0000AB680000}"/>
    <cellStyle name="Normal 5 2 3 2 6" xfId="17238" xr:uid="{00000000-0005-0000-0000-0000AC680000}"/>
    <cellStyle name="Normal 5 2 3 2 6 2" xfId="25942" xr:uid="{00000000-0005-0000-0000-0000AD680000}"/>
    <cellStyle name="Normal 5 2 3 2 7" xfId="19422" xr:uid="{00000000-0005-0000-0000-0000AE680000}"/>
    <cellStyle name="Normal 5 2 3 2 7 2" xfId="28126" xr:uid="{00000000-0005-0000-0000-0000AF680000}"/>
    <cellStyle name="Normal 5 2 3 2 8" xfId="15054" xr:uid="{00000000-0005-0000-0000-0000B0680000}"/>
    <cellStyle name="Normal 5 2 3 2 8 2" xfId="23758" xr:uid="{00000000-0005-0000-0000-0000B1680000}"/>
    <cellStyle name="Normal 5 2 3 2 9" xfId="21589" xr:uid="{00000000-0005-0000-0000-0000B2680000}"/>
    <cellStyle name="Normal 5 2 3 3" xfId="12705" xr:uid="{00000000-0005-0000-0000-0000B3680000}"/>
    <cellStyle name="Normal 5 2 3 3 2" xfId="12706" xr:uid="{00000000-0005-0000-0000-0000B4680000}"/>
    <cellStyle name="Normal 5 2 3 3 2 2" xfId="12707" xr:uid="{00000000-0005-0000-0000-0000B5680000}"/>
    <cellStyle name="Normal 5 2 3 3 2 2 2" xfId="12708" xr:uid="{00000000-0005-0000-0000-0000B6680000}"/>
    <cellStyle name="Normal 5 2 3 3 2 2 2 2" xfId="12709" xr:uid="{00000000-0005-0000-0000-0000B7680000}"/>
    <cellStyle name="Normal 5 2 3 3 2 2 2 2 2" xfId="12710" xr:uid="{00000000-0005-0000-0000-0000B8680000}"/>
    <cellStyle name="Normal 5 2 3 3 2 2 2 2 3" xfId="17261" xr:uid="{00000000-0005-0000-0000-0000B9680000}"/>
    <cellStyle name="Normal 5 2 3 3 2 2 2 2 3 2" xfId="25965" xr:uid="{00000000-0005-0000-0000-0000BA680000}"/>
    <cellStyle name="Normal 5 2 3 3 2 2 2 2 4" xfId="19445" xr:uid="{00000000-0005-0000-0000-0000BB680000}"/>
    <cellStyle name="Normal 5 2 3 3 2 2 2 2 4 2" xfId="28149" xr:uid="{00000000-0005-0000-0000-0000BC680000}"/>
    <cellStyle name="Normal 5 2 3 3 2 2 2 2 5" xfId="15077" xr:uid="{00000000-0005-0000-0000-0000BD680000}"/>
    <cellStyle name="Normal 5 2 3 3 2 2 2 2 5 2" xfId="23781" xr:uid="{00000000-0005-0000-0000-0000BE680000}"/>
    <cellStyle name="Normal 5 2 3 3 2 2 2 2 6" xfId="21612" xr:uid="{00000000-0005-0000-0000-0000BF680000}"/>
    <cellStyle name="Normal 5 2 3 3 2 2 3" xfId="12711" xr:uid="{00000000-0005-0000-0000-0000C0680000}"/>
    <cellStyle name="Normal 5 2 3 3 2 2 4" xfId="17260" xr:uid="{00000000-0005-0000-0000-0000C1680000}"/>
    <cellStyle name="Normal 5 2 3 3 2 2 4 2" xfId="25964" xr:uid="{00000000-0005-0000-0000-0000C2680000}"/>
    <cellStyle name="Normal 5 2 3 3 2 2 5" xfId="19444" xr:uid="{00000000-0005-0000-0000-0000C3680000}"/>
    <cellStyle name="Normal 5 2 3 3 2 2 5 2" xfId="28148" xr:uid="{00000000-0005-0000-0000-0000C4680000}"/>
    <cellStyle name="Normal 5 2 3 3 2 2 6" xfId="15076" xr:uid="{00000000-0005-0000-0000-0000C5680000}"/>
    <cellStyle name="Normal 5 2 3 3 2 2 6 2" xfId="23780" xr:uid="{00000000-0005-0000-0000-0000C6680000}"/>
    <cellStyle name="Normal 5 2 3 3 2 2 7" xfId="21611" xr:uid="{00000000-0005-0000-0000-0000C7680000}"/>
    <cellStyle name="Normal 5 2 3 3 2 3" xfId="12712" xr:uid="{00000000-0005-0000-0000-0000C8680000}"/>
    <cellStyle name="Normal 5 2 3 3 2 3 2" xfId="12713" xr:uid="{00000000-0005-0000-0000-0000C9680000}"/>
    <cellStyle name="Normal 5 2 3 3 2 3 3" xfId="17262" xr:uid="{00000000-0005-0000-0000-0000CA680000}"/>
    <cellStyle name="Normal 5 2 3 3 2 3 3 2" xfId="25966" xr:uid="{00000000-0005-0000-0000-0000CB680000}"/>
    <cellStyle name="Normal 5 2 3 3 2 3 4" xfId="19446" xr:uid="{00000000-0005-0000-0000-0000CC680000}"/>
    <cellStyle name="Normal 5 2 3 3 2 3 4 2" xfId="28150" xr:uid="{00000000-0005-0000-0000-0000CD680000}"/>
    <cellStyle name="Normal 5 2 3 3 2 3 5" xfId="15078" xr:uid="{00000000-0005-0000-0000-0000CE680000}"/>
    <cellStyle name="Normal 5 2 3 3 2 3 5 2" xfId="23782" xr:uid="{00000000-0005-0000-0000-0000CF680000}"/>
    <cellStyle name="Normal 5 2 3 3 2 3 6" xfId="21613" xr:uid="{00000000-0005-0000-0000-0000D0680000}"/>
    <cellStyle name="Normal 5 2 3 3 3" xfId="12714" xr:uid="{00000000-0005-0000-0000-0000D1680000}"/>
    <cellStyle name="Normal 5 2 3 3 3 2" xfId="12715" xr:uid="{00000000-0005-0000-0000-0000D2680000}"/>
    <cellStyle name="Normal 5 2 3 3 3 2 2" xfId="12716" xr:uid="{00000000-0005-0000-0000-0000D3680000}"/>
    <cellStyle name="Normal 5 2 3 3 3 2 3" xfId="17263" xr:uid="{00000000-0005-0000-0000-0000D4680000}"/>
    <cellStyle name="Normal 5 2 3 3 3 2 3 2" xfId="25967" xr:uid="{00000000-0005-0000-0000-0000D5680000}"/>
    <cellStyle name="Normal 5 2 3 3 3 2 4" xfId="19447" xr:uid="{00000000-0005-0000-0000-0000D6680000}"/>
    <cellStyle name="Normal 5 2 3 3 3 2 4 2" xfId="28151" xr:uid="{00000000-0005-0000-0000-0000D7680000}"/>
    <cellStyle name="Normal 5 2 3 3 3 2 5" xfId="15079" xr:uid="{00000000-0005-0000-0000-0000D8680000}"/>
    <cellStyle name="Normal 5 2 3 3 3 2 5 2" xfId="23783" xr:uid="{00000000-0005-0000-0000-0000D9680000}"/>
    <cellStyle name="Normal 5 2 3 3 3 2 6" xfId="21614" xr:uid="{00000000-0005-0000-0000-0000DA680000}"/>
    <cellStyle name="Normal 5 2 3 3 4" xfId="12717" xr:uid="{00000000-0005-0000-0000-0000DB680000}"/>
    <cellStyle name="Normal 5 2 3 3 5" xfId="17259" xr:uid="{00000000-0005-0000-0000-0000DC680000}"/>
    <cellStyle name="Normal 5 2 3 3 5 2" xfId="25963" xr:uid="{00000000-0005-0000-0000-0000DD680000}"/>
    <cellStyle name="Normal 5 2 3 3 6" xfId="19443" xr:uid="{00000000-0005-0000-0000-0000DE680000}"/>
    <cellStyle name="Normal 5 2 3 3 6 2" xfId="28147" xr:uid="{00000000-0005-0000-0000-0000DF680000}"/>
    <cellStyle name="Normal 5 2 3 3 7" xfId="15075" xr:uid="{00000000-0005-0000-0000-0000E0680000}"/>
    <cellStyle name="Normal 5 2 3 3 7 2" xfId="23779" xr:uid="{00000000-0005-0000-0000-0000E1680000}"/>
    <cellStyle name="Normal 5 2 3 3 8" xfId="21610" xr:uid="{00000000-0005-0000-0000-0000E2680000}"/>
    <cellStyle name="Normal 5 2 3 4" xfId="12718" xr:uid="{00000000-0005-0000-0000-0000E3680000}"/>
    <cellStyle name="Normal 5 2 3 5" xfId="12719" xr:uid="{00000000-0005-0000-0000-0000E4680000}"/>
    <cellStyle name="Normal 5 2 3 5 2" xfId="12720" xr:uid="{00000000-0005-0000-0000-0000E5680000}"/>
    <cellStyle name="Normal 5 2 3 5 2 2" xfId="12721" xr:uid="{00000000-0005-0000-0000-0000E6680000}"/>
    <cellStyle name="Normal 5 2 3 5 2 2 2" xfId="12722" xr:uid="{00000000-0005-0000-0000-0000E7680000}"/>
    <cellStyle name="Normal 5 2 3 5 2 2 3" xfId="17265" xr:uid="{00000000-0005-0000-0000-0000E8680000}"/>
    <cellStyle name="Normal 5 2 3 5 2 2 3 2" xfId="25969" xr:uid="{00000000-0005-0000-0000-0000E9680000}"/>
    <cellStyle name="Normal 5 2 3 5 2 2 4" xfId="19449" xr:uid="{00000000-0005-0000-0000-0000EA680000}"/>
    <cellStyle name="Normal 5 2 3 5 2 2 4 2" xfId="28153" xr:uid="{00000000-0005-0000-0000-0000EB680000}"/>
    <cellStyle name="Normal 5 2 3 5 2 2 5" xfId="15081" xr:uid="{00000000-0005-0000-0000-0000EC680000}"/>
    <cellStyle name="Normal 5 2 3 5 2 2 5 2" xfId="23785" xr:uid="{00000000-0005-0000-0000-0000ED680000}"/>
    <cellStyle name="Normal 5 2 3 5 2 2 6" xfId="21616" xr:uid="{00000000-0005-0000-0000-0000EE680000}"/>
    <cellStyle name="Normal 5 2 3 5 3" xfId="12723" xr:uid="{00000000-0005-0000-0000-0000EF680000}"/>
    <cellStyle name="Normal 5 2 3 5 4" xfId="17264" xr:uid="{00000000-0005-0000-0000-0000F0680000}"/>
    <cellStyle name="Normal 5 2 3 5 4 2" xfId="25968" xr:uid="{00000000-0005-0000-0000-0000F1680000}"/>
    <cellStyle name="Normal 5 2 3 5 5" xfId="19448" xr:uid="{00000000-0005-0000-0000-0000F2680000}"/>
    <cellStyle name="Normal 5 2 3 5 5 2" xfId="28152" xr:uid="{00000000-0005-0000-0000-0000F3680000}"/>
    <cellStyle name="Normal 5 2 3 5 6" xfId="15080" xr:uid="{00000000-0005-0000-0000-0000F4680000}"/>
    <cellStyle name="Normal 5 2 3 5 6 2" xfId="23784" xr:uid="{00000000-0005-0000-0000-0000F5680000}"/>
    <cellStyle name="Normal 5 2 3 5 7" xfId="21615" xr:uid="{00000000-0005-0000-0000-0000F6680000}"/>
    <cellStyle name="Normal 5 2 3 6" xfId="12724" xr:uid="{00000000-0005-0000-0000-0000F7680000}"/>
    <cellStyle name="Normal 5 2 3 6 2" xfId="12725" xr:uid="{00000000-0005-0000-0000-0000F8680000}"/>
    <cellStyle name="Normal 5 2 3 6 3" xfId="17266" xr:uid="{00000000-0005-0000-0000-0000F9680000}"/>
    <cellStyle name="Normal 5 2 3 6 3 2" xfId="25970" xr:uid="{00000000-0005-0000-0000-0000FA680000}"/>
    <cellStyle name="Normal 5 2 3 6 4" xfId="19450" xr:uid="{00000000-0005-0000-0000-0000FB680000}"/>
    <cellStyle name="Normal 5 2 3 6 4 2" xfId="28154" xr:uid="{00000000-0005-0000-0000-0000FC680000}"/>
    <cellStyle name="Normal 5 2 3 6 5" xfId="15082" xr:uid="{00000000-0005-0000-0000-0000FD680000}"/>
    <cellStyle name="Normal 5 2 3 6 5 2" xfId="23786" xr:uid="{00000000-0005-0000-0000-0000FE680000}"/>
    <cellStyle name="Normal 5 2 3 6 6" xfId="21617" xr:uid="{00000000-0005-0000-0000-0000FF680000}"/>
    <cellStyle name="Normal 5 2 4" xfId="12726" xr:uid="{00000000-0005-0000-0000-000000690000}"/>
    <cellStyle name="Normal 5 2 4 2" xfId="12727" xr:uid="{00000000-0005-0000-0000-000001690000}"/>
    <cellStyle name="Normal 5 2 4 2 2" xfId="12728" xr:uid="{00000000-0005-0000-0000-000002690000}"/>
    <cellStyle name="Normal 5 2 4 2 2 2" xfId="12729" xr:uid="{00000000-0005-0000-0000-000003690000}"/>
    <cellStyle name="Normal 5 2 4 2 2 2 2" xfId="12730" xr:uid="{00000000-0005-0000-0000-000004690000}"/>
    <cellStyle name="Normal 5 2 4 2 2 2 2 2" xfId="12731" xr:uid="{00000000-0005-0000-0000-000005690000}"/>
    <cellStyle name="Normal 5 2 4 2 2 2 2 2 2" xfId="12732" xr:uid="{00000000-0005-0000-0000-000006690000}"/>
    <cellStyle name="Normal 5 2 4 2 2 2 2 2 3" xfId="17269" xr:uid="{00000000-0005-0000-0000-000007690000}"/>
    <cellStyle name="Normal 5 2 4 2 2 2 2 2 3 2" xfId="25973" xr:uid="{00000000-0005-0000-0000-000008690000}"/>
    <cellStyle name="Normal 5 2 4 2 2 2 2 2 4" xfId="19453" xr:uid="{00000000-0005-0000-0000-000009690000}"/>
    <cellStyle name="Normal 5 2 4 2 2 2 2 2 4 2" xfId="28157" xr:uid="{00000000-0005-0000-0000-00000A690000}"/>
    <cellStyle name="Normal 5 2 4 2 2 2 2 2 5" xfId="15085" xr:uid="{00000000-0005-0000-0000-00000B690000}"/>
    <cellStyle name="Normal 5 2 4 2 2 2 2 2 5 2" xfId="23789" xr:uid="{00000000-0005-0000-0000-00000C690000}"/>
    <cellStyle name="Normal 5 2 4 2 2 2 2 2 6" xfId="21620" xr:uid="{00000000-0005-0000-0000-00000D690000}"/>
    <cellStyle name="Normal 5 2 4 2 2 2 3" xfId="12733" xr:uid="{00000000-0005-0000-0000-00000E690000}"/>
    <cellStyle name="Normal 5 2 4 2 2 2 4" xfId="17268" xr:uid="{00000000-0005-0000-0000-00000F690000}"/>
    <cellStyle name="Normal 5 2 4 2 2 2 4 2" xfId="25972" xr:uid="{00000000-0005-0000-0000-000010690000}"/>
    <cellStyle name="Normal 5 2 4 2 2 2 5" xfId="19452" xr:uid="{00000000-0005-0000-0000-000011690000}"/>
    <cellStyle name="Normal 5 2 4 2 2 2 5 2" xfId="28156" xr:uid="{00000000-0005-0000-0000-000012690000}"/>
    <cellStyle name="Normal 5 2 4 2 2 2 6" xfId="15084" xr:uid="{00000000-0005-0000-0000-000013690000}"/>
    <cellStyle name="Normal 5 2 4 2 2 2 6 2" xfId="23788" xr:uid="{00000000-0005-0000-0000-000014690000}"/>
    <cellStyle name="Normal 5 2 4 2 2 2 7" xfId="21619" xr:uid="{00000000-0005-0000-0000-000015690000}"/>
    <cellStyle name="Normal 5 2 4 2 2 3" xfId="12734" xr:uid="{00000000-0005-0000-0000-000016690000}"/>
    <cellStyle name="Normal 5 2 4 2 2 3 2" xfId="12735" xr:uid="{00000000-0005-0000-0000-000017690000}"/>
    <cellStyle name="Normal 5 2 4 2 2 3 3" xfId="17270" xr:uid="{00000000-0005-0000-0000-000018690000}"/>
    <cellStyle name="Normal 5 2 4 2 2 3 3 2" xfId="25974" xr:uid="{00000000-0005-0000-0000-000019690000}"/>
    <cellStyle name="Normal 5 2 4 2 2 3 4" xfId="19454" xr:uid="{00000000-0005-0000-0000-00001A690000}"/>
    <cellStyle name="Normal 5 2 4 2 2 3 4 2" xfId="28158" xr:uid="{00000000-0005-0000-0000-00001B690000}"/>
    <cellStyle name="Normal 5 2 4 2 2 3 5" xfId="15086" xr:uid="{00000000-0005-0000-0000-00001C690000}"/>
    <cellStyle name="Normal 5 2 4 2 2 3 5 2" xfId="23790" xr:uid="{00000000-0005-0000-0000-00001D690000}"/>
    <cellStyle name="Normal 5 2 4 2 2 3 6" xfId="21621" xr:uid="{00000000-0005-0000-0000-00001E690000}"/>
    <cellStyle name="Normal 5 2 4 2 3" xfId="12736" xr:uid="{00000000-0005-0000-0000-00001F690000}"/>
    <cellStyle name="Normal 5 2 4 2 3 2" xfId="12737" xr:uid="{00000000-0005-0000-0000-000020690000}"/>
    <cellStyle name="Normal 5 2 4 2 3 2 2" xfId="12738" xr:uid="{00000000-0005-0000-0000-000021690000}"/>
    <cellStyle name="Normal 5 2 4 2 3 2 3" xfId="17271" xr:uid="{00000000-0005-0000-0000-000022690000}"/>
    <cellStyle name="Normal 5 2 4 2 3 2 3 2" xfId="25975" xr:uid="{00000000-0005-0000-0000-000023690000}"/>
    <cellStyle name="Normal 5 2 4 2 3 2 4" xfId="19455" xr:uid="{00000000-0005-0000-0000-000024690000}"/>
    <cellStyle name="Normal 5 2 4 2 3 2 4 2" xfId="28159" xr:uid="{00000000-0005-0000-0000-000025690000}"/>
    <cellStyle name="Normal 5 2 4 2 3 2 5" xfId="15087" xr:uid="{00000000-0005-0000-0000-000026690000}"/>
    <cellStyle name="Normal 5 2 4 2 3 2 5 2" xfId="23791" xr:uid="{00000000-0005-0000-0000-000027690000}"/>
    <cellStyle name="Normal 5 2 4 2 3 2 6" xfId="21622" xr:uid="{00000000-0005-0000-0000-000028690000}"/>
    <cellStyle name="Normal 5 2 4 2 4" xfId="12739" xr:uid="{00000000-0005-0000-0000-000029690000}"/>
    <cellStyle name="Normal 5 2 4 2 5" xfId="17267" xr:uid="{00000000-0005-0000-0000-00002A690000}"/>
    <cellStyle name="Normal 5 2 4 2 5 2" xfId="25971" xr:uid="{00000000-0005-0000-0000-00002B690000}"/>
    <cellStyle name="Normal 5 2 4 2 6" xfId="19451" xr:uid="{00000000-0005-0000-0000-00002C690000}"/>
    <cellStyle name="Normal 5 2 4 2 6 2" xfId="28155" xr:uid="{00000000-0005-0000-0000-00002D690000}"/>
    <cellStyle name="Normal 5 2 4 2 7" xfId="15083" xr:uid="{00000000-0005-0000-0000-00002E690000}"/>
    <cellStyle name="Normal 5 2 4 2 7 2" xfId="23787" xr:uid="{00000000-0005-0000-0000-00002F690000}"/>
    <cellStyle name="Normal 5 2 4 2 8" xfId="21618" xr:uid="{00000000-0005-0000-0000-000030690000}"/>
    <cellStyle name="Normal 5 2 4 3" xfId="12740" xr:uid="{00000000-0005-0000-0000-000031690000}"/>
    <cellStyle name="Normal 5 2 4 4" xfId="12741" xr:uid="{00000000-0005-0000-0000-000032690000}"/>
    <cellStyle name="Normal 5 2 4 4 2" xfId="12742" xr:uid="{00000000-0005-0000-0000-000033690000}"/>
    <cellStyle name="Normal 5 2 4 4 2 2" xfId="12743" xr:uid="{00000000-0005-0000-0000-000034690000}"/>
    <cellStyle name="Normal 5 2 4 4 2 2 2" xfId="12744" xr:uid="{00000000-0005-0000-0000-000035690000}"/>
    <cellStyle name="Normal 5 2 4 4 2 2 3" xfId="17273" xr:uid="{00000000-0005-0000-0000-000036690000}"/>
    <cellStyle name="Normal 5 2 4 4 2 2 3 2" xfId="25977" xr:uid="{00000000-0005-0000-0000-000037690000}"/>
    <cellStyle name="Normal 5 2 4 4 2 2 4" xfId="19457" xr:uid="{00000000-0005-0000-0000-000038690000}"/>
    <cellStyle name="Normal 5 2 4 4 2 2 4 2" xfId="28161" xr:uid="{00000000-0005-0000-0000-000039690000}"/>
    <cellStyle name="Normal 5 2 4 4 2 2 5" xfId="15089" xr:uid="{00000000-0005-0000-0000-00003A690000}"/>
    <cellStyle name="Normal 5 2 4 4 2 2 5 2" xfId="23793" xr:uid="{00000000-0005-0000-0000-00003B690000}"/>
    <cellStyle name="Normal 5 2 4 4 2 2 6" xfId="21624" xr:uid="{00000000-0005-0000-0000-00003C690000}"/>
    <cellStyle name="Normal 5 2 4 4 3" xfId="12745" xr:uid="{00000000-0005-0000-0000-00003D690000}"/>
    <cellStyle name="Normal 5 2 4 4 4" xfId="17272" xr:uid="{00000000-0005-0000-0000-00003E690000}"/>
    <cellStyle name="Normal 5 2 4 4 4 2" xfId="25976" xr:uid="{00000000-0005-0000-0000-00003F690000}"/>
    <cellStyle name="Normal 5 2 4 4 5" xfId="19456" xr:uid="{00000000-0005-0000-0000-000040690000}"/>
    <cellStyle name="Normal 5 2 4 4 5 2" xfId="28160" xr:uid="{00000000-0005-0000-0000-000041690000}"/>
    <cellStyle name="Normal 5 2 4 4 6" xfId="15088" xr:uid="{00000000-0005-0000-0000-000042690000}"/>
    <cellStyle name="Normal 5 2 4 4 6 2" xfId="23792" xr:uid="{00000000-0005-0000-0000-000043690000}"/>
    <cellStyle name="Normal 5 2 4 4 7" xfId="21623" xr:uid="{00000000-0005-0000-0000-000044690000}"/>
    <cellStyle name="Normal 5 2 4 5" xfId="12746" xr:uid="{00000000-0005-0000-0000-000045690000}"/>
    <cellStyle name="Normal 5 2 4 5 2" xfId="12747" xr:uid="{00000000-0005-0000-0000-000046690000}"/>
    <cellStyle name="Normal 5 2 4 5 3" xfId="17274" xr:uid="{00000000-0005-0000-0000-000047690000}"/>
    <cellStyle name="Normal 5 2 4 5 3 2" xfId="25978" xr:uid="{00000000-0005-0000-0000-000048690000}"/>
    <cellStyle name="Normal 5 2 4 5 4" xfId="19458" xr:uid="{00000000-0005-0000-0000-000049690000}"/>
    <cellStyle name="Normal 5 2 4 5 4 2" xfId="28162" xr:uid="{00000000-0005-0000-0000-00004A690000}"/>
    <cellStyle name="Normal 5 2 4 5 5" xfId="15090" xr:uid="{00000000-0005-0000-0000-00004B690000}"/>
    <cellStyle name="Normal 5 2 4 5 5 2" xfId="23794" xr:uid="{00000000-0005-0000-0000-00004C690000}"/>
    <cellStyle name="Normal 5 2 4 5 6" xfId="21625" xr:uid="{00000000-0005-0000-0000-00004D690000}"/>
    <cellStyle name="Normal 5 2 5" xfId="12748" xr:uid="{00000000-0005-0000-0000-00004E690000}"/>
    <cellStyle name="Normal 5 2 5 2" xfId="12749" xr:uid="{00000000-0005-0000-0000-00004F690000}"/>
    <cellStyle name="Normal 5 2 5 2 2" xfId="12750" xr:uid="{00000000-0005-0000-0000-000050690000}"/>
    <cellStyle name="Normal 5 2 5 2 2 2" xfId="12751" xr:uid="{00000000-0005-0000-0000-000051690000}"/>
    <cellStyle name="Normal 5 2 5 2 2 2 2" xfId="12752" xr:uid="{00000000-0005-0000-0000-000052690000}"/>
    <cellStyle name="Normal 5 2 5 2 2 2 2 2" xfId="12753" xr:uid="{00000000-0005-0000-0000-000053690000}"/>
    <cellStyle name="Normal 5 2 5 2 2 2 2 2 2" xfId="17277" xr:uid="{00000000-0005-0000-0000-000054690000}"/>
    <cellStyle name="Normal 5 2 5 2 2 2 2 2 2 2" xfId="25981" xr:uid="{00000000-0005-0000-0000-000055690000}"/>
    <cellStyle name="Normal 5 2 5 2 2 2 2 2 3" xfId="19461" xr:uid="{00000000-0005-0000-0000-000056690000}"/>
    <cellStyle name="Normal 5 2 5 2 2 2 2 2 3 2" xfId="28165" xr:uid="{00000000-0005-0000-0000-000057690000}"/>
    <cellStyle name="Normal 5 2 5 2 2 2 2 2 4" xfId="15093" xr:uid="{00000000-0005-0000-0000-000058690000}"/>
    <cellStyle name="Normal 5 2 5 2 2 2 2 2 4 2" xfId="23797" xr:uid="{00000000-0005-0000-0000-000059690000}"/>
    <cellStyle name="Normal 5 2 5 2 2 2 2 2 5" xfId="21628" xr:uid="{00000000-0005-0000-0000-00005A690000}"/>
    <cellStyle name="Normal 5 2 5 2 2 2 3" xfId="17276" xr:uid="{00000000-0005-0000-0000-00005B690000}"/>
    <cellStyle name="Normal 5 2 5 2 2 2 3 2" xfId="25980" xr:uid="{00000000-0005-0000-0000-00005C690000}"/>
    <cellStyle name="Normal 5 2 5 2 2 2 4" xfId="19460" xr:uid="{00000000-0005-0000-0000-00005D690000}"/>
    <cellStyle name="Normal 5 2 5 2 2 2 4 2" xfId="28164" xr:uid="{00000000-0005-0000-0000-00005E690000}"/>
    <cellStyle name="Normal 5 2 5 2 2 2 5" xfId="15092" xr:uid="{00000000-0005-0000-0000-00005F690000}"/>
    <cellStyle name="Normal 5 2 5 2 2 2 5 2" xfId="23796" xr:uid="{00000000-0005-0000-0000-000060690000}"/>
    <cellStyle name="Normal 5 2 5 2 2 2 6" xfId="21627" xr:uid="{00000000-0005-0000-0000-000061690000}"/>
    <cellStyle name="Normal 5 2 5 2 2 3" xfId="12754" xr:uid="{00000000-0005-0000-0000-000062690000}"/>
    <cellStyle name="Normal 5 2 5 2 2 3 2" xfId="17278" xr:uid="{00000000-0005-0000-0000-000063690000}"/>
    <cellStyle name="Normal 5 2 5 2 2 3 2 2" xfId="25982" xr:uid="{00000000-0005-0000-0000-000064690000}"/>
    <cellStyle name="Normal 5 2 5 2 2 3 3" xfId="19462" xr:uid="{00000000-0005-0000-0000-000065690000}"/>
    <cellStyle name="Normal 5 2 5 2 2 3 3 2" xfId="28166" xr:uid="{00000000-0005-0000-0000-000066690000}"/>
    <cellStyle name="Normal 5 2 5 2 2 3 4" xfId="15094" xr:uid="{00000000-0005-0000-0000-000067690000}"/>
    <cellStyle name="Normal 5 2 5 2 2 3 4 2" xfId="23798" xr:uid="{00000000-0005-0000-0000-000068690000}"/>
    <cellStyle name="Normal 5 2 5 2 2 3 5" xfId="21629" xr:uid="{00000000-0005-0000-0000-000069690000}"/>
    <cellStyle name="Normal 5 2 5 2 3" xfId="12755" xr:uid="{00000000-0005-0000-0000-00006A690000}"/>
    <cellStyle name="Normal 5 2 5 2 3 2" xfId="12756" xr:uid="{00000000-0005-0000-0000-00006B690000}"/>
    <cellStyle name="Normal 5 2 5 2 3 2 2" xfId="17279" xr:uid="{00000000-0005-0000-0000-00006C690000}"/>
    <cellStyle name="Normal 5 2 5 2 3 2 2 2" xfId="25983" xr:uid="{00000000-0005-0000-0000-00006D690000}"/>
    <cellStyle name="Normal 5 2 5 2 3 2 3" xfId="19463" xr:uid="{00000000-0005-0000-0000-00006E690000}"/>
    <cellStyle name="Normal 5 2 5 2 3 2 3 2" xfId="28167" xr:uid="{00000000-0005-0000-0000-00006F690000}"/>
    <cellStyle name="Normal 5 2 5 2 3 2 4" xfId="15095" xr:uid="{00000000-0005-0000-0000-000070690000}"/>
    <cellStyle name="Normal 5 2 5 2 3 2 4 2" xfId="23799" xr:uid="{00000000-0005-0000-0000-000071690000}"/>
    <cellStyle name="Normal 5 2 5 2 3 2 5" xfId="21630" xr:uid="{00000000-0005-0000-0000-000072690000}"/>
    <cellStyle name="Normal 5 2 5 2 4" xfId="17275" xr:uid="{00000000-0005-0000-0000-000073690000}"/>
    <cellStyle name="Normal 5 2 5 2 4 2" xfId="25979" xr:uid="{00000000-0005-0000-0000-000074690000}"/>
    <cellStyle name="Normal 5 2 5 2 5" xfId="19459" xr:uid="{00000000-0005-0000-0000-000075690000}"/>
    <cellStyle name="Normal 5 2 5 2 5 2" xfId="28163" xr:uid="{00000000-0005-0000-0000-000076690000}"/>
    <cellStyle name="Normal 5 2 5 2 6" xfId="15091" xr:uid="{00000000-0005-0000-0000-000077690000}"/>
    <cellStyle name="Normal 5 2 5 2 6 2" xfId="23795" xr:uid="{00000000-0005-0000-0000-000078690000}"/>
    <cellStyle name="Normal 5 2 5 2 7" xfId="21626" xr:uid="{00000000-0005-0000-0000-000079690000}"/>
    <cellStyle name="Normal 5 2 5 3" xfId="12757" xr:uid="{00000000-0005-0000-0000-00007A690000}"/>
    <cellStyle name="Normal 5 2 5 3 2" xfId="12758" xr:uid="{00000000-0005-0000-0000-00007B690000}"/>
    <cellStyle name="Normal 5 2 5 3 2 2" xfId="12759" xr:uid="{00000000-0005-0000-0000-00007C690000}"/>
    <cellStyle name="Normal 5 2 5 3 2 2 2" xfId="17281" xr:uid="{00000000-0005-0000-0000-00007D690000}"/>
    <cellStyle name="Normal 5 2 5 3 2 2 2 2" xfId="25985" xr:uid="{00000000-0005-0000-0000-00007E690000}"/>
    <cellStyle name="Normal 5 2 5 3 2 2 3" xfId="19465" xr:uid="{00000000-0005-0000-0000-00007F690000}"/>
    <cellStyle name="Normal 5 2 5 3 2 2 3 2" xfId="28169" xr:uid="{00000000-0005-0000-0000-000080690000}"/>
    <cellStyle name="Normal 5 2 5 3 2 2 4" xfId="15097" xr:uid="{00000000-0005-0000-0000-000081690000}"/>
    <cellStyle name="Normal 5 2 5 3 2 2 4 2" xfId="23801" xr:uid="{00000000-0005-0000-0000-000082690000}"/>
    <cellStyle name="Normal 5 2 5 3 2 2 5" xfId="21632" xr:uid="{00000000-0005-0000-0000-000083690000}"/>
    <cellStyle name="Normal 5 2 5 3 3" xfId="17280" xr:uid="{00000000-0005-0000-0000-000084690000}"/>
    <cellStyle name="Normal 5 2 5 3 3 2" xfId="25984" xr:uid="{00000000-0005-0000-0000-000085690000}"/>
    <cellStyle name="Normal 5 2 5 3 4" xfId="19464" xr:uid="{00000000-0005-0000-0000-000086690000}"/>
    <cellStyle name="Normal 5 2 5 3 4 2" xfId="28168" xr:uid="{00000000-0005-0000-0000-000087690000}"/>
    <cellStyle name="Normal 5 2 5 3 5" xfId="15096" xr:uid="{00000000-0005-0000-0000-000088690000}"/>
    <cellStyle name="Normal 5 2 5 3 5 2" xfId="23800" xr:uid="{00000000-0005-0000-0000-000089690000}"/>
    <cellStyle name="Normal 5 2 5 3 6" xfId="21631" xr:uid="{00000000-0005-0000-0000-00008A690000}"/>
    <cellStyle name="Normal 5 2 5 4" xfId="12760" xr:uid="{00000000-0005-0000-0000-00008B690000}"/>
    <cellStyle name="Normal 5 2 5 4 2" xfId="17282" xr:uid="{00000000-0005-0000-0000-00008C690000}"/>
    <cellStyle name="Normal 5 2 5 4 2 2" xfId="25986" xr:uid="{00000000-0005-0000-0000-00008D690000}"/>
    <cellStyle name="Normal 5 2 5 4 3" xfId="19466" xr:uid="{00000000-0005-0000-0000-00008E690000}"/>
    <cellStyle name="Normal 5 2 5 4 3 2" xfId="28170" xr:uid="{00000000-0005-0000-0000-00008F690000}"/>
    <cellStyle name="Normal 5 2 5 4 4" xfId="15098" xr:uid="{00000000-0005-0000-0000-000090690000}"/>
    <cellStyle name="Normal 5 2 5 4 4 2" xfId="23802" xr:uid="{00000000-0005-0000-0000-000091690000}"/>
    <cellStyle name="Normal 5 2 5 4 5" xfId="21633" xr:uid="{00000000-0005-0000-0000-000092690000}"/>
    <cellStyle name="Normal 5 2 6" xfId="12761" xr:uid="{00000000-0005-0000-0000-000093690000}"/>
    <cellStyle name="Normal 5 2 6 2" xfId="12762" xr:uid="{00000000-0005-0000-0000-000094690000}"/>
    <cellStyle name="Normal 5 2 6 2 2" xfId="12763" xr:uid="{00000000-0005-0000-0000-000095690000}"/>
    <cellStyle name="Normal 5 2 6 2 2 2" xfId="12764" xr:uid="{00000000-0005-0000-0000-000096690000}"/>
    <cellStyle name="Normal 5 2 6 2 2 2 2" xfId="17284" xr:uid="{00000000-0005-0000-0000-000097690000}"/>
    <cellStyle name="Normal 5 2 6 2 2 2 2 2" xfId="25988" xr:uid="{00000000-0005-0000-0000-000098690000}"/>
    <cellStyle name="Normal 5 2 6 2 2 2 3" xfId="19468" xr:uid="{00000000-0005-0000-0000-000099690000}"/>
    <cellStyle name="Normal 5 2 6 2 2 2 3 2" xfId="28172" xr:uid="{00000000-0005-0000-0000-00009A690000}"/>
    <cellStyle name="Normal 5 2 6 2 2 2 4" xfId="15100" xr:uid="{00000000-0005-0000-0000-00009B690000}"/>
    <cellStyle name="Normal 5 2 6 2 2 2 4 2" xfId="23804" xr:uid="{00000000-0005-0000-0000-00009C690000}"/>
    <cellStyle name="Normal 5 2 6 2 2 2 5" xfId="21635" xr:uid="{00000000-0005-0000-0000-00009D690000}"/>
    <cellStyle name="Normal 5 2 6 2 3" xfId="17283" xr:uid="{00000000-0005-0000-0000-00009E690000}"/>
    <cellStyle name="Normal 5 2 6 2 3 2" xfId="25987" xr:uid="{00000000-0005-0000-0000-00009F690000}"/>
    <cellStyle name="Normal 5 2 6 2 4" xfId="19467" xr:uid="{00000000-0005-0000-0000-0000A0690000}"/>
    <cellStyle name="Normal 5 2 6 2 4 2" xfId="28171" xr:uid="{00000000-0005-0000-0000-0000A1690000}"/>
    <cellStyle name="Normal 5 2 6 2 5" xfId="15099" xr:uid="{00000000-0005-0000-0000-0000A2690000}"/>
    <cellStyle name="Normal 5 2 6 2 5 2" xfId="23803" xr:uid="{00000000-0005-0000-0000-0000A3690000}"/>
    <cellStyle name="Normal 5 2 6 2 6" xfId="21634" xr:uid="{00000000-0005-0000-0000-0000A4690000}"/>
    <cellStyle name="Normal 5 2 6 3" xfId="12765" xr:uid="{00000000-0005-0000-0000-0000A5690000}"/>
    <cellStyle name="Normal 5 2 6 3 2" xfId="17285" xr:uid="{00000000-0005-0000-0000-0000A6690000}"/>
    <cellStyle name="Normal 5 2 6 3 2 2" xfId="25989" xr:uid="{00000000-0005-0000-0000-0000A7690000}"/>
    <cellStyle name="Normal 5 2 6 3 3" xfId="19469" xr:uid="{00000000-0005-0000-0000-0000A8690000}"/>
    <cellStyle name="Normal 5 2 6 3 3 2" xfId="28173" xr:uid="{00000000-0005-0000-0000-0000A9690000}"/>
    <cellStyle name="Normal 5 2 6 3 4" xfId="15101" xr:uid="{00000000-0005-0000-0000-0000AA690000}"/>
    <cellStyle name="Normal 5 2 6 3 4 2" xfId="23805" xr:uid="{00000000-0005-0000-0000-0000AB690000}"/>
    <cellStyle name="Normal 5 2 6 3 5" xfId="21636" xr:uid="{00000000-0005-0000-0000-0000AC690000}"/>
    <cellStyle name="Normal 5 2 7" xfId="12766" xr:uid="{00000000-0005-0000-0000-0000AD690000}"/>
    <cellStyle name="Normal 5 2 7 2" xfId="12767" xr:uid="{00000000-0005-0000-0000-0000AE690000}"/>
    <cellStyle name="Normal 5 2 7 2 2" xfId="17286" xr:uid="{00000000-0005-0000-0000-0000AF690000}"/>
    <cellStyle name="Normal 5 2 7 2 2 2" xfId="25990" xr:uid="{00000000-0005-0000-0000-0000B0690000}"/>
    <cellStyle name="Normal 5 2 7 2 3" xfId="19470" xr:uid="{00000000-0005-0000-0000-0000B1690000}"/>
    <cellStyle name="Normal 5 2 7 2 3 2" xfId="28174" xr:uid="{00000000-0005-0000-0000-0000B2690000}"/>
    <cellStyle name="Normal 5 2 7 2 4" xfId="15102" xr:uid="{00000000-0005-0000-0000-0000B3690000}"/>
    <cellStyle name="Normal 5 2 7 2 4 2" xfId="23806" xr:uid="{00000000-0005-0000-0000-0000B4690000}"/>
    <cellStyle name="Normal 5 2 7 2 5" xfId="21637" xr:uid="{00000000-0005-0000-0000-0000B5690000}"/>
    <cellStyle name="Normal 5 2 8" xfId="12487" xr:uid="{00000000-0005-0000-0000-0000B6690000}"/>
    <cellStyle name="Normal 5 2 8 2" xfId="17158" xr:uid="{00000000-0005-0000-0000-0000B7690000}"/>
    <cellStyle name="Normal 5 2 8 2 2" xfId="25862" xr:uid="{00000000-0005-0000-0000-0000B8690000}"/>
    <cellStyle name="Normal 5 2 8 3" xfId="19342" xr:uid="{00000000-0005-0000-0000-0000B9690000}"/>
    <cellStyle name="Normal 5 2 8 3 2" xfId="28046" xr:uid="{00000000-0005-0000-0000-0000BA690000}"/>
    <cellStyle name="Normal 5 2 8 4" xfId="14974" xr:uid="{00000000-0005-0000-0000-0000BB690000}"/>
    <cellStyle name="Normal 5 2 8 4 2" xfId="23678" xr:uid="{00000000-0005-0000-0000-0000BC690000}"/>
    <cellStyle name="Normal 5 2 8 5" xfId="21509" xr:uid="{00000000-0005-0000-0000-0000BD690000}"/>
    <cellStyle name="Normal 5 20" xfId="12768" xr:uid="{00000000-0005-0000-0000-0000BE690000}"/>
    <cellStyle name="Normal 5 21" xfId="12769" xr:uid="{00000000-0005-0000-0000-0000BF690000}"/>
    <cellStyle name="Normal 5 22" xfId="12770" xr:uid="{00000000-0005-0000-0000-0000C0690000}"/>
    <cellStyle name="Normal 5 23" xfId="12417" xr:uid="{00000000-0005-0000-0000-0000C1690000}"/>
    <cellStyle name="Normal 5 3" xfId="12771" xr:uid="{00000000-0005-0000-0000-0000C2690000}"/>
    <cellStyle name="Normal 5 4" xfId="12772" xr:uid="{00000000-0005-0000-0000-0000C3690000}"/>
    <cellStyle name="Normal 5 5" xfId="12773" xr:uid="{00000000-0005-0000-0000-0000C4690000}"/>
    <cellStyle name="Normal 5 6" xfId="302" xr:uid="{00000000-0005-0000-0000-0000C5690000}"/>
    <cellStyle name="Normal 5 7" xfId="12774" xr:uid="{00000000-0005-0000-0000-0000C6690000}"/>
    <cellStyle name="Normal 5 7 10" xfId="21638" xr:uid="{00000000-0005-0000-0000-0000C7690000}"/>
    <cellStyle name="Normal 5 7 2" xfId="12775" xr:uid="{00000000-0005-0000-0000-0000C8690000}"/>
    <cellStyle name="Normal 5 7 2 2" xfId="12776" xr:uid="{00000000-0005-0000-0000-0000C9690000}"/>
    <cellStyle name="Normal 5 7 2 2 2" xfId="12777" xr:uid="{00000000-0005-0000-0000-0000CA690000}"/>
    <cellStyle name="Normal 5 7 2 2 2 2" xfId="12778" xr:uid="{00000000-0005-0000-0000-0000CB690000}"/>
    <cellStyle name="Normal 5 7 2 2 2 2 2" xfId="12779" xr:uid="{00000000-0005-0000-0000-0000CC690000}"/>
    <cellStyle name="Normal 5 7 2 2 2 2 2 2" xfId="12780" xr:uid="{00000000-0005-0000-0000-0000CD690000}"/>
    <cellStyle name="Normal 5 7 2 2 2 2 2 2 2" xfId="12781" xr:uid="{00000000-0005-0000-0000-0000CE690000}"/>
    <cellStyle name="Normal 5 7 2 2 2 2 2 2 2 2" xfId="12782" xr:uid="{00000000-0005-0000-0000-0000CF690000}"/>
    <cellStyle name="Normal 5 7 2 2 2 2 2 2 2 2 2" xfId="12783" xr:uid="{00000000-0005-0000-0000-0000D0690000}"/>
    <cellStyle name="Normal 5 7 2 2 2 2 2 2 2 2 3" xfId="17291" xr:uid="{00000000-0005-0000-0000-0000D1690000}"/>
    <cellStyle name="Normal 5 7 2 2 2 2 2 2 2 2 3 2" xfId="25995" xr:uid="{00000000-0005-0000-0000-0000D2690000}"/>
    <cellStyle name="Normal 5 7 2 2 2 2 2 2 2 2 4" xfId="19475" xr:uid="{00000000-0005-0000-0000-0000D3690000}"/>
    <cellStyle name="Normal 5 7 2 2 2 2 2 2 2 2 4 2" xfId="28179" xr:uid="{00000000-0005-0000-0000-0000D4690000}"/>
    <cellStyle name="Normal 5 7 2 2 2 2 2 2 2 2 5" xfId="15107" xr:uid="{00000000-0005-0000-0000-0000D5690000}"/>
    <cellStyle name="Normal 5 7 2 2 2 2 2 2 2 2 5 2" xfId="23811" xr:uid="{00000000-0005-0000-0000-0000D6690000}"/>
    <cellStyle name="Normal 5 7 2 2 2 2 2 2 2 2 6" xfId="21642" xr:uid="{00000000-0005-0000-0000-0000D7690000}"/>
    <cellStyle name="Normal 5 7 2 2 2 2 2 2 3" xfId="12784" xr:uid="{00000000-0005-0000-0000-0000D8690000}"/>
    <cellStyle name="Normal 5 7 2 2 2 2 2 2 4" xfId="17290" xr:uid="{00000000-0005-0000-0000-0000D9690000}"/>
    <cellStyle name="Normal 5 7 2 2 2 2 2 2 4 2" xfId="25994" xr:uid="{00000000-0005-0000-0000-0000DA690000}"/>
    <cellStyle name="Normal 5 7 2 2 2 2 2 2 5" xfId="19474" xr:uid="{00000000-0005-0000-0000-0000DB690000}"/>
    <cellStyle name="Normal 5 7 2 2 2 2 2 2 5 2" xfId="28178" xr:uid="{00000000-0005-0000-0000-0000DC690000}"/>
    <cellStyle name="Normal 5 7 2 2 2 2 2 2 6" xfId="15106" xr:uid="{00000000-0005-0000-0000-0000DD690000}"/>
    <cellStyle name="Normal 5 7 2 2 2 2 2 2 6 2" xfId="23810" xr:uid="{00000000-0005-0000-0000-0000DE690000}"/>
    <cellStyle name="Normal 5 7 2 2 2 2 2 2 7" xfId="21641" xr:uid="{00000000-0005-0000-0000-0000DF690000}"/>
    <cellStyle name="Normal 5 7 2 2 2 2 2 3" xfId="12785" xr:uid="{00000000-0005-0000-0000-0000E0690000}"/>
    <cellStyle name="Normal 5 7 2 2 2 2 2 3 2" xfId="12786" xr:uid="{00000000-0005-0000-0000-0000E1690000}"/>
    <cellStyle name="Normal 5 7 2 2 2 2 2 3 3" xfId="17292" xr:uid="{00000000-0005-0000-0000-0000E2690000}"/>
    <cellStyle name="Normal 5 7 2 2 2 2 2 3 3 2" xfId="25996" xr:uid="{00000000-0005-0000-0000-0000E3690000}"/>
    <cellStyle name="Normal 5 7 2 2 2 2 2 3 4" xfId="19476" xr:uid="{00000000-0005-0000-0000-0000E4690000}"/>
    <cellStyle name="Normal 5 7 2 2 2 2 2 3 4 2" xfId="28180" xr:uid="{00000000-0005-0000-0000-0000E5690000}"/>
    <cellStyle name="Normal 5 7 2 2 2 2 2 3 5" xfId="15108" xr:uid="{00000000-0005-0000-0000-0000E6690000}"/>
    <cellStyle name="Normal 5 7 2 2 2 2 2 3 5 2" xfId="23812" xr:uid="{00000000-0005-0000-0000-0000E7690000}"/>
    <cellStyle name="Normal 5 7 2 2 2 2 2 3 6" xfId="21643" xr:uid="{00000000-0005-0000-0000-0000E8690000}"/>
    <cellStyle name="Normal 5 7 2 2 2 2 3" xfId="12787" xr:uid="{00000000-0005-0000-0000-0000E9690000}"/>
    <cellStyle name="Normal 5 7 2 2 2 2 3 2" xfId="12788" xr:uid="{00000000-0005-0000-0000-0000EA690000}"/>
    <cellStyle name="Normal 5 7 2 2 2 2 3 2 2" xfId="12789" xr:uid="{00000000-0005-0000-0000-0000EB690000}"/>
    <cellStyle name="Normal 5 7 2 2 2 2 3 2 3" xfId="17293" xr:uid="{00000000-0005-0000-0000-0000EC690000}"/>
    <cellStyle name="Normal 5 7 2 2 2 2 3 2 3 2" xfId="25997" xr:uid="{00000000-0005-0000-0000-0000ED690000}"/>
    <cellStyle name="Normal 5 7 2 2 2 2 3 2 4" xfId="19477" xr:uid="{00000000-0005-0000-0000-0000EE690000}"/>
    <cellStyle name="Normal 5 7 2 2 2 2 3 2 4 2" xfId="28181" xr:uid="{00000000-0005-0000-0000-0000EF690000}"/>
    <cellStyle name="Normal 5 7 2 2 2 2 3 2 5" xfId="15109" xr:uid="{00000000-0005-0000-0000-0000F0690000}"/>
    <cellStyle name="Normal 5 7 2 2 2 2 3 2 5 2" xfId="23813" xr:uid="{00000000-0005-0000-0000-0000F1690000}"/>
    <cellStyle name="Normal 5 7 2 2 2 2 3 2 6" xfId="21644" xr:uid="{00000000-0005-0000-0000-0000F2690000}"/>
    <cellStyle name="Normal 5 7 2 2 2 2 4" xfId="12790" xr:uid="{00000000-0005-0000-0000-0000F3690000}"/>
    <cellStyle name="Normal 5 7 2 2 2 2 5" xfId="17289" xr:uid="{00000000-0005-0000-0000-0000F4690000}"/>
    <cellStyle name="Normal 5 7 2 2 2 2 5 2" xfId="25993" xr:uid="{00000000-0005-0000-0000-0000F5690000}"/>
    <cellStyle name="Normal 5 7 2 2 2 2 6" xfId="19473" xr:uid="{00000000-0005-0000-0000-0000F6690000}"/>
    <cellStyle name="Normal 5 7 2 2 2 2 6 2" xfId="28177" xr:uid="{00000000-0005-0000-0000-0000F7690000}"/>
    <cellStyle name="Normal 5 7 2 2 2 2 7" xfId="15105" xr:uid="{00000000-0005-0000-0000-0000F8690000}"/>
    <cellStyle name="Normal 5 7 2 2 2 2 7 2" xfId="23809" xr:uid="{00000000-0005-0000-0000-0000F9690000}"/>
    <cellStyle name="Normal 5 7 2 2 2 2 8" xfId="21640" xr:uid="{00000000-0005-0000-0000-0000FA690000}"/>
    <cellStyle name="Normal 5 7 2 2 2 3" xfId="12791" xr:uid="{00000000-0005-0000-0000-0000FB690000}"/>
    <cellStyle name="Normal 5 7 2 2 2 4" xfId="12792" xr:uid="{00000000-0005-0000-0000-0000FC690000}"/>
    <cellStyle name="Normal 5 7 2 2 2 4 2" xfId="12793" xr:uid="{00000000-0005-0000-0000-0000FD690000}"/>
    <cellStyle name="Normal 5 7 2 2 2 4 2 2" xfId="12794" xr:uid="{00000000-0005-0000-0000-0000FE690000}"/>
    <cellStyle name="Normal 5 7 2 2 2 4 2 2 2" xfId="12795" xr:uid="{00000000-0005-0000-0000-0000FF690000}"/>
    <cellStyle name="Normal 5 7 2 2 2 4 2 2 3" xfId="17295" xr:uid="{00000000-0005-0000-0000-0000006A0000}"/>
    <cellStyle name="Normal 5 7 2 2 2 4 2 2 3 2" xfId="25999" xr:uid="{00000000-0005-0000-0000-0000016A0000}"/>
    <cellStyle name="Normal 5 7 2 2 2 4 2 2 4" xfId="19479" xr:uid="{00000000-0005-0000-0000-0000026A0000}"/>
    <cellStyle name="Normal 5 7 2 2 2 4 2 2 4 2" xfId="28183" xr:uid="{00000000-0005-0000-0000-0000036A0000}"/>
    <cellStyle name="Normal 5 7 2 2 2 4 2 2 5" xfId="15111" xr:uid="{00000000-0005-0000-0000-0000046A0000}"/>
    <cellStyle name="Normal 5 7 2 2 2 4 2 2 5 2" xfId="23815" xr:uid="{00000000-0005-0000-0000-0000056A0000}"/>
    <cellStyle name="Normal 5 7 2 2 2 4 2 2 6" xfId="21646" xr:uid="{00000000-0005-0000-0000-0000066A0000}"/>
    <cellStyle name="Normal 5 7 2 2 2 4 3" xfId="12796" xr:uid="{00000000-0005-0000-0000-0000076A0000}"/>
    <cellStyle name="Normal 5 7 2 2 2 4 4" xfId="17294" xr:uid="{00000000-0005-0000-0000-0000086A0000}"/>
    <cellStyle name="Normal 5 7 2 2 2 4 4 2" xfId="25998" xr:uid="{00000000-0005-0000-0000-0000096A0000}"/>
    <cellStyle name="Normal 5 7 2 2 2 4 5" xfId="19478" xr:uid="{00000000-0005-0000-0000-00000A6A0000}"/>
    <cellStyle name="Normal 5 7 2 2 2 4 5 2" xfId="28182" xr:uid="{00000000-0005-0000-0000-00000B6A0000}"/>
    <cellStyle name="Normal 5 7 2 2 2 4 6" xfId="15110" xr:uid="{00000000-0005-0000-0000-00000C6A0000}"/>
    <cellStyle name="Normal 5 7 2 2 2 4 6 2" xfId="23814" xr:uid="{00000000-0005-0000-0000-00000D6A0000}"/>
    <cellStyle name="Normal 5 7 2 2 2 4 7" xfId="21645" xr:uid="{00000000-0005-0000-0000-00000E6A0000}"/>
    <cellStyle name="Normal 5 7 2 2 2 5" xfId="12797" xr:uid="{00000000-0005-0000-0000-00000F6A0000}"/>
    <cellStyle name="Normal 5 7 2 2 2 5 2" xfId="12798" xr:uid="{00000000-0005-0000-0000-0000106A0000}"/>
    <cellStyle name="Normal 5 7 2 2 2 5 3" xfId="17296" xr:uid="{00000000-0005-0000-0000-0000116A0000}"/>
    <cellStyle name="Normal 5 7 2 2 2 5 3 2" xfId="26000" xr:uid="{00000000-0005-0000-0000-0000126A0000}"/>
    <cellStyle name="Normal 5 7 2 2 2 5 4" xfId="19480" xr:uid="{00000000-0005-0000-0000-0000136A0000}"/>
    <cellStyle name="Normal 5 7 2 2 2 5 4 2" xfId="28184" xr:uid="{00000000-0005-0000-0000-0000146A0000}"/>
    <cellStyle name="Normal 5 7 2 2 2 5 5" xfId="15112" xr:uid="{00000000-0005-0000-0000-0000156A0000}"/>
    <cellStyle name="Normal 5 7 2 2 2 5 5 2" xfId="23816" xr:uid="{00000000-0005-0000-0000-0000166A0000}"/>
    <cellStyle name="Normal 5 7 2 2 2 5 6" xfId="21647" xr:uid="{00000000-0005-0000-0000-0000176A0000}"/>
    <cellStyle name="Normal 5 7 2 2 3" xfId="12799" xr:uid="{00000000-0005-0000-0000-0000186A0000}"/>
    <cellStyle name="Normal 5 7 2 2 3 2" xfId="12800" xr:uid="{00000000-0005-0000-0000-0000196A0000}"/>
    <cellStyle name="Normal 5 7 2 2 3 2 2" xfId="12801" xr:uid="{00000000-0005-0000-0000-00001A6A0000}"/>
    <cellStyle name="Normal 5 7 2 2 3 2 2 2" xfId="12802" xr:uid="{00000000-0005-0000-0000-00001B6A0000}"/>
    <cellStyle name="Normal 5 7 2 2 3 2 2 2 2" xfId="12803" xr:uid="{00000000-0005-0000-0000-00001C6A0000}"/>
    <cellStyle name="Normal 5 7 2 2 3 2 2 2 2 2" xfId="12804" xr:uid="{00000000-0005-0000-0000-00001D6A0000}"/>
    <cellStyle name="Normal 5 7 2 2 3 2 2 2 2 2 2" xfId="17299" xr:uid="{00000000-0005-0000-0000-00001E6A0000}"/>
    <cellStyle name="Normal 5 7 2 2 3 2 2 2 2 2 2 2" xfId="26003" xr:uid="{00000000-0005-0000-0000-00001F6A0000}"/>
    <cellStyle name="Normal 5 7 2 2 3 2 2 2 2 2 3" xfId="19483" xr:uid="{00000000-0005-0000-0000-0000206A0000}"/>
    <cellStyle name="Normal 5 7 2 2 3 2 2 2 2 2 3 2" xfId="28187" xr:uid="{00000000-0005-0000-0000-0000216A0000}"/>
    <cellStyle name="Normal 5 7 2 2 3 2 2 2 2 2 4" xfId="15115" xr:uid="{00000000-0005-0000-0000-0000226A0000}"/>
    <cellStyle name="Normal 5 7 2 2 3 2 2 2 2 2 4 2" xfId="23819" xr:uid="{00000000-0005-0000-0000-0000236A0000}"/>
    <cellStyle name="Normal 5 7 2 2 3 2 2 2 2 2 5" xfId="21650" xr:uid="{00000000-0005-0000-0000-0000246A0000}"/>
    <cellStyle name="Normal 5 7 2 2 3 2 2 2 3" xfId="17298" xr:uid="{00000000-0005-0000-0000-0000256A0000}"/>
    <cellStyle name="Normal 5 7 2 2 3 2 2 2 3 2" xfId="26002" xr:uid="{00000000-0005-0000-0000-0000266A0000}"/>
    <cellStyle name="Normal 5 7 2 2 3 2 2 2 4" xfId="19482" xr:uid="{00000000-0005-0000-0000-0000276A0000}"/>
    <cellStyle name="Normal 5 7 2 2 3 2 2 2 4 2" xfId="28186" xr:uid="{00000000-0005-0000-0000-0000286A0000}"/>
    <cellStyle name="Normal 5 7 2 2 3 2 2 2 5" xfId="15114" xr:uid="{00000000-0005-0000-0000-0000296A0000}"/>
    <cellStyle name="Normal 5 7 2 2 3 2 2 2 5 2" xfId="23818" xr:uid="{00000000-0005-0000-0000-00002A6A0000}"/>
    <cellStyle name="Normal 5 7 2 2 3 2 2 2 6" xfId="21649" xr:uid="{00000000-0005-0000-0000-00002B6A0000}"/>
    <cellStyle name="Normal 5 7 2 2 3 2 2 3" xfId="12805" xr:uid="{00000000-0005-0000-0000-00002C6A0000}"/>
    <cellStyle name="Normal 5 7 2 2 3 2 2 3 2" xfId="17300" xr:uid="{00000000-0005-0000-0000-00002D6A0000}"/>
    <cellStyle name="Normal 5 7 2 2 3 2 2 3 2 2" xfId="26004" xr:uid="{00000000-0005-0000-0000-00002E6A0000}"/>
    <cellStyle name="Normal 5 7 2 2 3 2 2 3 3" xfId="19484" xr:uid="{00000000-0005-0000-0000-00002F6A0000}"/>
    <cellStyle name="Normal 5 7 2 2 3 2 2 3 3 2" xfId="28188" xr:uid="{00000000-0005-0000-0000-0000306A0000}"/>
    <cellStyle name="Normal 5 7 2 2 3 2 2 3 4" xfId="15116" xr:uid="{00000000-0005-0000-0000-0000316A0000}"/>
    <cellStyle name="Normal 5 7 2 2 3 2 2 3 4 2" xfId="23820" xr:uid="{00000000-0005-0000-0000-0000326A0000}"/>
    <cellStyle name="Normal 5 7 2 2 3 2 2 3 5" xfId="21651" xr:uid="{00000000-0005-0000-0000-0000336A0000}"/>
    <cellStyle name="Normal 5 7 2 2 3 2 3" xfId="12806" xr:uid="{00000000-0005-0000-0000-0000346A0000}"/>
    <cellStyle name="Normal 5 7 2 2 3 2 3 2" xfId="12807" xr:uid="{00000000-0005-0000-0000-0000356A0000}"/>
    <cellStyle name="Normal 5 7 2 2 3 2 3 2 2" xfId="17301" xr:uid="{00000000-0005-0000-0000-0000366A0000}"/>
    <cellStyle name="Normal 5 7 2 2 3 2 3 2 2 2" xfId="26005" xr:uid="{00000000-0005-0000-0000-0000376A0000}"/>
    <cellStyle name="Normal 5 7 2 2 3 2 3 2 3" xfId="19485" xr:uid="{00000000-0005-0000-0000-0000386A0000}"/>
    <cellStyle name="Normal 5 7 2 2 3 2 3 2 3 2" xfId="28189" xr:uid="{00000000-0005-0000-0000-0000396A0000}"/>
    <cellStyle name="Normal 5 7 2 2 3 2 3 2 4" xfId="15117" xr:uid="{00000000-0005-0000-0000-00003A6A0000}"/>
    <cellStyle name="Normal 5 7 2 2 3 2 3 2 4 2" xfId="23821" xr:uid="{00000000-0005-0000-0000-00003B6A0000}"/>
    <cellStyle name="Normal 5 7 2 2 3 2 3 2 5" xfId="21652" xr:uid="{00000000-0005-0000-0000-00003C6A0000}"/>
    <cellStyle name="Normal 5 7 2 2 3 2 4" xfId="17297" xr:uid="{00000000-0005-0000-0000-00003D6A0000}"/>
    <cellStyle name="Normal 5 7 2 2 3 2 4 2" xfId="26001" xr:uid="{00000000-0005-0000-0000-00003E6A0000}"/>
    <cellStyle name="Normal 5 7 2 2 3 2 5" xfId="19481" xr:uid="{00000000-0005-0000-0000-00003F6A0000}"/>
    <cellStyle name="Normal 5 7 2 2 3 2 5 2" xfId="28185" xr:uid="{00000000-0005-0000-0000-0000406A0000}"/>
    <cellStyle name="Normal 5 7 2 2 3 2 6" xfId="15113" xr:uid="{00000000-0005-0000-0000-0000416A0000}"/>
    <cellStyle name="Normal 5 7 2 2 3 2 6 2" xfId="23817" xr:uid="{00000000-0005-0000-0000-0000426A0000}"/>
    <cellStyle name="Normal 5 7 2 2 3 2 7" xfId="21648" xr:uid="{00000000-0005-0000-0000-0000436A0000}"/>
    <cellStyle name="Normal 5 7 2 2 3 3" xfId="12808" xr:uid="{00000000-0005-0000-0000-0000446A0000}"/>
    <cellStyle name="Normal 5 7 2 2 3 3 2" xfId="12809" xr:uid="{00000000-0005-0000-0000-0000456A0000}"/>
    <cellStyle name="Normal 5 7 2 2 3 3 2 2" xfId="12810" xr:uid="{00000000-0005-0000-0000-0000466A0000}"/>
    <cellStyle name="Normal 5 7 2 2 3 3 2 2 2" xfId="17303" xr:uid="{00000000-0005-0000-0000-0000476A0000}"/>
    <cellStyle name="Normal 5 7 2 2 3 3 2 2 2 2" xfId="26007" xr:uid="{00000000-0005-0000-0000-0000486A0000}"/>
    <cellStyle name="Normal 5 7 2 2 3 3 2 2 3" xfId="19487" xr:uid="{00000000-0005-0000-0000-0000496A0000}"/>
    <cellStyle name="Normal 5 7 2 2 3 3 2 2 3 2" xfId="28191" xr:uid="{00000000-0005-0000-0000-00004A6A0000}"/>
    <cellStyle name="Normal 5 7 2 2 3 3 2 2 4" xfId="15119" xr:uid="{00000000-0005-0000-0000-00004B6A0000}"/>
    <cellStyle name="Normal 5 7 2 2 3 3 2 2 4 2" xfId="23823" xr:uid="{00000000-0005-0000-0000-00004C6A0000}"/>
    <cellStyle name="Normal 5 7 2 2 3 3 2 2 5" xfId="21654" xr:uid="{00000000-0005-0000-0000-00004D6A0000}"/>
    <cellStyle name="Normal 5 7 2 2 3 3 3" xfId="17302" xr:uid="{00000000-0005-0000-0000-00004E6A0000}"/>
    <cellStyle name="Normal 5 7 2 2 3 3 3 2" xfId="26006" xr:uid="{00000000-0005-0000-0000-00004F6A0000}"/>
    <cellStyle name="Normal 5 7 2 2 3 3 4" xfId="19486" xr:uid="{00000000-0005-0000-0000-0000506A0000}"/>
    <cellStyle name="Normal 5 7 2 2 3 3 4 2" xfId="28190" xr:uid="{00000000-0005-0000-0000-0000516A0000}"/>
    <cellStyle name="Normal 5 7 2 2 3 3 5" xfId="15118" xr:uid="{00000000-0005-0000-0000-0000526A0000}"/>
    <cellStyle name="Normal 5 7 2 2 3 3 5 2" xfId="23822" xr:uid="{00000000-0005-0000-0000-0000536A0000}"/>
    <cellStyle name="Normal 5 7 2 2 3 3 6" xfId="21653" xr:uid="{00000000-0005-0000-0000-0000546A0000}"/>
    <cellStyle name="Normal 5 7 2 2 3 4" xfId="12811" xr:uid="{00000000-0005-0000-0000-0000556A0000}"/>
    <cellStyle name="Normal 5 7 2 2 3 4 2" xfId="17304" xr:uid="{00000000-0005-0000-0000-0000566A0000}"/>
    <cellStyle name="Normal 5 7 2 2 3 4 2 2" xfId="26008" xr:uid="{00000000-0005-0000-0000-0000576A0000}"/>
    <cellStyle name="Normal 5 7 2 2 3 4 3" xfId="19488" xr:uid="{00000000-0005-0000-0000-0000586A0000}"/>
    <cellStyle name="Normal 5 7 2 2 3 4 3 2" xfId="28192" xr:uid="{00000000-0005-0000-0000-0000596A0000}"/>
    <cellStyle name="Normal 5 7 2 2 3 4 4" xfId="15120" xr:uid="{00000000-0005-0000-0000-00005A6A0000}"/>
    <cellStyle name="Normal 5 7 2 2 3 4 4 2" xfId="23824" xr:uid="{00000000-0005-0000-0000-00005B6A0000}"/>
    <cellStyle name="Normal 5 7 2 2 3 4 5" xfId="21655" xr:uid="{00000000-0005-0000-0000-00005C6A0000}"/>
    <cellStyle name="Normal 5 7 2 2 4" xfId="12812" xr:uid="{00000000-0005-0000-0000-00005D6A0000}"/>
    <cellStyle name="Normal 5 7 2 2 4 2" xfId="12813" xr:uid="{00000000-0005-0000-0000-00005E6A0000}"/>
    <cellStyle name="Normal 5 7 2 2 4 2 2" xfId="12814" xr:uid="{00000000-0005-0000-0000-00005F6A0000}"/>
    <cellStyle name="Normal 5 7 2 2 4 2 2 2" xfId="12815" xr:uid="{00000000-0005-0000-0000-0000606A0000}"/>
    <cellStyle name="Normal 5 7 2 2 4 2 2 2 2" xfId="17306" xr:uid="{00000000-0005-0000-0000-0000616A0000}"/>
    <cellStyle name="Normal 5 7 2 2 4 2 2 2 2 2" xfId="26010" xr:uid="{00000000-0005-0000-0000-0000626A0000}"/>
    <cellStyle name="Normal 5 7 2 2 4 2 2 2 3" xfId="19490" xr:uid="{00000000-0005-0000-0000-0000636A0000}"/>
    <cellStyle name="Normal 5 7 2 2 4 2 2 2 3 2" xfId="28194" xr:uid="{00000000-0005-0000-0000-0000646A0000}"/>
    <cellStyle name="Normal 5 7 2 2 4 2 2 2 4" xfId="15122" xr:uid="{00000000-0005-0000-0000-0000656A0000}"/>
    <cellStyle name="Normal 5 7 2 2 4 2 2 2 4 2" xfId="23826" xr:uid="{00000000-0005-0000-0000-0000666A0000}"/>
    <cellStyle name="Normal 5 7 2 2 4 2 2 2 5" xfId="21657" xr:uid="{00000000-0005-0000-0000-0000676A0000}"/>
    <cellStyle name="Normal 5 7 2 2 4 2 3" xfId="17305" xr:uid="{00000000-0005-0000-0000-0000686A0000}"/>
    <cellStyle name="Normal 5 7 2 2 4 2 3 2" xfId="26009" xr:uid="{00000000-0005-0000-0000-0000696A0000}"/>
    <cellStyle name="Normal 5 7 2 2 4 2 4" xfId="19489" xr:uid="{00000000-0005-0000-0000-00006A6A0000}"/>
    <cellStyle name="Normal 5 7 2 2 4 2 4 2" xfId="28193" xr:uid="{00000000-0005-0000-0000-00006B6A0000}"/>
    <cellStyle name="Normal 5 7 2 2 4 2 5" xfId="15121" xr:uid="{00000000-0005-0000-0000-00006C6A0000}"/>
    <cellStyle name="Normal 5 7 2 2 4 2 5 2" xfId="23825" xr:uid="{00000000-0005-0000-0000-00006D6A0000}"/>
    <cellStyle name="Normal 5 7 2 2 4 2 6" xfId="21656" xr:uid="{00000000-0005-0000-0000-00006E6A0000}"/>
    <cellStyle name="Normal 5 7 2 2 4 3" xfId="12816" xr:uid="{00000000-0005-0000-0000-00006F6A0000}"/>
    <cellStyle name="Normal 5 7 2 2 4 3 2" xfId="17307" xr:uid="{00000000-0005-0000-0000-0000706A0000}"/>
    <cellStyle name="Normal 5 7 2 2 4 3 2 2" xfId="26011" xr:uid="{00000000-0005-0000-0000-0000716A0000}"/>
    <cellStyle name="Normal 5 7 2 2 4 3 3" xfId="19491" xr:uid="{00000000-0005-0000-0000-0000726A0000}"/>
    <cellStyle name="Normal 5 7 2 2 4 3 3 2" xfId="28195" xr:uid="{00000000-0005-0000-0000-0000736A0000}"/>
    <cellStyle name="Normal 5 7 2 2 4 3 4" xfId="15123" xr:uid="{00000000-0005-0000-0000-0000746A0000}"/>
    <cellStyle name="Normal 5 7 2 2 4 3 4 2" xfId="23827" xr:uid="{00000000-0005-0000-0000-0000756A0000}"/>
    <cellStyle name="Normal 5 7 2 2 4 3 5" xfId="21658" xr:uid="{00000000-0005-0000-0000-0000766A0000}"/>
    <cellStyle name="Normal 5 7 2 2 5" xfId="12817" xr:uid="{00000000-0005-0000-0000-0000776A0000}"/>
    <cellStyle name="Normal 5 7 2 2 5 2" xfId="12818" xr:uid="{00000000-0005-0000-0000-0000786A0000}"/>
    <cellStyle name="Normal 5 7 2 2 5 2 2" xfId="17308" xr:uid="{00000000-0005-0000-0000-0000796A0000}"/>
    <cellStyle name="Normal 5 7 2 2 5 2 2 2" xfId="26012" xr:uid="{00000000-0005-0000-0000-00007A6A0000}"/>
    <cellStyle name="Normal 5 7 2 2 5 2 3" xfId="19492" xr:uid="{00000000-0005-0000-0000-00007B6A0000}"/>
    <cellStyle name="Normal 5 7 2 2 5 2 3 2" xfId="28196" xr:uid="{00000000-0005-0000-0000-00007C6A0000}"/>
    <cellStyle name="Normal 5 7 2 2 5 2 4" xfId="15124" xr:uid="{00000000-0005-0000-0000-00007D6A0000}"/>
    <cellStyle name="Normal 5 7 2 2 5 2 4 2" xfId="23828" xr:uid="{00000000-0005-0000-0000-00007E6A0000}"/>
    <cellStyle name="Normal 5 7 2 2 5 2 5" xfId="21659" xr:uid="{00000000-0005-0000-0000-00007F6A0000}"/>
    <cellStyle name="Normal 5 7 2 2 6" xfId="17288" xr:uid="{00000000-0005-0000-0000-0000806A0000}"/>
    <cellStyle name="Normal 5 7 2 2 6 2" xfId="25992" xr:uid="{00000000-0005-0000-0000-0000816A0000}"/>
    <cellStyle name="Normal 5 7 2 2 7" xfId="19472" xr:uid="{00000000-0005-0000-0000-0000826A0000}"/>
    <cellStyle name="Normal 5 7 2 2 7 2" xfId="28176" xr:uid="{00000000-0005-0000-0000-0000836A0000}"/>
    <cellStyle name="Normal 5 7 2 2 8" xfId="15104" xr:uid="{00000000-0005-0000-0000-0000846A0000}"/>
    <cellStyle name="Normal 5 7 2 2 8 2" xfId="23808" xr:uid="{00000000-0005-0000-0000-0000856A0000}"/>
    <cellStyle name="Normal 5 7 2 2 9" xfId="21639" xr:uid="{00000000-0005-0000-0000-0000866A0000}"/>
    <cellStyle name="Normal 5 7 2 3" xfId="12819" xr:uid="{00000000-0005-0000-0000-0000876A0000}"/>
    <cellStyle name="Normal 5 7 2 3 2" xfId="12820" xr:uid="{00000000-0005-0000-0000-0000886A0000}"/>
    <cellStyle name="Normal 5 7 2 3 2 2" xfId="12821" xr:uid="{00000000-0005-0000-0000-0000896A0000}"/>
    <cellStyle name="Normal 5 7 2 3 2 2 2" xfId="12822" xr:uid="{00000000-0005-0000-0000-00008A6A0000}"/>
    <cellStyle name="Normal 5 7 2 3 2 2 2 2" xfId="12823" xr:uid="{00000000-0005-0000-0000-00008B6A0000}"/>
    <cellStyle name="Normal 5 7 2 3 2 2 2 2 2" xfId="12824" xr:uid="{00000000-0005-0000-0000-00008C6A0000}"/>
    <cellStyle name="Normal 5 7 2 3 2 2 2 2 3" xfId="17311" xr:uid="{00000000-0005-0000-0000-00008D6A0000}"/>
    <cellStyle name="Normal 5 7 2 3 2 2 2 2 3 2" xfId="26015" xr:uid="{00000000-0005-0000-0000-00008E6A0000}"/>
    <cellStyle name="Normal 5 7 2 3 2 2 2 2 4" xfId="19495" xr:uid="{00000000-0005-0000-0000-00008F6A0000}"/>
    <cellStyle name="Normal 5 7 2 3 2 2 2 2 4 2" xfId="28199" xr:uid="{00000000-0005-0000-0000-0000906A0000}"/>
    <cellStyle name="Normal 5 7 2 3 2 2 2 2 5" xfId="15127" xr:uid="{00000000-0005-0000-0000-0000916A0000}"/>
    <cellStyle name="Normal 5 7 2 3 2 2 2 2 5 2" xfId="23831" xr:uid="{00000000-0005-0000-0000-0000926A0000}"/>
    <cellStyle name="Normal 5 7 2 3 2 2 2 2 6" xfId="21662" xr:uid="{00000000-0005-0000-0000-0000936A0000}"/>
    <cellStyle name="Normal 5 7 2 3 2 2 3" xfId="12825" xr:uid="{00000000-0005-0000-0000-0000946A0000}"/>
    <cellStyle name="Normal 5 7 2 3 2 2 4" xfId="17310" xr:uid="{00000000-0005-0000-0000-0000956A0000}"/>
    <cellStyle name="Normal 5 7 2 3 2 2 4 2" xfId="26014" xr:uid="{00000000-0005-0000-0000-0000966A0000}"/>
    <cellStyle name="Normal 5 7 2 3 2 2 5" xfId="19494" xr:uid="{00000000-0005-0000-0000-0000976A0000}"/>
    <cellStyle name="Normal 5 7 2 3 2 2 5 2" xfId="28198" xr:uid="{00000000-0005-0000-0000-0000986A0000}"/>
    <cellStyle name="Normal 5 7 2 3 2 2 6" xfId="15126" xr:uid="{00000000-0005-0000-0000-0000996A0000}"/>
    <cellStyle name="Normal 5 7 2 3 2 2 6 2" xfId="23830" xr:uid="{00000000-0005-0000-0000-00009A6A0000}"/>
    <cellStyle name="Normal 5 7 2 3 2 2 7" xfId="21661" xr:uid="{00000000-0005-0000-0000-00009B6A0000}"/>
    <cellStyle name="Normal 5 7 2 3 2 3" xfId="12826" xr:uid="{00000000-0005-0000-0000-00009C6A0000}"/>
    <cellStyle name="Normal 5 7 2 3 2 3 2" xfId="12827" xr:uid="{00000000-0005-0000-0000-00009D6A0000}"/>
    <cellStyle name="Normal 5 7 2 3 2 3 3" xfId="17312" xr:uid="{00000000-0005-0000-0000-00009E6A0000}"/>
    <cellStyle name="Normal 5 7 2 3 2 3 3 2" xfId="26016" xr:uid="{00000000-0005-0000-0000-00009F6A0000}"/>
    <cellStyle name="Normal 5 7 2 3 2 3 4" xfId="19496" xr:uid="{00000000-0005-0000-0000-0000A06A0000}"/>
    <cellStyle name="Normal 5 7 2 3 2 3 4 2" xfId="28200" xr:uid="{00000000-0005-0000-0000-0000A16A0000}"/>
    <cellStyle name="Normal 5 7 2 3 2 3 5" xfId="15128" xr:uid="{00000000-0005-0000-0000-0000A26A0000}"/>
    <cellStyle name="Normal 5 7 2 3 2 3 5 2" xfId="23832" xr:uid="{00000000-0005-0000-0000-0000A36A0000}"/>
    <cellStyle name="Normal 5 7 2 3 2 3 6" xfId="21663" xr:uid="{00000000-0005-0000-0000-0000A46A0000}"/>
    <cellStyle name="Normal 5 7 2 3 3" xfId="12828" xr:uid="{00000000-0005-0000-0000-0000A56A0000}"/>
    <cellStyle name="Normal 5 7 2 3 3 2" xfId="12829" xr:uid="{00000000-0005-0000-0000-0000A66A0000}"/>
    <cellStyle name="Normal 5 7 2 3 3 2 2" xfId="12830" xr:uid="{00000000-0005-0000-0000-0000A76A0000}"/>
    <cellStyle name="Normal 5 7 2 3 3 2 3" xfId="17313" xr:uid="{00000000-0005-0000-0000-0000A86A0000}"/>
    <cellStyle name="Normal 5 7 2 3 3 2 3 2" xfId="26017" xr:uid="{00000000-0005-0000-0000-0000A96A0000}"/>
    <cellStyle name="Normal 5 7 2 3 3 2 4" xfId="19497" xr:uid="{00000000-0005-0000-0000-0000AA6A0000}"/>
    <cellStyle name="Normal 5 7 2 3 3 2 4 2" xfId="28201" xr:uid="{00000000-0005-0000-0000-0000AB6A0000}"/>
    <cellStyle name="Normal 5 7 2 3 3 2 5" xfId="15129" xr:uid="{00000000-0005-0000-0000-0000AC6A0000}"/>
    <cellStyle name="Normal 5 7 2 3 3 2 5 2" xfId="23833" xr:uid="{00000000-0005-0000-0000-0000AD6A0000}"/>
    <cellStyle name="Normal 5 7 2 3 3 2 6" xfId="21664" xr:uid="{00000000-0005-0000-0000-0000AE6A0000}"/>
    <cellStyle name="Normal 5 7 2 3 4" xfId="12831" xr:uid="{00000000-0005-0000-0000-0000AF6A0000}"/>
    <cellStyle name="Normal 5 7 2 3 5" xfId="17309" xr:uid="{00000000-0005-0000-0000-0000B06A0000}"/>
    <cellStyle name="Normal 5 7 2 3 5 2" xfId="26013" xr:uid="{00000000-0005-0000-0000-0000B16A0000}"/>
    <cellStyle name="Normal 5 7 2 3 6" xfId="19493" xr:uid="{00000000-0005-0000-0000-0000B26A0000}"/>
    <cellStyle name="Normal 5 7 2 3 6 2" xfId="28197" xr:uid="{00000000-0005-0000-0000-0000B36A0000}"/>
    <cellStyle name="Normal 5 7 2 3 7" xfId="15125" xr:uid="{00000000-0005-0000-0000-0000B46A0000}"/>
    <cellStyle name="Normal 5 7 2 3 7 2" xfId="23829" xr:uid="{00000000-0005-0000-0000-0000B56A0000}"/>
    <cellStyle name="Normal 5 7 2 3 8" xfId="21660" xr:uid="{00000000-0005-0000-0000-0000B66A0000}"/>
    <cellStyle name="Normal 5 7 2 4" xfId="12832" xr:uid="{00000000-0005-0000-0000-0000B76A0000}"/>
    <cellStyle name="Normal 5 7 2 5" xfId="12833" xr:uid="{00000000-0005-0000-0000-0000B86A0000}"/>
    <cellStyle name="Normal 5 7 2 5 2" xfId="12834" xr:uid="{00000000-0005-0000-0000-0000B96A0000}"/>
    <cellStyle name="Normal 5 7 2 5 2 2" xfId="12835" xr:uid="{00000000-0005-0000-0000-0000BA6A0000}"/>
    <cellStyle name="Normal 5 7 2 5 2 2 2" xfId="12836" xr:uid="{00000000-0005-0000-0000-0000BB6A0000}"/>
    <cellStyle name="Normal 5 7 2 5 2 2 3" xfId="17315" xr:uid="{00000000-0005-0000-0000-0000BC6A0000}"/>
    <cellStyle name="Normal 5 7 2 5 2 2 3 2" xfId="26019" xr:uid="{00000000-0005-0000-0000-0000BD6A0000}"/>
    <cellStyle name="Normal 5 7 2 5 2 2 4" xfId="19499" xr:uid="{00000000-0005-0000-0000-0000BE6A0000}"/>
    <cellStyle name="Normal 5 7 2 5 2 2 4 2" xfId="28203" xr:uid="{00000000-0005-0000-0000-0000BF6A0000}"/>
    <cellStyle name="Normal 5 7 2 5 2 2 5" xfId="15131" xr:uid="{00000000-0005-0000-0000-0000C06A0000}"/>
    <cellStyle name="Normal 5 7 2 5 2 2 5 2" xfId="23835" xr:uid="{00000000-0005-0000-0000-0000C16A0000}"/>
    <cellStyle name="Normal 5 7 2 5 2 2 6" xfId="21666" xr:uid="{00000000-0005-0000-0000-0000C26A0000}"/>
    <cellStyle name="Normal 5 7 2 5 3" xfId="12837" xr:uid="{00000000-0005-0000-0000-0000C36A0000}"/>
    <cellStyle name="Normal 5 7 2 5 4" xfId="17314" xr:uid="{00000000-0005-0000-0000-0000C46A0000}"/>
    <cellStyle name="Normal 5 7 2 5 4 2" xfId="26018" xr:uid="{00000000-0005-0000-0000-0000C56A0000}"/>
    <cellStyle name="Normal 5 7 2 5 5" xfId="19498" xr:uid="{00000000-0005-0000-0000-0000C66A0000}"/>
    <cellStyle name="Normal 5 7 2 5 5 2" xfId="28202" xr:uid="{00000000-0005-0000-0000-0000C76A0000}"/>
    <cellStyle name="Normal 5 7 2 5 6" xfId="15130" xr:uid="{00000000-0005-0000-0000-0000C86A0000}"/>
    <cellStyle name="Normal 5 7 2 5 6 2" xfId="23834" xr:uid="{00000000-0005-0000-0000-0000C96A0000}"/>
    <cellStyle name="Normal 5 7 2 5 7" xfId="21665" xr:uid="{00000000-0005-0000-0000-0000CA6A0000}"/>
    <cellStyle name="Normal 5 7 2 6" xfId="12838" xr:uid="{00000000-0005-0000-0000-0000CB6A0000}"/>
    <cellStyle name="Normal 5 7 2 6 2" xfId="12839" xr:uid="{00000000-0005-0000-0000-0000CC6A0000}"/>
    <cellStyle name="Normal 5 7 2 6 3" xfId="17316" xr:uid="{00000000-0005-0000-0000-0000CD6A0000}"/>
    <cellStyle name="Normal 5 7 2 6 3 2" xfId="26020" xr:uid="{00000000-0005-0000-0000-0000CE6A0000}"/>
    <cellStyle name="Normal 5 7 2 6 4" xfId="19500" xr:uid="{00000000-0005-0000-0000-0000CF6A0000}"/>
    <cellStyle name="Normal 5 7 2 6 4 2" xfId="28204" xr:uid="{00000000-0005-0000-0000-0000D06A0000}"/>
    <cellStyle name="Normal 5 7 2 6 5" xfId="15132" xr:uid="{00000000-0005-0000-0000-0000D16A0000}"/>
    <cellStyle name="Normal 5 7 2 6 5 2" xfId="23836" xr:uid="{00000000-0005-0000-0000-0000D26A0000}"/>
    <cellStyle name="Normal 5 7 2 6 6" xfId="21667" xr:uid="{00000000-0005-0000-0000-0000D36A0000}"/>
    <cellStyle name="Normal 5 7 3" xfId="12840" xr:uid="{00000000-0005-0000-0000-0000D46A0000}"/>
    <cellStyle name="Normal 5 7 3 2" xfId="12841" xr:uid="{00000000-0005-0000-0000-0000D56A0000}"/>
    <cellStyle name="Normal 5 7 3 2 2" xfId="12842" xr:uid="{00000000-0005-0000-0000-0000D66A0000}"/>
    <cellStyle name="Normal 5 7 3 2 2 2" xfId="12843" xr:uid="{00000000-0005-0000-0000-0000D76A0000}"/>
    <cellStyle name="Normal 5 7 3 2 2 2 2" xfId="12844" xr:uid="{00000000-0005-0000-0000-0000D86A0000}"/>
    <cellStyle name="Normal 5 7 3 2 2 2 2 2" xfId="12845" xr:uid="{00000000-0005-0000-0000-0000D96A0000}"/>
    <cellStyle name="Normal 5 7 3 2 2 2 2 2 2" xfId="12846" xr:uid="{00000000-0005-0000-0000-0000DA6A0000}"/>
    <cellStyle name="Normal 5 7 3 2 2 2 2 2 3" xfId="17319" xr:uid="{00000000-0005-0000-0000-0000DB6A0000}"/>
    <cellStyle name="Normal 5 7 3 2 2 2 2 2 3 2" xfId="26023" xr:uid="{00000000-0005-0000-0000-0000DC6A0000}"/>
    <cellStyle name="Normal 5 7 3 2 2 2 2 2 4" xfId="19503" xr:uid="{00000000-0005-0000-0000-0000DD6A0000}"/>
    <cellStyle name="Normal 5 7 3 2 2 2 2 2 4 2" xfId="28207" xr:uid="{00000000-0005-0000-0000-0000DE6A0000}"/>
    <cellStyle name="Normal 5 7 3 2 2 2 2 2 5" xfId="15135" xr:uid="{00000000-0005-0000-0000-0000DF6A0000}"/>
    <cellStyle name="Normal 5 7 3 2 2 2 2 2 5 2" xfId="23839" xr:uid="{00000000-0005-0000-0000-0000E06A0000}"/>
    <cellStyle name="Normal 5 7 3 2 2 2 2 2 6" xfId="21670" xr:uid="{00000000-0005-0000-0000-0000E16A0000}"/>
    <cellStyle name="Normal 5 7 3 2 2 2 3" xfId="12847" xr:uid="{00000000-0005-0000-0000-0000E26A0000}"/>
    <cellStyle name="Normal 5 7 3 2 2 2 4" xfId="17318" xr:uid="{00000000-0005-0000-0000-0000E36A0000}"/>
    <cellStyle name="Normal 5 7 3 2 2 2 4 2" xfId="26022" xr:uid="{00000000-0005-0000-0000-0000E46A0000}"/>
    <cellStyle name="Normal 5 7 3 2 2 2 5" xfId="19502" xr:uid="{00000000-0005-0000-0000-0000E56A0000}"/>
    <cellStyle name="Normal 5 7 3 2 2 2 5 2" xfId="28206" xr:uid="{00000000-0005-0000-0000-0000E66A0000}"/>
    <cellStyle name="Normal 5 7 3 2 2 2 6" xfId="15134" xr:uid="{00000000-0005-0000-0000-0000E76A0000}"/>
    <cellStyle name="Normal 5 7 3 2 2 2 6 2" xfId="23838" xr:uid="{00000000-0005-0000-0000-0000E86A0000}"/>
    <cellStyle name="Normal 5 7 3 2 2 2 7" xfId="21669" xr:uid="{00000000-0005-0000-0000-0000E96A0000}"/>
    <cellStyle name="Normal 5 7 3 2 2 3" xfId="12848" xr:uid="{00000000-0005-0000-0000-0000EA6A0000}"/>
    <cellStyle name="Normal 5 7 3 2 2 3 2" xfId="12849" xr:uid="{00000000-0005-0000-0000-0000EB6A0000}"/>
    <cellStyle name="Normal 5 7 3 2 2 3 3" xfId="17320" xr:uid="{00000000-0005-0000-0000-0000EC6A0000}"/>
    <cellStyle name="Normal 5 7 3 2 2 3 3 2" xfId="26024" xr:uid="{00000000-0005-0000-0000-0000ED6A0000}"/>
    <cellStyle name="Normal 5 7 3 2 2 3 4" xfId="19504" xr:uid="{00000000-0005-0000-0000-0000EE6A0000}"/>
    <cellStyle name="Normal 5 7 3 2 2 3 4 2" xfId="28208" xr:uid="{00000000-0005-0000-0000-0000EF6A0000}"/>
    <cellStyle name="Normal 5 7 3 2 2 3 5" xfId="15136" xr:uid="{00000000-0005-0000-0000-0000F06A0000}"/>
    <cellStyle name="Normal 5 7 3 2 2 3 5 2" xfId="23840" xr:uid="{00000000-0005-0000-0000-0000F16A0000}"/>
    <cellStyle name="Normal 5 7 3 2 2 3 6" xfId="21671" xr:uid="{00000000-0005-0000-0000-0000F26A0000}"/>
    <cellStyle name="Normal 5 7 3 2 3" xfId="12850" xr:uid="{00000000-0005-0000-0000-0000F36A0000}"/>
    <cellStyle name="Normal 5 7 3 2 3 2" xfId="12851" xr:uid="{00000000-0005-0000-0000-0000F46A0000}"/>
    <cellStyle name="Normal 5 7 3 2 3 2 2" xfId="12852" xr:uid="{00000000-0005-0000-0000-0000F56A0000}"/>
    <cellStyle name="Normal 5 7 3 2 3 2 3" xfId="17321" xr:uid="{00000000-0005-0000-0000-0000F66A0000}"/>
    <cellStyle name="Normal 5 7 3 2 3 2 3 2" xfId="26025" xr:uid="{00000000-0005-0000-0000-0000F76A0000}"/>
    <cellStyle name="Normal 5 7 3 2 3 2 4" xfId="19505" xr:uid="{00000000-0005-0000-0000-0000F86A0000}"/>
    <cellStyle name="Normal 5 7 3 2 3 2 4 2" xfId="28209" xr:uid="{00000000-0005-0000-0000-0000F96A0000}"/>
    <cellStyle name="Normal 5 7 3 2 3 2 5" xfId="15137" xr:uid="{00000000-0005-0000-0000-0000FA6A0000}"/>
    <cellStyle name="Normal 5 7 3 2 3 2 5 2" xfId="23841" xr:uid="{00000000-0005-0000-0000-0000FB6A0000}"/>
    <cellStyle name="Normal 5 7 3 2 3 2 6" xfId="21672" xr:uid="{00000000-0005-0000-0000-0000FC6A0000}"/>
    <cellStyle name="Normal 5 7 3 2 4" xfId="12853" xr:uid="{00000000-0005-0000-0000-0000FD6A0000}"/>
    <cellStyle name="Normal 5 7 3 2 5" xfId="17317" xr:uid="{00000000-0005-0000-0000-0000FE6A0000}"/>
    <cellStyle name="Normal 5 7 3 2 5 2" xfId="26021" xr:uid="{00000000-0005-0000-0000-0000FF6A0000}"/>
    <cellStyle name="Normal 5 7 3 2 6" xfId="19501" xr:uid="{00000000-0005-0000-0000-0000006B0000}"/>
    <cellStyle name="Normal 5 7 3 2 6 2" xfId="28205" xr:uid="{00000000-0005-0000-0000-0000016B0000}"/>
    <cellStyle name="Normal 5 7 3 2 7" xfId="15133" xr:uid="{00000000-0005-0000-0000-0000026B0000}"/>
    <cellStyle name="Normal 5 7 3 2 7 2" xfId="23837" xr:uid="{00000000-0005-0000-0000-0000036B0000}"/>
    <cellStyle name="Normal 5 7 3 2 8" xfId="21668" xr:uid="{00000000-0005-0000-0000-0000046B0000}"/>
    <cellStyle name="Normal 5 7 3 3" xfId="12854" xr:uid="{00000000-0005-0000-0000-0000056B0000}"/>
    <cellStyle name="Normal 5 7 3 4" xfId="12855" xr:uid="{00000000-0005-0000-0000-0000066B0000}"/>
    <cellStyle name="Normal 5 7 3 4 2" xfId="12856" xr:uid="{00000000-0005-0000-0000-0000076B0000}"/>
    <cellStyle name="Normal 5 7 3 4 2 2" xfId="12857" xr:uid="{00000000-0005-0000-0000-0000086B0000}"/>
    <cellStyle name="Normal 5 7 3 4 2 2 2" xfId="12858" xr:uid="{00000000-0005-0000-0000-0000096B0000}"/>
    <cellStyle name="Normal 5 7 3 4 2 2 3" xfId="17323" xr:uid="{00000000-0005-0000-0000-00000A6B0000}"/>
    <cellStyle name="Normal 5 7 3 4 2 2 3 2" xfId="26027" xr:uid="{00000000-0005-0000-0000-00000B6B0000}"/>
    <cellStyle name="Normal 5 7 3 4 2 2 4" xfId="19507" xr:uid="{00000000-0005-0000-0000-00000C6B0000}"/>
    <cellStyle name="Normal 5 7 3 4 2 2 4 2" xfId="28211" xr:uid="{00000000-0005-0000-0000-00000D6B0000}"/>
    <cellStyle name="Normal 5 7 3 4 2 2 5" xfId="15139" xr:uid="{00000000-0005-0000-0000-00000E6B0000}"/>
    <cellStyle name="Normal 5 7 3 4 2 2 5 2" xfId="23843" xr:uid="{00000000-0005-0000-0000-00000F6B0000}"/>
    <cellStyle name="Normal 5 7 3 4 2 2 6" xfId="21674" xr:uid="{00000000-0005-0000-0000-0000106B0000}"/>
    <cellStyle name="Normal 5 7 3 4 3" xfId="12859" xr:uid="{00000000-0005-0000-0000-0000116B0000}"/>
    <cellStyle name="Normal 5 7 3 4 4" xfId="17322" xr:uid="{00000000-0005-0000-0000-0000126B0000}"/>
    <cellStyle name="Normal 5 7 3 4 4 2" xfId="26026" xr:uid="{00000000-0005-0000-0000-0000136B0000}"/>
    <cellStyle name="Normal 5 7 3 4 5" xfId="19506" xr:uid="{00000000-0005-0000-0000-0000146B0000}"/>
    <cellStyle name="Normal 5 7 3 4 5 2" xfId="28210" xr:uid="{00000000-0005-0000-0000-0000156B0000}"/>
    <cellStyle name="Normal 5 7 3 4 6" xfId="15138" xr:uid="{00000000-0005-0000-0000-0000166B0000}"/>
    <cellStyle name="Normal 5 7 3 4 6 2" xfId="23842" xr:uid="{00000000-0005-0000-0000-0000176B0000}"/>
    <cellStyle name="Normal 5 7 3 4 7" xfId="21673" xr:uid="{00000000-0005-0000-0000-0000186B0000}"/>
    <cellStyle name="Normal 5 7 3 5" xfId="12860" xr:uid="{00000000-0005-0000-0000-0000196B0000}"/>
    <cellStyle name="Normal 5 7 3 5 2" xfId="12861" xr:uid="{00000000-0005-0000-0000-00001A6B0000}"/>
    <cellStyle name="Normal 5 7 3 5 3" xfId="17324" xr:uid="{00000000-0005-0000-0000-00001B6B0000}"/>
    <cellStyle name="Normal 5 7 3 5 3 2" xfId="26028" xr:uid="{00000000-0005-0000-0000-00001C6B0000}"/>
    <cellStyle name="Normal 5 7 3 5 4" xfId="19508" xr:uid="{00000000-0005-0000-0000-00001D6B0000}"/>
    <cellStyle name="Normal 5 7 3 5 4 2" xfId="28212" xr:uid="{00000000-0005-0000-0000-00001E6B0000}"/>
    <cellStyle name="Normal 5 7 3 5 5" xfId="15140" xr:uid="{00000000-0005-0000-0000-00001F6B0000}"/>
    <cellStyle name="Normal 5 7 3 5 5 2" xfId="23844" xr:uid="{00000000-0005-0000-0000-0000206B0000}"/>
    <cellStyle name="Normal 5 7 3 5 6" xfId="21675" xr:uid="{00000000-0005-0000-0000-0000216B0000}"/>
    <cellStyle name="Normal 5 7 4" xfId="12862" xr:uid="{00000000-0005-0000-0000-0000226B0000}"/>
    <cellStyle name="Normal 5 7 4 2" xfId="12863" xr:uid="{00000000-0005-0000-0000-0000236B0000}"/>
    <cellStyle name="Normal 5 7 4 2 2" xfId="12864" xr:uid="{00000000-0005-0000-0000-0000246B0000}"/>
    <cellStyle name="Normal 5 7 4 2 2 2" xfId="12865" xr:uid="{00000000-0005-0000-0000-0000256B0000}"/>
    <cellStyle name="Normal 5 7 4 2 2 2 2" xfId="12866" xr:uid="{00000000-0005-0000-0000-0000266B0000}"/>
    <cellStyle name="Normal 5 7 4 2 2 2 2 2" xfId="12867" xr:uid="{00000000-0005-0000-0000-0000276B0000}"/>
    <cellStyle name="Normal 5 7 4 2 2 2 2 2 2" xfId="17327" xr:uid="{00000000-0005-0000-0000-0000286B0000}"/>
    <cellStyle name="Normal 5 7 4 2 2 2 2 2 2 2" xfId="26031" xr:uid="{00000000-0005-0000-0000-0000296B0000}"/>
    <cellStyle name="Normal 5 7 4 2 2 2 2 2 3" xfId="19511" xr:uid="{00000000-0005-0000-0000-00002A6B0000}"/>
    <cellStyle name="Normal 5 7 4 2 2 2 2 2 3 2" xfId="28215" xr:uid="{00000000-0005-0000-0000-00002B6B0000}"/>
    <cellStyle name="Normal 5 7 4 2 2 2 2 2 4" xfId="15143" xr:uid="{00000000-0005-0000-0000-00002C6B0000}"/>
    <cellStyle name="Normal 5 7 4 2 2 2 2 2 4 2" xfId="23847" xr:uid="{00000000-0005-0000-0000-00002D6B0000}"/>
    <cellStyle name="Normal 5 7 4 2 2 2 2 2 5" xfId="21678" xr:uid="{00000000-0005-0000-0000-00002E6B0000}"/>
    <cellStyle name="Normal 5 7 4 2 2 2 3" xfId="17326" xr:uid="{00000000-0005-0000-0000-00002F6B0000}"/>
    <cellStyle name="Normal 5 7 4 2 2 2 3 2" xfId="26030" xr:uid="{00000000-0005-0000-0000-0000306B0000}"/>
    <cellStyle name="Normal 5 7 4 2 2 2 4" xfId="19510" xr:uid="{00000000-0005-0000-0000-0000316B0000}"/>
    <cellStyle name="Normal 5 7 4 2 2 2 4 2" xfId="28214" xr:uid="{00000000-0005-0000-0000-0000326B0000}"/>
    <cellStyle name="Normal 5 7 4 2 2 2 5" xfId="15142" xr:uid="{00000000-0005-0000-0000-0000336B0000}"/>
    <cellStyle name="Normal 5 7 4 2 2 2 5 2" xfId="23846" xr:uid="{00000000-0005-0000-0000-0000346B0000}"/>
    <cellStyle name="Normal 5 7 4 2 2 2 6" xfId="21677" xr:uid="{00000000-0005-0000-0000-0000356B0000}"/>
    <cellStyle name="Normal 5 7 4 2 2 3" xfId="12868" xr:uid="{00000000-0005-0000-0000-0000366B0000}"/>
    <cellStyle name="Normal 5 7 4 2 2 3 2" xfId="17328" xr:uid="{00000000-0005-0000-0000-0000376B0000}"/>
    <cellStyle name="Normal 5 7 4 2 2 3 2 2" xfId="26032" xr:uid="{00000000-0005-0000-0000-0000386B0000}"/>
    <cellStyle name="Normal 5 7 4 2 2 3 3" xfId="19512" xr:uid="{00000000-0005-0000-0000-0000396B0000}"/>
    <cellStyle name="Normal 5 7 4 2 2 3 3 2" xfId="28216" xr:uid="{00000000-0005-0000-0000-00003A6B0000}"/>
    <cellStyle name="Normal 5 7 4 2 2 3 4" xfId="15144" xr:uid="{00000000-0005-0000-0000-00003B6B0000}"/>
    <cellStyle name="Normal 5 7 4 2 2 3 4 2" xfId="23848" xr:uid="{00000000-0005-0000-0000-00003C6B0000}"/>
    <cellStyle name="Normal 5 7 4 2 2 3 5" xfId="21679" xr:uid="{00000000-0005-0000-0000-00003D6B0000}"/>
    <cellStyle name="Normal 5 7 4 2 3" xfId="12869" xr:uid="{00000000-0005-0000-0000-00003E6B0000}"/>
    <cellStyle name="Normal 5 7 4 2 3 2" xfId="12870" xr:uid="{00000000-0005-0000-0000-00003F6B0000}"/>
    <cellStyle name="Normal 5 7 4 2 3 2 2" xfId="17329" xr:uid="{00000000-0005-0000-0000-0000406B0000}"/>
    <cellStyle name="Normal 5 7 4 2 3 2 2 2" xfId="26033" xr:uid="{00000000-0005-0000-0000-0000416B0000}"/>
    <cellStyle name="Normal 5 7 4 2 3 2 3" xfId="19513" xr:uid="{00000000-0005-0000-0000-0000426B0000}"/>
    <cellStyle name="Normal 5 7 4 2 3 2 3 2" xfId="28217" xr:uid="{00000000-0005-0000-0000-0000436B0000}"/>
    <cellStyle name="Normal 5 7 4 2 3 2 4" xfId="15145" xr:uid="{00000000-0005-0000-0000-0000446B0000}"/>
    <cellStyle name="Normal 5 7 4 2 3 2 4 2" xfId="23849" xr:uid="{00000000-0005-0000-0000-0000456B0000}"/>
    <cellStyle name="Normal 5 7 4 2 3 2 5" xfId="21680" xr:uid="{00000000-0005-0000-0000-0000466B0000}"/>
    <cellStyle name="Normal 5 7 4 2 4" xfId="17325" xr:uid="{00000000-0005-0000-0000-0000476B0000}"/>
    <cellStyle name="Normal 5 7 4 2 4 2" xfId="26029" xr:uid="{00000000-0005-0000-0000-0000486B0000}"/>
    <cellStyle name="Normal 5 7 4 2 5" xfId="19509" xr:uid="{00000000-0005-0000-0000-0000496B0000}"/>
    <cellStyle name="Normal 5 7 4 2 5 2" xfId="28213" xr:uid="{00000000-0005-0000-0000-00004A6B0000}"/>
    <cellStyle name="Normal 5 7 4 2 6" xfId="15141" xr:uid="{00000000-0005-0000-0000-00004B6B0000}"/>
    <cellStyle name="Normal 5 7 4 2 6 2" xfId="23845" xr:uid="{00000000-0005-0000-0000-00004C6B0000}"/>
    <cellStyle name="Normal 5 7 4 2 7" xfId="21676" xr:uid="{00000000-0005-0000-0000-00004D6B0000}"/>
    <cellStyle name="Normal 5 7 4 3" xfId="12871" xr:uid="{00000000-0005-0000-0000-00004E6B0000}"/>
    <cellStyle name="Normal 5 7 4 3 2" xfId="12872" xr:uid="{00000000-0005-0000-0000-00004F6B0000}"/>
    <cellStyle name="Normal 5 7 4 3 2 2" xfId="12873" xr:uid="{00000000-0005-0000-0000-0000506B0000}"/>
    <cellStyle name="Normal 5 7 4 3 2 2 2" xfId="17331" xr:uid="{00000000-0005-0000-0000-0000516B0000}"/>
    <cellStyle name="Normal 5 7 4 3 2 2 2 2" xfId="26035" xr:uid="{00000000-0005-0000-0000-0000526B0000}"/>
    <cellStyle name="Normal 5 7 4 3 2 2 3" xfId="19515" xr:uid="{00000000-0005-0000-0000-0000536B0000}"/>
    <cellStyle name="Normal 5 7 4 3 2 2 3 2" xfId="28219" xr:uid="{00000000-0005-0000-0000-0000546B0000}"/>
    <cellStyle name="Normal 5 7 4 3 2 2 4" xfId="15147" xr:uid="{00000000-0005-0000-0000-0000556B0000}"/>
    <cellStyle name="Normal 5 7 4 3 2 2 4 2" xfId="23851" xr:uid="{00000000-0005-0000-0000-0000566B0000}"/>
    <cellStyle name="Normal 5 7 4 3 2 2 5" xfId="21682" xr:uid="{00000000-0005-0000-0000-0000576B0000}"/>
    <cellStyle name="Normal 5 7 4 3 3" xfId="17330" xr:uid="{00000000-0005-0000-0000-0000586B0000}"/>
    <cellStyle name="Normal 5 7 4 3 3 2" xfId="26034" xr:uid="{00000000-0005-0000-0000-0000596B0000}"/>
    <cellStyle name="Normal 5 7 4 3 4" xfId="19514" xr:uid="{00000000-0005-0000-0000-00005A6B0000}"/>
    <cellStyle name="Normal 5 7 4 3 4 2" xfId="28218" xr:uid="{00000000-0005-0000-0000-00005B6B0000}"/>
    <cellStyle name="Normal 5 7 4 3 5" xfId="15146" xr:uid="{00000000-0005-0000-0000-00005C6B0000}"/>
    <cellStyle name="Normal 5 7 4 3 5 2" xfId="23850" xr:uid="{00000000-0005-0000-0000-00005D6B0000}"/>
    <cellStyle name="Normal 5 7 4 3 6" xfId="21681" xr:uid="{00000000-0005-0000-0000-00005E6B0000}"/>
    <cellStyle name="Normal 5 7 4 4" xfId="12874" xr:uid="{00000000-0005-0000-0000-00005F6B0000}"/>
    <cellStyle name="Normal 5 7 4 4 2" xfId="17332" xr:uid="{00000000-0005-0000-0000-0000606B0000}"/>
    <cellStyle name="Normal 5 7 4 4 2 2" xfId="26036" xr:uid="{00000000-0005-0000-0000-0000616B0000}"/>
    <cellStyle name="Normal 5 7 4 4 3" xfId="19516" xr:uid="{00000000-0005-0000-0000-0000626B0000}"/>
    <cellStyle name="Normal 5 7 4 4 3 2" xfId="28220" xr:uid="{00000000-0005-0000-0000-0000636B0000}"/>
    <cellStyle name="Normal 5 7 4 4 4" xfId="15148" xr:uid="{00000000-0005-0000-0000-0000646B0000}"/>
    <cellStyle name="Normal 5 7 4 4 4 2" xfId="23852" xr:uid="{00000000-0005-0000-0000-0000656B0000}"/>
    <cellStyle name="Normal 5 7 4 4 5" xfId="21683" xr:uid="{00000000-0005-0000-0000-0000666B0000}"/>
    <cellStyle name="Normal 5 7 5" xfId="12875" xr:uid="{00000000-0005-0000-0000-0000676B0000}"/>
    <cellStyle name="Normal 5 7 5 2" xfId="12876" xr:uid="{00000000-0005-0000-0000-0000686B0000}"/>
    <cellStyle name="Normal 5 7 5 2 2" xfId="12877" xr:uid="{00000000-0005-0000-0000-0000696B0000}"/>
    <cellStyle name="Normal 5 7 5 2 2 2" xfId="12878" xr:uid="{00000000-0005-0000-0000-00006A6B0000}"/>
    <cellStyle name="Normal 5 7 5 2 2 2 2" xfId="17334" xr:uid="{00000000-0005-0000-0000-00006B6B0000}"/>
    <cellStyle name="Normal 5 7 5 2 2 2 2 2" xfId="26038" xr:uid="{00000000-0005-0000-0000-00006C6B0000}"/>
    <cellStyle name="Normal 5 7 5 2 2 2 3" xfId="19518" xr:uid="{00000000-0005-0000-0000-00006D6B0000}"/>
    <cellStyle name="Normal 5 7 5 2 2 2 3 2" xfId="28222" xr:uid="{00000000-0005-0000-0000-00006E6B0000}"/>
    <cellStyle name="Normal 5 7 5 2 2 2 4" xfId="15150" xr:uid="{00000000-0005-0000-0000-00006F6B0000}"/>
    <cellStyle name="Normal 5 7 5 2 2 2 4 2" xfId="23854" xr:uid="{00000000-0005-0000-0000-0000706B0000}"/>
    <cellStyle name="Normal 5 7 5 2 2 2 5" xfId="21685" xr:uid="{00000000-0005-0000-0000-0000716B0000}"/>
    <cellStyle name="Normal 5 7 5 2 3" xfId="17333" xr:uid="{00000000-0005-0000-0000-0000726B0000}"/>
    <cellStyle name="Normal 5 7 5 2 3 2" xfId="26037" xr:uid="{00000000-0005-0000-0000-0000736B0000}"/>
    <cellStyle name="Normal 5 7 5 2 4" xfId="19517" xr:uid="{00000000-0005-0000-0000-0000746B0000}"/>
    <cellStyle name="Normal 5 7 5 2 4 2" xfId="28221" xr:uid="{00000000-0005-0000-0000-0000756B0000}"/>
    <cellStyle name="Normal 5 7 5 2 5" xfId="15149" xr:uid="{00000000-0005-0000-0000-0000766B0000}"/>
    <cellStyle name="Normal 5 7 5 2 5 2" xfId="23853" xr:uid="{00000000-0005-0000-0000-0000776B0000}"/>
    <cellStyle name="Normal 5 7 5 2 6" xfId="21684" xr:uid="{00000000-0005-0000-0000-0000786B0000}"/>
    <cellStyle name="Normal 5 7 5 3" xfId="12879" xr:uid="{00000000-0005-0000-0000-0000796B0000}"/>
    <cellStyle name="Normal 5 7 5 3 2" xfId="17335" xr:uid="{00000000-0005-0000-0000-00007A6B0000}"/>
    <cellStyle name="Normal 5 7 5 3 2 2" xfId="26039" xr:uid="{00000000-0005-0000-0000-00007B6B0000}"/>
    <cellStyle name="Normal 5 7 5 3 3" xfId="19519" xr:uid="{00000000-0005-0000-0000-00007C6B0000}"/>
    <cellStyle name="Normal 5 7 5 3 3 2" xfId="28223" xr:uid="{00000000-0005-0000-0000-00007D6B0000}"/>
    <cellStyle name="Normal 5 7 5 3 4" xfId="15151" xr:uid="{00000000-0005-0000-0000-00007E6B0000}"/>
    <cellStyle name="Normal 5 7 5 3 4 2" xfId="23855" xr:uid="{00000000-0005-0000-0000-00007F6B0000}"/>
    <cellStyle name="Normal 5 7 5 3 5" xfId="21686" xr:uid="{00000000-0005-0000-0000-0000806B0000}"/>
    <cellStyle name="Normal 5 7 6" xfId="12880" xr:uid="{00000000-0005-0000-0000-0000816B0000}"/>
    <cellStyle name="Normal 5 7 6 2" xfId="12881" xr:uid="{00000000-0005-0000-0000-0000826B0000}"/>
    <cellStyle name="Normal 5 7 6 2 2" xfId="17336" xr:uid="{00000000-0005-0000-0000-0000836B0000}"/>
    <cellStyle name="Normal 5 7 6 2 2 2" xfId="26040" xr:uid="{00000000-0005-0000-0000-0000846B0000}"/>
    <cellStyle name="Normal 5 7 6 2 3" xfId="19520" xr:uid="{00000000-0005-0000-0000-0000856B0000}"/>
    <cellStyle name="Normal 5 7 6 2 3 2" xfId="28224" xr:uid="{00000000-0005-0000-0000-0000866B0000}"/>
    <cellStyle name="Normal 5 7 6 2 4" xfId="15152" xr:uid="{00000000-0005-0000-0000-0000876B0000}"/>
    <cellStyle name="Normal 5 7 6 2 4 2" xfId="23856" xr:uid="{00000000-0005-0000-0000-0000886B0000}"/>
    <cellStyle name="Normal 5 7 6 2 5" xfId="21687" xr:uid="{00000000-0005-0000-0000-0000896B0000}"/>
    <cellStyle name="Normal 5 7 7" xfId="17287" xr:uid="{00000000-0005-0000-0000-00008A6B0000}"/>
    <cellStyle name="Normal 5 7 7 2" xfId="25991" xr:uid="{00000000-0005-0000-0000-00008B6B0000}"/>
    <cellStyle name="Normal 5 7 8" xfId="19471" xr:uid="{00000000-0005-0000-0000-00008C6B0000}"/>
    <cellStyle name="Normal 5 7 8 2" xfId="28175" xr:uid="{00000000-0005-0000-0000-00008D6B0000}"/>
    <cellStyle name="Normal 5 7 9" xfId="15103" xr:uid="{00000000-0005-0000-0000-00008E6B0000}"/>
    <cellStyle name="Normal 5 7 9 2" xfId="23807" xr:uid="{00000000-0005-0000-0000-00008F6B0000}"/>
    <cellStyle name="Normal 5 8" xfId="12882" xr:uid="{00000000-0005-0000-0000-0000906B0000}"/>
    <cellStyle name="Normal 5 9" xfId="12883" xr:uid="{00000000-0005-0000-0000-0000916B0000}"/>
    <cellStyle name="Normal 53 4" xfId="460" xr:uid="{00000000-0005-0000-0000-0000926B0000}"/>
    <cellStyle name="Normal 6" xfId="107" xr:uid="{00000000-0005-0000-0000-0000936B0000}"/>
    <cellStyle name="Normal 6 2" xfId="303" xr:uid="{00000000-0005-0000-0000-0000946B0000}"/>
    <cellStyle name="Normal 6 2 2" xfId="12885" xr:uid="{00000000-0005-0000-0000-0000956B0000}"/>
    <cellStyle name="Normal 6 2 3" xfId="15449" xr:uid="{00000000-0005-0000-0000-0000966B0000}"/>
    <cellStyle name="Normal 6 2 3 2" xfId="24153" xr:uid="{00000000-0005-0000-0000-0000976B0000}"/>
    <cellStyle name="Normal 6 2 4" xfId="17647" xr:uid="{00000000-0005-0000-0000-0000986B0000}"/>
    <cellStyle name="Normal 6 2 4 2" xfId="26351" xr:uid="{00000000-0005-0000-0000-0000996B0000}"/>
    <cellStyle name="Normal 6 2 5" xfId="13279" xr:uid="{00000000-0005-0000-0000-00009A6B0000}"/>
    <cellStyle name="Normal 6 2 5 2" xfId="21983" xr:uid="{00000000-0005-0000-0000-00009B6B0000}"/>
    <cellStyle name="Normal 6 2 6" xfId="19814" xr:uid="{00000000-0005-0000-0000-00009C6B0000}"/>
    <cellStyle name="Normal 6 3" xfId="439" xr:uid="{00000000-0005-0000-0000-00009D6B0000}"/>
    <cellStyle name="Normal 6 3 2" xfId="12886" xr:uid="{00000000-0005-0000-0000-00009E6B0000}"/>
    <cellStyle name="Normal 6 3 3" xfId="15583" xr:uid="{00000000-0005-0000-0000-00009F6B0000}"/>
    <cellStyle name="Normal 6 3 3 2" xfId="24287" xr:uid="{00000000-0005-0000-0000-0000A06B0000}"/>
    <cellStyle name="Normal 6 3 4" xfId="17781" xr:uid="{00000000-0005-0000-0000-0000A16B0000}"/>
    <cellStyle name="Normal 6 3 4 2" xfId="26485" xr:uid="{00000000-0005-0000-0000-0000A26B0000}"/>
    <cellStyle name="Normal 6 3 5" xfId="13413" xr:uid="{00000000-0005-0000-0000-0000A36B0000}"/>
    <cellStyle name="Normal 6 3 5 2" xfId="22117" xr:uid="{00000000-0005-0000-0000-0000A46B0000}"/>
    <cellStyle name="Normal 6 3 6" xfId="19948" xr:uid="{00000000-0005-0000-0000-0000A56B0000}"/>
    <cellStyle name="Normal 6 4" xfId="12887" xr:uid="{00000000-0005-0000-0000-0000A66B0000}"/>
    <cellStyle name="Normal 6 5" xfId="12884" xr:uid="{00000000-0005-0000-0000-0000A76B0000}"/>
    <cellStyle name="Normal 6 6" xfId="15261" xr:uid="{00000000-0005-0000-0000-0000A86B0000}"/>
    <cellStyle name="Normal 6 6 2" xfId="23965" xr:uid="{00000000-0005-0000-0000-0000A96B0000}"/>
    <cellStyle name="Normal 6 7" xfId="17460" xr:uid="{00000000-0005-0000-0000-0000AA6B0000}"/>
    <cellStyle name="Normal 6 7 2" xfId="26164" xr:uid="{00000000-0005-0000-0000-0000AB6B0000}"/>
    <cellStyle name="Normal 6 8" xfId="13091" xr:uid="{00000000-0005-0000-0000-0000AC6B0000}"/>
    <cellStyle name="Normal 6 8 2" xfId="21795" xr:uid="{00000000-0005-0000-0000-0000AD6B0000}"/>
    <cellStyle name="Normal 6 9" xfId="19627" xr:uid="{00000000-0005-0000-0000-0000AE6B0000}"/>
    <cellStyle name="Normal 60" xfId="19559" xr:uid="{00000000-0005-0000-0000-0000AF6B0000}"/>
    <cellStyle name="Normal 60 2" xfId="28263" xr:uid="{00000000-0005-0000-0000-0000B06B0000}"/>
    <cellStyle name="Normal 7" xfId="176" xr:uid="{00000000-0005-0000-0000-0000B16B0000}"/>
    <cellStyle name="Normal 7 10" xfId="19692" xr:uid="{00000000-0005-0000-0000-0000B26B0000}"/>
    <cellStyle name="Normal 7 2" xfId="304" xr:uid="{00000000-0005-0000-0000-0000B36B0000}"/>
    <cellStyle name="Normal 7 2 10" xfId="19815" xr:uid="{00000000-0005-0000-0000-0000B46B0000}"/>
    <cellStyle name="Normal 7 2 2" xfId="12890" xr:uid="{00000000-0005-0000-0000-0000B56B0000}"/>
    <cellStyle name="Normal 7 2 3" xfId="12891" xr:uid="{00000000-0005-0000-0000-0000B66B0000}"/>
    <cellStyle name="Normal 7 2 4" xfId="12892" xr:uid="{00000000-0005-0000-0000-0000B76B0000}"/>
    <cellStyle name="Normal 7 2 5" xfId="12893" xr:uid="{00000000-0005-0000-0000-0000B86B0000}"/>
    <cellStyle name="Normal 7 2 6" xfId="12889" xr:uid="{00000000-0005-0000-0000-0000B96B0000}"/>
    <cellStyle name="Normal 7 2 7" xfId="15450" xr:uid="{00000000-0005-0000-0000-0000BA6B0000}"/>
    <cellStyle name="Normal 7 2 7 2" xfId="24154" xr:uid="{00000000-0005-0000-0000-0000BB6B0000}"/>
    <cellStyle name="Normal 7 2 8" xfId="17648" xr:uid="{00000000-0005-0000-0000-0000BC6B0000}"/>
    <cellStyle name="Normal 7 2 8 2" xfId="26352" xr:uid="{00000000-0005-0000-0000-0000BD6B0000}"/>
    <cellStyle name="Normal 7 2 9" xfId="13280" xr:uid="{00000000-0005-0000-0000-0000BE6B0000}"/>
    <cellStyle name="Normal 7 2 9 2" xfId="21984" xr:uid="{00000000-0005-0000-0000-0000BF6B0000}"/>
    <cellStyle name="Normal 7 3" xfId="440" xr:uid="{00000000-0005-0000-0000-0000C06B0000}"/>
    <cellStyle name="Normal 7 3 10" xfId="19949" xr:uid="{00000000-0005-0000-0000-0000C16B0000}"/>
    <cellStyle name="Normal 7 3 2" xfId="12895" xr:uid="{00000000-0005-0000-0000-0000C26B0000}"/>
    <cellStyle name="Normal 7 3 3" xfId="12896" xr:uid="{00000000-0005-0000-0000-0000C36B0000}"/>
    <cellStyle name="Normal 7 3 4" xfId="12897" xr:uid="{00000000-0005-0000-0000-0000C46B0000}"/>
    <cellStyle name="Normal 7 3 5" xfId="12898" xr:uid="{00000000-0005-0000-0000-0000C56B0000}"/>
    <cellStyle name="Normal 7 3 6" xfId="12894" xr:uid="{00000000-0005-0000-0000-0000C66B0000}"/>
    <cellStyle name="Normal 7 3 7" xfId="15584" xr:uid="{00000000-0005-0000-0000-0000C76B0000}"/>
    <cellStyle name="Normal 7 3 7 2" xfId="24288" xr:uid="{00000000-0005-0000-0000-0000C86B0000}"/>
    <cellStyle name="Normal 7 3 8" xfId="17782" xr:uid="{00000000-0005-0000-0000-0000C96B0000}"/>
    <cellStyle name="Normal 7 3 8 2" xfId="26486" xr:uid="{00000000-0005-0000-0000-0000CA6B0000}"/>
    <cellStyle name="Normal 7 3 9" xfId="13414" xr:uid="{00000000-0005-0000-0000-0000CB6B0000}"/>
    <cellStyle name="Normal 7 3 9 2" xfId="22118" xr:uid="{00000000-0005-0000-0000-0000CC6B0000}"/>
    <cellStyle name="Normal 7 4" xfId="456" xr:uid="{00000000-0005-0000-0000-0000CD6B0000}"/>
    <cellStyle name="Normal 7 4 10" xfId="19965" xr:uid="{00000000-0005-0000-0000-0000CE6B0000}"/>
    <cellStyle name="Normal 7 4 2" xfId="12900" xr:uid="{00000000-0005-0000-0000-0000CF6B0000}"/>
    <cellStyle name="Normal 7 4 3" xfId="12901" xr:uid="{00000000-0005-0000-0000-0000D06B0000}"/>
    <cellStyle name="Normal 7 4 4" xfId="12902" xr:uid="{00000000-0005-0000-0000-0000D16B0000}"/>
    <cellStyle name="Normal 7 4 5" xfId="12903" xr:uid="{00000000-0005-0000-0000-0000D26B0000}"/>
    <cellStyle name="Normal 7 4 6" xfId="12899" xr:uid="{00000000-0005-0000-0000-0000D36B0000}"/>
    <cellStyle name="Normal 7 4 7" xfId="15600" xr:uid="{00000000-0005-0000-0000-0000D46B0000}"/>
    <cellStyle name="Normal 7 4 7 2" xfId="24304" xr:uid="{00000000-0005-0000-0000-0000D56B0000}"/>
    <cellStyle name="Normal 7 4 8" xfId="17798" xr:uid="{00000000-0005-0000-0000-0000D66B0000}"/>
    <cellStyle name="Normal 7 4 8 2" xfId="26502" xr:uid="{00000000-0005-0000-0000-0000D76B0000}"/>
    <cellStyle name="Normal 7 4 9" xfId="13430" xr:uid="{00000000-0005-0000-0000-0000D86B0000}"/>
    <cellStyle name="Normal 7 4 9 2" xfId="22134" xr:uid="{00000000-0005-0000-0000-0000D96B0000}"/>
    <cellStyle name="Normal 7 5" xfId="12888" xr:uid="{00000000-0005-0000-0000-0000DA6B0000}"/>
    <cellStyle name="Normal 7 5 2" xfId="17337" xr:uid="{00000000-0005-0000-0000-0000DB6B0000}"/>
    <cellStyle name="Normal 7 5 2 2" xfId="26041" xr:uid="{00000000-0005-0000-0000-0000DC6B0000}"/>
    <cellStyle name="Normal 7 5 3" xfId="19521" xr:uid="{00000000-0005-0000-0000-0000DD6B0000}"/>
    <cellStyle name="Normal 7 5 3 2" xfId="28225" xr:uid="{00000000-0005-0000-0000-0000DE6B0000}"/>
    <cellStyle name="Normal 7 5 4" xfId="15153" xr:uid="{00000000-0005-0000-0000-0000DF6B0000}"/>
    <cellStyle name="Normal 7 5 4 2" xfId="23857" xr:uid="{00000000-0005-0000-0000-0000E06B0000}"/>
    <cellStyle name="Normal 7 5 5" xfId="21688" xr:uid="{00000000-0005-0000-0000-0000E16B0000}"/>
    <cellStyle name="Normal 7 6" xfId="13008" xr:uid="{00000000-0005-0000-0000-0000E26B0000}"/>
    <cellStyle name="Normal 7 6 2" xfId="17371" xr:uid="{00000000-0005-0000-0000-0000E36B0000}"/>
    <cellStyle name="Normal 7 6 2 2" xfId="26075" xr:uid="{00000000-0005-0000-0000-0000E46B0000}"/>
    <cellStyle name="Normal 7 6 3" xfId="19555" xr:uid="{00000000-0005-0000-0000-0000E56B0000}"/>
    <cellStyle name="Normal 7 6 3 2" xfId="28259" xr:uid="{00000000-0005-0000-0000-0000E66B0000}"/>
    <cellStyle name="Normal 7 6 4" xfId="15187" xr:uid="{00000000-0005-0000-0000-0000E76B0000}"/>
    <cellStyle name="Normal 7 6 4 2" xfId="23891" xr:uid="{00000000-0005-0000-0000-0000E86B0000}"/>
    <cellStyle name="Normal 7 6 5" xfId="21722" xr:uid="{00000000-0005-0000-0000-0000E96B0000}"/>
    <cellStyle name="Normal 7 7" xfId="15327" xr:uid="{00000000-0005-0000-0000-0000EA6B0000}"/>
    <cellStyle name="Normal 7 7 2" xfId="24031" xr:uid="{00000000-0005-0000-0000-0000EB6B0000}"/>
    <cellStyle name="Normal 7 8" xfId="17525" xr:uid="{00000000-0005-0000-0000-0000EC6B0000}"/>
    <cellStyle name="Normal 7 8 2" xfId="26229" xr:uid="{00000000-0005-0000-0000-0000ED6B0000}"/>
    <cellStyle name="Normal 7 9" xfId="13157" xr:uid="{00000000-0005-0000-0000-0000EE6B0000}"/>
    <cellStyle name="Normal 7 9 2" xfId="21861" xr:uid="{00000000-0005-0000-0000-0000EF6B0000}"/>
    <cellStyle name="Normal 8" xfId="305" xr:uid="{00000000-0005-0000-0000-0000F06B0000}"/>
    <cellStyle name="Normal 8 10" xfId="12904" xr:uid="{00000000-0005-0000-0000-0000F16B0000}"/>
    <cellStyle name="Normal 8 11" xfId="15451" xr:uid="{00000000-0005-0000-0000-0000F26B0000}"/>
    <cellStyle name="Normal 8 11 2" xfId="24155" xr:uid="{00000000-0005-0000-0000-0000F36B0000}"/>
    <cellStyle name="Normal 8 12" xfId="17649" xr:uid="{00000000-0005-0000-0000-0000F46B0000}"/>
    <cellStyle name="Normal 8 12 2" xfId="26353" xr:uid="{00000000-0005-0000-0000-0000F56B0000}"/>
    <cellStyle name="Normal 8 13" xfId="13281" xr:uid="{00000000-0005-0000-0000-0000F66B0000}"/>
    <cellStyle name="Normal 8 13 2" xfId="21985" xr:uid="{00000000-0005-0000-0000-0000F76B0000}"/>
    <cellStyle name="Normal 8 14" xfId="19816" xr:uid="{00000000-0005-0000-0000-0000F86B0000}"/>
    <cellStyle name="Normal 8 2" xfId="441" xr:uid="{00000000-0005-0000-0000-0000F96B0000}"/>
    <cellStyle name="Normal 8 2 2" xfId="12905" xr:uid="{00000000-0005-0000-0000-0000FA6B0000}"/>
    <cellStyle name="Normal 8 2 3" xfId="15585" xr:uid="{00000000-0005-0000-0000-0000FB6B0000}"/>
    <cellStyle name="Normal 8 2 3 2" xfId="24289" xr:uid="{00000000-0005-0000-0000-0000FC6B0000}"/>
    <cellStyle name="Normal 8 2 4" xfId="17783" xr:uid="{00000000-0005-0000-0000-0000FD6B0000}"/>
    <cellStyle name="Normal 8 2 4 2" xfId="26487" xr:uid="{00000000-0005-0000-0000-0000FE6B0000}"/>
    <cellStyle name="Normal 8 2 5" xfId="13415" xr:uid="{00000000-0005-0000-0000-0000FF6B0000}"/>
    <cellStyle name="Normal 8 2 5 2" xfId="22119" xr:uid="{00000000-0005-0000-0000-0000006C0000}"/>
    <cellStyle name="Normal 8 2 6" xfId="19950" xr:uid="{00000000-0005-0000-0000-0000016C0000}"/>
    <cellStyle name="Normal 8 3" xfId="12906" xr:uid="{00000000-0005-0000-0000-0000026C0000}"/>
    <cellStyle name="Normal 8 4" xfId="12907" xr:uid="{00000000-0005-0000-0000-0000036C0000}"/>
    <cellStyle name="Normal 8 5" xfId="12908" xr:uid="{00000000-0005-0000-0000-0000046C0000}"/>
    <cellStyle name="Normal 8 6" xfId="12909" xr:uid="{00000000-0005-0000-0000-0000056C0000}"/>
    <cellStyle name="Normal 8 7" xfId="12910" xr:uid="{00000000-0005-0000-0000-0000066C0000}"/>
    <cellStyle name="Normal 8 8" xfId="12911" xr:uid="{00000000-0005-0000-0000-0000076C0000}"/>
    <cellStyle name="Normal 8 9" xfId="12912" xr:uid="{00000000-0005-0000-0000-0000086C0000}"/>
    <cellStyle name="Normal 84" xfId="306" xr:uid="{00000000-0005-0000-0000-0000096C0000}"/>
    <cellStyle name="Normal 9" xfId="307" xr:uid="{00000000-0005-0000-0000-00000A6C0000}"/>
    <cellStyle name="Normal 9 2" xfId="442" xr:uid="{00000000-0005-0000-0000-00000B6C0000}"/>
    <cellStyle name="Normal 9 2 2" xfId="12914" xr:uid="{00000000-0005-0000-0000-00000C6C0000}"/>
    <cellStyle name="Normal 9 2 3" xfId="15586" xr:uid="{00000000-0005-0000-0000-00000D6C0000}"/>
    <cellStyle name="Normal 9 2 3 2" xfId="24290" xr:uid="{00000000-0005-0000-0000-00000E6C0000}"/>
    <cellStyle name="Normal 9 2 4" xfId="17784" xr:uid="{00000000-0005-0000-0000-00000F6C0000}"/>
    <cellStyle name="Normal 9 2 4 2" xfId="26488" xr:uid="{00000000-0005-0000-0000-0000106C0000}"/>
    <cellStyle name="Normal 9 2 5" xfId="13416" xr:uid="{00000000-0005-0000-0000-0000116C0000}"/>
    <cellStyle name="Normal 9 2 5 2" xfId="22120" xr:uid="{00000000-0005-0000-0000-0000126C0000}"/>
    <cellStyle name="Normal 9 2 6" xfId="19951" xr:uid="{00000000-0005-0000-0000-0000136C0000}"/>
    <cellStyle name="Normal 9 3" xfId="12915" xr:uid="{00000000-0005-0000-0000-0000146C0000}"/>
    <cellStyle name="Normal 9 4" xfId="12916" xr:uid="{00000000-0005-0000-0000-0000156C0000}"/>
    <cellStyle name="Normal 9 5" xfId="12913" xr:uid="{00000000-0005-0000-0000-0000166C0000}"/>
    <cellStyle name="Normal 9 6" xfId="15452" xr:uid="{00000000-0005-0000-0000-0000176C0000}"/>
    <cellStyle name="Normal 9 6 2" xfId="24156" xr:uid="{00000000-0005-0000-0000-0000186C0000}"/>
    <cellStyle name="Normal 9 7" xfId="17650" xr:uid="{00000000-0005-0000-0000-0000196C0000}"/>
    <cellStyle name="Normal 9 7 2" xfId="26354" xr:uid="{00000000-0005-0000-0000-00001A6C0000}"/>
    <cellStyle name="Normal 9 8" xfId="13282" xr:uid="{00000000-0005-0000-0000-00001B6C0000}"/>
    <cellStyle name="Normal 9 8 2" xfId="21986" xr:uid="{00000000-0005-0000-0000-00001C6C0000}"/>
    <cellStyle name="Normal 9 9" xfId="19817" xr:uid="{00000000-0005-0000-0000-00001D6C0000}"/>
    <cellStyle name="NOTAS - Style3" xfId="12917" xr:uid="{00000000-0005-0000-0000-00001E6C0000}"/>
    <cellStyle name="Notas 2" xfId="47" xr:uid="{00000000-0005-0000-0000-00001F6C0000}"/>
    <cellStyle name="Notas 2 10" xfId="13039" xr:uid="{00000000-0005-0000-0000-0000206C0000}"/>
    <cellStyle name="Notas 2 10 2" xfId="21743" xr:uid="{00000000-0005-0000-0000-0000216C0000}"/>
    <cellStyle name="Notas 2 11" xfId="19576" xr:uid="{00000000-0005-0000-0000-0000226C0000}"/>
    <cellStyle name="Notas 2 2" xfId="70" xr:uid="{00000000-0005-0000-0000-0000236C0000}"/>
    <cellStyle name="Notas 2 2 10" xfId="19592" xr:uid="{00000000-0005-0000-0000-0000246C0000}"/>
    <cellStyle name="Notas 2 2 2" xfId="104" xr:uid="{00000000-0005-0000-0000-0000256C0000}"/>
    <cellStyle name="Notas 2 2 2 2" xfId="172" xr:uid="{00000000-0005-0000-0000-0000266C0000}"/>
    <cellStyle name="Notas 2 2 2 2 2" xfId="15324" xr:uid="{00000000-0005-0000-0000-0000276C0000}"/>
    <cellStyle name="Notas 2 2 2 2 2 2" xfId="24028" xr:uid="{00000000-0005-0000-0000-0000286C0000}"/>
    <cellStyle name="Notas 2 2 2 2 3" xfId="17522" xr:uid="{00000000-0005-0000-0000-0000296C0000}"/>
    <cellStyle name="Notas 2 2 2 2 3 2" xfId="26226" xr:uid="{00000000-0005-0000-0000-00002A6C0000}"/>
    <cellStyle name="Notas 2 2 2 2 4" xfId="13154" xr:uid="{00000000-0005-0000-0000-00002B6C0000}"/>
    <cellStyle name="Notas 2 2 2 2 4 2" xfId="21858" xr:uid="{00000000-0005-0000-0000-00002C6C0000}"/>
    <cellStyle name="Notas 2 2 2 2 5" xfId="19689" xr:uid="{00000000-0005-0000-0000-00002D6C0000}"/>
    <cellStyle name="Notas 2 2 2 3" xfId="15258" xr:uid="{00000000-0005-0000-0000-00002E6C0000}"/>
    <cellStyle name="Notas 2 2 2 3 2" xfId="23962" xr:uid="{00000000-0005-0000-0000-00002F6C0000}"/>
    <cellStyle name="Notas 2 2 2 4" xfId="17457" xr:uid="{00000000-0005-0000-0000-0000306C0000}"/>
    <cellStyle name="Notas 2 2 2 4 2" xfId="26161" xr:uid="{00000000-0005-0000-0000-0000316C0000}"/>
    <cellStyle name="Notas 2 2 2 5" xfId="13088" xr:uid="{00000000-0005-0000-0000-0000326C0000}"/>
    <cellStyle name="Notas 2 2 2 5 2" xfId="21792" xr:uid="{00000000-0005-0000-0000-0000336C0000}"/>
    <cellStyle name="Notas 2 2 2 6" xfId="19624" xr:uid="{00000000-0005-0000-0000-0000346C0000}"/>
    <cellStyle name="Notas 2 2 3" xfId="140" xr:uid="{00000000-0005-0000-0000-0000356C0000}"/>
    <cellStyle name="Notas 2 2 3 2" xfId="15292" xr:uid="{00000000-0005-0000-0000-0000366C0000}"/>
    <cellStyle name="Notas 2 2 3 2 2" xfId="23996" xr:uid="{00000000-0005-0000-0000-0000376C0000}"/>
    <cellStyle name="Notas 2 2 3 3" xfId="17490" xr:uid="{00000000-0005-0000-0000-0000386C0000}"/>
    <cellStyle name="Notas 2 2 3 3 2" xfId="26194" xr:uid="{00000000-0005-0000-0000-0000396C0000}"/>
    <cellStyle name="Notas 2 2 3 4" xfId="13122" xr:uid="{00000000-0005-0000-0000-00003A6C0000}"/>
    <cellStyle name="Notas 2 2 3 4 2" xfId="21826" xr:uid="{00000000-0005-0000-0000-00003B6C0000}"/>
    <cellStyle name="Notas 2 2 3 5" xfId="19657" xr:uid="{00000000-0005-0000-0000-00003C6C0000}"/>
    <cellStyle name="Notas 2 2 4" xfId="308" xr:uid="{00000000-0005-0000-0000-00003D6C0000}"/>
    <cellStyle name="Notas 2 2 4 2" xfId="15453" xr:uid="{00000000-0005-0000-0000-00003E6C0000}"/>
    <cellStyle name="Notas 2 2 4 2 2" xfId="24157" xr:uid="{00000000-0005-0000-0000-00003F6C0000}"/>
    <cellStyle name="Notas 2 2 4 3" xfId="17651" xr:uid="{00000000-0005-0000-0000-0000406C0000}"/>
    <cellStyle name="Notas 2 2 4 3 2" xfId="26355" xr:uid="{00000000-0005-0000-0000-0000416C0000}"/>
    <cellStyle name="Notas 2 2 4 4" xfId="13283" xr:uid="{00000000-0005-0000-0000-0000426C0000}"/>
    <cellStyle name="Notas 2 2 4 4 2" xfId="21987" xr:uid="{00000000-0005-0000-0000-0000436C0000}"/>
    <cellStyle name="Notas 2 2 4 5" xfId="19818" xr:uid="{00000000-0005-0000-0000-0000446C0000}"/>
    <cellStyle name="Notas 2 2 5" xfId="443" xr:uid="{00000000-0005-0000-0000-0000456C0000}"/>
    <cellStyle name="Notas 2 2 5 2" xfId="15587" xr:uid="{00000000-0005-0000-0000-0000466C0000}"/>
    <cellStyle name="Notas 2 2 5 2 2" xfId="24291" xr:uid="{00000000-0005-0000-0000-0000476C0000}"/>
    <cellStyle name="Notas 2 2 5 3" xfId="17785" xr:uid="{00000000-0005-0000-0000-0000486C0000}"/>
    <cellStyle name="Notas 2 2 5 3 2" xfId="26489" xr:uid="{00000000-0005-0000-0000-0000496C0000}"/>
    <cellStyle name="Notas 2 2 5 4" xfId="13417" xr:uid="{00000000-0005-0000-0000-00004A6C0000}"/>
    <cellStyle name="Notas 2 2 5 4 2" xfId="22121" xr:uid="{00000000-0005-0000-0000-00004B6C0000}"/>
    <cellStyle name="Notas 2 2 5 5" xfId="19952" xr:uid="{00000000-0005-0000-0000-00004C6C0000}"/>
    <cellStyle name="Notas 2 2 6" xfId="12919" xr:uid="{00000000-0005-0000-0000-00004D6C0000}"/>
    <cellStyle name="Notas 2 2 6 2" xfId="17338" xr:uid="{00000000-0005-0000-0000-00004E6C0000}"/>
    <cellStyle name="Notas 2 2 6 2 2" xfId="26042" xr:uid="{00000000-0005-0000-0000-00004F6C0000}"/>
    <cellStyle name="Notas 2 2 6 3" xfId="17373" xr:uid="{00000000-0005-0000-0000-0000506C0000}"/>
    <cellStyle name="Notas 2 2 6 3 2" xfId="26077" xr:uid="{00000000-0005-0000-0000-0000516C0000}"/>
    <cellStyle name="Notas 2 2 6 4" xfId="19522" xr:uid="{00000000-0005-0000-0000-0000526C0000}"/>
    <cellStyle name="Notas 2 2 6 4 2" xfId="28226" xr:uid="{00000000-0005-0000-0000-0000536C0000}"/>
    <cellStyle name="Notas 2 2 6 5" xfId="15154" xr:uid="{00000000-0005-0000-0000-0000546C0000}"/>
    <cellStyle name="Notas 2 2 6 5 2" xfId="23858" xr:uid="{00000000-0005-0000-0000-0000556C0000}"/>
    <cellStyle name="Notas 2 2 6 6" xfId="21689" xr:uid="{00000000-0005-0000-0000-0000566C0000}"/>
    <cellStyle name="Notas 2 2 7" xfId="15225" xr:uid="{00000000-0005-0000-0000-0000576C0000}"/>
    <cellStyle name="Notas 2 2 7 2" xfId="23929" xr:uid="{00000000-0005-0000-0000-0000586C0000}"/>
    <cellStyle name="Notas 2 2 8" xfId="17425" xr:uid="{00000000-0005-0000-0000-0000596C0000}"/>
    <cellStyle name="Notas 2 2 8 2" xfId="26129" xr:uid="{00000000-0005-0000-0000-00005A6C0000}"/>
    <cellStyle name="Notas 2 2 9" xfId="13055" xr:uid="{00000000-0005-0000-0000-00005B6C0000}"/>
    <cellStyle name="Notas 2 2 9 2" xfId="21759" xr:uid="{00000000-0005-0000-0000-00005C6C0000}"/>
    <cellStyle name="Notas 2 3" xfId="87" xr:uid="{00000000-0005-0000-0000-00005D6C0000}"/>
    <cellStyle name="Notas 2 3 2" xfId="156" xr:uid="{00000000-0005-0000-0000-00005E6C0000}"/>
    <cellStyle name="Notas 2 3 2 2" xfId="15308" xr:uid="{00000000-0005-0000-0000-00005F6C0000}"/>
    <cellStyle name="Notas 2 3 2 2 2" xfId="24012" xr:uid="{00000000-0005-0000-0000-0000606C0000}"/>
    <cellStyle name="Notas 2 3 2 3" xfId="17506" xr:uid="{00000000-0005-0000-0000-0000616C0000}"/>
    <cellStyle name="Notas 2 3 2 3 2" xfId="26210" xr:uid="{00000000-0005-0000-0000-0000626C0000}"/>
    <cellStyle name="Notas 2 3 2 4" xfId="13138" xr:uid="{00000000-0005-0000-0000-0000636C0000}"/>
    <cellStyle name="Notas 2 3 2 4 2" xfId="21842" xr:uid="{00000000-0005-0000-0000-0000646C0000}"/>
    <cellStyle name="Notas 2 3 2 5" xfId="19673" xr:uid="{00000000-0005-0000-0000-0000656C0000}"/>
    <cellStyle name="Notas 2 3 3" xfId="15241" xr:uid="{00000000-0005-0000-0000-0000666C0000}"/>
    <cellStyle name="Notas 2 3 3 2" xfId="23945" xr:uid="{00000000-0005-0000-0000-0000676C0000}"/>
    <cellStyle name="Notas 2 3 4" xfId="17441" xr:uid="{00000000-0005-0000-0000-0000686C0000}"/>
    <cellStyle name="Notas 2 3 4 2" xfId="26145" xr:uid="{00000000-0005-0000-0000-0000696C0000}"/>
    <cellStyle name="Notas 2 3 5" xfId="13071" xr:uid="{00000000-0005-0000-0000-00006A6C0000}"/>
    <cellStyle name="Notas 2 3 5 2" xfId="21775" xr:uid="{00000000-0005-0000-0000-00006B6C0000}"/>
    <cellStyle name="Notas 2 3 6" xfId="19608" xr:uid="{00000000-0005-0000-0000-00006C6C0000}"/>
    <cellStyle name="Notas 2 4" xfId="124" xr:uid="{00000000-0005-0000-0000-00006D6C0000}"/>
    <cellStyle name="Notas 2 4 2" xfId="15276" xr:uid="{00000000-0005-0000-0000-00006E6C0000}"/>
    <cellStyle name="Notas 2 4 2 2" xfId="23980" xr:uid="{00000000-0005-0000-0000-00006F6C0000}"/>
    <cellStyle name="Notas 2 4 3" xfId="17474" xr:uid="{00000000-0005-0000-0000-0000706C0000}"/>
    <cellStyle name="Notas 2 4 3 2" xfId="26178" xr:uid="{00000000-0005-0000-0000-0000716C0000}"/>
    <cellStyle name="Notas 2 4 4" xfId="13106" xr:uid="{00000000-0005-0000-0000-0000726C0000}"/>
    <cellStyle name="Notas 2 4 4 2" xfId="21810" xr:uid="{00000000-0005-0000-0000-0000736C0000}"/>
    <cellStyle name="Notas 2 4 5" xfId="19641" xr:uid="{00000000-0005-0000-0000-0000746C0000}"/>
    <cellStyle name="Notas 2 5" xfId="309" xr:uid="{00000000-0005-0000-0000-0000756C0000}"/>
    <cellStyle name="Notas 2 5 2" xfId="15454" xr:uid="{00000000-0005-0000-0000-0000766C0000}"/>
    <cellStyle name="Notas 2 5 2 2" xfId="24158" xr:uid="{00000000-0005-0000-0000-0000776C0000}"/>
    <cellStyle name="Notas 2 5 3" xfId="17652" xr:uid="{00000000-0005-0000-0000-0000786C0000}"/>
    <cellStyle name="Notas 2 5 3 2" xfId="26356" xr:uid="{00000000-0005-0000-0000-0000796C0000}"/>
    <cellStyle name="Notas 2 5 4" xfId="13284" xr:uid="{00000000-0005-0000-0000-00007A6C0000}"/>
    <cellStyle name="Notas 2 5 4 2" xfId="21988" xr:uid="{00000000-0005-0000-0000-00007B6C0000}"/>
    <cellStyle name="Notas 2 5 5" xfId="19819" xr:uid="{00000000-0005-0000-0000-00007C6C0000}"/>
    <cellStyle name="Notas 2 6" xfId="444" xr:uid="{00000000-0005-0000-0000-00007D6C0000}"/>
    <cellStyle name="Notas 2 6 2" xfId="15588" xr:uid="{00000000-0005-0000-0000-00007E6C0000}"/>
    <cellStyle name="Notas 2 6 2 2" xfId="24292" xr:uid="{00000000-0005-0000-0000-00007F6C0000}"/>
    <cellStyle name="Notas 2 6 3" xfId="17786" xr:uid="{00000000-0005-0000-0000-0000806C0000}"/>
    <cellStyle name="Notas 2 6 3 2" xfId="26490" xr:uid="{00000000-0005-0000-0000-0000816C0000}"/>
    <cellStyle name="Notas 2 6 4" xfId="13418" xr:uid="{00000000-0005-0000-0000-0000826C0000}"/>
    <cellStyle name="Notas 2 6 4 2" xfId="22122" xr:uid="{00000000-0005-0000-0000-0000836C0000}"/>
    <cellStyle name="Notas 2 6 5" xfId="19953" xr:uid="{00000000-0005-0000-0000-0000846C0000}"/>
    <cellStyle name="Notas 2 7" xfId="12918" xr:uid="{00000000-0005-0000-0000-0000856C0000}"/>
    <cellStyle name="Notas 2 8" xfId="15209" xr:uid="{00000000-0005-0000-0000-0000866C0000}"/>
    <cellStyle name="Notas 2 8 2" xfId="23913" xr:uid="{00000000-0005-0000-0000-0000876C0000}"/>
    <cellStyle name="Notas 2 9" xfId="17409" xr:uid="{00000000-0005-0000-0000-0000886C0000}"/>
    <cellStyle name="Notas 2 9 2" xfId="26113" xr:uid="{00000000-0005-0000-0000-0000896C0000}"/>
    <cellStyle name="Notas 3" xfId="310" xr:uid="{00000000-0005-0000-0000-00008A6C0000}"/>
    <cellStyle name="Notas 3 2" xfId="311" xr:uid="{00000000-0005-0000-0000-00008B6C0000}"/>
    <cellStyle name="Notas 3 2 2" xfId="445" xr:uid="{00000000-0005-0000-0000-00008C6C0000}"/>
    <cellStyle name="Notas 3 2 2 2" xfId="15589" xr:uid="{00000000-0005-0000-0000-00008D6C0000}"/>
    <cellStyle name="Notas 3 2 2 2 2" xfId="24293" xr:uid="{00000000-0005-0000-0000-00008E6C0000}"/>
    <cellStyle name="Notas 3 2 2 3" xfId="17787" xr:uid="{00000000-0005-0000-0000-00008F6C0000}"/>
    <cellStyle name="Notas 3 2 2 3 2" xfId="26491" xr:uid="{00000000-0005-0000-0000-0000906C0000}"/>
    <cellStyle name="Notas 3 2 2 4" xfId="13419" xr:uid="{00000000-0005-0000-0000-0000916C0000}"/>
    <cellStyle name="Notas 3 2 2 4 2" xfId="22123" xr:uid="{00000000-0005-0000-0000-0000926C0000}"/>
    <cellStyle name="Notas 3 2 2 5" xfId="19954" xr:uid="{00000000-0005-0000-0000-0000936C0000}"/>
    <cellStyle name="Notas 3 2 3" xfId="15456" xr:uid="{00000000-0005-0000-0000-0000946C0000}"/>
    <cellStyle name="Notas 3 2 3 2" xfId="24160" xr:uid="{00000000-0005-0000-0000-0000956C0000}"/>
    <cellStyle name="Notas 3 2 4" xfId="17654" xr:uid="{00000000-0005-0000-0000-0000966C0000}"/>
    <cellStyle name="Notas 3 2 4 2" xfId="26358" xr:uid="{00000000-0005-0000-0000-0000976C0000}"/>
    <cellStyle name="Notas 3 2 5" xfId="13286" xr:uid="{00000000-0005-0000-0000-0000986C0000}"/>
    <cellStyle name="Notas 3 2 5 2" xfId="21990" xr:uid="{00000000-0005-0000-0000-0000996C0000}"/>
    <cellStyle name="Notas 3 2 6" xfId="19821" xr:uid="{00000000-0005-0000-0000-00009A6C0000}"/>
    <cellStyle name="Notas 3 3" xfId="446" xr:uid="{00000000-0005-0000-0000-00009B6C0000}"/>
    <cellStyle name="Notas 3 3 2" xfId="15590" xr:uid="{00000000-0005-0000-0000-00009C6C0000}"/>
    <cellStyle name="Notas 3 3 2 2" xfId="24294" xr:uid="{00000000-0005-0000-0000-00009D6C0000}"/>
    <cellStyle name="Notas 3 3 3" xfId="17788" xr:uid="{00000000-0005-0000-0000-00009E6C0000}"/>
    <cellStyle name="Notas 3 3 3 2" xfId="26492" xr:uid="{00000000-0005-0000-0000-00009F6C0000}"/>
    <cellStyle name="Notas 3 3 4" xfId="13420" xr:uid="{00000000-0005-0000-0000-0000A06C0000}"/>
    <cellStyle name="Notas 3 3 4 2" xfId="22124" xr:uid="{00000000-0005-0000-0000-0000A16C0000}"/>
    <cellStyle name="Notas 3 3 5" xfId="19955" xr:uid="{00000000-0005-0000-0000-0000A26C0000}"/>
    <cellStyle name="Notas 3 4" xfId="12920" xr:uid="{00000000-0005-0000-0000-0000A36C0000}"/>
    <cellStyle name="Notas 3 4 2" xfId="17339" xr:uid="{00000000-0005-0000-0000-0000A46C0000}"/>
    <cellStyle name="Notas 3 4 2 2" xfId="26043" xr:uid="{00000000-0005-0000-0000-0000A56C0000}"/>
    <cellStyle name="Notas 3 4 3" xfId="17374" xr:uid="{00000000-0005-0000-0000-0000A66C0000}"/>
    <cellStyle name="Notas 3 4 3 2" xfId="26078" xr:uid="{00000000-0005-0000-0000-0000A76C0000}"/>
    <cellStyle name="Notas 3 4 4" xfId="19523" xr:uid="{00000000-0005-0000-0000-0000A86C0000}"/>
    <cellStyle name="Notas 3 4 4 2" xfId="28227" xr:uid="{00000000-0005-0000-0000-0000A96C0000}"/>
    <cellStyle name="Notas 3 4 5" xfId="15155" xr:uid="{00000000-0005-0000-0000-0000AA6C0000}"/>
    <cellStyle name="Notas 3 4 5 2" xfId="23859" xr:uid="{00000000-0005-0000-0000-0000AB6C0000}"/>
    <cellStyle name="Notas 3 4 6" xfId="21690" xr:uid="{00000000-0005-0000-0000-0000AC6C0000}"/>
    <cellStyle name="Notas 3 5" xfId="15455" xr:uid="{00000000-0005-0000-0000-0000AD6C0000}"/>
    <cellStyle name="Notas 3 5 2" xfId="24159" xr:uid="{00000000-0005-0000-0000-0000AE6C0000}"/>
    <cellStyle name="Notas 3 6" xfId="17653" xr:uid="{00000000-0005-0000-0000-0000AF6C0000}"/>
    <cellStyle name="Notas 3 6 2" xfId="26357" xr:uid="{00000000-0005-0000-0000-0000B06C0000}"/>
    <cellStyle name="Notas 3 7" xfId="13285" xr:uid="{00000000-0005-0000-0000-0000B16C0000}"/>
    <cellStyle name="Notas 3 7 2" xfId="21989" xr:uid="{00000000-0005-0000-0000-0000B26C0000}"/>
    <cellStyle name="Notas 3 8" xfId="19820" xr:uid="{00000000-0005-0000-0000-0000B36C0000}"/>
    <cellStyle name="Notas 4" xfId="312" xr:uid="{00000000-0005-0000-0000-0000B46C0000}"/>
    <cellStyle name="Notas 4 2" xfId="313" xr:uid="{00000000-0005-0000-0000-0000B56C0000}"/>
    <cellStyle name="Notas 4 2 2" xfId="447" xr:uid="{00000000-0005-0000-0000-0000B66C0000}"/>
    <cellStyle name="Notas 4 2 2 2" xfId="15591" xr:uid="{00000000-0005-0000-0000-0000B76C0000}"/>
    <cellStyle name="Notas 4 2 2 2 2" xfId="24295" xr:uid="{00000000-0005-0000-0000-0000B86C0000}"/>
    <cellStyle name="Notas 4 2 2 3" xfId="17789" xr:uid="{00000000-0005-0000-0000-0000B96C0000}"/>
    <cellStyle name="Notas 4 2 2 3 2" xfId="26493" xr:uid="{00000000-0005-0000-0000-0000BA6C0000}"/>
    <cellStyle name="Notas 4 2 2 4" xfId="13421" xr:uid="{00000000-0005-0000-0000-0000BB6C0000}"/>
    <cellStyle name="Notas 4 2 2 4 2" xfId="22125" xr:uid="{00000000-0005-0000-0000-0000BC6C0000}"/>
    <cellStyle name="Notas 4 2 2 5" xfId="19956" xr:uid="{00000000-0005-0000-0000-0000BD6C0000}"/>
    <cellStyle name="Notas 4 2 3" xfId="15458" xr:uid="{00000000-0005-0000-0000-0000BE6C0000}"/>
    <cellStyle name="Notas 4 2 3 2" xfId="24162" xr:uid="{00000000-0005-0000-0000-0000BF6C0000}"/>
    <cellStyle name="Notas 4 2 4" xfId="17656" xr:uid="{00000000-0005-0000-0000-0000C06C0000}"/>
    <cellStyle name="Notas 4 2 4 2" xfId="26360" xr:uid="{00000000-0005-0000-0000-0000C16C0000}"/>
    <cellStyle name="Notas 4 2 5" xfId="13288" xr:uid="{00000000-0005-0000-0000-0000C26C0000}"/>
    <cellStyle name="Notas 4 2 5 2" xfId="21992" xr:uid="{00000000-0005-0000-0000-0000C36C0000}"/>
    <cellStyle name="Notas 4 2 6" xfId="19823" xr:uid="{00000000-0005-0000-0000-0000C46C0000}"/>
    <cellStyle name="Notas 4 3" xfId="448" xr:uid="{00000000-0005-0000-0000-0000C56C0000}"/>
    <cellStyle name="Notas 4 3 2" xfId="15592" xr:uid="{00000000-0005-0000-0000-0000C66C0000}"/>
    <cellStyle name="Notas 4 3 2 2" xfId="24296" xr:uid="{00000000-0005-0000-0000-0000C76C0000}"/>
    <cellStyle name="Notas 4 3 3" xfId="17790" xr:uid="{00000000-0005-0000-0000-0000C86C0000}"/>
    <cellStyle name="Notas 4 3 3 2" xfId="26494" xr:uid="{00000000-0005-0000-0000-0000C96C0000}"/>
    <cellStyle name="Notas 4 3 4" xfId="13422" xr:uid="{00000000-0005-0000-0000-0000CA6C0000}"/>
    <cellStyle name="Notas 4 3 4 2" xfId="22126" xr:uid="{00000000-0005-0000-0000-0000CB6C0000}"/>
    <cellStyle name="Notas 4 3 5" xfId="19957" xr:uid="{00000000-0005-0000-0000-0000CC6C0000}"/>
    <cellStyle name="Notas 4 4" xfId="12921" xr:uid="{00000000-0005-0000-0000-0000CD6C0000}"/>
    <cellStyle name="Notas 4 4 2" xfId="17340" xr:uid="{00000000-0005-0000-0000-0000CE6C0000}"/>
    <cellStyle name="Notas 4 4 2 2" xfId="26044" xr:uid="{00000000-0005-0000-0000-0000CF6C0000}"/>
    <cellStyle name="Notas 4 4 3" xfId="17375" xr:uid="{00000000-0005-0000-0000-0000D06C0000}"/>
    <cellStyle name="Notas 4 4 3 2" xfId="26079" xr:uid="{00000000-0005-0000-0000-0000D16C0000}"/>
    <cellStyle name="Notas 4 4 4" xfId="19524" xr:uid="{00000000-0005-0000-0000-0000D26C0000}"/>
    <cellStyle name="Notas 4 4 4 2" xfId="28228" xr:uid="{00000000-0005-0000-0000-0000D36C0000}"/>
    <cellStyle name="Notas 4 4 5" xfId="15156" xr:uid="{00000000-0005-0000-0000-0000D46C0000}"/>
    <cellStyle name="Notas 4 4 5 2" xfId="23860" xr:uid="{00000000-0005-0000-0000-0000D56C0000}"/>
    <cellStyle name="Notas 4 4 6" xfId="21691" xr:uid="{00000000-0005-0000-0000-0000D66C0000}"/>
    <cellStyle name="Notas 4 5" xfId="15457" xr:uid="{00000000-0005-0000-0000-0000D76C0000}"/>
    <cellStyle name="Notas 4 5 2" xfId="24161" xr:uid="{00000000-0005-0000-0000-0000D86C0000}"/>
    <cellStyle name="Notas 4 6" xfId="17655" xr:uid="{00000000-0005-0000-0000-0000D96C0000}"/>
    <cellStyle name="Notas 4 6 2" xfId="26359" xr:uid="{00000000-0005-0000-0000-0000DA6C0000}"/>
    <cellStyle name="Notas 4 7" xfId="13287" xr:uid="{00000000-0005-0000-0000-0000DB6C0000}"/>
    <cellStyle name="Notas 4 7 2" xfId="21991" xr:uid="{00000000-0005-0000-0000-0000DC6C0000}"/>
    <cellStyle name="Notas 4 8" xfId="19822" xr:uid="{00000000-0005-0000-0000-0000DD6C0000}"/>
    <cellStyle name="Notas 5" xfId="314" xr:uid="{00000000-0005-0000-0000-0000DE6C0000}"/>
    <cellStyle name="Notas 5 2" xfId="449" xr:uid="{00000000-0005-0000-0000-0000DF6C0000}"/>
    <cellStyle name="Notas 5 2 2" xfId="15593" xr:uid="{00000000-0005-0000-0000-0000E06C0000}"/>
    <cellStyle name="Notas 5 2 2 2" xfId="24297" xr:uid="{00000000-0005-0000-0000-0000E16C0000}"/>
    <cellStyle name="Notas 5 2 3" xfId="17791" xr:uid="{00000000-0005-0000-0000-0000E26C0000}"/>
    <cellStyle name="Notas 5 2 3 2" xfId="26495" xr:uid="{00000000-0005-0000-0000-0000E36C0000}"/>
    <cellStyle name="Notas 5 2 4" xfId="13423" xr:uid="{00000000-0005-0000-0000-0000E46C0000}"/>
    <cellStyle name="Notas 5 2 4 2" xfId="22127" xr:uid="{00000000-0005-0000-0000-0000E56C0000}"/>
    <cellStyle name="Notas 5 2 5" xfId="19958" xr:uid="{00000000-0005-0000-0000-0000E66C0000}"/>
    <cellStyle name="Notas 5 3" xfId="12922" xr:uid="{00000000-0005-0000-0000-0000E76C0000}"/>
    <cellStyle name="Notas 5 3 2" xfId="17341" xr:uid="{00000000-0005-0000-0000-0000E86C0000}"/>
    <cellStyle name="Notas 5 3 2 2" xfId="26045" xr:uid="{00000000-0005-0000-0000-0000E96C0000}"/>
    <cellStyle name="Notas 5 3 3" xfId="17376" xr:uid="{00000000-0005-0000-0000-0000EA6C0000}"/>
    <cellStyle name="Notas 5 3 3 2" xfId="26080" xr:uid="{00000000-0005-0000-0000-0000EB6C0000}"/>
    <cellStyle name="Notas 5 3 4" xfId="19525" xr:uid="{00000000-0005-0000-0000-0000EC6C0000}"/>
    <cellStyle name="Notas 5 3 4 2" xfId="28229" xr:uid="{00000000-0005-0000-0000-0000ED6C0000}"/>
    <cellStyle name="Notas 5 3 5" xfId="15157" xr:uid="{00000000-0005-0000-0000-0000EE6C0000}"/>
    <cellStyle name="Notas 5 3 5 2" xfId="23861" xr:uid="{00000000-0005-0000-0000-0000EF6C0000}"/>
    <cellStyle name="Notas 5 3 6" xfId="21692" xr:uid="{00000000-0005-0000-0000-0000F06C0000}"/>
    <cellStyle name="Notas 5 4" xfId="15459" xr:uid="{00000000-0005-0000-0000-0000F16C0000}"/>
    <cellStyle name="Notas 5 4 2" xfId="24163" xr:uid="{00000000-0005-0000-0000-0000F26C0000}"/>
    <cellStyle name="Notas 5 5" xfId="17657" xr:uid="{00000000-0005-0000-0000-0000F36C0000}"/>
    <cellStyle name="Notas 5 5 2" xfId="26361" xr:uid="{00000000-0005-0000-0000-0000F46C0000}"/>
    <cellStyle name="Notas 5 6" xfId="13289" xr:uid="{00000000-0005-0000-0000-0000F56C0000}"/>
    <cellStyle name="Notas 5 6 2" xfId="21993" xr:uid="{00000000-0005-0000-0000-0000F66C0000}"/>
    <cellStyle name="Notas 5 7" xfId="19824" xr:uid="{00000000-0005-0000-0000-0000F76C0000}"/>
    <cellStyle name="Notas 6" xfId="315" xr:uid="{00000000-0005-0000-0000-0000F86C0000}"/>
    <cellStyle name="Notas 6 2" xfId="450" xr:uid="{00000000-0005-0000-0000-0000F96C0000}"/>
    <cellStyle name="Notas 6 2 2" xfId="15594" xr:uid="{00000000-0005-0000-0000-0000FA6C0000}"/>
    <cellStyle name="Notas 6 2 2 2" xfId="24298" xr:uid="{00000000-0005-0000-0000-0000FB6C0000}"/>
    <cellStyle name="Notas 6 2 3" xfId="17792" xr:uid="{00000000-0005-0000-0000-0000FC6C0000}"/>
    <cellStyle name="Notas 6 2 3 2" xfId="26496" xr:uid="{00000000-0005-0000-0000-0000FD6C0000}"/>
    <cellStyle name="Notas 6 2 4" xfId="13424" xr:uid="{00000000-0005-0000-0000-0000FE6C0000}"/>
    <cellStyle name="Notas 6 2 4 2" xfId="22128" xr:uid="{00000000-0005-0000-0000-0000FF6C0000}"/>
    <cellStyle name="Notas 6 2 5" xfId="19959" xr:uid="{00000000-0005-0000-0000-0000006D0000}"/>
    <cellStyle name="Notas 6 3" xfId="12923" xr:uid="{00000000-0005-0000-0000-0000016D0000}"/>
    <cellStyle name="Notas 6 3 2" xfId="17342" xr:uid="{00000000-0005-0000-0000-0000026D0000}"/>
    <cellStyle name="Notas 6 3 2 2" xfId="26046" xr:uid="{00000000-0005-0000-0000-0000036D0000}"/>
    <cellStyle name="Notas 6 3 3" xfId="17377" xr:uid="{00000000-0005-0000-0000-0000046D0000}"/>
    <cellStyle name="Notas 6 3 3 2" xfId="26081" xr:uid="{00000000-0005-0000-0000-0000056D0000}"/>
    <cellStyle name="Notas 6 3 4" xfId="19526" xr:uid="{00000000-0005-0000-0000-0000066D0000}"/>
    <cellStyle name="Notas 6 3 4 2" xfId="28230" xr:uid="{00000000-0005-0000-0000-0000076D0000}"/>
    <cellStyle name="Notas 6 3 5" xfId="15158" xr:uid="{00000000-0005-0000-0000-0000086D0000}"/>
    <cellStyle name="Notas 6 3 5 2" xfId="23862" xr:uid="{00000000-0005-0000-0000-0000096D0000}"/>
    <cellStyle name="Notas 6 3 6" xfId="21693" xr:uid="{00000000-0005-0000-0000-00000A6D0000}"/>
    <cellStyle name="Notas 6 4" xfId="15460" xr:uid="{00000000-0005-0000-0000-00000B6D0000}"/>
    <cellStyle name="Notas 6 4 2" xfId="24164" xr:uid="{00000000-0005-0000-0000-00000C6D0000}"/>
    <cellStyle name="Notas 6 5" xfId="17658" xr:uid="{00000000-0005-0000-0000-00000D6D0000}"/>
    <cellStyle name="Notas 6 5 2" xfId="26362" xr:uid="{00000000-0005-0000-0000-00000E6D0000}"/>
    <cellStyle name="Notas 6 6" xfId="13290" xr:uid="{00000000-0005-0000-0000-00000F6D0000}"/>
    <cellStyle name="Notas 6 6 2" xfId="21994" xr:uid="{00000000-0005-0000-0000-0000106D0000}"/>
    <cellStyle name="Notas 6 7" xfId="19825" xr:uid="{00000000-0005-0000-0000-0000116D0000}"/>
    <cellStyle name="Notas 7" xfId="316" xr:uid="{00000000-0005-0000-0000-0000126D0000}"/>
    <cellStyle name="Notas 7 2" xfId="451" xr:uid="{00000000-0005-0000-0000-0000136D0000}"/>
    <cellStyle name="Notas 7 2 2" xfId="15595" xr:uid="{00000000-0005-0000-0000-0000146D0000}"/>
    <cellStyle name="Notas 7 2 2 2" xfId="24299" xr:uid="{00000000-0005-0000-0000-0000156D0000}"/>
    <cellStyle name="Notas 7 2 3" xfId="17793" xr:uid="{00000000-0005-0000-0000-0000166D0000}"/>
    <cellStyle name="Notas 7 2 3 2" xfId="26497" xr:uid="{00000000-0005-0000-0000-0000176D0000}"/>
    <cellStyle name="Notas 7 2 4" xfId="13425" xr:uid="{00000000-0005-0000-0000-0000186D0000}"/>
    <cellStyle name="Notas 7 2 4 2" xfId="22129" xr:uid="{00000000-0005-0000-0000-0000196D0000}"/>
    <cellStyle name="Notas 7 2 5" xfId="19960" xr:uid="{00000000-0005-0000-0000-00001A6D0000}"/>
    <cellStyle name="Notas 7 3" xfId="12924" xr:uid="{00000000-0005-0000-0000-00001B6D0000}"/>
    <cellStyle name="Notas 7 3 2" xfId="17343" xr:uid="{00000000-0005-0000-0000-00001C6D0000}"/>
    <cellStyle name="Notas 7 3 2 2" xfId="26047" xr:uid="{00000000-0005-0000-0000-00001D6D0000}"/>
    <cellStyle name="Notas 7 3 3" xfId="17378" xr:uid="{00000000-0005-0000-0000-00001E6D0000}"/>
    <cellStyle name="Notas 7 3 3 2" xfId="26082" xr:uid="{00000000-0005-0000-0000-00001F6D0000}"/>
    <cellStyle name="Notas 7 3 4" xfId="19527" xr:uid="{00000000-0005-0000-0000-0000206D0000}"/>
    <cellStyle name="Notas 7 3 4 2" xfId="28231" xr:uid="{00000000-0005-0000-0000-0000216D0000}"/>
    <cellStyle name="Notas 7 3 5" xfId="15159" xr:uid="{00000000-0005-0000-0000-0000226D0000}"/>
    <cellStyle name="Notas 7 3 5 2" xfId="23863" xr:uid="{00000000-0005-0000-0000-0000236D0000}"/>
    <cellStyle name="Notas 7 3 6" xfId="21694" xr:uid="{00000000-0005-0000-0000-0000246D0000}"/>
    <cellStyle name="Notas 7 4" xfId="15461" xr:uid="{00000000-0005-0000-0000-0000256D0000}"/>
    <cellStyle name="Notas 7 4 2" xfId="24165" xr:uid="{00000000-0005-0000-0000-0000266D0000}"/>
    <cellStyle name="Notas 7 5" xfId="17659" xr:uid="{00000000-0005-0000-0000-0000276D0000}"/>
    <cellStyle name="Notas 7 5 2" xfId="26363" xr:uid="{00000000-0005-0000-0000-0000286D0000}"/>
    <cellStyle name="Notas 7 6" xfId="13291" xr:uid="{00000000-0005-0000-0000-0000296D0000}"/>
    <cellStyle name="Notas 7 6 2" xfId="21995" xr:uid="{00000000-0005-0000-0000-00002A6D0000}"/>
    <cellStyle name="Notas 7 7" xfId="19826" xr:uid="{00000000-0005-0000-0000-00002B6D0000}"/>
    <cellStyle name="Notas 8" xfId="12925" xr:uid="{00000000-0005-0000-0000-00002C6D0000}"/>
    <cellStyle name="Notas 8 2" xfId="17344" xr:uid="{00000000-0005-0000-0000-00002D6D0000}"/>
    <cellStyle name="Notas 8 2 2" xfId="26048" xr:uid="{00000000-0005-0000-0000-00002E6D0000}"/>
    <cellStyle name="Notas 8 3" xfId="17379" xr:uid="{00000000-0005-0000-0000-00002F6D0000}"/>
    <cellStyle name="Notas 8 3 2" xfId="26083" xr:uid="{00000000-0005-0000-0000-0000306D0000}"/>
    <cellStyle name="Notas 8 4" xfId="19528" xr:uid="{00000000-0005-0000-0000-0000316D0000}"/>
    <cellStyle name="Notas 8 4 2" xfId="28232" xr:uid="{00000000-0005-0000-0000-0000326D0000}"/>
    <cellStyle name="Notas 8 5" xfId="15160" xr:uid="{00000000-0005-0000-0000-0000336D0000}"/>
    <cellStyle name="Notas 8 5 2" xfId="23864" xr:uid="{00000000-0005-0000-0000-0000346D0000}"/>
    <cellStyle name="Notas 8 6" xfId="21695" xr:uid="{00000000-0005-0000-0000-0000356D0000}"/>
    <cellStyle name="Notas 9" xfId="12926" xr:uid="{00000000-0005-0000-0000-0000366D0000}"/>
    <cellStyle name="Notas 9 2" xfId="17345" xr:uid="{00000000-0005-0000-0000-0000376D0000}"/>
    <cellStyle name="Notas 9 2 2" xfId="26049" xr:uid="{00000000-0005-0000-0000-0000386D0000}"/>
    <cellStyle name="Notas 9 3" xfId="17380" xr:uid="{00000000-0005-0000-0000-0000396D0000}"/>
    <cellStyle name="Notas 9 3 2" xfId="26084" xr:uid="{00000000-0005-0000-0000-00003A6D0000}"/>
    <cellStyle name="Notas 9 4" xfId="19529" xr:uid="{00000000-0005-0000-0000-00003B6D0000}"/>
    <cellStyle name="Notas 9 4 2" xfId="28233" xr:uid="{00000000-0005-0000-0000-00003C6D0000}"/>
    <cellStyle name="Notas 9 5" xfId="15161" xr:uid="{00000000-0005-0000-0000-00003D6D0000}"/>
    <cellStyle name="Notas 9 5 2" xfId="23865" xr:uid="{00000000-0005-0000-0000-00003E6D0000}"/>
    <cellStyle name="Notas 9 6" xfId="21696" xr:uid="{00000000-0005-0000-0000-00003F6D0000}"/>
    <cellStyle name="Note 2" xfId="52" xr:uid="{00000000-0005-0000-0000-0000406D0000}"/>
    <cellStyle name="Note 3" xfId="53" xr:uid="{00000000-0005-0000-0000-0000416D0000}"/>
    <cellStyle name="Note 4" xfId="54" xr:uid="{00000000-0005-0000-0000-0000426D0000}"/>
    <cellStyle name="Percent 2" xfId="317" xr:uid="{00000000-0005-0000-0000-0000436D0000}"/>
    <cellStyle name="Percent 2 2" xfId="452" xr:uid="{00000000-0005-0000-0000-0000446D0000}"/>
    <cellStyle name="Percent 2 2 2" xfId="15596" xr:uid="{00000000-0005-0000-0000-0000456D0000}"/>
    <cellStyle name="Percent 2 2 2 2" xfId="24300" xr:uid="{00000000-0005-0000-0000-0000466D0000}"/>
    <cellStyle name="Percent 2 2 3" xfId="17794" xr:uid="{00000000-0005-0000-0000-0000476D0000}"/>
    <cellStyle name="Percent 2 2 3 2" xfId="26498" xr:uid="{00000000-0005-0000-0000-0000486D0000}"/>
    <cellStyle name="Percent 2 2 4" xfId="13426" xr:uid="{00000000-0005-0000-0000-0000496D0000}"/>
    <cellStyle name="Percent 2 2 4 2" xfId="22130" xr:uid="{00000000-0005-0000-0000-00004A6D0000}"/>
    <cellStyle name="Percent 2 2 5" xfId="19961" xr:uid="{00000000-0005-0000-0000-00004B6D0000}"/>
    <cellStyle name="Percent 2 3" xfId="15462" xr:uid="{00000000-0005-0000-0000-00004C6D0000}"/>
    <cellStyle name="Percent 2 3 2" xfId="24166" xr:uid="{00000000-0005-0000-0000-00004D6D0000}"/>
    <cellStyle name="Percent 2 4" xfId="17660" xr:uid="{00000000-0005-0000-0000-00004E6D0000}"/>
    <cellStyle name="Percent 2 4 2" xfId="26364" xr:uid="{00000000-0005-0000-0000-00004F6D0000}"/>
    <cellStyle name="Percent 2 5" xfId="13292" xr:uid="{00000000-0005-0000-0000-0000506D0000}"/>
    <cellStyle name="Percent 2 5 2" xfId="21996" xr:uid="{00000000-0005-0000-0000-0000516D0000}"/>
    <cellStyle name="Percent 2 6" xfId="19827" xr:uid="{00000000-0005-0000-0000-0000526D0000}"/>
    <cellStyle name="Porcentaje" xfId="1" builtinId="5"/>
    <cellStyle name="Porcentaje 2" xfId="122" xr:uid="{00000000-0005-0000-0000-0000546D0000}"/>
    <cellStyle name="Porcentaje 2 2" xfId="12927" xr:uid="{00000000-0005-0000-0000-0000556D0000}"/>
    <cellStyle name="Porcentaje 2 2 2" xfId="12928" xr:uid="{00000000-0005-0000-0000-0000566D0000}"/>
    <cellStyle name="Porcentaje 2 2 2 2" xfId="17347" xr:uid="{00000000-0005-0000-0000-0000576D0000}"/>
    <cellStyle name="Porcentaje 2 2 2 2 2" xfId="26051" xr:uid="{00000000-0005-0000-0000-0000586D0000}"/>
    <cellStyle name="Porcentaje 2 2 2 3" xfId="19531" xr:uid="{00000000-0005-0000-0000-0000596D0000}"/>
    <cellStyle name="Porcentaje 2 2 2 3 2" xfId="28235" xr:uid="{00000000-0005-0000-0000-00005A6D0000}"/>
    <cellStyle name="Porcentaje 2 2 2 4" xfId="15163" xr:uid="{00000000-0005-0000-0000-00005B6D0000}"/>
    <cellStyle name="Porcentaje 2 2 2 4 2" xfId="23867" xr:uid="{00000000-0005-0000-0000-00005C6D0000}"/>
    <cellStyle name="Porcentaje 2 2 2 5" xfId="21698" xr:uid="{00000000-0005-0000-0000-00005D6D0000}"/>
    <cellStyle name="Porcentaje 2 2 3" xfId="13009" xr:uid="{00000000-0005-0000-0000-00005E6D0000}"/>
    <cellStyle name="Porcentaje 2 2 4" xfId="17346" xr:uid="{00000000-0005-0000-0000-00005F6D0000}"/>
    <cellStyle name="Porcentaje 2 2 4 2" xfId="26050" xr:uid="{00000000-0005-0000-0000-0000606D0000}"/>
    <cellStyle name="Porcentaje 2 2 5" xfId="19530" xr:uid="{00000000-0005-0000-0000-0000616D0000}"/>
    <cellStyle name="Porcentaje 2 2 5 2" xfId="28234" xr:uid="{00000000-0005-0000-0000-0000626D0000}"/>
    <cellStyle name="Porcentaje 2 2 6" xfId="15162" xr:uid="{00000000-0005-0000-0000-0000636D0000}"/>
    <cellStyle name="Porcentaje 2 2 6 2" xfId="23866" xr:uid="{00000000-0005-0000-0000-0000646D0000}"/>
    <cellStyle name="Porcentaje 2 2 7" xfId="21697" xr:uid="{00000000-0005-0000-0000-0000656D0000}"/>
    <cellStyle name="Porcentaje 3" xfId="455" xr:uid="{00000000-0005-0000-0000-0000666D0000}"/>
    <cellStyle name="Porcentaje 3 2" xfId="12929" xr:uid="{00000000-0005-0000-0000-0000676D0000}"/>
    <cellStyle name="Porcentaje 3 3" xfId="15599" xr:uid="{00000000-0005-0000-0000-0000686D0000}"/>
    <cellStyle name="Porcentaje 3 3 2" xfId="24303" xr:uid="{00000000-0005-0000-0000-0000696D0000}"/>
    <cellStyle name="Porcentaje 3 4" xfId="17797" xr:uid="{00000000-0005-0000-0000-00006A6D0000}"/>
    <cellStyle name="Porcentaje 3 4 2" xfId="26501" xr:uid="{00000000-0005-0000-0000-00006B6D0000}"/>
    <cellStyle name="Porcentaje 3 5" xfId="13429" xr:uid="{00000000-0005-0000-0000-00006C6D0000}"/>
    <cellStyle name="Porcentaje 3 5 2" xfId="22133" xr:uid="{00000000-0005-0000-0000-00006D6D0000}"/>
    <cellStyle name="Porcentaje 3 6" xfId="19964" xr:uid="{00000000-0005-0000-0000-00006E6D0000}"/>
    <cellStyle name="Porcentaje 4" xfId="13010" xr:uid="{00000000-0005-0000-0000-00006F6D0000}"/>
    <cellStyle name="Porcentaje 4 2" xfId="13011" xr:uid="{00000000-0005-0000-0000-0000706D0000}"/>
    <cellStyle name="Porcentaje 5" xfId="13012" xr:uid="{00000000-0005-0000-0000-0000716D0000}"/>
    <cellStyle name="Porcentaje 5 2" xfId="13013" xr:uid="{00000000-0005-0000-0000-0000726D0000}"/>
    <cellStyle name="Porcentaje 6" xfId="13014" xr:uid="{00000000-0005-0000-0000-0000736D0000}"/>
    <cellStyle name="Porcentaje 7" xfId="19561" xr:uid="{00000000-0005-0000-0000-0000746D0000}"/>
    <cellStyle name="Porcentaje 7 2" xfId="28265" xr:uid="{00000000-0005-0000-0000-0000756D0000}"/>
    <cellStyle name="Porcentaje 8" xfId="28267" xr:uid="{00000000-0005-0000-0000-0000766D0000}"/>
    <cellStyle name="Porcentaje 9" xfId="28271" xr:uid="{00000000-0005-0000-0000-0000776D0000}"/>
    <cellStyle name="Porcentual 2" xfId="12930" xr:uid="{00000000-0005-0000-0000-0000786D0000}"/>
    <cellStyle name="Porcentual 2 2" xfId="13015" xr:uid="{00000000-0005-0000-0000-0000796D0000}"/>
    <cellStyle name="Porcentual 3" xfId="12931" xr:uid="{00000000-0005-0000-0000-00007A6D0000}"/>
    <cellStyle name="Porcentual 4" xfId="12932" xr:uid="{00000000-0005-0000-0000-00007B6D0000}"/>
    <cellStyle name="Porcentual 5" xfId="12933" xr:uid="{00000000-0005-0000-0000-00007C6D0000}"/>
    <cellStyle name="RECUAD - Style4" xfId="12934" xr:uid="{00000000-0005-0000-0000-00007D6D0000}"/>
    <cellStyle name="Salida" xfId="15" builtinId="21" customBuiltin="1"/>
    <cellStyle name="Salida 2" xfId="12935" xr:uid="{00000000-0005-0000-0000-00007F6D0000}"/>
    <cellStyle name="Salida 3" xfId="12936" xr:uid="{00000000-0005-0000-0000-0000806D0000}"/>
    <cellStyle name="Salida 3 2" xfId="17348" xr:uid="{00000000-0005-0000-0000-0000816D0000}"/>
    <cellStyle name="Salida 3 2 2" xfId="26052" xr:uid="{00000000-0005-0000-0000-0000826D0000}"/>
    <cellStyle name="Salida 3 3" xfId="17381" xr:uid="{00000000-0005-0000-0000-0000836D0000}"/>
    <cellStyle name="Salida 3 3 2" xfId="26085" xr:uid="{00000000-0005-0000-0000-0000846D0000}"/>
    <cellStyle name="Salida 3 4" xfId="19532" xr:uid="{00000000-0005-0000-0000-0000856D0000}"/>
    <cellStyle name="Salida 3 4 2" xfId="28236" xr:uid="{00000000-0005-0000-0000-0000866D0000}"/>
    <cellStyle name="Salida 3 5" xfId="15164" xr:uid="{00000000-0005-0000-0000-0000876D0000}"/>
    <cellStyle name="Salida 3 5 2" xfId="23868" xr:uid="{00000000-0005-0000-0000-0000886D0000}"/>
    <cellStyle name="Salida 3 6" xfId="21699" xr:uid="{00000000-0005-0000-0000-0000896D0000}"/>
    <cellStyle name="Salida 4" xfId="12937" xr:uid="{00000000-0005-0000-0000-00008A6D0000}"/>
    <cellStyle name="Salida 4 2" xfId="17349" xr:uid="{00000000-0005-0000-0000-00008B6D0000}"/>
    <cellStyle name="Salida 4 2 2" xfId="26053" xr:uid="{00000000-0005-0000-0000-00008C6D0000}"/>
    <cellStyle name="Salida 4 3" xfId="17382" xr:uid="{00000000-0005-0000-0000-00008D6D0000}"/>
    <cellStyle name="Salida 4 3 2" xfId="26086" xr:uid="{00000000-0005-0000-0000-00008E6D0000}"/>
    <cellStyle name="Salida 4 4" xfId="19533" xr:uid="{00000000-0005-0000-0000-00008F6D0000}"/>
    <cellStyle name="Salida 4 4 2" xfId="28237" xr:uid="{00000000-0005-0000-0000-0000906D0000}"/>
    <cellStyle name="Salida 4 5" xfId="15165" xr:uid="{00000000-0005-0000-0000-0000916D0000}"/>
    <cellStyle name="Salida 4 5 2" xfId="23869" xr:uid="{00000000-0005-0000-0000-0000926D0000}"/>
    <cellStyle name="Salida 4 6" xfId="21700" xr:uid="{00000000-0005-0000-0000-0000936D0000}"/>
    <cellStyle name="Salida 5" xfId="12938" xr:uid="{00000000-0005-0000-0000-0000946D0000}"/>
    <cellStyle name="Salida 5 2" xfId="17350" xr:uid="{00000000-0005-0000-0000-0000956D0000}"/>
    <cellStyle name="Salida 5 2 2" xfId="26054" xr:uid="{00000000-0005-0000-0000-0000966D0000}"/>
    <cellStyle name="Salida 5 3" xfId="17383" xr:uid="{00000000-0005-0000-0000-0000976D0000}"/>
    <cellStyle name="Salida 5 3 2" xfId="26087" xr:uid="{00000000-0005-0000-0000-0000986D0000}"/>
    <cellStyle name="Salida 5 4" xfId="19534" xr:uid="{00000000-0005-0000-0000-0000996D0000}"/>
    <cellStyle name="Salida 5 4 2" xfId="28238" xr:uid="{00000000-0005-0000-0000-00009A6D0000}"/>
    <cellStyle name="Salida 5 5" xfId="15166" xr:uid="{00000000-0005-0000-0000-00009B6D0000}"/>
    <cellStyle name="Salida 5 5 2" xfId="23870" xr:uid="{00000000-0005-0000-0000-00009C6D0000}"/>
    <cellStyle name="Salida 5 6" xfId="21701" xr:uid="{00000000-0005-0000-0000-00009D6D0000}"/>
    <cellStyle name="Salida 6" xfId="12939" xr:uid="{00000000-0005-0000-0000-00009E6D0000}"/>
    <cellStyle name="Salida 6 2" xfId="17351" xr:uid="{00000000-0005-0000-0000-00009F6D0000}"/>
    <cellStyle name="Salida 6 2 2" xfId="26055" xr:uid="{00000000-0005-0000-0000-0000A06D0000}"/>
    <cellStyle name="Salida 6 3" xfId="17384" xr:uid="{00000000-0005-0000-0000-0000A16D0000}"/>
    <cellStyle name="Salida 6 3 2" xfId="26088" xr:uid="{00000000-0005-0000-0000-0000A26D0000}"/>
    <cellStyle name="Salida 6 4" xfId="19535" xr:uid="{00000000-0005-0000-0000-0000A36D0000}"/>
    <cellStyle name="Salida 6 4 2" xfId="28239" xr:uid="{00000000-0005-0000-0000-0000A46D0000}"/>
    <cellStyle name="Salida 6 5" xfId="15167" xr:uid="{00000000-0005-0000-0000-0000A56D0000}"/>
    <cellStyle name="Salida 6 5 2" xfId="23871" xr:uid="{00000000-0005-0000-0000-0000A66D0000}"/>
    <cellStyle name="Salida 6 6" xfId="21702" xr:uid="{00000000-0005-0000-0000-0000A76D0000}"/>
    <cellStyle name="Salida 7" xfId="12940" xr:uid="{00000000-0005-0000-0000-0000A86D0000}"/>
    <cellStyle name="Salida 7 2" xfId="17352" xr:uid="{00000000-0005-0000-0000-0000A96D0000}"/>
    <cellStyle name="Salida 7 2 2" xfId="26056" xr:uid="{00000000-0005-0000-0000-0000AA6D0000}"/>
    <cellStyle name="Salida 7 3" xfId="17385" xr:uid="{00000000-0005-0000-0000-0000AB6D0000}"/>
    <cellStyle name="Salida 7 3 2" xfId="26089" xr:uid="{00000000-0005-0000-0000-0000AC6D0000}"/>
    <cellStyle name="Salida 7 4" xfId="19536" xr:uid="{00000000-0005-0000-0000-0000AD6D0000}"/>
    <cellStyle name="Salida 7 4 2" xfId="28240" xr:uid="{00000000-0005-0000-0000-0000AE6D0000}"/>
    <cellStyle name="Salida 7 5" xfId="15168" xr:uid="{00000000-0005-0000-0000-0000AF6D0000}"/>
    <cellStyle name="Salida 7 5 2" xfId="23872" xr:uid="{00000000-0005-0000-0000-0000B06D0000}"/>
    <cellStyle name="Salida 7 6" xfId="21703" xr:uid="{00000000-0005-0000-0000-0000B16D0000}"/>
    <cellStyle name="Salida 8" xfId="12941" xr:uid="{00000000-0005-0000-0000-0000B26D0000}"/>
    <cellStyle name="Salida 8 2" xfId="17353" xr:uid="{00000000-0005-0000-0000-0000B36D0000}"/>
    <cellStyle name="Salida 8 2 2" xfId="26057" xr:uid="{00000000-0005-0000-0000-0000B46D0000}"/>
    <cellStyle name="Salida 8 3" xfId="17386" xr:uid="{00000000-0005-0000-0000-0000B56D0000}"/>
    <cellStyle name="Salida 8 3 2" xfId="26090" xr:uid="{00000000-0005-0000-0000-0000B66D0000}"/>
    <cellStyle name="Salida 8 4" xfId="19537" xr:uid="{00000000-0005-0000-0000-0000B76D0000}"/>
    <cellStyle name="Salida 8 4 2" xfId="28241" xr:uid="{00000000-0005-0000-0000-0000B86D0000}"/>
    <cellStyle name="Salida 8 5" xfId="15169" xr:uid="{00000000-0005-0000-0000-0000B96D0000}"/>
    <cellStyle name="Salida 8 5 2" xfId="23873" xr:uid="{00000000-0005-0000-0000-0000BA6D0000}"/>
    <cellStyle name="Salida 8 6" xfId="21704" xr:uid="{00000000-0005-0000-0000-0000BB6D0000}"/>
    <cellStyle name="Salida 9" xfId="12942" xr:uid="{00000000-0005-0000-0000-0000BC6D0000}"/>
    <cellStyle name="Salida 9 2" xfId="17354" xr:uid="{00000000-0005-0000-0000-0000BD6D0000}"/>
    <cellStyle name="Salida 9 2 2" xfId="26058" xr:uid="{00000000-0005-0000-0000-0000BE6D0000}"/>
    <cellStyle name="Salida 9 3" xfId="17387" xr:uid="{00000000-0005-0000-0000-0000BF6D0000}"/>
    <cellStyle name="Salida 9 3 2" xfId="26091" xr:uid="{00000000-0005-0000-0000-0000C06D0000}"/>
    <cellStyle name="Salida 9 4" xfId="19538" xr:uid="{00000000-0005-0000-0000-0000C16D0000}"/>
    <cellStyle name="Salida 9 4 2" xfId="28242" xr:uid="{00000000-0005-0000-0000-0000C26D0000}"/>
    <cellStyle name="Salida 9 5" xfId="15170" xr:uid="{00000000-0005-0000-0000-0000C36D0000}"/>
    <cellStyle name="Salida 9 5 2" xfId="23874" xr:uid="{00000000-0005-0000-0000-0000C46D0000}"/>
    <cellStyle name="Salida 9 6" xfId="21705" xr:uid="{00000000-0005-0000-0000-0000C56D0000}"/>
    <cellStyle name="Texto de advertencia" xfId="19" builtinId="11" customBuiltin="1"/>
    <cellStyle name="Texto de advertencia 2" xfId="12943" xr:uid="{00000000-0005-0000-0000-0000C76D0000}"/>
    <cellStyle name="Texto de advertencia 2 2" xfId="12944" xr:uid="{00000000-0005-0000-0000-0000C86D0000}"/>
    <cellStyle name="Texto de advertencia 3" xfId="12945" xr:uid="{00000000-0005-0000-0000-0000C96D0000}"/>
    <cellStyle name="Texto de advertencia 4" xfId="12946" xr:uid="{00000000-0005-0000-0000-0000CA6D0000}"/>
    <cellStyle name="Texto de advertencia 5" xfId="12947" xr:uid="{00000000-0005-0000-0000-0000CB6D0000}"/>
    <cellStyle name="Texto de advertencia 6" xfId="12948" xr:uid="{00000000-0005-0000-0000-0000CC6D0000}"/>
    <cellStyle name="Texto de advertencia 7" xfId="12949" xr:uid="{00000000-0005-0000-0000-0000CD6D0000}"/>
    <cellStyle name="Texto de advertencia 8" xfId="12950" xr:uid="{00000000-0005-0000-0000-0000CE6D0000}"/>
    <cellStyle name="Texto de advertencia 9" xfId="12951" xr:uid="{00000000-0005-0000-0000-0000CF6D0000}"/>
    <cellStyle name="Texto explicativo" xfId="20" builtinId="53" customBuiltin="1"/>
    <cellStyle name="Texto explicativo 2" xfId="12952" xr:uid="{00000000-0005-0000-0000-0000D16D0000}"/>
    <cellStyle name="Texto explicativo 3" xfId="12953" xr:uid="{00000000-0005-0000-0000-0000D26D0000}"/>
    <cellStyle name="Texto explicativo 4" xfId="12954" xr:uid="{00000000-0005-0000-0000-0000D36D0000}"/>
    <cellStyle name="Texto explicativo 5" xfId="12955" xr:uid="{00000000-0005-0000-0000-0000D46D0000}"/>
    <cellStyle name="Texto explicativo 6" xfId="12956" xr:uid="{00000000-0005-0000-0000-0000D56D0000}"/>
    <cellStyle name="Texto explicativo 7" xfId="12957" xr:uid="{00000000-0005-0000-0000-0000D66D0000}"/>
    <cellStyle name="Texto explicativo 8" xfId="12958" xr:uid="{00000000-0005-0000-0000-0000D76D0000}"/>
    <cellStyle name="Texto explicativo 9" xfId="12959" xr:uid="{00000000-0005-0000-0000-0000D86D0000}"/>
    <cellStyle name="Título" xfId="6" builtinId="15" customBuiltin="1"/>
    <cellStyle name="TITULO - Style5" xfId="12960" xr:uid="{00000000-0005-0000-0000-0000DA6D0000}"/>
    <cellStyle name="Título 1 2" xfId="12961" xr:uid="{00000000-0005-0000-0000-0000DB6D0000}"/>
    <cellStyle name="Título 1 3" xfId="12962" xr:uid="{00000000-0005-0000-0000-0000DC6D0000}"/>
    <cellStyle name="Título 1 4" xfId="12963" xr:uid="{00000000-0005-0000-0000-0000DD6D0000}"/>
    <cellStyle name="Título 1 5" xfId="12964" xr:uid="{00000000-0005-0000-0000-0000DE6D0000}"/>
    <cellStyle name="Título 1 6" xfId="12965" xr:uid="{00000000-0005-0000-0000-0000DF6D0000}"/>
    <cellStyle name="Título 1 7" xfId="12966" xr:uid="{00000000-0005-0000-0000-0000E06D0000}"/>
    <cellStyle name="Título 1 8" xfId="12967" xr:uid="{00000000-0005-0000-0000-0000E16D0000}"/>
    <cellStyle name="Título 1 9" xfId="12968" xr:uid="{00000000-0005-0000-0000-0000E26D0000}"/>
    <cellStyle name="Título 10" xfId="12969" xr:uid="{00000000-0005-0000-0000-0000E36D0000}"/>
    <cellStyle name="Título 11" xfId="12970" xr:uid="{00000000-0005-0000-0000-0000E46D0000}"/>
    <cellStyle name="Título 2" xfId="8" builtinId="17" customBuiltin="1"/>
    <cellStyle name="Título 2 2" xfId="12971" xr:uid="{00000000-0005-0000-0000-0000E66D0000}"/>
    <cellStyle name="Título 2 3" xfId="12972" xr:uid="{00000000-0005-0000-0000-0000E76D0000}"/>
    <cellStyle name="Título 2 4" xfId="12973" xr:uid="{00000000-0005-0000-0000-0000E86D0000}"/>
    <cellStyle name="Título 2 5" xfId="12974" xr:uid="{00000000-0005-0000-0000-0000E96D0000}"/>
    <cellStyle name="Título 2 6" xfId="12975" xr:uid="{00000000-0005-0000-0000-0000EA6D0000}"/>
    <cellStyle name="Título 2 7" xfId="12976" xr:uid="{00000000-0005-0000-0000-0000EB6D0000}"/>
    <cellStyle name="Título 2 8" xfId="12977" xr:uid="{00000000-0005-0000-0000-0000EC6D0000}"/>
    <cellStyle name="Título 2 9" xfId="12978" xr:uid="{00000000-0005-0000-0000-0000ED6D0000}"/>
    <cellStyle name="Título 3" xfId="9" builtinId="18" customBuiltin="1"/>
    <cellStyle name="Título 3 2" xfId="12979" xr:uid="{00000000-0005-0000-0000-0000EF6D0000}"/>
    <cellStyle name="Título 3 3" xfId="12980" xr:uid="{00000000-0005-0000-0000-0000F06D0000}"/>
    <cellStyle name="Título 3 3 2" xfId="17355" xr:uid="{00000000-0005-0000-0000-0000F16D0000}"/>
    <cellStyle name="Título 3 3 2 2" xfId="26059" xr:uid="{00000000-0005-0000-0000-0000F26D0000}"/>
    <cellStyle name="Título 3 3 3" xfId="19539" xr:uid="{00000000-0005-0000-0000-0000F36D0000}"/>
    <cellStyle name="Título 3 3 3 2" xfId="28243" xr:uid="{00000000-0005-0000-0000-0000F46D0000}"/>
    <cellStyle name="Título 3 3 4" xfId="15171" xr:uid="{00000000-0005-0000-0000-0000F56D0000}"/>
    <cellStyle name="Título 3 3 4 2" xfId="23875" xr:uid="{00000000-0005-0000-0000-0000F66D0000}"/>
    <cellStyle name="Título 3 3 5" xfId="21706" xr:uid="{00000000-0005-0000-0000-0000F76D0000}"/>
    <cellStyle name="Título 3 4" xfId="12981" xr:uid="{00000000-0005-0000-0000-0000F86D0000}"/>
    <cellStyle name="Título 3 4 2" xfId="17356" xr:uid="{00000000-0005-0000-0000-0000F96D0000}"/>
    <cellStyle name="Título 3 4 2 2" xfId="26060" xr:uid="{00000000-0005-0000-0000-0000FA6D0000}"/>
    <cellStyle name="Título 3 4 3" xfId="19540" xr:uid="{00000000-0005-0000-0000-0000FB6D0000}"/>
    <cellStyle name="Título 3 4 3 2" xfId="28244" xr:uid="{00000000-0005-0000-0000-0000FC6D0000}"/>
    <cellStyle name="Título 3 4 4" xfId="15172" xr:uid="{00000000-0005-0000-0000-0000FD6D0000}"/>
    <cellStyle name="Título 3 4 4 2" xfId="23876" xr:uid="{00000000-0005-0000-0000-0000FE6D0000}"/>
    <cellStyle name="Título 3 4 5" xfId="21707" xr:uid="{00000000-0005-0000-0000-0000FF6D0000}"/>
    <cellStyle name="Título 3 5" xfId="12982" xr:uid="{00000000-0005-0000-0000-0000006E0000}"/>
    <cellStyle name="Título 3 5 2" xfId="17357" xr:uid="{00000000-0005-0000-0000-0000016E0000}"/>
    <cellStyle name="Título 3 5 2 2" xfId="26061" xr:uid="{00000000-0005-0000-0000-0000026E0000}"/>
    <cellStyle name="Título 3 5 3" xfId="19541" xr:uid="{00000000-0005-0000-0000-0000036E0000}"/>
    <cellStyle name="Título 3 5 3 2" xfId="28245" xr:uid="{00000000-0005-0000-0000-0000046E0000}"/>
    <cellStyle name="Título 3 5 4" xfId="15173" xr:uid="{00000000-0005-0000-0000-0000056E0000}"/>
    <cellStyle name="Título 3 5 4 2" xfId="23877" xr:uid="{00000000-0005-0000-0000-0000066E0000}"/>
    <cellStyle name="Título 3 5 5" xfId="21708" xr:uid="{00000000-0005-0000-0000-0000076E0000}"/>
    <cellStyle name="Título 3 6" xfId="12983" xr:uid="{00000000-0005-0000-0000-0000086E0000}"/>
    <cellStyle name="Título 3 6 2" xfId="17358" xr:uid="{00000000-0005-0000-0000-0000096E0000}"/>
    <cellStyle name="Título 3 6 2 2" xfId="26062" xr:uid="{00000000-0005-0000-0000-00000A6E0000}"/>
    <cellStyle name="Título 3 6 3" xfId="19542" xr:uid="{00000000-0005-0000-0000-00000B6E0000}"/>
    <cellStyle name="Título 3 6 3 2" xfId="28246" xr:uid="{00000000-0005-0000-0000-00000C6E0000}"/>
    <cellStyle name="Título 3 6 4" xfId="15174" xr:uid="{00000000-0005-0000-0000-00000D6E0000}"/>
    <cellStyle name="Título 3 6 4 2" xfId="23878" xr:uid="{00000000-0005-0000-0000-00000E6E0000}"/>
    <cellStyle name="Título 3 6 5" xfId="21709" xr:uid="{00000000-0005-0000-0000-00000F6E0000}"/>
    <cellStyle name="Título 3 7" xfId="12984" xr:uid="{00000000-0005-0000-0000-0000106E0000}"/>
    <cellStyle name="Título 3 7 2" xfId="17359" xr:uid="{00000000-0005-0000-0000-0000116E0000}"/>
    <cellStyle name="Título 3 7 2 2" xfId="26063" xr:uid="{00000000-0005-0000-0000-0000126E0000}"/>
    <cellStyle name="Título 3 7 3" xfId="19543" xr:uid="{00000000-0005-0000-0000-0000136E0000}"/>
    <cellStyle name="Título 3 7 3 2" xfId="28247" xr:uid="{00000000-0005-0000-0000-0000146E0000}"/>
    <cellStyle name="Título 3 7 4" xfId="15175" xr:uid="{00000000-0005-0000-0000-0000156E0000}"/>
    <cellStyle name="Título 3 7 4 2" xfId="23879" xr:uid="{00000000-0005-0000-0000-0000166E0000}"/>
    <cellStyle name="Título 3 7 5" xfId="21710" xr:uid="{00000000-0005-0000-0000-0000176E0000}"/>
    <cellStyle name="Título 3 8" xfId="12985" xr:uid="{00000000-0005-0000-0000-0000186E0000}"/>
    <cellStyle name="Título 3 8 2" xfId="17360" xr:uid="{00000000-0005-0000-0000-0000196E0000}"/>
    <cellStyle name="Título 3 8 2 2" xfId="26064" xr:uid="{00000000-0005-0000-0000-00001A6E0000}"/>
    <cellStyle name="Título 3 8 3" xfId="19544" xr:uid="{00000000-0005-0000-0000-00001B6E0000}"/>
    <cellStyle name="Título 3 8 3 2" xfId="28248" xr:uid="{00000000-0005-0000-0000-00001C6E0000}"/>
    <cellStyle name="Título 3 8 4" xfId="15176" xr:uid="{00000000-0005-0000-0000-00001D6E0000}"/>
    <cellStyle name="Título 3 8 4 2" xfId="23880" xr:uid="{00000000-0005-0000-0000-00001E6E0000}"/>
    <cellStyle name="Título 3 8 5" xfId="21711" xr:uid="{00000000-0005-0000-0000-00001F6E0000}"/>
    <cellStyle name="Título 3 9" xfId="12986" xr:uid="{00000000-0005-0000-0000-0000206E0000}"/>
    <cellStyle name="Título 3 9 2" xfId="17361" xr:uid="{00000000-0005-0000-0000-0000216E0000}"/>
    <cellStyle name="Título 3 9 2 2" xfId="26065" xr:uid="{00000000-0005-0000-0000-0000226E0000}"/>
    <cellStyle name="Título 3 9 3" xfId="19545" xr:uid="{00000000-0005-0000-0000-0000236E0000}"/>
    <cellStyle name="Título 3 9 3 2" xfId="28249" xr:uid="{00000000-0005-0000-0000-0000246E0000}"/>
    <cellStyle name="Título 3 9 4" xfId="15177" xr:uid="{00000000-0005-0000-0000-0000256E0000}"/>
    <cellStyle name="Título 3 9 4 2" xfId="23881" xr:uid="{00000000-0005-0000-0000-0000266E0000}"/>
    <cellStyle name="Título 3 9 5" xfId="21712" xr:uid="{00000000-0005-0000-0000-0000276E0000}"/>
    <cellStyle name="Título 4" xfId="318" xr:uid="{00000000-0005-0000-0000-0000286E0000}"/>
    <cellStyle name="Título 4 2" xfId="12987" xr:uid="{00000000-0005-0000-0000-0000296E0000}"/>
    <cellStyle name="Título 5" xfId="12988" xr:uid="{00000000-0005-0000-0000-00002A6E0000}"/>
    <cellStyle name="Título 6" xfId="12989" xr:uid="{00000000-0005-0000-0000-00002B6E0000}"/>
    <cellStyle name="Título 7" xfId="12990" xr:uid="{00000000-0005-0000-0000-00002C6E0000}"/>
    <cellStyle name="Título 8" xfId="12991" xr:uid="{00000000-0005-0000-0000-00002D6E0000}"/>
    <cellStyle name="Título 9" xfId="12992" xr:uid="{00000000-0005-0000-0000-00002E6E0000}"/>
    <cellStyle name="Total" xfId="21" builtinId="25" customBuiltin="1"/>
    <cellStyle name="Total 2" xfId="12993" xr:uid="{00000000-0005-0000-0000-0000306E0000}"/>
    <cellStyle name="Total 3" xfId="12994" xr:uid="{00000000-0005-0000-0000-0000316E0000}"/>
    <cellStyle name="Total 3 2" xfId="17362" xr:uid="{00000000-0005-0000-0000-0000326E0000}"/>
    <cellStyle name="Total 3 2 2" xfId="26066" xr:uid="{00000000-0005-0000-0000-0000336E0000}"/>
    <cellStyle name="Total 3 3" xfId="17388" xr:uid="{00000000-0005-0000-0000-0000346E0000}"/>
    <cellStyle name="Total 3 3 2" xfId="26092" xr:uid="{00000000-0005-0000-0000-0000356E0000}"/>
    <cellStyle name="Total 3 4" xfId="19546" xr:uid="{00000000-0005-0000-0000-0000366E0000}"/>
    <cellStyle name="Total 3 4 2" xfId="28250" xr:uid="{00000000-0005-0000-0000-0000376E0000}"/>
    <cellStyle name="Total 3 5" xfId="15178" xr:uid="{00000000-0005-0000-0000-0000386E0000}"/>
    <cellStyle name="Total 3 5 2" xfId="23882" xr:uid="{00000000-0005-0000-0000-0000396E0000}"/>
    <cellStyle name="Total 3 6" xfId="21713" xr:uid="{00000000-0005-0000-0000-00003A6E0000}"/>
    <cellStyle name="Total 4" xfId="12995" xr:uid="{00000000-0005-0000-0000-00003B6E0000}"/>
    <cellStyle name="Total 4 2" xfId="17363" xr:uid="{00000000-0005-0000-0000-00003C6E0000}"/>
    <cellStyle name="Total 4 2 2" xfId="26067" xr:uid="{00000000-0005-0000-0000-00003D6E0000}"/>
    <cellStyle name="Total 4 3" xfId="17389" xr:uid="{00000000-0005-0000-0000-00003E6E0000}"/>
    <cellStyle name="Total 4 3 2" xfId="26093" xr:uid="{00000000-0005-0000-0000-00003F6E0000}"/>
    <cellStyle name="Total 4 4" xfId="19547" xr:uid="{00000000-0005-0000-0000-0000406E0000}"/>
    <cellStyle name="Total 4 4 2" xfId="28251" xr:uid="{00000000-0005-0000-0000-0000416E0000}"/>
    <cellStyle name="Total 4 5" xfId="15179" xr:uid="{00000000-0005-0000-0000-0000426E0000}"/>
    <cellStyle name="Total 4 5 2" xfId="23883" xr:uid="{00000000-0005-0000-0000-0000436E0000}"/>
    <cellStyle name="Total 4 6" xfId="21714" xr:uid="{00000000-0005-0000-0000-0000446E0000}"/>
    <cellStyle name="Total 5" xfId="12996" xr:uid="{00000000-0005-0000-0000-0000456E0000}"/>
    <cellStyle name="Total 5 2" xfId="17364" xr:uid="{00000000-0005-0000-0000-0000466E0000}"/>
    <cellStyle name="Total 5 2 2" xfId="26068" xr:uid="{00000000-0005-0000-0000-0000476E0000}"/>
    <cellStyle name="Total 5 3" xfId="17390" xr:uid="{00000000-0005-0000-0000-0000486E0000}"/>
    <cellStyle name="Total 5 3 2" xfId="26094" xr:uid="{00000000-0005-0000-0000-0000496E0000}"/>
    <cellStyle name="Total 5 4" xfId="19548" xr:uid="{00000000-0005-0000-0000-00004A6E0000}"/>
    <cellStyle name="Total 5 4 2" xfId="28252" xr:uid="{00000000-0005-0000-0000-00004B6E0000}"/>
    <cellStyle name="Total 5 5" xfId="15180" xr:uid="{00000000-0005-0000-0000-00004C6E0000}"/>
    <cellStyle name="Total 5 5 2" xfId="23884" xr:uid="{00000000-0005-0000-0000-00004D6E0000}"/>
    <cellStyle name="Total 5 6" xfId="21715" xr:uid="{00000000-0005-0000-0000-00004E6E0000}"/>
    <cellStyle name="Total 6" xfId="12997" xr:uid="{00000000-0005-0000-0000-00004F6E0000}"/>
    <cellStyle name="Total 6 2" xfId="17365" xr:uid="{00000000-0005-0000-0000-0000506E0000}"/>
    <cellStyle name="Total 6 2 2" xfId="26069" xr:uid="{00000000-0005-0000-0000-0000516E0000}"/>
    <cellStyle name="Total 6 3" xfId="17391" xr:uid="{00000000-0005-0000-0000-0000526E0000}"/>
    <cellStyle name="Total 6 3 2" xfId="26095" xr:uid="{00000000-0005-0000-0000-0000536E0000}"/>
    <cellStyle name="Total 6 4" xfId="19549" xr:uid="{00000000-0005-0000-0000-0000546E0000}"/>
    <cellStyle name="Total 6 4 2" xfId="28253" xr:uid="{00000000-0005-0000-0000-0000556E0000}"/>
    <cellStyle name="Total 6 5" xfId="15181" xr:uid="{00000000-0005-0000-0000-0000566E0000}"/>
    <cellStyle name="Total 6 5 2" xfId="23885" xr:uid="{00000000-0005-0000-0000-0000576E0000}"/>
    <cellStyle name="Total 6 6" xfId="21716" xr:uid="{00000000-0005-0000-0000-0000586E0000}"/>
    <cellStyle name="Total 7" xfId="12998" xr:uid="{00000000-0005-0000-0000-0000596E0000}"/>
    <cellStyle name="Total 7 2" xfId="17366" xr:uid="{00000000-0005-0000-0000-00005A6E0000}"/>
    <cellStyle name="Total 7 2 2" xfId="26070" xr:uid="{00000000-0005-0000-0000-00005B6E0000}"/>
    <cellStyle name="Total 7 3" xfId="17392" xr:uid="{00000000-0005-0000-0000-00005C6E0000}"/>
    <cellStyle name="Total 7 3 2" xfId="26096" xr:uid="{00000000-0005-0000-0000-00005D6E0000}"/>
    <cellStyle name="Total 7 4" xfId="19550" xr:uid="{00000000-0005-0000-0000-00005E6E0000}"/>
    <cellStyle name="Total 7 4 2" xfId="28254" xr:uid="{00000000-0005-0000-0000-00005F6E0000}"/>
    <cellStyle name="Total 7 5" xfId="15182" xr:uid="{00000000-0005-0000-0000-0000606E0000}"/>
    <cellStyle name="Total 7 5 2" xfId="23886" xr:uid="{00000000-0005-0000-0000-0000616E0000}"/>
    <cellStyle name="Total 7 6" xfId="21717" xr:uid="{00000000-0005-0000-0000-0000626E0000}"/>
    <cellStyle name="Total 8" xfId="12999" xr:uid="{00000000-0005-0000-0000-0000636E0000}"/>
    <cellStyle name="Total 8 2" xfId="17367" xr:uid="{00000000-0005-0000-0000-0000646E0000}"/>
    <cellStyle name="Total 8 2 2" xfId="26071" xr:uid="{00000000-0005-0000-0000-0000656E0000}"/>
    <cellStyle name="Total 8 3" xfId="17393" xr:uid="{00000000-0005-0000-0000-0000666E0000}"/>
    <cellStyle name="Total 8 3 2" xfId="26097" xr:uid="{00000000-0005-0000-0000-0000676E0000}"/>
    <cellStyle name="Total 8 4" xfId="19551" xr:uid="{00000000-0005-0000-0000-0000686E0000}"/>
    <cellStyle name="Total 8 4 2" xfId="28255" xr:uid="{00000000-0005-0000-0000-0000696E0000}"/>
    <cellStyle name="Total 8 5" xfId="15183" xr:uid="{00000000-0005-0000-0000-00006A6E0000}"/>
    <cellStyle name="Total 8 5 2" xfId="23887" xr:uid="{00000000-0005-0000-0000-00006B6E0000}"/>
    <cellStyle name="Total 8 6" xfId="21718" xr:uid="{00000000-0005-0000-0000-00006C6E0000}"/>
    <cellStyle name="Total 9" xfId="13000" xr:uid="{00000000-0005-0000-0000-00006D6E0000}"/>
    <cellStyle name="Total 9 2" xfId="17368" xr:uid="{00000000-0005-0000-0000-00006E6E0000}"/>
    <cellStyle name="Total 9 2 2" xfId="26072" xr:uid="{00000000-0005-0000-0000-00006F6E0000}"/>
    <cellStyle name="Total 9 3" xfId="17394" xr:uid="{00000000-0005-0000-0000-0000706E0000}"/>
    <cellStyle name="Total 9 3 2" xfId="26098" xr:uid="{00000000-0005-0000-0000-0000716E0000}"/>
    <cellStyle name="Total 9 4" xfId="19552" xr:uid="{00000000-0005-0000-0000-0000726E0000}"/>
    <cellStyle name="Total 9 4 2" xfId="28256" xr:uid="{00000000-0005-0000-0000-0000736E0000}"/>
    <cellStyle name="Total 9 5" xfId="15184" xr:uid="{00000000-0005-0000-0000-0000746E0000}"/>
    <cellStyle name="Total 9 5 2" xfId="23888" xr:uid="{00000000-0005-0000-0000-0000756E0000}"/>
    <cellStyle name="Total 9 6" xfId="21719" xr:uid="{00000000-0005-0000-0000-0000766E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488198"/>
      <rgbColor rgb="00808000"/>
      <rgbColor rgb="00800080"/>
      <rgbColor rgb="00008080"/>
      <rgbColor rgb="00DDDDDD"/>
      <rgbColor rgb="003366CC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E4D16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8AE5EA"/>
      <rgbColor rgb="00CCFFCC"/>
      <rgbColor rgb="00FFFF99"/>
      <rgbColor rgb="0099CCFF"/>
      <rgbColor rgb="00FFA3A3"/>
      <rgbColor rgb="00EBECD6"/>
      <rgbColor rgb="00E3E3E3"/>
      <rgbColor rgb="003366FF"/>
      <rgbColor rgb="0033CCCC"/>
      <rgbColor rgb="0099CC00"/>
      <rgbColor rgb="00FFCC00"/>
      <rgbColor rgb="00FF9900"/>
      <rgbColor rgb="00DA7474"/>
      <rgbColor rgb="00666699"/>
      <rgbColor rgb="00969696"/>
      <rgbColor rgb="00003366"/>
      <rgbColor rgb="00339966"/>
      <rgbColor rgb="00003300"/>
      <rgbColor rgb="00A1BDB4"/>
      <rgbColor rgb="00993300"/>
      <rgbColor rgb="00993366"/>
      <rgbColor rgb="00000080"/>
      <rgbColor rgb="00333333"/>
    </indexedColors>
    <mruColors>
      <color rgb="FF89D6F8"/>
      <color rgb="FF4CB0D4"/>
      <color rgb="FF1B75BC"/>
      <color rgb="FFD5FFFB"/>
      <color rgb="FF305480"/>
      <color rgb="FF92D050"/>
      <color rgb="FFFF00FF"/>
      <color rgb="FF008000"/>
      <color rgb="FF0000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tif"/><Relationship Id="rId2" Type="http://schemas.openxmlformats.org/officeDocument/2006/relationships/image" Target="../media/image3.tif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tif"/><Relationship Id="rId2" Type="http://schemas.openxmlformats.org/officeDocument/2006/relationships/image" Target="../media/image5.tif"/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tif"/><Relationship Id="rId2" Type="http://schemas.openxmlformats.org/officeDocument/2006/relationships/image" Target="../media/image7.tif"/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9525</xdr:colOff>
      <xdr:row>0</xdr:row>
      <xdr:rowOff>47626</xdr:rowOff>
    </xdr:from>
    <xdr:to>
      <xdr:col>12</xdr:col>
      <xdr:colOff>55245</xdr:colOff>
      <xdr:row>2</xdr:row>
      <xdr:rowOff>29719</xdr:rowOff>
    </xdr:to>
    <xdr:pic>
      <xdr:nvPicPr>
        <xdr:cNvPr id="2" name="Imagen 1" descr="Plataforma de Reconocimiento de Energía Eficiente y Sostenible | Términos y  condiciones">
          <a:extLst>
            <a:ext uri="{FF2B5EF4-FFF2-40B4-BE49-F238E27FC236}">
              <a16:creationId xmlns:a16="http://schemas.microsoft.com/office/drawing/2014/main" id="{85B71F92-4121-4EDB-A498-B68D406F3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5" y="47626"/>
          <a:ext cx="2388870" cy="544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333375</xdr:colOff>
      <xdr:row>0</xdr:row>
      <xdr:rowOff>17463</xdr:rowOff>
    </xdr:from>
    <xdr:to>
      <xdr:col>27</xdr:col>
      <xdr:colOff>133350</xdr:colOff>
      <xdr:row>2</xdr:row>
      <xdr:rowOff>32703</xdr:rowOff>
    </xdr:to>
    <xdr:pic>
      <xdr:nvPicPr>
        <xdr:cNvPr id="2" name="Imagen 1" descr="Plataforma de Reconocimiento de Energía Eficiente y Sostenible | Términos y  condiciones">
          <a:extLst>
            <a:ext uri="{FF2B5EF4-FFF2-40B4-BE49-F238E27FC236}">
              <a16:creationId xmlns:a16="http://schemas.microsoft.com/office/drawing/2014/main" id="{02E9C37B-89DB-45A9-8DAD-A90EE1C16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0050" y="17463"/>
          <a:ext cx="1990725" cy="453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333375</xdr:colOff>
      <xdr:row>0</xdr:row>
      <xdr:rowOff>17463</xdr:rowOff>
    </xdr:from>
    <xdr:to>
      <xdr:col>26</xdr:col>
      <xdr:colOff>666750</xdr:colOff>
      <xdr:row>2</xdr:row>
      <xdr:rowOff>32703</xdr:rowOff>
    </xdr:to>
    <xdr:pic>
      <xdr:nvPicPr>
        <xdr:cNvPr id="2" name="Imagen 1" descr="Plataforma de Reconocimiento de Energía Eficiente y Sostenible | Términos y  condiciones">
          <a:extLst>
            <a:ext uri="{FF2B5EF4-FFF2-40B4-BE49-F238E27FC236}">
              <a16:creationId xmlns:a16="http://schemas.microsoft.com/office/drawing/2014/main" id="{59E30190-76BD-407E-B804-9C2A46C04A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0050" y="17463"/>
          <a:ext cx="1990725" cy="453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333375</xdr:colOff>
      <xdr:row>0</xdr:row>
      <xdr:rowOff>17463</xdr:rowOff>
    </xdr:from>
    <xdr:to>
      <xdr:col>26</xdr:col>
      <xdr:colOff>609600</xdr:colOff>
      <xdr:row>2</xdr:row>
      <xdr:rowOff>32703</xdr:rowOff>
    </xdr:to>
    <xdr:pic>
      <xdr:nvPicPr>
        <xdr:cNvPr id="2" name="Imagen 1" descr="Plataforma de Reconocimiento de Energía Eficiente y Sostenible | Términos y  condiciones">
          <a:extLst>
            <a:ext uri="{FF2B5EF4-FFF2-40B4-BE49-F238E27FC236}">
              <a16:creationId xmlns:a16="http://schemas.microsoft.com/office/drawing/2014/main" id="{422E3EC4-E1EE-43E3-AD69-B898CB49E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0050" y="17463"/>
          <a:ext cx="1990725" cy="453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333375</xdr:colOff>
      <xdr:row>0</xdr:row>
      <xdr:rowOff>17463</xdr:rowOff>
    </xdr:from>
    <xdr:to>
      <xdr:col>26</xdr:col>
      <xdr:colOff>695325</xdr:colOff>
      <xdr:row>2</xdr:row>
      <xdr:rowOff>32703</xdr:rowOff>
    </xdr:to>
    <xdr:pic>
      <xdr:nvPicPr>
        <xdr:cNvPr id="2" name="Imagen 1" descr="Plataforma de Reconocimiento de Energía Eficiente y Sostenible | Términos y  condiciones">
          <a:extLst>
            <a:ext uri="{FF2B5EF4-FFF2-40B4-BE49-F238E27FC236}">
              <a16:creationId xmlns:a16="http://schemas.microsoft.com/office/drawing/2014/main" id="{F6BB9864-65E4-4E0F-91A6-F08EA0F89B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0050" y="17463"/>
          <a:ext cx="1990725" cy="453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333375</xdr:colOff>
      <xdr:row>0</xdr:row>
      <xdr:rowOff>17463</xdr:rowOff>
    </xdr:from>
    <xdr:to>
      <xdr:col>11</xdr:col>
      <xdr:colOff>38100</xdr:colOff>
      <xdr:row>2</xdr:row>
      <xdr:rowOff>32703</xdr:rowOff>
    </xdr:to>
    <xdr:pic>
      <xdr:nvPicPr>
        <xdr:cNvPr id="2" name="Imagen 1" descr="Plataforma de Reconocimiento de Energía Eficiente y Sostenible | Términos y  condiciones">
          <a:extLst>
            <a:ext uri="{FF2B5EF4-FFF2-40B4-BE49-F238E27FC236}">
              <a16:creationId xmlns:a16="http://schemas.microsoft.com/office/drawing/2014/main" id="{EB51FA9B-DE47-4BE2-BAED-6CACC0209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9475" y="17463"/>
          <a:ext cx="1990725" cy="453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333375</xdr:colOff>
      <xdr:row>0</xdr:row>
      <xdr:rowOff>17463</xdr:rowOff>
    </xdr:from>
    <xdr:to>
      <xdr:col>13</xdr:col>
      <xdr:colOff>38100</xdr:colOff>
      <xdr:row>2</xdr:row>
      <xdr:rowOff>32703</xdr:rowOff>
    </xdr:to>
    <xdr:pic>
      <xdr:nvPicPr>
        <xdr:cNvPr id="2" name="Imagen 1" descr="Plataforma de Reconocimiento de Energía Eficiente y Sostenible | Términos y  condiciones">
          <a:extLst>
            <a:ext uri="{FF2B5EF4-FFF2-40B4-BE49-F238E27FC236}">
              <a16:creationId xmlns:a16="http://schemas.microsoft.com/office/drawing/2014/main" id="{81944943-617F-4B01-8CA2-B10859697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7463"/>
          <a:ext cx="1990725" cy="453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761999</xdr:colOff>
      <xdr:row>6</xdr:row>
      <xdr:rowOff>0</xdr:rowOff>
    </xdr:from>
    <xdr:to>
      <xdr:col>12</xdr:col>
      <xdr:colOff>189758</xdr:colOff>
      <xdr:row>38</xdr:row>
      <xdr:rowOff>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D19426E-160E-BF17-CF09-5348A8D0B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6299" y="1047750"/>
          <a:ext cx="3999759" cy="5791200"/>
        </a:xfrm>
        <a:prstGeom prst="rect">
          <a:avLst/>
        </a:prstGeom>
      </xdr:spPr>
    </xdr:pic>
    <xdr:clientData/>
  </xdr:twoCellAnchor>
  <xdr:twoCellAnchor editAs="oneCell">
    <xdr:from>
      <xdr:col>1</xdr:col>
      <xdr:colOff>571412</xdr:colOff>
      <xdr:row>5</xdr:row>
      <xdr:rowOff>151200</xdr:rowOff>
    </xdr:from>
    <xdr:to>
      <xdr:col>7</xdr:col>
      <xdr:colOff>0</xdr:colOff>
      <xdr:row>37</xdr:row>
      <xdr:rowOff>152400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081C9D4-0DB3-B8C9-3662-74C159910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712" y="1017975"/>
          <a:ext cx="4000588" cy="5792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333375</xdr:colOff>
      <xdr:row>0</xdr:row>
      <xdr:rowOff>17463</xdr:rowOff>
    </xdr:from>
    <xdr:to>
      <xdr:col>13</xdr:col>
      <xdr:colOff>38100</xdr:colOff>
      <xdr:row>2</xdr:row>
      <xdr:rowOff>32703</xdr:rowOff>
    </xdr:to>
    <xdr:pic>
      <xdr:nvPicPr>
        <xdr:cNvPr id="2" name="Imagen 1" descr="Plataforma de Reconocimiento de Energía Eficiente y Sostenible | Términos y  condiciones">
          <a:extLst>
            <a:ext uri="{FF2B5EF4-FFF2-40B4-BE49-F238E27FC236}">
              <a16:creationId xmlns:a16="http://schemas.microsoft.com/office/drawing/2014/main" id="{C0A64B2E-76E9-4E3D-9A26-02F238061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7463"/>
          <a:ext cx="1990725" cy="453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761999</xdr:colOff>
      <xdr:row>5</xdr:row>
      <xdr:rowOff>180974</xdr:rowOff>
    </xdr:from>
    <xdr:to>
      <xdr:col>12</xdr:col>
      <xdr:colOff>189758</xdr:colOff>
      <xdr:row>38</xdr:row>
      <xdr:rowOff>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5985FB7A-5307-0278-C15E-21A1A7AC5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6299" y="1047749"/>
          <a:ext cx="3999759" cy="5791201"/>
        </a:xfrm>
        <a:prstGeom prst="rect">
          <a:avLst/>
        </a:prstGeom>
      </xdr:spPr>
    </xdr:pic>
    <xdr:clientData/>
  </xdr:twoCellAnchor>
  <xdr:twoCellAnchor editAs="oneCell">
    <xdr:from>
      <xdr:col>1</xdr:col>
      <xdr:colOff>571413</xdr:colOff>
      <xdr:row>6</xdr:row>
      <xdr:rowOff>0</xdr:rowOff>
    </xdr:from>
    <xdr:to>
      <xdr:col>7</xdr:col>
      <xdr:colOff>0</xdr:colOff>
      <xdr:row>38</xdr:row>
      <xdr:rowOff>1200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C25F931-5670-3D98-5D09-47EB638D3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713" y="1047750"/>
          <a:ext cx="4000587" cy="57924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333375</xdr:colOff>
      <xdr:row>0</xdr:row>
      <xdr:rowOff>17463</xdr:rowOff>
    </xdr:from>
    <xdr:to>
      <xdr:col>13</xdr:col>
      <xdr:colOff>38100</xdr:colOff>
      <xdr:row>2</xdr:row>
      <xdr:rowOff>32703</xdr:rowOff>
    </xdr:to>
    <xdr:pic>
      <xdr:nvPicPr>
        <xdr:cNvPr id="2" name="Imagen 1" descr="Plataforma de Reconocimiento de Energía Eficiente y Sostenible | Términos y  condiciones">
          <a:extLst>
            <a:ext uri="{FF2B5EF4-FFF2-40B4-BE49-F238E27FC236}">
              <a16:creationId xmlns:a16="http://schemas.microsoft.com/office/drawing/2014/main" id="{0F6BBEFF-DC32-4257-B039-967C97F15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7463"/>
          <a:ext cx="1990725" cy="453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</xdr:row>
      <xdr:rowOff>0</xdr:rowOff>
    </xdr:from>
    <xdr:to>
      <xdr:col>12</xdr:col>
      <xdr:colOff>189759</xdr:colOff>
      <xdr:row>38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E2D02FB3-A61A-4186-855F-3F26DAA24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6300" y="1047750"/>
          <a:ext cx="3999759" cy="5791200"/>
        </a:xfrm>
        <a:prstGeom prst="rect">
          <a:avLst/>
        </a:prstGeom>
      </xdr:spPr>
    </xdr:pic>
    <xdr:clientData/>
  </xdr:twoCellAnchor>
  <xdr:twoCellAnchor editAs="oneCell">
    <xdr:from>
      <xdr:col>1</xdr:col>
      <xdr:colOff>571412</xdr:colOff>
      <xdr:row>6</xdr:row>
      <xdr:rowOff>0</xdr:rowOff>
    </xdr:from>
    <xdr:to>
      <xdr:col>7</xdr:col>
      <xdr:colOff>0</xdr:colOff>
      <xdr:row>38</xdr:row>
      <xdr:rowOff>1200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5138D75-B2F3-4F9B-F32B-7D43B88A9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712" y="1047750"/>
          <a:ext cx="4000588" cy="57924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333375</xdr:colOff>
      <xdr:row>0</xdr:row>
      <xdr:rowOff>17463</xdr:rowOff>
    </xdr:from>
    <xdr:to>
      <xdr:col>26</xdr:col>
      <xdr:colOff>546100</xdr:colOff>
      <xdr:row>2</xdr:row>
      <xdr:rowOff>32703</xdr:rowOff>
    </xdr:to>
    <xdr:pic>
      <xdr:nvPicPr>
        <xdr:cNvPr id="2" name="Imagen 1" descr="Plataforma de Reconocimiento de Energía Eficiente y Sostenible | Términos y  condiciones">
          <a:extLst>
            <a:ext uri="{FF2B5EF4-FFF2-40B4-BE49-F238E27FC236}">
              <a16:creationId xmlns:a16="http://schemas.microsoft.com/office/drawing/2014/main" id="{81164554-F346-44BB-A70A-AB2F62C0FD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7463"/>
          <a:ext cx="1990725" cy="453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333375</xdr:colOff>
      <xdr:row>0</xdr:row>
      <xdr:rowOff>17463</xdr:rowOff>
    </xdr:from>
    <xdr:to>
      <xdr:col>26</xdr:col>
      <xdr:colOff>638175</xdr:colOff>
      <xdr:row>2</xdr:row>
      <xdr:rowOff>32703</xdr:rowOff>
    </xdr:to>
    <xdr:pic>
      <xdr:nvPicPr>
        <xdr:cNvPr id="2" name="Imagen 1" descr="Plataforma de Reconocimiento de Energía Eficiente y Sostenible | Términos y  condiciones">
          <a:extLst>
            <a:ext uri="{FF2B5EF4-FFF2-40B4-BE49-F238E27FC236}">
              <a16:creationId xmlns:a16="http://schemas.microsoft.com/office/drawing/2014/main" id="{9ADAB1B7-FD36-4342-95FA-39D0A68436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0050" y="17463"/>
          <a:ext cx="1990725" cy="453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333375</xdr:colOff>
      <xdr:row>0</xdr:row>
      <xdr:rowOff>17463</xdr:rowOff>
    </xdr:from>
    <xdr:to>
      <xdr:col>26</xdr:col>
      <xdr:colOff>381000</xdr:colOff>
      <xdr:row>2</xdr:row>
      <xdr:rowOff>32703</xdr:rowOff>
    </xdr:to>
    <xdr:pic>
      <xdr:nvPicPr>
        <xdr:cNvPr id="2" name="Imagen 1" descr="Plataforma de Reconocimiento de Energía Eficiente y Sostenible | Términos y  condiciones">
          <a:extLst>
            <a:ext uri="{FF2B5EF4-FFF2-40B4-BE49-F238E27FC236}">
              <a16:creationId xmlns:a16="http://schemas.microsoft.com/office/drawing/2014/main" id="{70798F5E-D3C6-4420-AE56-E524651C3A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68050" y="17463"/>
          <a:ext cx="1990725" cy="453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333375</xdr:colOff>
      <xdr:row>0</xdr:row>
      <xdr:rowOff>17463</xdr:rowOff>
    </xdr:from>
    <xdr:to>
      <xdr:col>26</xdr:col>
      <xdr:colOff>752475</xdr:colOff>
      <xdr:row>2</xdr:row>
      <xdr:rowOff>32703</xdr:rowOff>
    </xdr:to>
    <xdr:pic>
      <xdr:nvPicPr>
        <xdr:cNvPr id="2" name="Imagen 1" descr="Plataforma de Reconocimiento de Energía Eficiente y Sostenible | Términos y  condiciones">
          <a:extLst>
            <a:ext uri="{FF2B5EF4-FFF2-40B4-BE49-F238E27FC236}">
              <a16:creationId xmlns:a16="http://schemas.microsoft.com/office/drawing/2014/main" id="{91E3A427-F754-443C-BE7E-DD1C5B03B6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0050" y="17463"/>
          <a:ext cx="1990725" cy="453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333375</xdr:colOff>
      <xdr:row>0</xdr:row>
      <xdr:rowOff>17463</xdr:rowOff>
    </xdr:from>
    <xdr:to>
      <xdr:col>26</xdr:col>
      <xdr:colOff>723900</xdr:colOff>
      <xdr:row>2</xdr:row>
      <xdr:rowOff>32703</xdr:rowOff>
    </xdr:to>
    <xdr:pic>
      <xdr:nvPicPr>
        <xdr:cNvPr id="2" name="Imagen 1" descr="Plataforma de Reconocimiento de Energía Eficiente y Sostenible | Términos y  condiciones">
          <a:extLst>
            <a:ext uri="{FF2B5EF4-FFF2-40B4-BE49-F238E27FC236}">
              <a16:creationId xmlns:a16="http://schemas.microsoft.com/office/drawing/2014/main" id="{A86D1B7D-852C-461B-A14E-722305983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0050" y="17463"/>
          <a:ext cx="1990725" cy="453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emp_dgee85\Desktop\BNE%202021_23%2010%2017_actualizadoprueb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emp_dgee85\Desktop\MINEM%20TRABAJO%20TDR%202023-II\BNE%20Indicadores\BNE%202021_version%2016_06_202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emp_dgee85\Desktop\MINEM%20TRABAJO%20TDR%202023-II\BNE%20Indicadores\ILUSTRACIONES%20Y%20TABLAS%20CAPITULO%20VI_Versi&#243;n%202311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YENDA"/>
      <sheetName val="BNE-Matriz"/>
      <sheetName val="BNE-BD"/>
      <sheetName val="Electric-Datos"/>
      <sheetName val="Electric-Balance"/>
      <sheetName val="Electric-BD"/>
      <sheetName val="Carb-Datos"/>
      <sheetName val="Carb-Balance"/>
      <sheetName val="Carb-BD"/>
      <sheetName val="RER-Datos"/>
      <sheetName val="RER-Balance"/>
      <sheetName val="RER-BD"/>
      <sheetName val="Biomasa-Modelo"/>
      <sheetName val="HCsLiquidos-Datos"/>
      <sheetName val="HCs GN-Datos"/>
      <sheetName val="HCs-Balance"/>
      <sheetName val="HCsLìquidos-BD"/>
      <sheetName val="HCs GN-BD"/>
      <sheetName val="HCs CP-Datos"/>
      <sheetName val="HCs CP-BD"/>
      <sheetName val="HCs Distri-GLP"/>
      <sheetName val="HCs Distri-Diesel"/>
      <sheetName val="HCs Distri-PI"/>
      <sheetName val="HCs Distri-GH"/>
      <sheetName val="HCs Distri-GM"/>
      <sheetName val="HCs Distri KE Turbo"/>
      <sheetName val="CF Transporte-Datos"/>
      <sheetName val="CF Transporte-BD"/>
      <sheetName val="CF Total-BD"/>
      <sheetName val="Emisiones-FE GN"/>
      <sheetName val="Emisiones-FE"/>
      <sheetName val="Emisiones-BD"/>
      <sheetName val="Ind. Econo-Energ"/>
    </sheetNames>
    <sheetDataSet>
      <sheetData sheetId="0">
        <row r="5">
          <cell r="D5">
            <v>2021</v>
          </cell>
        </row>
        <row r="47">
          <cell r="H47" t="str">
            <v>Joule</v>
          </cell>
        </row>
        <row r="48">
          <cell r="H48" t="str">
            <v>Factor</v>
          </cell>
        </row>
        <row r="49">
          <cell r="H49">
            <v>0</v>
          </cell>
        </row>
        <row r="52">
          <cell r="H52">
            <v>30.543204618132542</v>
          </cell>
        </row>
        <row r="53">
          <cell r="H53">
            <v>15.062402277435226</v>
          </cell>
        </row>
        <row r="54">
          <cell r="H54">
            <v>15.062402277435226</v>
          </cell>
        </row>
        <row r="59">
          <cell r="H59">
            <v>3.5982405440539709</v>
          </cell>
        </row>
        <row r="63">
          <cell r="H63">
            <v>0</v>
          </cell>
        </row>
        <row r="65">
          <cell r="H65">
            <v>28.258740272721532</v>
          </cell>
        </row>
        <row r="67">
          <cell r="H67">
            <v>27.196004112035826</v>
          </cell>
        </row>
        <row r="68">
          <cell r="H68">
            <v>25.001890810100964</v>
          </cell>
        </row>
        <row r="70">
          <cell r="H70">
            <v>31.262804988660786</v>
          </cell>
        </row>
        <row r="71">
          <cell r="H71">
            <v>32.107691356129656</v>
          </cell>
        </row>
        <row r="72">
          <cell r="H72">
            <v>0</v>
          </cell>
        </row>
        <row r="73">
          <cell r="H73">
            <v>35.002647134141348</v>
          </cell>
        </row>
        <row r="74">
          <cell r="H74">
            <v>36.318536124146661</v>
          </cell>
        </row>
        <row r="75">
          <cell r="H75">
            <v>33.322574191041745</v>
          </cell>
        </row>
        <row r="76">
          <cell r="H76">
            <v>36.168738027491415</v>
          </cell>
        </row>
        <row r="79">
          <cell r="H79">
            <v>3.5982405440539709</v>
          </cell>
        </row>
        <row r="89">
          <cell r="F89">
            <v>0</v>
          </cell>
        </row>
        <row r="90">
          <cell r="C90" t="str">
            <v>TJ</v>
          </cell>
        </row>
        <row r="109">
          <cell r="C109">
            <v>0</v>
          </cell>
        </row>
        <row r="110">
          <cell r="C110" t="str">
            <v>Factor</v>
          </cell>
        </row>
      </sheetData>
      <sheetData sheetId="1"/>
      <sheetData sheetId="2"/>
      <sheetData sheetId="3"/>
      <sheetData sheetId="4"/>
      <sheetData sheetId="5"/>
      <sheetData sheetId="6">
        <row r="43">
          <cell r="K43">
            <v>0</v>
          </cell>
          <cell r="L43">
            <v>0</v>
          </cell>
          <cell r="M43">
            <v>0</v>
          </cell>
        </row>
        <row r="82">
          <cell r="E82">
            <v>1</v>
          </cell>
          <cell r="F82">
            <v>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RADA"/>
      <sheetName val="Factor"/>
      <sheetName val="BNE-Cuadros"/>
      <sheetName val="Nac-Balance1"/>
      <sheetName val="Nac-Balance2"/>
      <sheetName val="HidrBalance1"/>
      <sheetName val="HidrBalance2"/>
      <sheetName val="HidrLiq-Datos"/>
      <sheetName val="Hidr-Flujos"/>
      <sheetName val="Hidr-Cuadros"/>
      <sheetName val="Consumo Propio Hidrocarb"/>
      <sheetName val="GN-Datos"/>
      <sheetName val="GN-Flujos"/>
      <sheetName val="GN-Cuadros"/>
      <sheetName val="DistribuciónTransporte_Datos"/>
      <sheetName val="DistribuciónTransporte_Cuadros"/>
      <sheetName val="Distrib Diesel"/>
      <sheetName val="Distribuc GLP"/>
      <sheetName val="Distribuc PI"/>
      <sheetName val="Distribuc GH"/>
      <sheetName val="Distribuc GM"/>
      <sheetName val="Distribuc KE - Turbo"/>
      <sheetName val="Electric-Datos"/>
      <sheetName val="Elect-Balance1"/>
      <sheetName val="Elect-Balance2"/>
      <sheetName val="Electric-Flujos"/>
      <sheetName val="Electric-Cuadros"/>
      <sheetName val="Carb-Datos"/>
      <sheetName val="Carb-Balance1"/>
      <sheetName val="Carb-Balance2"/>
      <sheetName val="Carbon-Flujos"/>
      <sheetName val="Carb-Cuadros"/>
      <sheetName val="lena"/>
      <sheetName val="Biomasa-Matriz"/>
      <sheetName val="carbon vegetal"/>
      <sheetName val="Bosta&amp;Yareta"/>
      <sheetName val="SOLAR "/>
      <sheetName val="EÓLICA "/>
      <sheetName val="BIOGAS BAGAZO"/>
      <sheetName val="Datos Solar"/>
      <sheetName val="Datos Eólico"/>
      <sheetName val="Datos Biogas Bagazo"/>
      <sheetName val="RER-Cuadros"/>
      <sheetName val="Emision"/>
      <sheetName val="CO2"/>
      <sheetName val="CH4"/>
      <sheetName val="N2O"/>
      <sheetName val="FE GN"/>
      <sheetName val="RESUMEN"/>
      <sheetName val="ResumenGEI_Oferta"/>
      <sheetName val="NOx"/>
      <sheetName val="CO"/>
      <sheetName val="SOx"/>
      <sheetName val="Partic"/>
      <sheetName val="COVDM"/>
      <sheetName val="Ind-Datos"/>
      <sheetName val="Indicadores Reformulados"/>
      <sheetName val="indicadores-1"/>
      <sheetName val="indicadores-2"/>
      <sheetName val="Series de Oferta y Demanda"/>
      <sheetName val="ESTIMACIÖN PIB ENEGÏA"/>
      <sheetName val="PBI-Paises-GINI "/>
      <sheetName val="Poblacion"/>
      <sheetName val="indicadores_PBI_sector"/>
      <sheetName val="Tablas"/>
      <sheetName val="Tabla1_Gen"/>
      <sheetName val="Tabla2_Resi"/>
      <sheetName val="Tabla3_Comer"/>
      <sheetName val="Tabla4_Pub"/>
      <sheetName val="Tabla5_Trans"/>
      <sheetName val="Tabla6_Agrop"/>
      <sheetName val="Tabla7_Pes"/>
      <sheetName val="Tabla8_Min"/>
      <sheetName val="Tabla9_Ind"/>
      <sheetName val="Tabla10_NoIde"/>
      <sheetName val="Tabla_Grafico"/>
      <sheetName val="Ind. Econo-Energ"/>
    </sheetNames>
    <sheetDataSet>
      <sheetData sheetId="0">
        <row r="8">
          <cell r="R8">
            <v>2021</v>
          </cell>
        </row>
        <row r="34">
          <cell r="S34">
            <v>1</v>
          </cell>
        </row>
      </sheetData>
      <sheetData sheetId="1">
        <row r="10">
          <cell r="H10">
            <v>15.062402277435226</v>
          </cell>
        </row>
        <row r="23">
          <cell r="H23">
            <v>26.777604048773735</v>
          </cell>
        </row>
        <row r="24">
          <cell r="H24">
            <v>27.196004112035826</v>
          </cell>
        </row>
      </sheetData>
      <sheetData sheetId="2"/>
      <sheetData sheetId="3"/>
      <sheetData sheetId="4">
        <row r="106">
          <cell r="G106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1">
          <cell r="L51">
            <v>1</v>
          </cell>
          <cell r="M51">
            <v>1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I_VI.1"/>
      <sheetName val="I_VI.2"/>
      <sheetName val="I_VI.3"/>
      <sheetName val="I_VI.4"/>
      <sheetName val="I_VI.5"/>
      <sheetName val="I_VI.6"/>
      <sheetName val="I_VI.7"/>
      <sheetName val="I_VI.8"/>
      <sheetName val="I_VI.9"/>
      <sheetName val="I_VI.10"/>
      <sheetName val="I_VI.11"/>
      <sheetName val="I_VI.12"/>
      <sheetName val="I_VI.13"/>
      <sheetName val="I_VI.14"/>
      <sheetName val="I_VI.15"/>
      <sheetName val="I_VI.16"/>
      <sheetName val="I_VI.17"/>
      <sheetName val="I_VI.18"/>
      <sheetName val="I_VI.19"/>
      <sheetName val="I_VI.20"/>
      <sheetName val="I_VI.21"/>
      <sheetName val="I_VI.22"/>
      <sheetName val="I_VI.23"/>
      <sheetName val="I_VI.24"/>
      <sheetName val="I_VI.25"/>
      <sheetName val="I_VI.26"/>
      <sheetName val="I_VI.27"/>
      <sheetName val="I_VI.28"/>
      <sheetName val="I_VI.29"/>
      <sheetName val="I_VI.30"/>
      <sheetName val="I_VI.31"/>
      <sheetName val="I_VI.32"/>
      <sheetName val="I_VI.33"/>
      <sheetName val="I_VI.34"/>
      <sheetName val="I_VI.35"/>
      <sheetName val="I_VI.36"/>
      <sheetName val="I_VI.37"/>
      <sheetName val="I_VI.38"/>
      <sheetName val="I_VI.39"/>
      <sheetName val="I_VI.40"/>
      <sheetName val="I_VI.41"/>
      <sheetName val="I_VI.42"/>
      <sheetName val="I_VI.43"/>
      <sheetName val="I_VI.44"/>
      <sheetName val="I_VI.45"/>
      <sheetName val="I_VI.46"/>
      <sheetName val="I_VI.47"/>
      <sheetName val="I_VI.48"/>
      <sheetName val="I_VI.49"/>
      <sheetName val="I_VI.50"/>
      <sheetName val="I_VI.51"/>
      <sheetName val="I_VI.52"/>
      <sheetName val="I_VI.53"/>
      <sheetName val="I_VI.54"/>
      <sheetName val="I_VI.55"/>
      <sheetName val="I_VI.56"/>
      <sheetName val="I_VI.57"/>
      <sheetName val="I_VI.58"/>
      <sheetName val="I_VI.59"/>
      <sheetName val="I_VI.60"/>
      <sheetName val="I_VI.61"/>
      <sheetName val="I_VI.62"/>
      <sheetName val="I_VI.63"/>
      <sheetName val="I_VI.64"/>
      <sheetName val="T_VI.1"/>
      <sheetName val="T_VI.2"/>
      <sheetName val="T_VI.3"/>
      <sheetName val="T_VI.4"/>
      <sheetName val="BNE-BD"/>
    </sheetNames>
    <sheetDataSet>
      <sheetData sheetId="0">
        <row r="5">
          <cell r="C5">
            <v>2022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Giannina Ibarra" id="{232EB289-ADA1-4EA9-811A-6E145B1F1627}" userId="Giannina Ibarra" providerId="None"/>
</personList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L24"/>
  <sheetViews>
    <sheetView showGridLines="0" showRowColHeaders="0" tabSelected="1" view="pageBreakPreview" zoomScaleNormal="100" zoomScaleSheetLayoutView="100" workbookViewId="0">
      <selection activeCell="B7" sqref="B7"/>
    </sheetView>
  </sheetViews>
  <sheetFormatPr baseColWidth="10" defaultColWidth="11.42578125" defaultRowHeight="14.25"/>
  <cols>
    <col min="1" max="1" width="1.7109375" style="25" customWidth="1"/>
    <col min="2" max="9" width="11.42578125" style="25"/>
    <col min="10" max="10" width="12.28515625" style="25" customWidth="1"/>
    <col min="11" max="12" width="11.42578125" style="25"/>
    <col min="13" max="13" width="1.7109375" style="26" customWidth="1"/>
    <col min="14" max="16384" width="11.42578125" style="26"/>
  </cols>
  <sheetData>
    <row r="1" spans="2:12" ht="5.0999999999999996" customHeight="1"/>
    <row r="2" spans="2:12" ht="39.950000000000003" customHeight="1">
      <c r="B2" s="114" t="str">
        <f>+"BALANCE NACIONAL DE ENERGÍA"&amp;" "&amp;C5</f>
        <v>BALANCE NACIONAL DE ENERGÍA 2022</v>
      </c>
      <c r="C2" s="114"/>
      <c r="D2" s="114"/>
      <c r="E2" s="114"/>
      <c r="F2" s="114"/>
      <c r="G2" s="114"/>
      <c r="H2" s="114"/>
      <c r="I2" s="114"/>
      <c r="J2" s="26"/>
    </row>
    <row r="3" spans="2:12" ht="5.0999999999999996" customHeight="1" thickBot="1"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</row>
    <row r="4" spans="2:12" ht="15" thickTop="1"/>
    <row r="5" spans="2:12" ht="15">
      <c r="B5" s="28" t="s">
        <v>90</v>
      </c>
      <c r="C5" s="29">
        <v>2022</v>
      </c>
      <c r="D5" s="30"/>
      <c r="E5" s="30"/>
      <c r="F5" s="30"/>
      <c r="G5" s="30"/>
      <c r="H5" s="30"/>
      <c r="I5" s="30"/>
      <c r="J5" s="30"/>
      <c r="K5" s="30"/>
      <c r="L5" s="30"/>
    </row>
    <row r="6" spans="2:12" ht="15">
      <c r="B6" s="115" t="s">
        <v>122</v>
      </c>
      <c r="C6" s="115"/>
      <c r="D6" s="115"/>
      <c r="E6" s="115"/>
      <c r="F6" s="115"/>
      <c r="G6" s="115"/>
      <c r="H6" s="115"/>
      <c r="I6" s="115"/>
      <c r="J6" s="115"/>
      <c r="K6" s="115"/>
      <c r="L6" s="115"/>
    </row>
    <row r="8" spans="2:12" ht="15">
      <c r="B8" s="31" t="s">
        <v>91</v>
      </c>
    </row>
    <row r="9" spans="2:12">
      <c r="B9" s="32" t="s">
        <v>124</v>
      </c>
    </row>
    <row r="10" spans="2:12">
      <c r="B10" s="32" t="s">
        <v>123</v>
      </c>
    </row>
    <row r="11" spans="2:12">
      <c r="B11" s="32" t="s">
        <v>125</v>
      </c>
    </row>
    <row r="12" spans="2:12">
      <c r="B12" s="32"/>
    </row>
    <row r="13" spans="2:12">
      <c r="B13" s="32"/>
    </row>
    <row r="14" spans="2:12" ht="15">
      <c r="B14" s="31" t="s">
        <v>126</v>
      </c>
      <c r="I14" s="26"/>
    </row>
    <row r="15" spans="2:12">
      <c r="B15" s="32" t="s">
        <v>127</v>
      </c>
    </row>
    <row r="16" spans="2:12">
      <c r="B16" s="32" t="s">
        <v>128</v>
      </c>
    </row>
    <row r="17" spans="2:2">
      <c r="B17" s="32" t="s">
        <v>160</v>
      </c>
    </row>
    <row r="18" spans="2:2">
      <c r="B18" s="32" t="s">
        <v>161</v>
      </c>
    </row>
    <row r="19" spans="2:2">
      <c r="B19" s="32" t="s">
        <v>162</v>
      </c>
    </row>
    <row r="20" spans="2:2">
      <c r="B20" s="32" t="s">
        <v>163</v>
      </c>
    </row>
    <row r="21" spans="2:2">
      <c r="B21" s="32" t="s">
        <v>164</v>
      </c>
    </row>
    <row r="22" spans="2:2">
      <c r="B22" s="32" t="s">
        <v>165</v>
      </c>
    </row>
    <row r="23" spans="2:2">
      <c r="B23" s="32" t="s">
        <v>166</v>
      </c>
    </row>
    <row r="24" spans="2:2">
      <c r="B24" s="32" t="s">
        <v>167</v>
      </c>
    </row>
  </sheetData>
  <mergeCells count="2">
    <mergeCell ref="B2:I2"/>
    <mergeCell ref="B6:L6"/>
  </mergeCells>
  <hyperlinks>
    <hyperlink ref="B9" location="I_XIII.1!A1" display="XIII.1 CONSUMO DE LEÑA POR DEPARTAMENTO – SECTOR RESIDENCIAL (UNIDAD: TJ)" xr:uid="{00000000-0004-0000-0000-000000000000}"/>
    <hyperlink ref="B10" location="I_XIII.2!A1" display="XIII.2 CONSUMO DE CARBON VEGETAL POR DEPARTAMENTO – SECTOR RESIDENCIAL (UNIDAD: TJ)" xr:uid="{00000000-0004-0000-0000-000001000000}"/>
    <hyperlink ref="B11" location="I_XIII.3!A1" display="XIII.3 CONSUMO DE BOSTA Y YARETA POR DEPARTAMENTO – SECTOR RESIDENCIAL (UNIDAD: TJ)" xr:uid="{00000000-0004-0000-0000-000002000000}"/>
    <hyperlink ref="B15" location="T_XIII.1!A1" display="XIII.1 CONSUMO FINAL DE ENERGÉTICOS (UNIDAD: TJ)" xr:uid="{00000000-0004-0000-0000-000003000000}"/>
    <hyperlink ref="B16" location="T_XIII.2!A1" display="XIII.2 CONSUMO FINAL DE ENERGÍA EN EL SECTOR RESIDENCIAL (UNIDAD: TJ)" xr:uid="{00000000-0004-0000-0000-000004000000}"/>
    <hyperlink ref="B18" location="T_XIII.4!A1" display="XIII.4 CONSUMO FINAL DE ENERGÍA EN EL SECTOR PÚBLICO (UNIDAD: TJ)" xr:uid="{00000000-0004-0000-0000-000005000000}"/>
    <hyperlink ref="B19" location="T_XIII.5!A1" display="XIII.5 CONSUMO FINAL DE ENERGÍA EN EL SECTOR AGROPECUARIO (UNIDAD: TJ)" xr:uid="{00000000-0004-0000-0000-000006000000}"/>
    <hyperlink ref="B20" location="T_XIII.6!A1" display="XIII.6 CONSUMO FINAL DE ENERGÍA EN EL SECTOR PESQUERO (UNIDAD: TJ)" xr:uid="{00000000-0004-0000-0000-000007000000}"/>
    <hyperlink ref="B21" location="T_XIII.7!A1" display="XIII.7 CONSUMO FINAL DE ENERGÍA EN EL SECTOR MINERO (UNIDAD: TJ)" xr:uid="{00000000-0004-0000-0000-000008000000}"/>
    <hyperlink ref="B22" location="T_XIII.8!A1" display="XIII.8 CONSUMO FINAL DE ENERGÍA EN EL SECTOR INDUSTRIAL (UNIDAD: TJ)" xr:uid="{00000000-0004-0000-0000-000009000000}"/>
    <hyperlink ref="B23" location="T_XIII.9!A1" display="XIII.9 CONSUMO FINAL DE ENERGÍA EN EL SECTOR TRANSPORTE (UNIDAD: TJ)" xr:uid="{00000000-0004-0000-0000-00000A000000}"/>
    <hyperlink ref="B24" location="T_XIII.10!A1" display="XIII.10 CONSUMO FINAL DE ENERGÍA EN EL SECTOR TRANSPORTE POR MODO DE TRANSPORTE Y TIPO DE COMBUSTIBLE (UNIDAD: TJ)" xr:uid="{00000000-0004-0000-0000-00000B000000}"/>
    <hyperlink ref="B17" location="T_XIII.3!A1" display="XIII.3 CONSUMO FINAL DE ENERGÍA EN EL SECTOR COMERCIAL (UNIDAD: TJ)" xr:uid="{00000000-0004-0000-0000-00000C000000}"/>
  </hyperlinks>
  <pageMargins left="0.7" right="0.7" top="0.75" bottom="0.75" header="0.3" footer="0.3"/>
  <pageSetup paperSize="9" scale="4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8">
    <pageSetUpPr fitToPage="1"/>
  </sheetPr>
  <dimension ref="B1:Y38"/>
  <sheetViews>
    <sheetView showGridLines="0" showRowColHeaders="0" view="pageBreakPreview" topLeftCell="A19" zoomScaleNormal="100" zoomScaleSheetLayoutView="100" workbookViewId="0">
      <selection activeCell="Y38" sqref="B7:Y38"/>
    </sheetView>
  </sheetViews>
  <sheetFormatPr baseColWidth="10" defaultColWidth="11.42578125" defaultRowHeight="14.25"/>
  <cols>
    <col min="1" max="1" width="1.7109375" style="26" customWidth="1"/>
    <col min="2" max="2" width="22.140625" style="26" customWidth="1"/>
    <col min="3" max="25" width="6.5703125" style="26" customWidth="1"/>
    <col min="26" max="26" width="1.7109375" style="26" customWidth="1"/>
    <col min="27" max="16384" width="11.42578125" style="26"/>
  </cols>
  <sheetData>
    <row r="1" spans="2:25" ht="5.0999999999999996" customHeight="1"/>
    <row r="2" spans="2:25" ht="30" customHeight="1">
      <c r="B2" s="116" t="str">
        <f>+"BALANCE NACIONAL DE ENERGÍA"&amp;" "&amp;Índice!C5</f>
        <v>BALANCE NACIONAL DE ENERGÍA 2022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49"/>
      <c r="Q2" s="49"/>
      <c r="R2" s="49"/>
      <c r="S2" s="49"/>
      <c r="T2" s="49"/>
      <c r="U2" s="33"/>
    </row>
    <row r="3" spans="2:25" ht="5.0999999999999996" customHeight="1" thickBot="1"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</row>
    <row r="4" spans="2:25" ht="15" thickTop="1"/>
    <row r="5" spans="2:25">
      <c r="B5" s="34" t="s">
        <v>175</v>
      </c>
      <c r="C5" s="34"/>
      <c r="D5" s="34"/>
      <c r="E5" s="34"/>
      <c r="F5" s="34"/>
      <c r="G5" s="34"/>
      <c r="H5" s="34"/>
      <c r="I5" s="34"/>
      <c r="J5" s="34"/>
    </row>
    <row r="7" spans="2:25">
      <c r="B7" s="50" t="s">
        <v>133</v>
      </c>
      <c r="C7" s="68">
        <v>2000</v>
      </c>
      <c r="D7" s="68">
        <v>2001</v>
      </c>
      <c r="E7" s="68">
        <v>2002</v>
      </c>
      <c r="F7" s="68">
        <v>2003</v>
      </c>
      <c r="G7" s="68">
        <v>2004</v>
      </c>
      <c r="H7" s="68">
        <v>2005</v>
      </c>
      <c r="I7" s="68">
        <v>2006</v>
      </c>
      <c r="J7" s="68">
        <v>2007</v>
      </c>
      <c r="K7" s="68">
        <v>2008</v>
      </c>
      <c r="L7" s="68">
        <v>2009</v>
      </c>
      <c r="M7" s="68">
        <v>2010</v>
      </c>
      <c r="N7" s="68">
        <v>2011</v>
      </c>
      <c r="O7" s="68">
        <v>2012</v>
      </c>
      <c r="P7" s="68">
        <v>2013</v>
      </c>
      <c r="Q7" s="68">
        <v>2014</v>
      </c>
      <c r="R7" s="68">
        <v>2015</v>
      </c>
      <c r="S7" s="68">
        <v>2016</v>
      </c>
      <c r="T7" s="68">
        <v>2017</v>
      </c>
      <c r="U7" s="68">
        <v>2018</v>
      </c>
      <c r="V7" s="68">
        <v>2019</v>
      </c>
      <c r="W7" s="68">
        <v>2020</v>
      </c>
      <c r="X7" s="68">
        <v>2021</v>
      </c>
      <c r="Y7" s="68">
        <v>2022</v>
      </c>
    </row>
    <row r="8" spans="2:25">
      <c r="B8" s="51" t="s">
        <v>9</v>
      </c>
      <c r="C8" s="52"/>
      <c r="D8" s="52"/>
      <c r="E8" s="52"/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</row>
    <row r="9" spans="2:25">
      <c r="B9" s="53" t="s">
        <v>23</v>
      </c>
      <c r="C9" s="70">
        <f>'BNE-BD'!G325</f>
        <v>317.01152439687706</v>
      </c>
      <c r="D9" s="70">
        <f>'BNE-BD'!H325</f>
        <v>215.69186836949703</v>
      </c>
      <c r="E9" s="70">
        <f>'BNE-BD'!I325</f>
        <v>162.00634856028719</v>
      </c>
      <c r="F9" s="70">
        <f>'BNE-BD'!J325</f>
        <v>161.99661933173226</v>
      </c>
      <c r="G9" s="70">
        <f>'BNE-BD'!K325</f>
        <v>211.35359145795499</v>
      </c>
      <c r="H9" s="70">
        <f>'BNE-BD'!L325</f>
        <v>211.35359145795499</v>
      </c>
      <c r="I9" s="70">
        <f>'BNE-BD'!M325</f>
        <v>213.53080501639431</v>
      </c>
      <c r="J9" s="70">
        <f>'BNE-BD'!N325</f>
        <v>213.53080501639431</v>
      </c>
      <c r="K9" s="70">
        <f>'BNE-BD'!O325</f>
        <v>0</v>
      </c>
      <c r="L9" s="70">
        <f>'BNE-BD'!P325</f>
        <v>0</v>
      </c>
      <c r="M9" s="70">
        <f>'BNE-BD'!Q325</f>
        <v>0</v>
      </c>
      <c r="N9" s="70">
        <f>'BNE-BD'!R325</f>
        <v>0</v>
      </c>
      <c r="O9" s="70">
        <f>'BNE-BD'!S325</f>
        <v>0</v>
      </c>
      <c r="P9" s="70">
        <f>'BNE-BD'!T325</f>
        <v>0</v>
      </c>
      <c r="Q9" s="70">
        <f>'BNE-BD'!U325</f>
        <v>0</v>
      </c>
      <c r="R9" s="70">
        <f>'BNE-BD'!V325</f>
        <v>0</v>
      </c>
      <c r="S9" s="70">
        <f>'BNE-BD'!W325</f>
        <v>0</v>
      </c>
      <c r="T9" s="70">
        <f>'BNE-BD'!X325</f>
        <v>0</v>
      </c>
      <c r="U9" s="70">
        <f>'BNE-BD'!Y325</f>
        <v>0</v>
      </c>
      <c r="V9" s="70">
        <f>'BNE-BD'!Z325</f>
        <v>0</v>
      </c>
      <c r="W9" s="70">
        <f>'BNE-BD'!AA325</f>
        <v>0</v>
      </c>
      <c r="X9" s="70">
        <f>'BNE-BD'!AB325</f>
        <v>0</v>
      </c>
      <c r="Y9" s="70">
        <f>'BNE-BD'!AC325</f>
        <v>0</v>
      </c>
    </row>
    <row r="10" spans="2:25">
      <c r="B10" s="53" t="s">
        <v>16</v>
      </c>
      <c r="C10" s="70">
        <f>'BNE-BD'!G326</f>
        <v>45.240423948463331</v>
      </c>
      <c r="D10" s="70">
        <f>'BNE-BD'!H326</f>
        <v>43.747179687118781</v>
      </c>
      <c r="E10" s="70">
        <f>'BNE-BD'!I326</f>
        <v>40.875563933789493</v>
      </c>
      <c r="F10" s="70">
        <f>'BNE-BD'!J326</f>
        <v>39.576399453257039</v>
      </c>
      <c r="G10" s="70">
        <f>'BNE-BD'!K326</f>
        <v>37.465627984432118</v>
      </c>
      <c r="H10" s="70">
        <f>'BNE-BD'!L326</f>
        <v>35.026844689537931</v>
      </c>
      <c r="I10" s="70">
        <f>'BNE-BD'!M326</f>
        <v>33.351117778252572</v>
      </c>
      <c r="J10" s="70">
        <f>'BNE-BD'!N326</f>
        <v>31.345223833568781</v>
      </c>
      <c r="K10" s="70">
        <f>'BNE-BD'!O326</f>
        <v>29.146349977701405</v>
      </c>
      <c r="L10" s="70">
        <f>'BNE-BD'!P326</f>
        <v>29.932395996647443</v>
      </c>
      <c r="M10" s="70">
        <f>'BNE-BD'!Q326</f>
        <v>28.569830234177747</v>
      </c>
      <c r="N10" s="70">
        <f>'BNE-BD'!R326</f>
        <v>27.215465996758731</v>
      </c>
      <c r="O10" s="70">
        <f>'BNE-BD'!S326</f>
        <v>26.805348484944155</v>
      </c>
      <c r="P10" s="70">
        <f>'BNE-BD'!T326</f>
        <v>25.649079216689547</v>
      </c>
      <c r="Q10" s="70">
        <f>'BNE-BD'!U326</f>
        <v>25.327433651012282</v>
      </c>
      <c r="R10" s="70">
        <f>'BNE-BD'!V326</f>
        <v>25.009821597378309</v>
      </c>
      <c r="S10" s="70">
        <f>'BNE-BD'!W326</f>
        <v>24.696192474585398</v>
      </c>
      <c r="T10" s="70">
        <f>'BNE-BD'!X326</f>
        <v>24.386496335731653</v>
      </c>
      <c r="U10" s="70">
        <f>'BNE-BD'!Y326</f>
        <v>14.649285677614202</v>
      </c>
      <c r="V10" s="70">
        <f>'BNE-BD'!Z326</f>
        <v>11.389741858051638</v>
      </c>
      <c r="W10" s="70">
        <f>'BNE-BD'!AA326</f>
        <v>9.3197590490299387</v>
      </c>
      <c r="X10" s="70">
        <f>'BNE-BD'!AB326</f>
        <v>9.0570486506977623</v>
      </c>
      <c r="Y10" s="70">
        <f>'BNE-BD'!AC326</f>
        <v>8.6202535383836469</v>
      </c>
    </row>
    <row r="11" spans="2:25">
      <c r="B11" s="51" t="s">
        <v>43</v>
      </c>
      <c r="C11" s="70">
        <f>'BNE-BD'!G327</f>
        <v>362.2519483453404</v>
      </c>
      <c r="D11" s="70">
        <f>'BNE-BD'!H327</f>
        <v>259.43904805661583</v>
      </c>
      <c r="E11" s="70">
        <f>'BNE-BD'!I327</f>
        <v>202.88191249407669</v>
      </c>
      <c r="F11" s="70">
        <f>'BNE-BD'!J327</f>
        <v>201.5730187849893</v>
      </c>
      <c r="G11" s="70">
        <f>'BNE-BD'!K327</f>
        <v>248.81921944238712</v>
      </c>
      <c r="H11" s="70">
        <f>'BNE-BD'!L327</f>
        <v>246.38043614749293</v>
      </c>
      <c r="I11" s="70">
        <f>'BNE-BD'!M327</f>
        <v>246.88192279464687</v>
      </c>
      <c r="J11" s="70">
        <f>'BNE-BD'!N327</f>
        <v>244.87602884996309</v>
      </c>
      <c r="K11" s="70">
        <f>'BNE-BD'!O327</f>
        <v>29.146349977701405</v>
      </c>
      <c r="L11" s="70">
        <f>'BNE-BD'!P327</f>
        <v>29.932395996647443</v>
      </c>
      <c r="M11" s="70">
        <f>'BNE-BD'!Q327</f>
        <v>28.569830234177747</v>
      </c>
      <c r="N11" s="70">
        <f>'BNE-BD'!R327</f>
        <v>27.215465996758731</v>
      </c>
      <c r="O11" s="70">
        <f>'BNE-BD'!S327</f>
        <v>26.805348484944155</v>
      </c>
      <c r="P11" s="70">
        <f>'BNE-BD'!T327</f>
        <v>25.649079216689547</v>
      </c>
      <c r="Q11" s="70">
        <f>'BNE-BD'!U327</f>
        <v>25.327433651012282</v>
      </c>
      <c r="R11" s="70">
        <f>'BNE-BD'!V327</f>
        <v>25.009821597378309</v>
      </c>
      <c r="S11" s="70">
        <f>'BNE-BD'!W327</f>
        <v>24.696192474585398</v>
      </c>
      <c r="T11" s="70">
        <f>'BNE-BD'!X327</f>
        <v>24.386496335731653</v>
      </c>
      <c r="U11" s="70">
        <f>'BNE-BD'!Y327</f>
        <v>14.649285677614202</v>
      </c>
      <c r="V11" s="70">
        <f>'BNE-BD'!Z327</f>
        <v>11.389741858051638</v>
      </c>
      <c r="W11" s="70">
        <f>'BNE-BD'!AA327</f>
        <v>9.3197590490299387</v>
      </c>
      <c r="X11" s="70">
        <f>'BNE-BD'!AB327</f>
        <v>9.0570486506977623</v>
      </c>
      <c r="Y11" s="70">
        <f>'BNE-BD'!AC327</f>
        <v>8.6202535383836469</v>
      </c>
    </row>
    <row r="12" spans="2:25">
      <c r="B12" s="51"/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</row>
    <row r="13" spans="2:25">
      <c r="B13" s="54" t="s">
        <v>10</v>
      </c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</row>
    <row r="14" spans="2:25">
      <c r="B14" s="53" t="s">
        <v>21</v>
      </c>
      <c r="C14" s="69">
        <f>'BNE-BD'!G328</f>
        <v>0.6879734582342073</v>
      </c>
      <c r="D14" s="69">
        <f>'BNE-BD'!H328</f>
        <v>0.66526561580470478</v>
      </c>
      <c r="E14" s="69">
        <f>'BNE-BD'!I328</f>
        <v>0.62159680706877607</v>
      </c>
      <c r="F14" s="69">
        <f>'BNE-BD'!J328</f>
        <v>0.60184034586706103</v>
      </c>
      <c r="G14" s="69">
        <f>'BNE-BD'!K328</f>
        <v>0.56974173537207906</v>
      </c>
      <c r="H14" s="69">
        <f>'BNE-BD'!L328</f>
        <v>0.53265503213553356</v>
      </c>
      <c r="I14" s="69">
        <f>'BNE-BD'!M328</f>
        <v>0.50717216664500642</v>
      </c>
      <c r="J14" s="69">
        <f>'BNE-BD'!N328</f>
        <v>0.47666843406400272</v>
      </c>
      <c r="K14" s="69">
        <f>'BNE-BD'!O328</f>
        <v>0.44323004602932892</v>
      </c>
      <c r="L14" s="69">
        <f>'BNE-BD'!P328</f>
        <v>0.45518348834458172</v>
      </c>
      <c r="M14" s="69">
        <f>'BNE-BD'!Q328</f>
        <v>0.43446288058136362</v>
      </c>
      <c r="N14" s="69">
        <f>'BNE-BD'!R328</f>
        <v>0.41386699383221776</v>
      </c>
      <c r="O14" s="69">
        <f>'BNE-BD'!S328</f>
        <v>0.40763031569659947</v>
      </c>
      <c r="P14" s="69">
        <f>'BNE-BD'!T328</f>
        <v>0.39004686935141819</v>
      </c>
      <c r="Q14" s="69">
        <f>'BNE-BD'!U328</f>
        <v>0.38515558865969068</v>
      </c>
      <c r="R14" s="69">
        <f>'BNE-BD'!V328</f>
        <v>0.37226158559291272</v>
      </c>
      <c r="S14" s="69">
        <f>'BNE-BD'!W328</f>
        <v>0.35410373947435997</v>
      </c>
      <c r="T14" s="69">
        <f>'BNE-BD'!X328</f>
        <v>0.34817833108373597</v>
      </c>
      <c r="U14" s="69">
        <f>'BNE-BD'!Y328</f>
        <v>0.20915525414477543</v>
      </c>
      <c r="V14" s="69">
        <f>'BNE-BD'!Z328</f>
        <v>0.16261709993167042</v>
      </c>
      <c r="W14" s="69">
        <f>'BNE-BD'!AA328</f>
        <v>0.13306290937084031</v>
      </c>
      <c r="X14" s="69">
        <f>'BNE-BD'!AB328</f>
        <v>0.15803316134764459</v>
      </c>
      <c r="Y14" s="69">
        <f>'BNE-BD'!AC328</f>
        <v>0.15041168164466415</v>
      </c>
    </row>
    <row r="15" spans="2:25">
      <c r="B15" s="53" t="s">
        <v>95</v>
      </c>
      <c r="C15" s="69">
        <f>'BNE-BD'!G329</f>
        <v>8.8748481826818537</v>
      </c>
      <c r="D15" s="69">
        <f>'BNE-BD'!H329</f>
        <v>7.0925424436385436</v>
      </c>
      <c r="E15" s="69">
        <f>'BNE-BD'!I329</f>
        <v>8.2156486721928381</v>
      </c>
      <c r="F15" s="69">
        <f>'BNE-BD'!J329</f>
        <v>7.5097156287706603</v>
      </c>
      <c r="G15" s="69">
        <f>'BNE-BD'!K329</f>
        <v>12.08477797088946</v>
      </c>
      <c r="H15" s="69">
        <f>'BNE-BD'!L329</f>
        <v>14.786698873498089</v>
      </c>
      <c r="I15" s="69">
        <f>'BNE-BD'!M329</f>
        <v>16.554857572716042</v>
      </c>
      <c r="J15" s="69">
        <f>'BNE-BD'!N329</f>
        <v>20.028966472106855</v>
      </c>
      <c r="K15" s="69">
        <f>'BNE-BD'!O329</f>
        <v>22.419225298745612</v>
      </c>
      <c r="L15" s="69">
        <f>'BNE-BD'!P329</f>
        <v>22.404304046307246</v>
      </c>
      <c r="M15" s="69">
        <f>'BNE-BD'!Q329</f>
        <v>13.945827941303534</v>
      </c>
      <c r="N15" s="69">
        <f>'BNE-BD'!R329</f>
        <v>28.020459587768858</v>
      </c>
      <c r="O15" s="69">
        <f>'BNE-BD'!S329</f>
        <v>14.11033386305029</v>
      </c>
      <c r="P15" s="69">
        <f>'BNE-BD'!T329</f>
        <v>19.82215146468543</v>
      </c>
      <c r="Q15" s="69">
        <f>'BNE-BD'!U329</f>
        <v>11.591054127053402</v>
      </c>
      <c r="R15" s="69">
        <f>'BNE-BD'!V329</f>
        <v>15.010093397221409</v>
      </c>
      <c r="S15" s="69">
        <f>'BNE-BD'!W329</f>
        <v>12.821808926032723</v>
      </c>
      <c r="T15" s="69">
        <f>'BNE-BD'!X329</f>
        <v>14.467889095504274</v>
      </c>
      <c r="U15" s="69">
        <f>'BNE-BD'!Y329</f>
        <v>23.420820924225723</v>
      </c>
      <c r="V15" s="69">
        <f>'BNE-BD'!Z329</f>
        <v>15.182330836448278</v>
      </c>
      <c r="W15" s="69">
        <f>'BNE-BD'!AA329</f>
        <v>18.43721528592674</v>
      </c>
      <c r="X15" s="69">
        <f>'BNE-BD'!AB329</f>
        <v>17.71758921849003</v>
      </c>
      <c r="Y15" s="69">
        <f>'BNE-BD'!AC329</f>
        <v>14.779453879144562</v>
      </c>
    </row>
    <row r="16" spans="2:25">
      <c r="B16" s="53" t="s">
        <v>15</v>
      </c>
      <c r="C16" s="69">
        <f>'BNE-BD'!G330</f>
        <v>79.154022177241188</v>
      </c>
      <c r="D16" s="69">
        <f>'BNE-BD'!H330</f>
        <v>79.24580076230157</v>
      </c>
      <c r="E16" s="69">
        <f>'BNE-BD'!I330</f>
        <v>114.54962063534019</v>
      </c>
      <c r="F16" s="69">
        <f>'BNE-BD'!J330</f>
        <v>113.02107354556591</v>
      </c>
      <c r="G16" s="69">
        <f>'BNE-BD'!K330</f>
        <v>243.51899137059957</v>
      </c>
      <c r="H16" s="69">
        <f>'BNE-BD'!L330</f>
        <v>303.61379184617215</v>
      </c>
      <c r="I16" s="69">
        <f>'BNE-BD'!M330</f>
        <v>381.68776482225019</v>
      </c>
      <c r="J16" s="69">
        <f>'BNE-BD'!N330</f>
        <v>560.17542212905687</v>
      </c>
      <c r="K16" s="69">
        <f>'BNE-BD'!O330</f>
        <v>836.45609408233645</v>
      </c>
      <c r="L16" s="69">
        <f>'BNE-BD'!P330</f>
        <v>1167.3506122391468</v>
      </c>
      <c r="M16" s="69">
        <f>'BNE-BD'!Q330</f>
        <v>687.77676268206608</v>
      </c>
      <c r="N16" s="69">
        <f>'BNE-BD'!R330</f>
        <v>1219.0213155580454</v>
      </c>
      <c r="O16" s="69">
        <f>'BNE-BD'!S330</f>
        <v>143.048395376152</v>
      </c>
      <c r="P16" s="69">
        <f>'BNE-BD'!T330</f>
        <v>181.63945404957934</v>
      </c>
      <c r="Q16" s="69">
        <f>'BNE-BD'!U330</f>
        <v>104.21442902071337</v>
      </c>
      <c r="R16" s="69">
        <f>'BNE-BD'!V330</f>
        <v>149.45336226640561</v>
      </c>
      <c r="S16" s="69">
        <f>'BNE-BD'!W330</f>
        <v>156.6138495604942</v>
      </c>
      <c r="T16" s="69">
        <f>'BNE-BD'!X330</f>
        <v>110.03033665388796</v>
      </c>
      <c r="U16" s="69">
        <f>'BNE-BD'!Y330</f>
        <v>135.05794081449784</v>
      </c>
      <c r="V16" s="69">
        <f>'BNE-BD'!Z330</f>
        <v>406.96021512085019</v>
      </c>
      <c r="W16" s="69">
        <f>'BNE-BD'!AA330</f>
        <v>168.8872970284163</v>
      </c>
      <c r="X16" s="69">
        <f>'BNE-BD'!AB330</f>
        <v>909.55550086032099</v>
      </c>
      <c r="Y16" s="69">
        <f>'BNE-BD'!AC330</f>
        <v>221.31321066284966</v>
      </c>
    </row>
    <row r="17" spans="2:25">
      <c r="B17" s="53" t="s">
        <v>142</v>
      </c>
      <c r="C17" s="69">
        <f>'BNE-BD'!G331</f>
        <v>0</v>
      </c>
      <c r="D17" s="69">
        <f>'BNE-BD'!H331</f>
        <v>0</v>
      </c>
      <c r="E17" s="69">
        <f>'BNE-BD'!I331</f>
        <v>0</v>
      </c>
      <c r="F17" s="69">
        <f>'BNE-BD'!J331</f>
        <v>0</v>
      </c>
      <c r="G17" s="69">
        <f>'BNE-BD'!K331</f>
        <v>0</v>
      </c>
      <c r="H17" s="69">
        <f>'BNE-BD'!L331</f>
        <v>0</v>
      </c>
      <c r="I17" s="69">
        <f>'BNE-BD'!M331</f>
        <v>0</v>
      </c>
      <c r="J17" s="69">
        <f>'BNE-BD'!N331</f>
        <v>0</v>
      </c>
      <c r="K17" s="69">
        <f>'BNE-BD'!O331</f>
        <v>0</v>
      </c>
      <c r="L17" s="69">
        <f>'BNE-BD'!P331</f>
        <v>0</v>
      </c>
      <c r="M17" s="69">
        <f>'BNE-BD'!Q331</f>
        <v>0</v>
      </c>
      <c r="N17" s="69">
        <f>'BNE-BD'!R331</f>
        <v>0</v>
      </c>
      <c r="O17" s="69">
        <f>'BNE-BD'!S331</f>
        <v>0</v>
      </c>
      <c r="P17" s="69">
        <f>'BNE-BD'!T331</f>
        <v>0</v>
      </c>
      <c r="Q17" s="69">
        <f>'BNE-BD'!U331</f>
        <v>0</v>
      </c>
      <c r="R17" s="69">
        <f>'BNE-BD'!V331</f>
        <v>0</v>
      </c>
      <c r="S17" s="69">
        <f>'BNE-BD'!W331</f>
        <v>0</v>
      </c>
      <c r="T17" s="69">
        <f>'BNE-BD'!X331</f>
        <v>0</v>
      </c>
      <c r="U17" s="69">
        <f>'BNE-BD'!Y331</f>
        <v>0</v>
      </c>
      <c r="V17" s="69">
        <f>'BNE-BD'!Z331</f>
        <v>0</v>
      </c>
      <c r="W17" s="69">
        <f>'BNE-BD'!AA331</f>
        <v>0</v>
      </c>
      <c r="X17" s="69">
        <f>'BNE-BD'!AB331</f>
        <v>0</v>
      </c>
      <c r="Y17" s="69">
        <f>'BNE-BD'!AC331</f>
        <v>0</v>
      </c>
    </row>
    <row r="18" spans="2:25">
      <c r="B18" s="53" t="s">
        <v>134</v>
      </c>
      <c r="C18" s="69">
        <f>'BNE-BD'!G332</f>
        <v>0.10790634885549351</v>
      </c>
      <c r="D18" s="69">
        <f>'BNE-BD'!H332</f>
        <v>0.11783678781164428</v>
      </c>
      <c r="E18" s="69">
        <f>'BNE-BD'!I332</f>
        <v>0.1375671709423161</v>
      </c>
      <c r="F18" s="69">
        <f>'BNE-BD'!J332</f>
        <v>9.2332545408535818E-2</v>
      </c>
      <c r="G18" s="69">
        <f>'BNE-BD'!K332</f>
        <v>5.4311500262549696E-2</v>
      </c>
      <c r="H18" s="69">
        <f>'BNE-BD'!L332</f>
        <v>3.5351250269364802E-2</v>
      </c>
      <c r="I18" s="69">
        <f>'BNE-BD'!M332</f>
        <v>1.3997169773824744E-2</v>
      </c>
      <c r="J18" s="69">
        <f>'BNE-BD'!N332</f>
        <v>9.5624864571292392E-3</v>
      </c>
      <c r="K18" s="69">
        <f>'BNE-BD'!O332</f>
        <v>7.1472633676216537E-3</v>
      </c>
      <c r="L18" s="69">
        <f>'BNE-BD'!P332</f>
        <v>5.7781377898671318E-3</v>
      </c>
      <c r="M18" s="69">
        <f>'BNE-BD'!Q332</f>
        <v>2.4622867812428982E-3</v>
      </c>
      <c r="N18" s="69">
        <f>'BNE-BD'!R332</f>
        <v>0</v>
      </c>
      <c r="O18" s="69">
        <f>'BNE-BD'!S332</f>
        <v>0</v>
      </c>
      <c r="P18" s="69">
        <f>'BNE-BD'!T332</f>
        <v>0</v>
      </c>
      <c r="Q18" s="69">
        <f>'BNE-BD'!U332</f>
        <v>0</v>
      </c>
      <c r="R18" s="69">
        <f>'BNE-BD'!V332</f>
        <v>0</v>
      </c>
      <c r="S18" s="69">
        <f>'BNE-BD'!W332</f>
        <v>0</v>
      </c>
      <c r="T18" s="69">
        <f>'BNE-BD'!X332</f>
        <v>0</v>
      </c>
      <c r="U18" s="69">
        <f>'BNE-BD'!Y332</f>
        <v>0</v>
      </c>
      <c r="V18" s="69">
        <f>'BNE-BD'!Z332</f>
        <v>0</v>
      </c>
      <c r="W18" s="69">
        <f>'BNE-BD'!AA332</f>
        <v>0</v>
      </c>
      <c r="X18" s="69">
        <f>'BNE-BD'!AB332</f>
        <v>0</v>
      </c>
      <c r="Y18" s="69">
        <f>'BNE-BD'!AC332</f>
        <v>0</v>
      </c>
    </row>
    <row r="19" spans="2:25">
      <c r="B19" s="53" t="s">
        <v>141</v>
      </c>
      <c r="C19" s="69">
        <f>'BNE-BD'!G333</f>
        <v>2896.0289281894065</v>
      </c>
      <c r="D19" s="69">
        <f>'BNE-BD'!H333</f>
        <v>3393.0408285838412</v>
      </c>
      <c r="E19" s="69">
        <f>'BNE-BD'!I333</f>
        <v>3544.5876705611736</v>
      </c>
      <c r="F19" s="69">
        <f>'BNE-BD'!J333</f>
        <v>4605.2820138904699</v>
      </c>
      <c r="G19" s="69">
        <f>'BNE-BD'!K333</f>
        <v>3464.7232647534834</v>
      </c>
      <c r="H19" s="69">
        <f>'BNE-BD'!L333</f>
        <v>3178.3476110701718</v>
      </c>
      <c r="I19" s="69">
        <f>'BNE-BD'!M333</f>
        <v>3405.8487318385801</v>
      </c>
      <c r="J19" s="69">
        <f>'BNE-BD'!N333</f>
        <v>3139.4805812346945</v>
      </c>
      <c r="K19" s="69">
        <f>'BNE-BD'!O333</f>
        <v>3655.2850121314004</v>
      </c>
      <c r="L19" s="69">
        <f>'BNE-BD'!P333</f>
        <v>4032.2788077486048</v>
      </c>
      <c r="M19" s="69">
        <f>'BNE-BD'!Q333</f>
        <v>6012.5107394479519</v>
      </c>
      <c r="N19" s="69">
        <f>'BNE-BD'!R333</f>
        <v>2045.8406092846337</v>
      </c>
      <c r="O19" s="69">
        <f>'BNE-BD'!S333</f>
        <v>2907.8699362411999</v>
      </c>
      <c r="P19" s="69">
        <f>'BNE-BD'!T333</f>
        <v>2335.7307422101348</v>
      </c>
      <c r="Q19" s="69">
        <f>'BNE-BD'!U333</f>
        <v>2956.4724647279559</v>
      </c>
      <c r="R19" s="69">
        <f>'BNE-BD'!V333</f>
        <v>2527.6331158659259</v>
      </c>
      <c r="S19" s="69">
        <f>'BNE-BD'!W333</f>
        <v>2841.9363145612156</v>
      </c>
      <c r="T19" s="69">
        <f>'BNE-BD'!X333</f>
        <v>2583.0333351015383</v>
      </c>
      <c r="U19" s="69">
        <f>'BNE-BD'!Y333</f>
        <v>1456.9202921815024</v>
      </c>
      <c r="V19" s="69">
        <f>'BNE-BD'!Z333</f>
        <v>1826.8345977416643</v>
      </c>
      <c r="W19" s="69">
        <f>'BNE-BD'!AA333</f>
        <v>1842.8939080209652</v>
      </c>
      <c r="X19" s="69">
        <f>'BNE-BD'!AB333</f>
        <v>1989.5207505113892</v>
      </c>
      <c r="Y19" s="69">
        <f>'BNE-BD'!AC333</f>
        <v>2026.8117289954967</v>
      </c>
    </row>
    <row r="20" spans="2:25">
      <c r="B20" s="53" t="s">
        <v>98</v>
      </c>
      <c r="C20" s="69">
        <f>'BNE-BD'!G334</f>
        <v>0</v>
      </c>
      <c r="D20" s="69">
        <f>'BNE-BD'!H334</f>
        <v>0</v>
      </c>
      <c r="E20" s="69">
        <f>'BNE-BD'!I334</f>
        <v>0</v>
      </c>
      <c r="F20" s="69">
        <f>'BNE-BD'!J334</f>
        <v>0</v>
      </c>
      <c r="G20" s="69">
        <f>'BNE-BD'!K334</f>
        <v>0</v>
      </c>
      <c r="H20" s="69">
        <f>'BNE-BD'!L334</f>
        <v>0</v>
      </c>
      <c r="I20" s="69">
        <f>'BNE-BD'!M334</f>
        <v>0</v>
      </c>
      <c r="J20" s="69">
        <f>'BNE-BD'!N334</f>
        <v>0</v>
      </c>
      <c r="K20" s="69">
        <f>'BNE-BD'!O334</f>
        <v>0</v>
      </c>
      <c r="L20" s="69">
        <f>'BNE-BD'!P334</f>
        <v>0</v>
      </c>
      <c r="M20" s="69">
        <f>'BNE-BD'!Q334</f>
        <v>0</v>
      </c>
      <c r="N20" s="69">
        <f>'BNE-BD'!R334</f>
        <v>0</v>
      </c>
      <c r="O20" s="69">
        <f>'BNE-BD'!S334</f>
        <v>0</v>
      </c>
      <c r="P20" s="69">
        <f>'BNE-BD'!T334</f>
        <v>0</v>
      </c>
      <c r="Q20" s="69">
        <f>'BNE-BD'!U334</f>
        <v>0</v>
      </c>
      <c r="R20" s="69">
        <f>'BNE-BD'!V334</f>
        <v>0</v>
      </c>
      <c r="S20" s="69">
        <f>'BNE-BD'!W334</f>
        <v>0</v>
      </c>
      <c r="T20" s="69">
        <f>'BNE-BD'!X334</f>
        <v>44.801859782013466</v>
      </c>
      <c r="U20" s="69">
        <f>'BNE-BD'!Y334</f>
        <v>45.313855484789698</v>
      </c>
      <c r="V20" s="69">
        <f>'BNE-BD'!Z334</f>
        <v>42.484424460144687</v>
      </c>
      <c r="W20" s="69">
        <f>'BNE-BD'!AA334</f>
        <v>12.396652036183189</v>
      </c>
      <c r="X20" s="69">
        <f>'BNE-BD'!AB334</f>
        <v>12.012355823061508</v>
      </c>
      <c r="Y20" s="69">
        <f>'BNE-BD'!AC334</f>
        <v>2.3864933773178589</v>
      </c>
    </row>
    <row r="21" spans="2:25">
      <c r="B21" s="53" t="s">
        <v>24</v>
      </c>
      <c r="C21" s="69">
        <f>'BNE-BD'!G335</f>
        <v>0</v>
      </c>
      <c r="D21" s="69">
        <f>'BNE-BD'!H335</f>
        <v>0</v>
      </c>
      <c r="E21" s="69">
        <f>'BNE-BD'!I335</f>
        <v>0</v>
      </c>
      <c r="F21" s="69">
        <f>'BNE-BD'!J335</f>
        <v>0</v>
      </c>
      <c r="G21" s="69">
        <f>'BNE-BD'!K335</f>
        <v>5.0774140839613012E-3</v>
      </c>
      <c r="H21" s="69">
        <f>'BNE-BD'!L335</f>
        <v>2.12528458044005E-2</v>
      </c>
      <c r="I21" s="69">
        <f>'BNE-BD'!M335</f>
        <v>4.9436676047103223E-2</v>
      </c>
      <c r="J21" s="69">
        <f>'BNE-BD'!N335</f>
        <v>7.8005117208741134E-2</v>
      </c>
      <c r="K21" s="69">
        <f>'BNE-BD'!O335</f>
        <v>9.6877700689352433E-2</v>
      </c>
      <c r="L21" s="69">
        <f>'BNE-BD'!P335</f>
        <v>9.1739540438316239E-2</v>
      </c>
      <c r="M21" s="69">
        <f>'BNE-BD'!Q335</f>
        <v>0.10812676481377594</v>
      </c>
      <c r="N21" s="69">
        <f>'BNE-BD'!R335</f>
        <v>0.15784890691021639</v>
      </c>
      <c r="O21" s="69">
        <f>'BNE-BD'!S335</f>
        <v>0.13369744214337601</v>
      </c>
      <c r="P21" s="69">
        <f>'BNE-BD'!T335</f>
        <v>0.14792220736415157</v>
      </c>
      <c r="Q21" s="69">
        <f>'BNE-BD'!U335</f>
        <v>0.15383670299896582</v>
      </c>
      <c r="R21" s="69">
        <f>'BNE-BD'!V335</f>
        <v>0.15960853988595003</v>
      </c>
      <c r="S21" s="69">
        <f>'BNE-BD'!W335</f>
        <v>0.1597810084779086</v>
      </c>
      <c r="T21" s="69">
        <f>'BNE-BD'!X335</f>
        <v>60.167276810887273</v>
      </c>
      <c r="U21" s="69">
        <f>'BNE-BD'!Y335</f>
        <v>95.221260902380891</v>
      </c>
      <c r="V21" s="69">
        <f>'BNE-BD'!Z335</f>
        <v>96.960816057636947</v>
      </c>
      <c r="W21" s="69">
        <f>'BNE-BD'!AA335</f>
        <v>154.90348248737789</v>
      </c>
      <c r="X21" s="69">
        <f>'BNE-BD'!AB335</f>
        <v>156.51812196940367</v>
      </c>
      <c r="Y21" s="69">
        <f>'BNE-BD'!AC335</f>
        <v>118.93006309502951</v>
      </c>
    </row>
    <row r="22" spans="2:25">
      <c r="B22" s="53" t="s">
        <v>14</v>
      </c>
      <c r="C22" s="69">
        <f>'BNE-BD'!G336</f>
        <v>221.53565449038251</v>
      </c>
      <c r="D22" s="69">
        <f>'BNE-BD'!H336</f>
        <v>268.40071793509236</v>
      </c>
      <c r="E22" s="69">
        <f>'BNE-BD'!I336</f>
        <v>321.46991749880226</v>
      </c>
      <c r="F22" s="69">
        <f>'BNE-BD'!J336</f>
        <v>374.7612524509164</v>
      </c>
      <c r="G22" s="69">
        <f>'BNE-BD'!K336</f>
        <v>441.22847189120785</v>
      </c>
      <c r="H22" s="69">
        <f>'BNE-BD'!L336</f>
        <v>509.11555128916916</v>
      </c>
      <c r="I22" s="69">
        <f>'BNE-BD'!M336</f>
        <v>593.01911216622125</v>
      </c>
      <c r="J22" s="69">
        <f>'BNE-BD'!N336</f>
        <v>705.86318457081131</v>
      </c>
      <c r="K22" s="69">
        <f>'BNE-BD'!O336</f>
        <v>833.84265637768988</v>
      </c>
      <c r="L22" s="69">
        <f>'BNE-BD'!P336</f>
        <v>805.76811519824071</v>
      </c>
      <c r="M22" s="69">
        <f>'BNE-BD'!Q336</f>
        <v>814.59621181557156</v>
      </c>
      <c r="N22" s="69">
        <f>'BNE-BD'!R336</f>
        <v>1028.3206770828092</v>
      </c>
      <c r="O22" s="69">
        <f>'BNE-BD'!S336</f>
        <v>1061.7451624841951</v>
      </c>
      <c r="P22" s="69">
        <f>'BNE-BD'!T336</f>
        <v>959.8007263509586</v>
      </c>
      <c r="Q22" s="69">
        <f>'BNE-BD'!U336</f>
        <v>1018.0653561856459</v>
      </c>
      <c r="R22" s="69">
        <f>'BNE-BD'!V336</f>
        <v>1081.9299920237836</v>
      </c>
      <c r="S22" s="69">
        <f>'BNE-BD'!W336</f>
        <v>913.06566032543526</v>
      </c>
      <c r="T22" s="69">
        <f>'BNE-BD'!X336</f>
        <v>1007.5530180267482</v>
      </c>
      <c r="U22" s="69">
        <f>'BNE-BD'!Y336</f>
        <v>1304.5391111622782</v>
      </c>
      <c r="V22" s="69">
        <f>'BNE-BD'!Z336</f>
        <v>1058.3236987235032</v>
      </c>
      <c r="W22" s="69">
        <f>'BNE-BD'!AA336</f>
        <v>926.87855034419692</v>
      </c>
      <c r="X22" s="69">
        <f>'BNE-BD'!AB336</f>
        <v>824.98404005009104</v>
      </c>
      <c r="Y22" s="69">
        <f>'BNE-BD'!AC336</f>
        <v>748.58884508779488</v>
      </c>
    </row>
    <row r="23" spans="2:25">
      <c r="B23" s="56" t="s">
        <v>73</v>
      </c>
      <c r="C23" s="71">
        <f>'BNE-BD'!G337</f>
        <v>3206.3893328468016</v>
      </c>
      <c r="D23" s="71">
        <f>'BNE-BD'!H337</f>
        <v>3748.5629921284899</v>
      </c>
      <c r="E23" s="71">
        <f>'BNE-BD'!I337</f>
        <v>3989.5820213455199</v>
      </c>
      <c r="F23" s="71">
        <f>'BNE-BD'!J337</f>
        <v>5101.2682284069988</v>
      </c>
      <c r="G23" s="71">
        <f>'BNE-BD'!K337</f>
        <v>4162.1846366358986</v>
      </c>
      <c r="H23" s="71">
        <f>'BNE-BD'!L337</f>
        <v>4006.4529122072208</v>
      </c>
      <c r="I23" s="71">
        <f>'BNE-BD'!M337</f>
        <v>4397.6810724122333</v>
      </c>
      <c r="J23" s="71">
        <f>'BNE-BD'!N337</f>
        <v>4426.1123904443994</v>
      </c>
      <c r="K23" s="71">
        <f>'BNE-BD'!O337</f>
        <v>5348.550242900259</v>
      </c>
      <c r="L23" s="71">
        <f>'BNE-BD'!P337</f>
        <v>6028.3545403988719</v>
      </c>
      <c r="M23" s="71">
        <f>'BNE-BD'!Q337</f>
        <v>7529.3745938190696</v>
      </c>
      <c r="N23" s="71">
        <f>'BNE-BD'!R337</f>
        <v>4321.7747774139989</v>
      </c>
      <c r="O23" s="71">
        <f>'BNE-BD'!S337</f>
        <v>4127.3151557224373</v>
      </c>
      <c r="P23" s="71">
        <f>'BNE-BD'!T337</f>
        <v>3497.5310431520734</v>
      </c>
      <c r="Q23" s="71">
        <f>'BNE-BD'!U337</f>
        <v>4090.8822963530274</v>
      </c>
      <c r="R23" s="71">
        <f>'BNE-BD'!V337</f>
        <v>3774.5584336788156</v>
      </c>
      <c r="S23" s="71">
        <f>'BNE-BD'!W337</f>
        <v>3924.9515181211295</v>
      </c>
      <c r="T23" s="71">
        <f>'BNE-BD'!X337</f>
        <v>3820.4018938016634</v>
      </c>
      <c r="U23" s="71">
        <f>'BNE-BD'!Y337</f>
        <v>3060.6824367238196</v>
      </c>
      <c r="V23" s="71">
        <f>'BNE-BD'!Z337</f>
        <v>3446.9087000401787</v>
      </c>
      <c r="W23" s="71">
        <f>'BNE-BD'!AA337</f>
        <v>3124.530168112437</v>
      </c>
      <c r="X23" s="71">
        <f>'BNE-BD'!AB337</f>
        <v>3910.4663915941042</v>
      </c>
      <c r="Y23" s="71">
        <f>'BNE-BD'!AC337</f>
        <v>3132.9602067792785</v>
      </c>
    </row>
    <row r="24" spans="2:25">
      <c r="B24" s="51" t="s">
        <v>33</v>
      </c>
      <c r="C24" s="69">
        <f>'BNE-BD'!G338</f>
        <v>3568.6412811921418</v>
      </c>
      <c r="D24" s="69">
        <f>'BNE-BD'!H338</f>
        <v>4008.0020401851057</v>
      </c>
      <c r="E24" s="69">
        <f>'BNE-BD'!I338</f>
        <v>4192.4639338395964</v>
      </c>
      <c r="F24" s="69">
        <f>'BNE-BD'!J338</f>
        <v>5302.8412471919883</v>
      </c>
      <c r="G24" s="69">
        <f>'BNE-BD'!K338</f>
        <v>4411.0038560782859</v>
      </c>
      <c r="H24" s="69">
        <f>'BNE-BD'!L338</f>
        <v>4252.833348354714</v>
      </c>
      <c r="I24" s="69">
        <f>'BNE-BD'!M338</f>
        <v>4644.5629952068803</v>
      </c>
      <c r="J24" s="69">
        <f>'BNE-BD'!N338</f>
        <v>4670.9884192943628</v>
      </c>
      <c r="K24" s="69">
        <f>'BNE-BD'!O338</f>
        <v>5377.69659287796</v>
      </c>
      <c r="L24" s="69">
        <f>'BNE-BD'!P338</f>
        <v>6058.2869363955197</v>
      </c>
      <c r="M24" s="69">
        <f>'BNE-BD'!Q338</f>
        <v>7557.9444240532475</v>
      </c>
      <c r="N24" s="69">
        <f>'BNE-BD'!R338</f>
        <v>4348.990243410758</v>
      </c>
      <c r="O24" s="69">
        <f>'BNE-BD'!S338</f>
        <v>4154.1205042073816</v>
      </c>
      <c r="P24" s="69">
        <f>'BNE-BD'!T338</f>
        <v>3523.180122368763</v>
      </c>
      <c r="Q24" s="69">
        <f>'BNE-BD'!U338</f>
        <v>4116.2097300040396</v>
      </c>
      <c r="R24" s="69">
        <f>'BNE-BD'!V338</f>
        <v>3799.5682552761941</v>
      </c>
      <c r="S24" s="69">
        <f>'BNE-BD'!W338</f>
        <v>3949.6477105957151</v>
      </c>
      <c r="T24" s="69">
        <f>'BNE-BD'!X338</f>
        <v>3844.7883901373953</v>
      </c>
      <c r="U24" s="69">
        <f>'BNE-BD'!Y338</f>
        <v>3075.3317224014336</v>
      </c>
      <c r="V24" s="69">
        <f>'BNE-BD'!Z338</f>
        <v>3458.2984418982305</v>
      </c>
      <c r="W24" s="69">
        <f>'BNE-BD'!AA338</f>
        <v>3133.8499271614669</v>
      </c>
      <c r="X24" s="69">
        <f>'BNE-BD'!AB338</f>
        <v>3919.5234402448018</v>
      </c>
      <c r="Y24" s="69">
        <f>'BNE-BD'!AC338</f>
        <v>3141.5804603176621</v>
      </c>
    </row>
    <row r="25" spans="2:25">
      <c r="B25" s="53" t="s">
        <v>135</v>
      </c>
      <c r="C25" s="57">
        <f>'BNE-BD'!G339</f>
        <v>-7.1167973651194982E-2</v>
      </c>
      <c r="D25" s="57">
        <f>'BNE-BD'!H339</f>
        <v>0.12311709818202599</v>
      </c>
      <c r="E25" s="57">
        <f>'BNE-BD'!I339</f>
        <v>4.6023403133290675E-2</v>
      </c>
      <c r="F25" s="57">
        <f>'BNE-BD'!J339</f>
        <v>0.26485077292852743</v>
      </c>
      <c r="G25" s="57">
        <f>'BNE-BD'!K339</f>
        <v>-0.16818104663909306</v>
      </c>
      <c r="H25" s="57">
        <f>'BNE-BD'!L339</f>
        <v>-3.5858165824456445E-2</v>
      </c>
      <c r="I25" s="57">
        <f>'BNE-BD'!M339</f>
        <v>9.2110274437091189E-2</v>
      </c>
      <c r="J25" s="57">
        <f>'BNE-BD'!N339</f>
        <v>5.6895393850300291E-3</v>
      </c>
      <c r="K25" s="57">
        <f>'BNE-BD'!O339</f>
        <v>0.15129735082716356</v>
      </c>
      <c r="L25" s="57">
        <f>'BNE-BD'!P339</f>
        <v>0.12655796617810511</v>
      </c>
      <c r="M25" s="57">
        <f>'BNE-BD'!Q339</f>
        <v>0.24753820731871357</v>
      </c>
      <c r="N25" s="57">
        <f>'BNE-BD'!R339</f>
        <v>-0.42458028275915272</v>
      </c>
      <c r="O25" s="57">
        <f>'BNE-BD'!S339</f>
        <v>-4.4808042395272696E-2</v>
      </c>
      <c r="P25" s="57">
        <f>'BNE-BD'!T339</f>
        <v>-0.15188302342206705</v>
      </c>
      <c r="Q25" s="57">
        <f>'BNE-BD'!U339</f>
        <v>0.16832225064796313</v>
      </c>
      <c r="R25" s="57">
        <f>'BNE-BD'!V339</f>
        <v>-7.6925495904586638E-2</v>
      </c>
      <c r="S25" s="57">
        <f>'BNE-BD'!W339</f>
        <v>3.9499081273540959E-2</v>
      </c>
      <c r="T25" s="57">
        <f>'BNE-BD'!X339</f>
        <v>-2.6549031240688636E-2</v>
      </c>
      <c r="U25" s="57">
        <f>'BNE-BD'!Y339</f>
        <v>-0.20012978339972176</v>
      </c>
      <c r="V25" s="57">
        <f>'BNE-BD'!Z339</f>
        <v>0.12452858880464124</v>
      </c>
      <c r="W25" s="57">
        <f>'BNE-BD'!AA339</f>
        <v>-9.3817384528177561E-2</v>
      </c>
      <c r="X25" s="57">
        <f>'BNE-BD'!AB339</f>
        <v>0.25070553196367351</v>
      </c>
      <c r="Y25" s="57">
        <f>'BNE-BD'!AC339</f>
        <v>2.4667847331150128E-3</v>
      </c>
    </row>
    <row r="26" spans="2:25">
      <c r="B26" s="58"/>
      <c r="C26" s="59"/>
      <c r="D26" s="59"/>
      <c r="E26" s="59"/>
      <c r="F26" s="59"/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</row>
    <row r="27" spans="2:25">
      <c r="B27" s="51" t="s">
        <v>32</v>
      </c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</row>
    <row r="28" spans="2:25">
      <c r="B28" s="53" t="s">
        <v>136</v>
      </c>
      <c r="C28" s="61">
        <f>'BNE-BD'!G59*1000</f>
        <v>222207</v>
      </c>
      <c r="D28" s="61">
        <f>'BNE-BD'!H59*1000</f>
        <v>223580</v>
      </c>
      <c r="E28" s="61">
        <f>'BNE-BD'!I59*1000</f>
        <v>235773</v>
      </c>
      <c r="F28" s="61">
        <f>'BNE-BD'!J59*1000</f>
        <v>245593</v>
      </c>
      <c r="G28" s="61">
        <f>'BNE-BD'!K59*1000</f>
        <v>257769.99999999997</v>
      </c>
      <c r="H28" s="61">
        <f>'BNE-BD'!L59*1000</f>
        <v>273971</v>
      </c>
      <c r="I28" s="61">
        <f>'BNE-BD'!M59*1000</f>
        <v>294598</v>
      </c>
      <c r="J28" s="61">
        <f>'BNE-BD'!N59*1000</f>
        <v>319693</v>
      </c>
      <c r="K28" s="61">
        <f>'BNE-BD'!O59*1000</f>
        <v>348870</v>
      </c>
      <c r="L28" s="61">
        <f>'BNE-BD'!P59*1000</f>
        <v>352693</v>
      </c>
      <c r="M28" s="61">
        <f>'BNE-BD'!Q59*1000</f>
        <v>382081</v>
      </c>
      <c r="N28" s="61">
        <f>'BNE-BD'!R59*1000</f>
        <v>406256</v>
      </c>
      <c r="O28" s="61">
        <f>'BNE-BD'!S59*1000</f>
        <v>431199</v>
      </c>
      <c r="P28" s="61">
        <f>'BNE-BD'!T59*1000</f>
        <v>456435</v>
      </c>
      <c r="Q28" s="61">
        <f>'BNE-BD'!U59*1000</f>
        <v>467307</v>
      </c>
      <c r="R28" s="61">
        <f>'BNE-BD'!V59*1000</f>
        <v>482522</v>
      </c>
      <c r="S28" s="61">
        <f>'BNE-BD'!W59*1000</f>
        <v>501610</v>
      </c>
      <c r="T28" s="61">
        <f>'BNE-BD'!X59*1000</f>
        <v>514246</v>
      </c>
      <c r="U28" s="61">
        <f>'BNE-BD'!Y59*1000</f>
        <v>534695</v>
      </c>
      <c r="V28" s="61">
        <f>'BNE-BD'!Z59*1000</f>
        <v>546161</v>
      </c>
      <c r="W28" s="61">
        <f>'BNE-BD'!AA59*1000</f>
        <v>485490.47682010703</v>
      </c>
      <c r="X28" s="61">
        <f>'BNE-BD'!AB59*1000</f>
        <v>551714</v>
      </c>
      <c r="Y28" s="61">
        <f>'BNE-BD'!AC59*1000</f>
        <v>567390</v>
      </c>
    </row>
    <row r="29" spans="2:25">
      <c r="B29" s="53" t="s">
        <v>135</v>
      </c>
      <c r="C29" s="57">
        <f>'BNE-BD'!G67</f>
        <v>2.6943713980690953E-2</v>
      </c>
      <c r="D29" s="57">
        <f>'BNE-BD'!H67</f>
        <v>6.1789232562430296E-3</v>
      </c>
      <c r="E29" s="57">
        <f>'BNE-BD'!I67</f>
        <v>5.4535289381876684E-2</v>
      </c>
      <c r="F29" s="57">
        <f>'BNE-BD'!J67</f>
        <v>4.1650231366611168E-2</v>
      </c>
      <c r="G29" s="57">
        <f>'BNE-BD'!K67</f>
        <v>4.9582032061174397E-2</v>
      </c>
      <c r="H29" s="57">
        <f>'BNE-BD'!L67</f>
        <v>6.2850603250960146E-2</v>
      </c>
      <c r="I29" s="57">
        <f>'BNE-BD'!M67</f>
        <v>7.5288990440594006E-2</v>
      </c>
      <c r="J29" s="57">
        <f>'BNE-BD'!N67</f>
        <v>8.5183877690955034E-2</v>
      </c>
      <c r="K29" s="57">
        <f>'BNE-BD'!O67</f>
        <v>9.1265683014642329E-2</v>
      </c>
      <c r="L29" s="57">
        <f>'BNE-BD'!P67</f>
        <v>1.0958236592427006E-2</v>
      </c>
      <c r="M29" s="57">
        <f>'BNE-BD'!Q67</f>
        <v>8.3324591074957599E-2</v>
      </c>
      <c r="N29" s="57">
        <f>'BNE-BD'!R67</f>
        <v>6.3271924016111702E-2</v>
      </c>
      <c r="O29" s="57">
        <f>'BNE-BD'!S67</f>
        <v>6.1397247056043547E-2</v>
      </c>
      <c r="P29" s="57">
        <f>'BNE-BD'!T67</f>
        <v>5.852518210849289E-2</v>
      </c>
      <c r="Q29" s="57">
        <f>'BNE-BD'!U67</f>
        <v>2.3819382825593927E-2</v>
      </c>
      <c r="R29" s="57">
        <f>'BNE-BD'!V67</f>
        <v>3.255889597202688E-2</v>
      </c>
      <c r="S29" s="57">
        <f>'BNE-BD'!W67</f>
        <v>3.9558818043529564E-2</v>
      </c>
      <c r="T29" s="57">
        <f>'BNE-BD'!X67</f>
        <v>2.5190885349175574E-2</v>
      </c>
      <c r="U29" s="57">
        <f>'BNE-BD'!Y67</f>
        <v>3.9765015187284147E-2</v>
      </c>
      <c r="V29" s="57">
        <f>'BNE-BD'!Z67</f>
        <v>2.1444000785494355E-2</v>
      </c>
      <c r="W29" s="57">
        <f>'BNE-BD'!AA67</f>
        <v>-0.11108541836545072</v>
      </c>
      <c r="X29" s="57">
        <f>'BNE-BD'!AB67</f>
        <v>0.13640540101558241</v>
      </c>
      <c r="Y29" s="57">
        <f>'BNE-BD'!AC67</f>
        <v>2.8413272093874564E-2</v>
      </c>
    </row>
    <row r="30" spans="2:25">
      <c r="B30" s="53"/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</row>
    <row r="31" spans="2:25">
      <c r="B31" s="54" t="s">
        <v>31</v>
      </c>
      <c r="C31" s="63"/>
      <c r="D31" s="63"/>
      <c r="E31" s="63"/>
      <c r="F31" s="63"/>
      <c r="G31" s="63"/>
      <c r="H31" s="63"/>
      <c r="I31" s="63"/>
      <c r="J31" s="63"/>
      <c r="K31" s="63"/>
      <c r="L31" s="63"/>
      <c r="M31" s="63"/>
      <c r="N31" s="63"/>
      <c r="O31" s="63"/>
      <c r="P31" s="63"/>
      <c r="Q31" s="63"/>
      <c r="R31" s="63"/>
      <c r="S31" s="63"/>
      <c r="T31" s="63"/>
      <c r="U31" s="63"/>
      <c r="V31" s="63"/>
      <c r="W31" s="63"/>
      <c r="X31" s="63"/>
      <c r="Y31" s="63"/>
    </row>
    <row r="32" spans="2:25">
      <c r="B32" s="53" t="s">
        <v>137</v>
      </c>
      <c r="C32" s="64">
        <f>'BNE-BD'!G73/1000</f>
        <v>25.983587999999997</v>
      </c>
      <c r="D32" s="64">
        <f>'BNE-BD'!H73/1000</f>
        <v>26.366533000000004</v>
      </c>
      <c r="E32" s="64">
        <f>'BNE-BD'!I73/1000</f>
        <v>26.739379</v>
      </c>
      <c r="F32" s="64">
        <f>'BNE-BD'!J73/1000</f>
        <v>27.103457000000002</v>
      </c>
      <c r="G32" s="64">
        <f>'BNE-BD'!K73/1000</f>
        <v>27.460073000000001</v>
      </c>
      <c r="H32" s="64">
        <f>'BNE-BD'!L73/1000</f>
        <v>27.81054</v>
      </c>
      <c r="I32" s="64">
        <f>'BNE-BD'!M73/1000</f>
        <v>28.151443</v>
      </c>
      <c r="J32" s="64">
        <f>'BNE-BD'!N73/1000</f>
        <v>28.481900999999997</v>
      </c>
      <c r="K32" s="64">
        <f>'BNE-BD'!O73/1000</f>
        <v>28.807033999999998</v>
      </c>
      <c r="L32" s="64">
        <f>'BNE-BD'!P73/1000</f>
        <v>29.132013000000004</v>
      </c>
      <c r="M32" s="64">
        <f>'BNE-BD'!Q73/1000</f>
        <v>29.461932999999998</v>
      </c>
      <c r="N32" s="64">
        <f>'BNE-BD'!R73/1000</f>
        <v>29.797694000000003</v>
      </c>
      <c r="O32" s="64">
        <f>'BNE-BD'!S73/1000</f>
        <v>30.135874999999999</v>
      </c>
      <c r="P32" s="64">
        <f>'BNE-BD'!T73/1000</f>
        <v>30.475144</v>
      </c>
      <c r="Q32" s="64">
        <f>'BNE-BD'!U73/1000</f>
        <v>30.814174999999999</v>
      </c>
      <c r="R32" s="64">
        <f>'BNE-BD'!V73/1000</f>
        <v>31.151642999999996</v>
      </c>
      <c r="S32" s="64">
        <f>'BNE-BD'!W73/1000</f>
        <v>31.488624999999999</v>
      </c>
      <c r="T32" s="64">
        <f>'BNE-BD'!X73/1000</f>
        <v>31.826017999999998</v>
      </c>
      <c r="U32" s="64">
        <f>'BNE-BD'!Y73/1000</f>
        <v>32.162184000000003</v>
      </c>
      <c r="V32" s="64">
        <f>'BNE-BD'!Z73/1000</f>
        <v>32.495510000000003</v>
      </c>
      <c r="W32" s="64">
        <f>'BNE-BD'!AA73/1000</f>
        <v>32.625948000000001</v>
      </c>
      <c r="X32" s="64">
        <f>'BNE-BD'!AB73/1000</f>
        <v>33.271454561150797</v>
      </c>
      <c r="Y32" s="64">
        <f>'BNE-BD'!AC73/1000</f>
        <v>33.396698000000001</v>
      </c>
    </row>
    <row r="33" spans="2:25">
      <c r="B33" s="53" t="s">
        <v>30</v>
      </c>
      <c r="C33" s="57"/>
      <c r="D33" s="57">
        <f>'BNE-BD'!H73/'BNE-BD'!G73-1</f>
        <v>1.4737956898023707E-2</v>
      </c>
      <c r="E33" s="57">
        <f>'BNE-BD'!I73/'BNE-BD'!H73-1</f>
        <v>1.4140880790052934E-2</v>
      </c>
      <c r="F33" s="57">
        <f>'BNE-BD'!J73/'BNE-BD'!I73-1</f>
        <v>1.3615798631673615E-2</v>
      </c>
      <c r="G33" s="57">
        <f>'BNE-BD'!K73/'BNE-BD'!J73-1</f>
        <v>1.3157583551057561E-2</v>
      </c>
      <c r="H33" s="57">
        <f>'BNE-BD'!L73/'BNE-BD'!K73-1</f>
        <v>1.2762784716559228E-2</v>
      </c>
      <c r="I33" s="57">
        <f>'BNE-BD'!M73/'BNE-BD'!L73-1</f>
        <v>1.2258050365077322E-2</v>
      </c>
      <c r="J33" s="57">
        <f>'BNE-BD'!N73/'BNE-BD'!M73-1</f>
        <v>1.1738581215890109E-2</v>
      </c>
      <c r="K33" s="57">
        <f>'BNE-BD'!O73/'BNE-BD'!N73-1</f>
        <v>1.1415424834178012E-2</v>
      </c>
      <c r="L33" s="57">
        <f>'BNE-BD'!P73/'BNE-BD'!O73-1</f>
        <v>1.1281237769914298E-2</v>
      </c>
      <c r="M33" s="57">
        <f>'BNE-BD'!Q73/'BNE-BD'!P73-1</f>
        <v>1.1324998378930973E-2</v>
      </c>
      <c r="N33" s="57">
        <f>'BNE-BD'!R73/'BNE-BD'!Q73-1</f>
        <v>1.1396434850354353E-2</v>
      </c>
      <c r="O33" s="57">
        <f>'BNE-BD'!S73/'BNE-BD'!R73-1</f>
        <v>1.13492339373642E-2</v>
      </c>
      <c r="P33" s="57">
        <f>'BNE-BD'!T73/'BNE-BD'!S73-1</f>
        <v>1.1257977410644271E-2</v>
      </c>
      <c r="Q33" s="57">
        <f>'BNE-BD'!U73/'BNE-BD'!T73-1</f>
        <v>1.1124836686579709E-2</v>
      </c>
      <c r="R33" s="57">
        <f>'BNE-BD'!V73/'BNE-BD'!U73-1</f>
        <v>1.0951712969761385E-2</v>
      </c>
      <c r="S33" s="57">
        <f>'BNE-BD'!W73/'BNE-BD'!V73-1</f>
        <v>1.0817471168374837E-2</v>
      </c>
      <c r="T33" s="57">
        <f>'BNE-BD'!X73/'BNE-BD'!W73-1</f>
        <v>1.0714758107094102E-2</v>
      </c>
      <c r="U33" s="57">
        <f>'BNE-BD'!Y73/'BNE-BD'!X73-1</f>
        <v>1.0562615781842588E-2</v>
      </c>
      <c r="V33" s="57">
        <f>'BNE-BD'!Z73/'BNE-BD'!Y73-1</f>
        <v>1.0363910610050597E-2</v>
      </c>
      <c r="W33" s="57">
        <f>'BNE-BD'!AA73/'BNE-BD'!Z73-1</f>
        <v>4.0140314769638863E-3</v>
      </c>
      <c r="X33" s="57">
        <f>'BNE-BD'!AB73/'BNE-BD'!AA73-1</f>
        <v>1.9785066817086916E-2</v>
      </c>
      <c r="Y33" s="57">
        <f>'BNE-BD'!AC73/'BNE-BD'!AB73-1</f>
        <v>3.7642910567379229E-3</v>
      </c>
    </row>
    <row r="34" spans="2:25">
      <c r="B34" s="58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</row>
    <row r="35" spans="2:25">
      <c r="B35" s="51" t="s">
        <v>138</v>
      </c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</row>
    <row r="36" spans="2:25">
      <c r="B36" s="53" t="s">
        <v>139</v>
      </c>
      <c r="C36" s="65">
        <f t="shared" ref="C36:J36" si="0">+C25/C29</f>
        <v>-2.641357227225507</v>
      </c>
      <c r="D36" s="65">
        <f t="shared" si="0"/>
        <v>19.92533214547236</v>
      </c>
      <c r="E36" s="65">
        <f t="shared" si="0"/>
        <v>0.84391966477004332</v>
      </c>
      <c r="F36" s="65">
        <f t="shared" si="0"/>
        <v>6.3589268111687991</v>
      </c>
      <c r="G36" s="65">
        <f t="shared" si="0"/>
        <v>-3.3919756744054177</v>
      </c>
      <c r="H36" s="65">
        <f t="shared" si="0"/>
        <v>-0.57053017743164869</v>
      </c>
      <c r="I36" s="65">
        <f t="shared" si="0"/>
        <v>1.2234228922191464</v>
      </c>
      <c r="J36" s="65">
        <f t="shared" si="0"/>
        <v>6.6791270123573554E-2</v>
      </c>
      <c r="K36" s="65">
        <f t="shared" ref="K36" si="1">+K25/K29</f>
        <v>1.6577682413540911</v>
      </c>
      <c r="L36" s="65">
        <f t="shared" ref="L36:Y36" si="2">+L25/L29</f>
        <v>11.549117881390378</v>
      </c>
      <c r="M36" s="65">
        <f t="shared" si="2"/>
        <v>2.9707701427065123</v>
      </c>
      <c r="N36" s="65">
        <f t="shared" si="2"/>
        <v>-6.7104057504405379</v>
      </c>
      <c r="O36" s="65">
        <f t="shared" si="2"/>
        <v>-0.729805399163448</v>
      </c>
      <c r="P36" s="65">
        <f t="shared" si="2"/>
        <v>-2.5951738713176344</v>
      </c>
      <c r="Q36" s="65">
        <f t="shared" si="2"/>
        <v>7.0666083953737404</v>
      </c>
      <c r="R36" s="65">
        <f t="shared" si="2"/>
        <v>-2.3626567673141472</v>
      </c>
      <c r="S36" s="65">
        <f t="shared" si="2"/>
        <v>0.99848992530760472</v>
      </c>
      <c r="T36" s="65">
        <f t="shared" si="2"/>
        <v>-1.0539141785883088</v>
      </c>
      <c r="U36" s="65">
        <f t="shared" si="2"/>
        <v>-5.0328104354331602</v>
      </c>
      <c r="V36" s="65">
        <f t="shared" si="2"/>
        <v>5.8071527813446888</v>
      </c>
      <c r="W36" s="65">
        <f t="shared" si="2"/>
        <v>0.8445517504334864</v>
      </c>
      <c r="X36" s="65">
        <f t="shared" si="2"/>
        <v>1.8379443196316978</v>
      </c>
      <c r="Y36" s="65">
        <f t="shared" si="2"/>
        <v>8.6818044925097204E-2</v>
      </c>
    </row>
    <row r="37" spans="2:25">
      <c r="B37" s="53" t="s">
        <v>140</v>
      </c>
      <c r="C37" s="65"/>
      <c r="D37" s="65">
        <f t="shared" ref="D37:J37" si="3">+D25/D33</f>
        <v>8.353742586839525</v>
      </c>
      <c r="E37" s="65">
        <f t="shared" si="3"/>
        <v>3.2546348290882094</v>
      </c>
      <c r="F37" s="65">
        <f t="shared" si="3"/>
        <v>19.451725168174931</v>
      </c>
      <c r="G37" s="65">
        <f t="shared" si="3"/>
        <v>-12.78206184186269</v>
      </c>
      <c r="H37" s="65">
        <f t="shared" si="3"/>
        <v>-2.8095879246424831</v>
      </c>
      <c r="I37" s="65">
        <f t="shared" si="3"/>
        <v>7.5142679050748189</v>
      </c>
      <c r="J37" s="65">
        <f t="shared" si="3"/>
        <v>0.48468714237188198</v>
      </c>
      <c r="K37" s="65">
        <f t="shared" ref="K37" si="4">+K25/K33</f>
        <v>13.253764360497232</v>
      </c>
      <c r="L37" s="65">
        <f t="shared" ref="L37:Y37" si="5">+L25/L33</f>
        <v>11.218446837067821</v>
      </c>
      <c r="M37" s="65">
        <f t="shared" si="5"/>
        <v>21.857681479163269</v>
      </c>
      <c r="N37" s="65">
        <f t="shared" si="5"/>
        <v>-37.255535466510487</v>
      </c>
      <c r="O37" s="65">
        <f t="shared" si="5"/>
        <v>-3.948111620798886</v>
      </c>
      <c r="P37" s="65">
        <f t="shared" si="5"/>
        <v>-13.491146578288888</v>
      </c>
      <c r="Q37" s="65">
        <f t="shared" si="5"/>
        <v>15.130312056716871</v>
      </c>
      <c r="R37" s="65">
        <f t="shared" si="5"/>
        <v>-7.0240606302397177</v>
      </c>
      <c r="S37" s="65">
        <f t="shared" si="5"/>
        <v>3.6514154425497862</v>
      </c>
      <c r="T37" s="65">
        <f t="shared" si="5"/>
        <v>-2.4778003362587224</v>
      </c>
      <c r="U37" s="65">
        <f t="shared" si="5"/>
        <v>-18.946990739145324</v>
      </c>
      <c r="V37" s="65">
        <f t="shared" si="5"/>
        <v>12.015598502352702</v>
      </c>
      <c r="W37" s="65">
        <f t="shared" si="5"/>
        <v>-23.372358952984271</v>
      </c>
      <c r="X37" s="65">
        <f t="shared" si="5"/>
        <v>12.671452377767936</v>
      </c>
      <c r="Y37" s="65">
        <f t="shared" si="5"/>
        <v>0.65531190227694314</v>
      </c>
    </row>
    <row r="38" spans="2:25">
      <c r="B38" s="66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</row>
  </sheetData>
  <mergeCells count="1">
    <mergeCell ref="B2:O2"/>
  </mergeCells>
  <pageMargins left="0.25" right="0.25" top="0.75" bottom="0.75" header="0.3" footer="0.3"/>
  <pageSetup paperSize="9" scale="82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9">
    <pageSetUpPr fitToPage="1"/>
  </sheetPr>
  <dimension ref="B1:Y41"/>
  <sheetViews>
    <sheetView showGridLines="0" showRowColHeaders="0" view="pageBreakPreview" topLeftCell="A22" zoomScale="70" zoomScaleNormal="100" zoomScaleSheetLayoutView="70" workbookViewId="0">
      <selection activeCell="B7" sqref="B7:Z41"/>
    </sheetView>
  </sheetViews>
  <sheetFormatPr baseColWidth="10" defaultColWidth="11.42578125" defaultRowHeight="14.25"/>
  <cols>
    <col min="1" max="1" width="1.7109375" style="26" customWidth="1"/>
    <col min="2" max="2" width="22.140625" style="26" customWidth="1"/>
    <col min="3" max="25" width="7.7109375" style="26" customWidth="1"/>
    <col min="26" max="26" width="1.7109375" style="26" customWidth="1"/>
    <col min="27" max="16384" width="11.42578125" style="26"/>
  </cols>
  <sheetData>
    <row r="1" spans="2:25" ht="5.0999999999999996" customHeight="1"/>
    <row r="2" spans="2:25" ht="30" customHeight="1">
      <c r="B2" s="116" t="str">
        <f>+"BALANCE NACIONAL DE ENERGÍA"&amp;" "&amp;Índice!C5</f>
        <v>BALANCE NACIONAL DE ENERGÍA 2022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49"/>
      <c r="Q2" s="49"/>
      <c r="R2" s="49"/>
      <c r="S2" s="49"/>
      <c r="T2" s="49"/>
      <c r="U2" s="33"/>
    </row>
    <row r="3" spans="2:25" ht="5.0999999999999996" customHeight="1" thickBot="1"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</row>
    <row r="4" spans="2:25" ht="15" thickTop="1"/>
    <row r="5" spans="2:25">
      <c r="B5" s="34" t="s">
        <v>171</v>
      </c>
      <c r="C5" s="34"/>
      <c r="D5" s="34"/>
      <c r="E5" s="34"/>
      <c r="F5" s="34"/>
      <c r="G5" s="34"/>
      <c r="H5" s="34"/>
      <c r="I5" s="34"/>
      <c r="J5" s="34"/>
    </row>
    <row r="7" spans="2:25">
      <c r="B7" s="50" t="s">
        <v>133</v>
      </c>
      <c r="C7" s="68">
        <v>2000</v>
      </c>
      <c r="D7" s="68">
        <v>2001</v>
      </c>
      <c r="E7" s="68">
        <v>2002</v>
      </c>
      <c r="F7" s="68">
        <v>2003</v>
      </c>
      <c r="G7" s="68">
        <v>2004</v>
      </c>
      <c r="H7" s="68">
        <v>2005</v>
      </c>
      <c r="I7" s="68">
        <v>2006</v>
      </c>
      <c r="J7" s="68">
        <v>2007</v>
      </c>
      <c r="K7" s="68">
        <v>2008</v>
      </c>
      <c r="L7" s="68">
        <v>2009</v>
      </c>
      <c r="M7" s="68">
        <v>2010</v>
      </c>
      <c r="N7" s="68">
        <v>2011</v>
      </c>
      <c r="O7" s="68">
        <v>2012</v>
      </c>
      <c r="P7" s="68">
        <v>2013</v>
      </c>
      <c r="Q7" s="68">
        <v>2014</v>
      </c>
      <c r="R7" s="68">
        <v>2015</v>
      </c>
      <c r="S7" s="68">
        <v>2016</v>
      </c>
      <c r="T7" s="68">
        <v>2017</v>
      </c>
      <c r="U7" s="68">
        <v>2018</v>
      </c>
      <c r="V7" s="68">
        <v>2019</v>
      </c>
      <c r="W7" s="68">
        <v>2020</v>
      </c>
      <c r="X7" s="68">
        <v>2021</v>
      </c>
      <c r="Y7" s="68">
        <v>2022</v>
      </c>
    </row>
    <row r="8" spans="2:25">
      <c r="B8" s="51" t="s">
        <v>9</v>
      </c>
      <c r="C8" s="52"/>
      <c r="D8" s="52"/>
      <c r="E8" s="52"/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</row>
    <row r="9" spans="2:25">
      <c r="B9" s="53" t="s">
        <v>23</v>
      </c>
      <c r="C9" s="70">
        <f>'BNE-BD'!G362</f>
        <v>0</v>
      </c>
      <c r="D9" s="70">
        <f>'BNE-BD'!H362</f>
        <v>0</v>
      </c>
      <c r="E9" s="70">
        <f>'BNE-BD'!I362</f>
        <v>0</v>
      </c>
      <c r="F9" s="70">
        <f>'BNE-BD'!J362</f>
        <v>0</v>
      </c>
      <c r="G9" s="70">
        <f>'BNE-BD'!K362</f>
        <v>0</v>
      </c>
      <c r="H9" s="70">
        <f>'BNE-BD'!L362</f>
        <v>0</v>
      </c>
      <c r="I9" s="70">
        <f>'BNE-BD'!M362</f>
        <v>0</v>
      </c>
      <c r="J9" s="70">
        <f>'BNE-BD'!N362</f>
        <v>0</v>
      </c>
      <c r="K9" s="70">
        <f>'BNE-BD'!O362</f>
        <v>0</v>
      </c>
      <c r="L9" s="70">
        <f>'BNE-BD'!P362</f>
        <v>0</v>
      </c>
      <c r="M9" s="70">
        <f>'BNE-BD'!Q362</f>
        <v>0</v>
      </c>
      <c r="N9" s="70">
        <f>'BNE-BD'!R362</f>
        <v>0</v>
      </c>
      <c r="O9" s="70">
        <f>'BNE-BD'!S362</f>
        <v>0</v>
      </c>
      <c r="P9" s="70">
        <f>'BNE-BD'!T362</f>
        <v>0</v>
      </c>
      <c r="Q9" s="70">
        <f>'BNE-BD'!U362</f>
        <v>0</v>
      </c>
      <c r="R9" s="70">
        <f>'BNE-BD'!V362</f>
        <v>0</v>
      </c>
      <c r="S9" s="70">
        <f>'BNE-BD'!W362</f>
        <v>0</v>
      </c>
      <c r="T9" s="70">
        <f>'BNE-BD'!X362</f>
        <v>0</v>
      </c>
      <c r="U9" s="70">
        <f>'BNE-BD'!Y362</f>
        <v>0</v>
      </c>
      <c r="V9" s="70">
        <f>'BNE-BD'!Z362</f>
        <v>0</v>
      </c>
      <c r="W9" s="70">
        <f>'BNE-BD'!AA362</f>
        <v>0</v>
      </c>
      <c r="X9" s="70">
        <f>'BNE-BD'!AB362</f>
        <v>0</v>
      </c>
      <c r="Y9" s="70">
        <f>'BNE-BD'!AC362</f>
        <v>0</v>
      </c>
    </row>
    <row r="10" spans="2:25">
      <c r="B10" s="53" t="s">
        <v>34</v>
      </c>
      <c r="C10" s="70">
        <f>'BNE-BD'!G363</f>
        <v>0</v>
      </c>
      <c r="D10" s="70">
        <f>'BNE-BD'!H363</f>
        <v>0</v>
      </c>
      <c r="E10" s="70">
        <f>'BNE-BD'!I363</f>
        <v>0</v>
      </c>
      <c r="F10" s="70">
        <f>'BNE-BD'!J363</f>
        <v>0</v>
      </c>
      <c r="G10" s="70">
        <f>'BNE-BD'!K363</f>
        <v>0</v>
      </c>
      <c r="H10" s="70">
        <f>'BNE-BD'!L363</f>
        <v>0</v>
      </c>
      <c r="I10" s="70">
        <f>'BNE-BD'!M363</f>
        <v>0</v>
      </c>
      <c r="J10" s="70">
        <f>'BNE-BD'!N363</f>
        <v>0</v>
      </c>
      <c r="K10" s="70">
        <f>'BNE-BD'!O363</f>
        <v>0</v>
      </c>
      <c r="L10" s="70">
        <f>'BNE-BD'!P363</f>
        <v>0</v>
      </c>
      <c r="M10" s="70">
        <f>'BNE-BD'!Q363</f>
        <v>0</v>
      </c>
      <c r="N10" s="70">
        <f>'BNE-BD'!R363</f>
        <v>0</v>
      </c>
      <c r="O10" s="70">
        <f>'BNE-BD'!S363</f>
        <v>0</v>
      </c>
      <c r="P10" s="70">
        <f>'BNE-BD'!T363</f>
        <v>0</v>
      </c>
      <c r="Q10" s="70">
        <f>'BNE-BD'!U363</f>
        <v>0</v>
      </c>
      <c r="R10" s="70">
        <f>'BNE-BD'!V363</f>
        <v>0</v>
      </c>
      <c r="S10" s="70">
        <f>'BNE-BD'!W363</f>
        <v>0</v>
      </c>
      <c r="T10" s="70">
        <f>'BNE-BD'!X363</f>
        <v>0.72270911708402508</v>
      </c>
      <c r="U10" s="70">
        <f>'BNE-BD'!Y363</f>
        <v>0.75103845457004847</v>
      </c>
      <c r="V10" s="70">
        <f>'BNE-BD'!Z363</f>
        <v>0.77470571333165028</v>
      </c>
      <c r="W10" s="70">
        <f>'BNE-BD'!AA363</f>
        <v>0.79195934347416286</v>
      </c>
      <c r="X10" s="70">
        <f>'BNE-BD'!AB363</f>
        <v>0.82768894260994819</v>
      </c>
      <c r="Y10" s="70">
        <f>'BNE-BD'!AC363</f>
        <v>0.83872510758807395</v>
      </c>
    </row>
    <row r="11" spans="2:25">
      <c r="B11" s="53" t="s">
        <v>16</v>
      </c>
      <c r="C11" s="70">
        <f>'BNE-BD'!G364</f>
        <v>4.963189153642305</v>
      </c>
      <c r="D11" s="70">
        <f>'BNE-BD'!H364</f>
        <v>4.7993698726805132</v>
      </c>
      <c r="E11" s="70">
        <f>'BNE-BD'!I364</f>
        <v>4.4843336524941551</v>
      </c>
      <c r="F11" s="70">
        <f>'BNE-BD'!J364</f>
        <v>4.3418062733095262</v>
      </c>
      <c r="G11" s="70">
        <f>'BNE-BD'!K364</f>
        <v>4.1102399627943189</v>
      </c>
      <c r="H11" s="70">
        <f>'BNE-BD'!L364</f>
        <v>3.8426884736417954</v>
      </c>
      <c r="I11" s="70">
        <f>'BNE-BD'!M364</f>
        <v>3.6588495768172993</v>
      </c>
      <c r="J11" s="70">
        <f>'BNE-BD'!N364</f>
        <v>3.4387890601220414</v>
      </c>
      <c r="K11" s="70">
        <f>'BNE-BD'!O364</f>
        <v>3.1975573049974457</v>
      </c>
      <c r="L11" s="70">
        <f>'BNE-BD'!P364</f>
        <v>3.2837920202145479</v>
      </c>
      <c r="M11" s="70">
        <f>'BNE-BD'!Q364</f>
        <v>3.1343090794464019</v>
      </c>
      <c r="N11" s="70">
        <f>'BNE-BD'!R364</f>
        <v>2.9857259030178036</v>
      </c>
      <c r="O11" s="70">
        <f>'BNE-BD'!S364</f>
        <v>2.9407331596103665</v>
      </c>
      <c r="P11" s="70">
        <f>'BNE-BD'!T364</f>
        <v>2.8138823790467571</v>
      </c>
      <c r="Q11" s="70">
        <f>'BNE-BD'!U364</f>
        <v>2.7785956234516922</v>
      </c>
      <c r="R11" s="70">
        <f>'BNE-BD'!V364</f>
        <v>2.7437513721807947</v>
      </c>
      <c r="S11" s="70">
        <f>'BNE-BD'!W364</f>
        <v>2.7093440761243883</v>
      </c>
      <c r="T11" s="70">
        <f>'BNE-BD'!X364</f>
        <v>2.6753682557599547</v>
      </c>
      <c r="U11" s="70">
        <f>'BNE-BD'!Y364</f>
        <v>2.6409968327292792</v>
      </c>
      <c r="V11" s="70">
        <f>'BNE-BD'!Z364</f>
        <v>2.6512142935249883</v>
      </c>
      <c r="W11" s="70">
        <f>'BNE-BD'!AA364</f>
        <v>2.2229262109291557</v>
      </c>
      <c r="X11" s="70">
        <f>'BNE-BD'!AB364</f>
        <v>2.0595350829026025</v>
      </c>
      <c r="Y11" s="70">
        <f>'BNE-BD'!AC364</f>
        <v>2.1283280142730114</v>
      </c>
    </row>
    <row r="12" spans="2:25">
      <c r="B12" s="51" t="s">
        <v>43</v>
      </c>
      <c r="C12" s="70">
        <f>'BNE-BD'!G365</f>
        <v>4.963189153642305</v>
      </c>
      <c r="D12" s="70">
        <f>'BNE-BD'!H365</f>
        <v>4.7993698726805132</v>
      </c>
      <c r="E12" s="70">
        <f>'BNE-BD'!I365</f>
        <v>4.4843336524941551</v>
      </c>
      <c r="F12" s="70">
        <f>'BNE-BD'!J365</f>
        <v>4.3418062733095262</v>
      </c>
      <c r="G12" s="70">
        <f>'BNE-BD'!K365</f>
        <v>4.1102399627943189</v>
      </c>
      <c r="H12" s="70">
        <f>'BNE-BD'!L365</f>
        <v>3.8426884736417954</v>
      </c>
      <c r="I12" s="70">
        <f>'BNE-BD'!M365</f>
        <v>3.6588495768172993</v>
      </c>
      <c r="J12" s="70">
        <f>'BNE-BD'!N365</f>
        <v>3.4387890601220414</v>
      </c>
      <c r="K12" s="70">
        <f>'BNE-BD'!O365</f>
        <v>3.1975573049974457</v>
      </c>
      <c r="L12" s="70">
        <f>'BNE-BD'!P365</f>
        <v>3.2837920202145479</v>
      </c>
      <c r="M12" s="70">
        <f>'BNE-BD'!Q365</f>
        <v>3.1343090794464019</v>
      </c>
      <c r="N12" s="70">
        <f>'BNE-BD'!R365</f>
        <v>2.9857259030178036</v>
      </c>
      <c r="O12" s="70">
        <f>'BNE-BD'!S365</f>
        <v>2.9407331596103665</v>
      </c>
      <c r="P12" s="70">
        <f>'BNE-BD'!T365</f>
        <v>2.8138823790467571</v>
      </c>
      <c r="Q12" s="70">
        <f>'BNE-BD'!U365</f>
        <v>2.7785956234516922</v>
      </c>
      <c r="R12" s="70">
        <f>'BNE-BD'!V365</f>
        <v>2.7437513721807947</v>
      </c>
      <c r="S12" s="70">
        <f>'BNE-BD'!W365</f>
        <v>2.7093440761243883</v>
      </c>
      <c r="T12" s="70">
        <f>'BNE-BD'!X365</f>
        <v>3.3980773728439799</v>
      </c>
      <c r="U12" s="70">
        <f>'BNE-BD'!Y365</f>
        <v>3.3920352872993278</v>
      </c>
      <c r="V12" s="70">
        <f>'BNE-BD'!Z365</f>
        <v>3.4259200068566384</v>
      </c>
      <c r="W12" s="70">
        <f>'BNE-BD'!AA365</f>
        <v>3.0148855544033184</v>
      </c>
      <c r="X12" s="70">
        <f>'BNE-BD'!AB365</f>
        <v>2.8872240255125505</v>
      </c>
      <c r="Y12" s="70">
        <f>'BNE-BD'!AC365</f>
        <v>2.9670531218610856</v>
      </c>
    </row>
    <row r="13" spans="2:25">
      <c r="B13" s="51"/>
      <c r="C13" s="52"/>
      <c r="D13" s="52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</row>
    <row r="14" spans="2:25">
      <c r="B14" s="54" t="s">
        <v>10</v>
      </c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</row>
    <row r="15" spans="2:25">
      <c r="B15" s="53" t="s">
        <v>21</v>
      </c>
      <c r="C15" s="69">
        <f>'BNE-BD'!G366</f>
        <v>3.1274152869964023</v>
      </c>
      <c r="D15" s="69">
        <f>'BNE-BD'!H366</f>
        <v>3.0241891338668796</v>
      </c>
      <c r="E15" s="69">
        <f>'BNE-BD'!I366</f>
        <v>2.8256778419397239</v>
      </c>
      <c r="F15" s="69">
        <f>'BNE-BD'!J366</f>
        <v>2.7358681871635349</v>
      </c>
      <c r="G15" s="69">
        <f>'BNE-BD'!K366</f>
        <v>2.5899531319359603</v>
      </c>
      <c r="H15" s="69">
        <f>'BNE-BD'!L366</f>
        <v>2.4213630195441733</v>
      </c>
      <c r="I15" s="69">
        <f>'BNE-BD'!M366</f>
        <v>2.3055220635629663</v>
      </c>
      <c r="J15" s="69">
        <f>'BNE-BD'!N366</f>
        <v>2.1668570635655318</v>
      </c>
      <c r="K15" s="69">
        <f>'BNE-BD'!O366</f>
        <v>2.0148515978596797</v>
      </c>
      <c r="L15" s="69">
        <f>'BNE-BD'!P366</f>
        <v>2.0691899996999217</v>
      </c>
      <c r="M15" s="69">
        <f>'BNE-BD'!Q366</f>
        <v>1.974997491691155</v>
      </c>
      <c r="N15" s="69">
        <f>'BNE-BD'!R366</f>
        <v>1.8813719450983422</v>
      </c>
      <c r="O15" s="69">
        <f>'BNE-BD'!S366</f>
        <v>1.8530210220969365</v>
      </c>
      <c r="P15" s="69">
        <f>'BNE-BD'!T366</f>
        <v>1.7730895389273047</v>
      </c>
      <c r="Q15" s="69">
        <f>'BNE-BD'!U366</f>
        <v>1.7508545735733196</v>
      </c>
      <c r="R15" s="69">
        <f>'BNE-BD'!V366</f>
        <v>1.6922405357511046</v>
      </c>
      <c r="S15" s="69">
        <f>'BNE-BD'!W366</f>
        <v>1.6096979247674725</v>
      </c>
      <c r="T15" s="69">
        <f>'BNE-BD'!X366</f>
        <v>1.5827619833285433</v>
      </c>
      <c r="U15" s="69">
        <f>'BNE-BD'!Y366</f>
        <v>1.5624276680174711</v>
      </c>
      <c r="V15" s="69">
        <f>'BNE-BD'!Z366</f>
        <v>1.5483216402559057</v>
      </c>
      <c r="W15" s="69">
        <f>'BNE-BD'!AA366</f>
        <v>1.2981993818755173</v>
      </c>
      <c r="X15" s="69">
        <f>'BNE-BD'!AB366</f>
        <v>1.434515784665408</v>
      </c>
      <c r="Y15" s="69">
        <f>'BNE-BD'!AC366</f>
        <v>1.4824317180930511</v>
      </c>
    </row>
    <row r="16" spans="2:25">
      <c r="B16" s="53" t="s">
        <v>22</v>
      </c>
      <c r="C16" s="69">
        <f>'BNE-BD'!G367</f>
        <v>3.1274152869964023</v>
      </c>
      <c r="D16" s="69">
        <f>'BNE-BD'!H367</f>
        <v>3.0241891338668796</v>
      </c>
      <c r="E16" s="69">
        <f>'BNE-BD'!I367</f>
        <v>2.8256778419397239</v>
      </c>
      <c r="F16" s="69">
        <f>'BNE-BD'!J367</f>
        <v>2.7358681871635349</v>
      </c>
      <c r="G16" s="69">
        <f>'BNE-BD'!K367</f>
        <v>2.5899531319359603</v>
      </c>
      <c r="H16" s="69">
        <f>'BNE-BD'!L367</f>
        <v>2.4213630195441733</v>
      </c>
      <c r="I16" s="69">
        <f>'BNE-BD'!M367</f>
        <v>2.3055220635629663</v>
      </c>
      <c r="J16" s="69">
        <f>'BNE-BD'!N367</f>
        <v>2.1668570635655318</v>
      </c>
      <c r="K16" s="69">
        <f>'BNE-BD'!O367</f>
        <v>2.0148515978596797</v>
      </c>
      <c r="L16" s="69">
        <f>'BNE-BD'!P367</f>
        <v>2.0691899996999217</v>
      </c>
      <c r="M16" s="69">
        <f>'BNE-BD'!Q367</f>
        <v>1.974997491691155</v>
      </c>
      <c r="N16" s="69">
        <f>'BNE-BD'!R367</f>
        <v>1.8813719450983422</v>
      </c>
      <c r="O16" s="69">
        <f>'BNE-BD'!S367</f>
        <v>1.8530210220969365</v>
      </c>
      <c r="P16" s="69">
        <f>'BNE-BD'!T367</f>
        <v>1.7730895389273047</v>
      </c>
      <c r="Q16" s="69">
        <f>'BNE-BD'!U367</f>
        <v>1.7508545735733196</v>
      </c>
      <c r="R16" s="69">
        <f>'BNE-BD'!V367</f>
        <v>1.6922405357511046</v>
      </c>
      <c r="S16" s="69">
        <f>'BNE-BD'!W367</f>
        <v>1.6096979247674725</v>
      </c>
      <c r="T16" s="69">
        <f>'BNE-BD'!X367</f>
        <v>0</v>
      </c>
      <c r="U16" s="69">
        <f>'BNE-BD'!Y367</f>
        <v>0</v>
      </c>
      <c r="V16" s="69">
        <f>'BNE-BD'!Z367</f>
        <v>0</v>
      </c>
      <c r="W16" s="69">
        <f>'BNE-BD'!AA367</f>
        <v>0</v>
      </c>
      <c r="X16" s="69">
        <f>'BNE-BD'!AB367</f>
        <v>0</v>
      </c>
      <c r="Y16" s="69">
        <f>'BNE-BD'!AC367</f>
        <v>0</v>
      </c>
    </row>
    <row r="17" spans="2:25">
      <c r="B17" s="53" t="s">
        <v>95</v>
      </c>
      <c r="C17" s="69">
        <f>'BNE-BD'!G368</f>
        <v>187.88810584141757</v>
      </c>
      <c r="D17" s="69">
        <f>'BNE-BD'!H368</f>
        <v>227.14130244689852</v>
      </c>
      <c r="E17" s="69">
        <f>'BNE-BD'!I368</f>
        <v>314.78833238693983</v>
      </c>
      <c r="F17" s="69">
        <f>'BNE-BD'!J368</f>
        <v>345.42452674399038</v>
      </c>
      <c r="G17" s="69">
        <f>'BNE-BD'!K368</f>
        <v>394.9766476947969</v>
      </c>
      <c r="H17" s="69">
        <f>'BNE-BD'!L368</f>
        <v>565.53308628767945</v>
      </c>
      <c r="I17" s="69">
        <f>'BNE-BD'!M368</f>
        <v>598.88956168833477</v>
      </c>
      <c r="J17" s="69">
        <f>'BNE-BD'!N368</f>
        <v>404.61163297804427</v>
      </c>
      <c r="K17" s="69">
        <f>'BNE-BD'!O368</f>
        <v>478.18528531965433</v>
      </c>
      <c r="L17" s="69">
        <f>'BNE-BD'!P368</f>
        <v>798.65236882621411</v>
      </c>
      <c r="M17" s="69">
        <f>'BNE-BD'!Q368</f>
        <v>1036.7841307038739</v>
      </c>
      <c r="N17" s="69">
        <f>'BNE-BD'!R368</f>
        <v>1131.5372228625545</v>
      </c>
      <c r="O17" s="69">
        <f>'BNE-BD'!S368</f>
        <v>1137.6946880690939</v>
      </c>
      <c r="P17" s="69">
        <f>'BNE-BD'!T368</f>
        <v>1503.8206419543244</v>
      </c>
      <c r="Q17" s="69">
        <f>'BNE-BD'!U368</f>
        <v>1232.0275708876186</v>
      </c>
      <c r="R17" s="69">
        <f>'BNE-BD'!V368</f>
        <v>1512.7186081415064</v>
      </c>
      <c r="S17" s="69">
        <f>'BNE-BD'!W368</f>
        <v>2266.4729989481725</v>
      </c>
      <c r="T17" s="69">
        <f>'BNE-BD'!X368</f>
        <v>2639.9464498952448</v>
      </c>
      <c r="U17" s="69">
        <f>'BNE-BD'!Y368</f>
        <v>2596.6188633755587</v>
      </c>
      <c r="V17" s="69">
        <f>'BNE-BD'!Z368</f>
        <v>2435.3154778689122</v>
      </c>
      <c r="W17" s="69">
        <f>'BNE-BD'!AA368</f>
        <v>1728.2440291228986</v>
      </c>
      <c r="X17" s="69">
        <f>'BNE-BD'!AB368</f>
        <v>1849.082395015892</v>
      </c>
      <c r="Y17" s="69">
        <f>'BNE-BD'!AC368</f>
        <v>1901.8136655397416</v>
      </c>
    </row>
    <row r="18" spans="2:25">
      <c r="B18" s="53" t="s">
        <v>24</v>
      </c>
      <c r="C18" s="69">
        <f>'BNE-BD'!G369</f>
        <v>0</v>
      </c>
      <c r="D18" s="69">
        <f>'BNE-BD'!H369</f>
        <v>0</v>
      </c>
      <c r="E18" s="69">
        <f>'BNE-BD'!I369</f>
        <v>0</v>
      </c>
      <c r="F18" s="69">
        <f>'BNE-BD'!J369</f>
        <v>0</v>
      </c>
      <c r="G18" s="69">
        <f>'BNE-BD'!K369</f>
        <v>207.83365131518673</v>
      </c>
      <c r="H18" s="69">
        <f>'BNE-BD'!L369</f>
        <v>869.94215388497548</v>
      </c>
      <c r="I18" s="69">
        <f>'BNE-BD'!M369</f>
        <v>2023.5901035157342</v>
      </c>
      <c r="J18" s="69">
        <f>'BNE-BD'!N369</f>
        <v>3192.9813213330472</v>
      </c>
      <c r="K18" s="69">
        <f>'BNE-BD'!O369</f>
        <v>3965.4922628605837</v>
      </c>
      <c r="L18" s="69">
        <f>'BNE-BD'!P369</f>
        <v>3755.1720903561054</v>
      </c>
      <c r="M18" s="69">
        <f>'BNE-BD'!Q369</f>
        <v>4425.9498958597815</v>
      </c>
      <c r="N18" s="69">
        <f>'BNE-BD'!R369</f>
        <v>6461.2249733365106</v>
      </c>
      <c r="O18" s="69">
        <f>'BNE-BD'!S369</f>
        <v>5472.6337290339743</v>
      </c>
      <c r="P18" s="69">
        <f>'BNE-BD'!T369</f>
        <v>6054.8956533221271</v>
      </c>
      <c r="Q18" s="69">
        <f>'BNE-BD'!U369</f>
        <v>6296.9935407790717</v>
      </c>
      <c r="R18" s="69">
        <f>'BNE-BD'!V369</f>
        <v>6533.2519816273152</v>
      </c>
      <c r="S18" s="69">
        <f>'BNE-BD'!W369</f>
        <v>6540.3116337674019</v>
      </c>
      <c r="T18" s="69">
        <f>'BNE-BD'!X369</f>
        <v>2427.3533582014738</v>
      </c>
      <c r="U18" s="69">
        <f>'BNE-BD'!Y369</f>
        <v>1901.6030151173356</v>
      </c>
      <c r="V18" s="69">
        <f>'BNE-BD'!Z369</f>
        <v>1936.3425606437181</v>
      </c>
      <c r="W18" s="69">
        <f>'BNE-BD'!AA369</f>
        <v>1702.7845061816315</v>
      </c>
      <c r="X18" s="69">
        <f>'BNE-BD'!AB369</f>
        <v>2326.9336216216516</v>
      </c>
      <c r="Y18" s="69">
        <f>'BNE-BD'!AC369</f>
        <v>1381.5065650193167</v>
      </c>
    </row>
    <row r="19" spans="2:25">
      <c r="B19" s="53" t="s">
        <v>15</v>
      </c>
      <c r="C19" s="69">
        <f>'BNE-BD'!G370</f>
        <v>34.938060133541541</v>
      </c>
      <c r="D19" s="69">
        <f>'BNE-BD'!H370</f>
        <v>24.721253575803605</v>
      </c>
      <c r="E19" s="69">
        <f>'BNE-BD'!I370</f>
        <v>20.252203501932556</v>
      </c>
      <c r="F19" s="69">
        <f>'BNE-BD'!J370</f>
        <v>15.894272896230635</v>
      </c>
      <c r="G19" s="69">
        <f>'BNE-BD'!K370</f>
        <v>13.41199278885647</v>
      </c>
      <c r="H19" s="69">
        <f>'BNE-BD'!L370</f>
        <v>9.1677468879538822</v>
      </c>
      <c r="I19" s="69">
        <f>'BNE-BD'!M370</f>
        <v>8.3848036213120736</v>
      </c>
      <c r="J19" s="69">
        <f>'BNE-BD'!N370</f>
        <v>7.9115112495906352</v>
      </c>
      <c r="K19" s="69">
        <f>'BNE-BD'!O370</f>
        <v>7.7102313999087606</v>
      </c>
      <c r="L19" s="69">
        <f>'BNE-BD'!P370</f>
        <v>9.4386790665380538</v>
      </c>
      <c r="M19" s="69">
        <f>'BNE-BD'!Q370</f>
        <v>8.5803791147207189</v>
      </c>
      <c r="N19" s="69">
        <f>'BNE-BD'!R370</f>
        <v>5.3180962553881219</v>
      </c>
      <c r="O19" s="69">
        <f>'BNE-BD'!S370</f>
        <v>1.3159438586119703</v>
      </c>
      <c r="P19" s="69">
        <f>'BNE-BD'!T370</f>
        <v>1.1025754229868747</v>
      </c>
      <c r="Q19" s="69">
        <f>'BNE-BD'!U370</f>
        <v>1.2730912767350295</v>
      </c>
      <c r="R19" s="69">
        <f>'BNE-BD'!V370</f>
        <v>1.1956408103511356</v>
      </c>
      <c r="S19" s="69">
        <f>'BNE-BD'!W370</f>
        <v>1.0801931084559917</v>
      </c>
      <c r="T19" s="69">
        <f>'BNE-BD'!X370</f>
        <v>0.67015987431620516</v>
      </c>
      <c r="U19" s="69">
        <f>'BNE-BD'!Y370</f>
        <v>0.47612744398481333</v>
      </c>
      <c r="V19" s="69">
        <f>'BNE-BD'!Z370</f>
        <v>2.3698339613262922</v>
      </c>
      <c r="W19" s="69">
        <f>'BNE-BD'!AA370</f>
        <v>1.1557696880499422</v>
      </c>
      <c r="X19" s="69">
        <f>'BNE-BD'!AB370</f>
        <v>5.9688915601464085</v>
      </c>
      <c r="Y19" s="69">
        <f>'BNE-BD'!AC370</f>
        <v>1.4737125036103458</v>
      </c>
    </row>
    <row r="20" spans="2:25">
      <c r="B20" s="53" t="s">
        <v>142</v>
      </c>
      <c r="C20" s="69">
        <f>'BNE-BD'!G371</f>
        <v>0</v>
      </c>
      <c r="D20" s="69">
        <f>'BNE-BD'!H371</f>
        <v>0</v>
      </c>
      <c r="E20" s="69">
        <f>'BNE-BD'!I371</f>
        <v>0</v>
      </c>
      <c r="F20" s="69">
        <f>'BNE-BD'!J371</f>
        <v>0</v>
      </c>
      <c r="G20" s="69">
        <f>'BNE-BD'!K371</f>
        <v>0</v>
      </c>
      <c r="H20" s="69">
        <f>'BNE-BD'!L371</f>
        <v>0</v>
      </c>
      <c r="I20" s="69">
        <f>'BNE-BD'!M371</f>
        <v>0</v>
      </c>
      <c r="J20" s="69">
        <f>'BNE-BD'!N371</f>
        <v>0</v>
      </c>
      <c r="K20" s="69">
        <f>'BNE-BD'!O371</f>
        <v>0</v>
      </c>
      <c r="L20" s="69">
        <f>'BNE-BD'!P371</f>
        <v>0</v>
      </c>
      <c r="M20" s="69">
        <f>'BNE-BD'!Q371</f>
        <v>311.81574872552318</v>
      </c>
      <c r="N20" s="69">
        <f>'BNE-BD'!R371</f>
        <v>717.08186200273246</v>
      </c>
      <c r="O20" s="69">
        <f>'BNE-BD'!S371</f>
        <v>1282.0272187186963</v>
      </c>
      <c r="P20" s="69">
        <f>'BNE-BD'!T371</f>
        <v>1449.9662123426849</v>
      </c>
      <c r="Q20" s="69">
        <f>'BNE-BD'!U371</f>
        <v>1451.3152142124343</v>
      </c>
      <c r="R20" s="69">
        <f>'BNE-BD'!V371</f>
        <v>2136.0153845418831</v>
      </c>
      <c r="S20" s="69">
        <f>'BNE-BD'!W371</f>
        <v>3329.9180829034985</v>
      </c>
      <c r="T20" s="69">
        <f>'BNE-BD'!X371</f>
        <v>1284.5014461081357</v>
      </c>
      <c r="U20" s="69">
        <f>'BNE-BD'!Y371</f>
        <v>1109.7704215901558</v>
      </c>
      <c r="V20" s="69">
        <f>'BNE-BD'!Z371</f>
        <v>4065.332040978009</v>
      </c>
      <c r="W20" s="69">
        <f>'BNE-BD'!AA371</f>
        <v>1248.1380190850468</v>
      </c>
      <c r="X20" s="69">
        <f>'BNE-BD'!AB371</f>
        <v>1223.4564853708923</v>
      </c>
      <c r="Y20" s="69">
        <f>'BNE-BD'!AC371</f>
        <v>722.38755937637677</v>
      </c>
    </row>
    <row r="21" spans="2:25">
      <c r="B21" s="53" t="s">
        <v>134</v>
      </c>
      <c r="C21" s="69">
        <f>'BNE-BD'!G372</f>
        <v>914.18857257494824</v>
      </c>
      <c r="D21" s="69">
        <f>'BNE-BD'!H372</f>
        <v>998.31980220744776</v>
      </c>
      <c r="E21" s="69">
        <f>'BNE-BD'!I372</f>
        <v>1165.4767024445318</v>
      </c>
      <c r="F21" s="69">
        <f>'BNE-BD'!J372</f>
        <v>782.24644596473786</v>
      </c>
      <c r="G21" s="69">
        <f>'BNE-BD'!K372</f>
        <v>460.13004263461841</v>
      </c>
      <c r="H21" s="69">
        <f>'BNE-BD'!L372</f>
        <v>299.49775305408332</v>
      </c>
      <c r="I21" s="69">
        <f>'BNE-BD'!M372</f>
        <v>118.58479868277563</v>
      </c>
      <c r="J21" s="69">
        <f>'BNE-BD'!N372</f>
        <v>81.013915652148427</v>
      </c>
      <c r="K21" s="69">
        <f>'BNE-BD'!O372</f>
        <v>60.552011676471565</v>
      </c>
      <c r="L21" s="69">
        <f>'BNE-BD'!P372</f>
        <v>48.952703842606915</v>
      </c>
      <c r="M21" s="69">
        <f>'BNE-BD'!Q372</f>
        <v>20.860630182465957</v>
      </c>
      <c r="N21" s="69">
        <f>'BNE-BD'!R372</f>
        <v>0</v>
      </c>
      <c r="O21" s="69">
        <f>'BNE-BD'!S372</f>
        <v>0</v>
      </c>
      <c r="P21" s="69">
        <f>'BNE-BD'!T372</f>
        <v>0</v>
      </c>
      <c r="Q21" s="69">
        <f>'BNE-BD'!U372</f>
        <v>0</v>
      </c>
      <c r="R21" s="69">
        <f>'BNE-BD'!V372</f>
        <v>0</v>
      </c>
      <c r="S21" s="69">
        <f>'BNE-BD'!W372</f>
        <v>0</v>
      </c>
      <c r="T21" s="69">
        <f>'BNE-BD'!X372</f>
        <v>0</v>
      </c>
      <c r="U21" s="69">
        <f>'BNE-BD'!Y372</f>
        <v>0</v>
      </c>
      <c r="V21" s="69">
        <f>'BNE-BD'!Z372</f>
        <v>0</v>
      </c>
      <c r="W21" s="69">
        <f>'BNE-BD'!AA372</f>
        <v>0</v>
      </c>
      <c r="X21" s="69">
        <f>'BNE-BD'!AB372</f>
        <v>0</v>
      </c>
      <c r="Y21" s="69">
        <f>'BNE-BD'!AC372</f>
        <v>0</v>
      </c>
    </row>
    <row r="22" spans="2:25">
      <c r="B22" s="53" t="s">
        <v>141</v>
      </c>
      <c r="C22" s="69">
        <f>'BNE-BD'!G373</f>
        <v>6960.9197753477256</v>
      </c>
      <c r="D22" s="69">
        <f>'BNE-BD'!H373</f>
        <v>6582.8982621352161</v>
      </c>
      <c r="E22" s="69">
        <f>'BNE-BD'!I373</f>
        <v>6630.1022590089087</v>
      </c>
      <c r="F22" s="69">
        <f>'BNE-BD'!J373</f>
        <v>7369.1714686493851</v>
      </c>
      <c r="G22" s="69">
        <f>'BNE-BD'!K373</f>
        <v>9215.8861077451038</v>
      </c>
      <c r="H22" s="69">
        <f>'BNE-BD'!L373</f>
        <v>8803.5538518363282</v>
      </c>
      <c r="I22" s="69">
        <f>'BNE-BD'!M373</f>
        <v>9165.7277542282736</v>
      </c>
      <c r="J22" s="69">
        <f>'BNE-BD'!N373</f>
        <v>8842.5470908476054</v>
      </c>
      <c r="K22" s="69">
        <f>'BNE-BD'!O373</f>
        <v>10491.67712057155</v>
      </c>
      <c r="L22" s="69">
        <f>'BNE-BD'!P373</f>
        <v>10278.652676545689</v>
      </c>
      <c r="M22" s="69">
        <f>'BNE-BD'!Q373</f>
        <v>11284.04122799877</v>
      </c>
      <c r="N22" s="69">
        <f>'BNE-BD'!R373</f>
        <v>10912.231462930302</v>
      </c>
      <c r="O22" s="69">
        <f>'BNE-BD'!S373</f>
        <v>10783.319140170346</v>
      </c>
      <c r="P22" s="69">
        <f>'BNE-BD'!T373</f>
        <v>11170.573829387793</v>
      </c>
      <c r="Q22" s="69">
        <f>'BNE-BD'!U373</f>
        <v>10594.452681070523</v>
      </c>
      <c r="R22" s="69">
        <f>'BNE-BD'!V373</f>
        <v>11827.627123505201</v>
      </c>
      <c r="S22" s="69">
        <f>'BNE-BD'!W373</f>
        <v>13289.087758900385</v>
      </c>
      <c r="T22" s="69">
        <f>'BNE-BD'!X373</f>
        <v>13322.163062419411</v>
      </c>
      <c r="U22" s="69">
        <f>'BNE-BD'!Y373</f>
        <v>13184.056893111121</v>
      </c>
      <c r="V22" s="69">
        <f>'BNE-BD'!Z373</f>
        <v>13329.610096028737</v>
      </c>
      <c r="W22" s="69">
        <f>'BNE-BD'!AA373</f>
        <v>12604.589093717928</v>
      </c>
      <c r="X22" s="69">
        <f>'BNE-BD'!AB373</f>
        <v>14923.127436583893</v>
      </c>
      <c r="Y22" s="69">
        <f>'BNE-BD'!AC373</f>
        <v>14594.860439175158</v>
      </c>
    </row>
    <row r="23" spans="2:25">
      <c r="B23" s="53" t="s">
        <v>98</v>
      </c>
      <c r="C23" s="69">
        <f>'BNE-BD'!G374</f>
        <v>4157.0014067189459</v>
      </c>
      <c r="D23" s="69">
        <f>'BNE-BD'!H374</f>
        <v>3262.6334280465758</v>
      </c>
      <c r="E23" s="69">
        <f>'BNE-BD'!I374</f>
        <v>2916.4060924046416</v>
      </c>
      <c r="F23" s="69">
        <f>'BNE-BD'!J374</f>
        <v>2502.3347927388804</v>
      </c>
      <c r="G23" s="69">
        <f>'BNE-BD'!K374</f>
        <v>2887.9753979270017</v>
      </c>
      <c r="H23" s="69">
        <f>'BNE-BD'!L374</f>
        <v>2284.0144357738291</v>
      </c>
      <c r="I23" s="69">
        <f>'BNE-BD'!M374</f>
        <v>1439.2546153829014</v>
      </c>
      <c r="J23" s="69">
        <f>'BNE-BD'!N374</f>
        <v>1501.5694840898263</v>
      </c>
      <c r="K23" s="69">
        <f>'BNE-BD'!O374</f>
        <v>721.45221596643046</v>
      </c>
      <c r="L23" s="69">
        <f>'BNE-BD'!P374</f>
        <v>650.22552706871113</v>
      </c>
      <c r="M23" s="69">
        <f>'BNE-BD'!Q374</f>
        <v>420.2540079052863</v>
      </c>
      <c r="N23" s="69">
        <f>'BNE-BD'!R374</f>
        <v>501.3667093052012</v>
      </c>
      <c r="O23" s="69">
        <f>'BNE-BD'!S374</f>
        <v>172.63768781797998</v>
      </c>
      <c r="P23" s="69">
        <f>'BNE-BD'!T374</f>
        <v>107.79149607268809</v>
      </c>
      <c r="Q23" s="69">
        <f>'BNE-BD'!U374</f>
        <v>61.374549009051123</v>
      </c>
      <c r="R23" s="69">
        <f>'BNE-BD'!V374</f>
        <v>46.267823121832805</v>
      </c>
      <c r="S23" s="69">
        <f>'BNE-BD'!W374</f>
        <v>23.216348260785107</v>
      </c>
      <c r="T23" s="69">
        <f>'BNE-BD'!X374</f>
        <v>25.252550995214506</v>
      </c>
      <c r="U23" s="69">
        <f>'BNE-BD'!Y374</f>
        <v>20.534403621099521</v>
      </c>
      <c r="V23" s="69">
        <f>'BNE-BD'!Z374</f>
        <v>27.094048788538249</v>
      </c>
      <c r="W23" s="69">
        <f>'BNE-BD'!AA374</f>
        <v>42.049208210718426</v>
      </c>
      <c r="X23" s="69">
        <f>'BNE-BD'!AB374</f>
        <v>35.914453982663318</v>
      </c>
      <c r="Y23" s="69">
        <f>'BNE-BD'!AC374</f>
        <v>275.71423840827941</v>
      </c>
    </row>
    <row r="24" spans="2:25">
      <c r="B24" s="53" t="s">
        <v>19</v>
      </c>
      <c r="C24" s="69">
        <f>'BNE-BD'!G375</f>
        <v>0</v>
      </c>
      <c r="D24" s="69">
        <f>'BNE-BD'!H375</f>
        <v>0</v>
      </c>
      <c r="E24" s="69">
        <f>'BNE-BD'!I375</f>
        <v>0</v>
      </c>
      <c r="F24" s="69">
        <f>'BNE-BD'!J375</f>
        <v>0</v>
      </c>
      <c r="G24" s="69">
        <f>'BNE-BD'!K375</f>
        <v>0</v>
      </c>
      <c r="H24" s="69">
        <f>'BNE-BD'!L375</f>
        <v>0</v>
      </c>
      <c r="I24" s="69">
        <f>'BNE-BD'!M375</f>
        <v>0</v>
      </c>
      <c r="J24" s="69">
        <f>'BNE-BD'!N375</f>
        <v>0</v>
      </c>
      <c r="K24" s="69">
        <f>'BNE-BD'!O375</f>
        <v>0</v>
      </c>
      <c r="L24" s="69">
        <f>'BNE-BD'!P375</f>
        <v>0</v>
      </c>
      <c r="M24" s="69">
        <f>'BNE-BD'!Q375</f>
        <v>0</v>
      </c>
      <c r="N24" s="69">
        <f>'BNE-BD'!R375</f>
        <v>0</v>
      </c>
      <c r="O24" s="69">
        <f>'BNE-BD'!S375</f>
        <v>0</v>
      </c>
      <c r="P24" s="69">
        <f>'BNE-BD'!T375</f>
        <v>0</v>
      </c>
      <c r="Q24" s="69">
        <f>'BNE-BD'!U375</f>
        <v>0</v>
      </c>
      <c r="R24" s="69">
        <f>'BNE-BD'!V375</f>
        <v>0</v>
      </c>
      <c r="S24" s="69">
        <f>'BNE-BD'!W375</f>
        <v>0</v>
      </c>
      <c r="T24" s="69">
        <f>'BNE-BD'!X375</f>
        <v>0</v>
      </c>
      <c r="U24" s="69">
        <f>'BNE-BD'!Y375</f>
        <v>0</v>
      </c>
      <c r="V24" s="69">
        <f>'BNE-BD'!Z375</f>
        <v>0</v>
      </c>
      <c r="W24" s="69">
        <f>'BNE-BD'!AA375</f>
        <v>0</v>
      </c>
      <c r="X24" s="69">
        <f>'BNE-BD'!AB375</f>
        <v>0</v>
      </c>
      <c r="Y24" s="69">
        <f>'BNE-BD'!AC375</f>
        <v>0</v>
      </c>
    </row>
    <row r="25" spans="2:25">
      <c r="B25" s="53" t="s">
        <v>14</v>
      </c>
      <c r="C25" s="69">
        <f>'BNE-BD'!G376</f>
        <v>11080.639160326147</v>
      </c>
      <c r="D25" s="69">
        <f>'BNE-BD'!H376</f>
        <v>12455.980882213809</v>
      </c>
      <c r="E25" s="69">
        <f>'BNE-BD'!I376</f>
        <v>14026.706371675236</v>
      </c>
      <c r="F25" s="69">
        <f>'BNE-BD'!J376</f>
        <v>15527.420024308343</v>
      </c>
      <c r="G25" s="69">
        <f>'BNE-BD'!K376</f>
        <v>17492.796995995523</v>
      </c>
      <c r="H25" s="69">
        <f>'BNE-BD'!L376</f>
        <v>19430.501431616427</v>
      </c>
      <c r="I25" s="69">
        <f>'BNE-BD'!M376</f>
        <v>21893.52075904328</v>
      </c>
      <c r="J25" s="69">
        <f>'BNE-BD'!N376</f>
        <v>25308.625131231438</v>
      </c>
      <c r="K25" s="69">
        <f>'BNE-BD'!O376</f>
        <v>27358.251866520965</v>
      </c>
      <c r="L25" s="69">
        <f>'BNE-BD'!P376</f>
        <v>27410.794958708335</v>
      </c>
      <c r="M25" s="69">
        <f>'BNE-BD'!Q376</f>
        <v>28853.267302856857</v>
      </c>
      <c r="N25" s="69">
        <f>'BNE-BD'!R376</f>
        <v>31437.930741831482</v>
      </c>
      <c r="O25" s="69">
        <f>'BNE-BD'!S376</f>
        <v>32459.787717528096</v>
      </c>
      <c r="P25" s="69">
        <f>'BNE-BD'!T376</f>
        <v>33374.060987068391</v>
      </c>
      <c r="Q25" s="69">
        <f>'BNE-BD'!U376</f>
        <v>37404.437366268823</v>
      </c>
      <c r="R25" s="69">
        <f>'BNE-BD'!V376</f>
        <v>37893.059950541188</v>
      </c>
      <c r="S25" s="69">
        <f>'BNE-BD'!W376</f>
        <v>52795.038386763707</v>
      </c>
      <c r="T25" s="69">
        <f>'BNE-BD'!X376</f>
        <v>54731.524178970394</v>
      </c>
      <c r="U25" s="69">
        <f>'BNE-BD'!Y376</f>
        <v>57028.947956596727</v>
      </c>
      <c r="V25" s="69">
        <f>'BNE-BD'!Z376</f>
        <v>57957.433945048186</v>
      </c>
      <c r="W25" s="69">
        <f>'BNE-BD'!AA376</f>
        <v>53134.555731934437</v>
      </c>
      <c r="X25" s="69">
        <f>'BNE-BD'!AB376</f>
        <v>59402.758006546297</v>
      </c>
      <c r="Y25" s="69">
        <f>'BNE-BD'!AC376</f>
        <v>64255.493417332735</v>
      </c>
    </row>
    <row r="26" spans="2:25">
      <c r="B26" s="56" t="s">
        <v>73</v>
      </c>
      <c r="C26" s="71">
        <f>'BNE-BD'!G377</f>
        <v>23341.829911516717</v>
      </c>
      <c r="D26" s="71">
        <f>'BNE-BD'!H377</f>
        <v>23557.743308893485</v>
      </c>
      <c r="E26" s="71">
        <f>'BNE-BD'!I377</f>
        <v>25079.383317106069</v>
      </c>
      <c r="F26" s="71">
        <f>'BNE-BD'!J377</f>
        <v>26547.963267675892</v>
      </c>
      <c r="G26" s="71">
        <f>'BNE-BD'!K377</f>
        <v>30678.190742364957</v>
      </c>
      <c r="H26" s="71">
        <f>'BNE-BD'!L377</f>
        <v>32267.053185380366</v>
      </c>
      <c r="I26" s="71">
        <f>'BNE-BD'!M377</f>
        <v>35252.563440289741</v>
      </c>
      <c r="J26" s="71">
        <f>'BNE-BD'!N377</f>
        <v>39343.593801508832</v>
      </c>
      <c r="K26" s="71">
        <f>'BNE-BD'!O377</f>
        <v>43087.350697511283</v>
      </c>
      <c r="L26" s="71">
        <f>'BNE-BD'!P377</f>
        <v>42956.027384413603</v>
      </c>
      <c r="M26" s="71">
        <f>'BNE-BD'!Q377</f>
        <v>46365.503318330659</v>
      </c>
      <c r="N26" s="71">
        <f>'BNE-BD'!R377</f>
        <v>51170.453812414373</v>
      </c>
      <c r="O26" s="71">
        <f>'BNE-BD'!S377</f>
        <v>51313.122167240988</v>
      </c>
      <c r="P26" s="71">
        <f>'BNE-BD'!T377</f>
        <v>53665.757574648844</v>
      </c>
      <c r="Q26" s="71">
        <f>'BNE-BD'!U377</f>
        <v>57045.375722651399</v>
      </c>
      <c r="R26" s="71">
        <f>'BNE-BD'!V377</f>
        <v>59953.520993360784</v>
      </c>
      <c r="S26" s="71">
        <f>'BNE-BD'!W377</f>
        <v>78248.34479850193</v>
      </c>
      <c r="T26" s="71">
        <f>'BNE-BD'!X377</f>
        <v>74432.993968447525</v>
      </c>
      <c r="U26" s="71">
        <f>'BNE-BD'!Y377</f>
        <v>75843.570108524</v>
      </c>
      <c r="V26" s="71">
        <f>'BNE-BD'!Z377</f>
        <v>79755.046324957686</v>
      </c>
      <c r="W26" s="71">
        <f>'BNE-BD'!AA377</f>
        <v>70462.814557322592</v>
      </c>
      <c r="X26" s="71">
        <f>'BNE-BD'!AB377</f>
        <v>79768.675806466097</v>
      </c>
      <c r="Y26" s="71">
        <f>'BNE-BD'!AC377</f>
        <v>83134.732029073319</v>
      </c>
    </row>
    <row r="27" spans="2:25">
      <c r="B27" s="51" t="s">
        <v>33</v>
      </c>
      <c r="C27" s="69">
        <f>'BNE-BD'!G378</f>
        <v>23346.793100670358</v>
      </c>
      <c r="D27" s="69">
        <f>'BNE-BD'!H378</f>
        <v>23562.542678766167</v>
      </c>
      <c r="E27" s="69">
        <f>'BNE-BD'!I378</f>
        <v>25083.867650758562</v>
      </c>
      <c r="F27" s="69">
        <f>'BNE-BD'!J378</f>
        <v>26552.305073949203</v>
      </c>
      <c r="G27" s="69">
        <f>'BNE-BD'!K378</f>
        <v>30682.30098232775</v>
      </c>
      <c r="H27" s="69">
        <f>'BNE-BD'!L378</f>
        <v>32270.895873854006</v>
      </c>
      <c r="I27" s="69">
        <f>'BNE-BD'!M378</f>
        <v>35256.222289866557</v>
      </c>
      <c r="J27" s="69">
        <f>'BNE-BD'!N378</f>
        <v>39347.032590568953</v>
      </c>
      <c r="K27" s="69">
        <f>'BNE-BD'!O378</f>
        <v>43090.548254816284</v>
      </c>
      <c r="L27" s="69">
        <f>'BNE-BD'!P378</f>
        <v>42959.311176433817</v>
      </c>
      <c r="M27" s="69">
        <f>'BNE-BD'!Q378</f>
        <v>46368.637627410106</v>
      </c>
      <c r="N27" s="69">
        <f>'BNE-BD'!R378</f>
        <v>51173.439538317391</v>
      </c>
      <c r="O27" s="69">
        <f>'BNE-BD'!S378</f>
        <v>51316.062900400597</v>
      </c>
      <c r="P27" s="69">
        <f>'BNE-BD'!T378</f>
        <v>53668.571457027887</v>
      </c>
      <c r="Q27" s="69">
        <f>'BNE-BD'!U378</f>
        <v>57048.15431827485</v>
      </c>
      <c r="R27" s="69">
        <f>'BNE-BD'!V378</f>
        <v>59956.264744732965</v>
      </c>
      <c r="S27" s="69">
        <f>'BNE-BD'!W378</f>
        <v>78251.054142578054</v>
      </c>
      <c r="T27" s="69">
        <f>'BNE-BD'!X378</f>
        <v>74436.392045820365</v>
      </c>
      <c r="U27" s="69">
        <f>'BNE-BD'!Y378</f>
        <v>75846.962143811295</v>
      </c>
      <c r="V27" s="69">
        <f>'BNE-BD'!Z378</f>
        <v>79758.472244964549</v>
      </c>
      <c r="W27" s="69">
        <f>'BNE-BD'!AA378</f>
        <v>70465.829442877002</v>
      </c>
      <c r="X27" s="69">
        <f>'BNE-BD'!AB378</f>
        <v>79771.563030491612</v>
      </c>
      <c r="Y27" s="69">
        <f>'BNE-BD'!AC378</f>
        <v>83137.699082195177</v>
      </c>
    </row>
    <row r="28" spans="2:25">
      <c r="B28" s="53" t="s">
        <v>135</v>
      </c>
      <c r="C28" s="57">
        <f>'BNE-BD'!G379</f>
        <v>3.8777612505261461E-2</v>
      </c>
      <c r="D28" s="57">
        <f>'BNE-BD'!H379</f>
        <v>9.2410797990758464E-3</v>
      </c>
      <c r="E28" s="57">
        <f>'BNE-BD'!I379</f>
        <v>6.4565399105393162E-2</v>
      </c>
      <c r="F28" s="57">
        <f>'BNE-BD'!J379</f>
        <v>5.8541108717189205E-2</v>
      </c>
      <c r="G28" s="57">
        <f>'BNE-BD'!K379</f>
        <v>0.1555418972807201</v>
      </c>
      <c r="H28" s="57">
        <f>'BNE-BD'!L379</f>
        <v>5.1775611367649521E-2</v>
      </c>
      <c r="I28" s="57">
        <f>'BNE-BD'!M379</f>
        <v>9.2508321667985394E-2</v>
      </c>
      <c r="J28" s="57">
        <f>'BNE-BD'!N379</f>
        <v>0.11603087441044946</v>
      </c>
      <c r="K28" s="57">
        <f>'BNE-BD'!O379</f>
        <v>9.5140990762912381E-2</v>
      </c>
      <c r="L28" s="57">
        <f>'BNE-BD'!P379</f>
        <v>-3.0456117106330005E-3</v>
      </c>
      <c r="M28" s="57">
        <f>'BNE-BD'!Q379</f>
        <v>7.9361757849752079E-2</v>
      </c>
      <c r="N28" s="57">
        <f>'BNE-BD'!R379</f>
        <v>0.10362180466710535</v>
      </c>
      <c r="O28" s="57">
        <f>'BNE-BD'!S379</f>
        <v>2.7870583523394998E-3</v>
      </c>
      <c r="P28" s="57">
        <f>'BNE-BD'!T379</f>
        <v>4.5843512219424953E-2</v>
      </c>
      <c r="Q28" s="57">
        <f>'BNE-BD'!U379</f>
        <v>6.2971358646148667E-2</v>
      </c>
      <c r="R28" s="57">
        <f>'BNE-BD'!V379</f>
        <v>5.0976415647622897E-2</v>
      </c>
      <c r="S28" s="57">
        <f>'BNE-BD'!W379</f>
        <v>0.3051355763361201</v>
      </c>
      <c r="T28" s="57">
        <f>'BNE-BD'!X379</f>
        <v>-4.8749018636952135E-2</v>
      </c>
      <c r="U28" s="57">
        <f>'BNE-BD'!Y379</f>
        <v>1.8950006296955424E-2</v>
      </c>
      <c r="V28" s="57">
        <f>'BNE-BD'!Z379</f>
        <v>5.1571084597122674E-2</v>
      </c>
      <c r="W28" s="57">
        <f>'BNE-BD'!AA379</f>
        <v>-0.11650978937443512</v>
      </c>
      <c r="X28" s="57">
        <f>'BNE-BD'!AB379</f>
        <v>0.13206022920880089</v>
      </c>
      <c r="Y28" s="57">
        <f>'BNE-BD'!AC379</f>
        <v>0.17982999333869487</v>
      </c>
    </row>
    <row r="29" spans="2:25">
      <c r="B29" s="58"/>
      <c r="C29" s="59"/>
      <c r="D29" s="59"/>
      <c r="E29" s="59"/>
      <c r="F29" s="59"/>
      <c r="G29" s="59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</row>
    <row r="30" spans="2:25">
      <c r="B30" s="51" t="s">
        <v>32</v>
      </c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</row>
    <row r="31" spans="2:25">
      <c r="B31" s="53" t="s">
        <v>136</v>
      </c>
      <c r="C31" s="61">
        <f>'BNE-BD'!G59*1000</f>
        <v>222207</v>
      </c>
      <c r="D31" s="61">
        <f>'BNE-BD'!H59*1000</f>
        <v>223580</v>
      </c>
      <c r="E31" s="61">
        <f>'BNE-BD'!I59*1000</f>
        <v>235773</v>
      </c>
      <c r="F31" s="61">
        <f>'BNE-BD'!J59*1000</f>
        <v>245593</v>
      </c>
      <c r="G31" s="61">
        <f>'BNE-BD'!K59*1000</f>
        <v>257769.99999999997</v>
      </c>
      <c r="H31" s="61">
        <f>'BNE-BD'!L59*1000</f>
        <v>273971</v>
      </c>
      <c r="I31" s="61">
        <f>'BNE-BD'!M59*1000</f>
        <v>294598</v>
      </c>
      <c r="J31" s="61">
        <f>'BNE-BD'!N59*1000</f>
        <v>319693</v>
      </c>
      <c r="K31" s="61">
        <f>'BNE-BD'!O59*1000</f>
        <v>348870</v>
      </c>
      <c r="L31" s="61">
        <f>'BNE-BD'!P59*1000</f>
        <v>352693</v>
      </c>
      <c r="M31" s="61">
        <f>'BNE-BD'!Q59*1000</f>
        <v>382081</v>
      </c>
      <c r="N31" s="61">
        <f>'BNE-BD'!R59*1000</f>
        <v>406256</v>
      </c>
      <c r="O31" s="61">
        <f>'BNE-BD'!S59*1000</f>
        <v>431199</v>
      </c>
      <c r="P31" s="61">
        <f>'BNE-BD'!T59*1000</f>
        <v>456435</v>
      </c>
      <c r="Q31" s="61">
        <f>'BNE-BD'!U59*1000</f>
        <v>467307</v>
      </c>
      <c r="R31" s="61">
        <f>'BNE-BD'!V59*1000</f>
        <v>482522</v>
      </c>
      <c r="S31" s="61">
        <f>'BNE-BD'!W59*1000</f>
        <v>501610</v>
      </c>
      <c r="T31" s="61">
        <f>'BNE-BD'!X59*1000</f>
        <v>514246</v>
      </c>
      <c r="U31" s="61">
        <f>'BNE-BD'!Y59*1000</f>
        <v>534695</v>
      </c>
      <c r="V31" s="61">
        <f>'BNE-BD'!Z59*1000</f>
        <v>546161</v>
      </c>
      <c r="W31" s="61">
        <f>'BNE-BD'!AA59*1000</f>
        <v>485490.47682010703</v>
      </c>
      <c r="X31" s="61">
        <f>'BNE-BD'!AB59*1000</f>
        <v>551714</v>
      </c>
      <c r="Y31" s="61">
        <f>'BNE-BD'!AC59*1000</f>
        <v>567390</v>
      </c>
    </row>
    <row r="32" spans="2:25">
      <c r="B32" s="53" t="s">
        <v>135</v>
      </c>
      <c r="C32" s="57">
        <f>'BNE-BD'!G67</f>
        <v>2.6943713980690953E-2</v>
      </c>
      <c r="D32" s="57">
        <f>'BNE-BD'!H67</f>
        <v>6.1789232562430296E-3</v>
      </c>
      <c r="E32" s="57">
        <f>'BNE-BD'!I67</f>
        <v>5.4535289381876684E-2</v>
      </c>
      <c r="F32" s="57">
        <f>'BNE-BD'!J67</f>
        <v>4.1650231366611168E-2</v>
      </c>
      <c r="G32" s="57">
        <f>'BNE-BD'!K67</f>
        <v>4.9582032061174397E-2</v>
      </c>
      <c r="H32" s="57">
        <f>'BNE-BD'!L67</f>
        <v>6.2850603250960146E-2</v>
      </c>
      <c r="I32" s="57">
        <f>'BNE-BD'!M67</f>
        <v>7.5288990440594006E-2</v>
      </c>
      <c r="J32" s="57">
        <f>'BNE-BD'!N67</f>
        <v>8.5183877690955034E-2</v>
      </c>
      <c r="K32" s="57">
        <f>'BNE-BD'!O67</f>
        <v>9.1265683014642329E-2</v>
      </c>
      <c r="L32" s="57">
        <f>'BNE-BD'!P67</f>
        <v>1.0958236592427006E-2</v>
      </c>
      <c r="M32" s="57">
        <f>'BNE-BD'!Q67</f>
        <v>8.3324591074957599E-2</v>
      </c>
      <c r="N32" s="57">
        <f>'BNE-BD'!R67</f>
        <v>6.3271924016111702E-2</v>
      </c>
      <c r="O32" s="57">
        <f>'BNE-BD'!S67</f>
        <v>6.1397247056043547E-2</v>
      </c>
      <c r="P32" s="57">
        <f>'BNE-BD'!T67</f>
        <v>5.852518210849289E-2</v>
      </c>
      <c r="Q32" s="57">
        <f>'BNE-BD'!U67</f>
        <v>2.3819382825593927E-2</v>
      </c>
      <c r="R32" s="57">
        <f>'BNE-BD'!V67</f>
        <v>3.255889597202688E-2</v>
      </c>
      <c r="S32" s="57">
        <f>'BNE-BD'!W67</f>
        <v>3.9558818043529564E-2</v>
      </c>
      <c r="T32" s="57">
        <f>'BNE-BD'!X67</f>
        <v>2.5190885349175574E-2</v>
      </c>
      <c r="U32" s="57">
        <f>'BNE-BD'!Y67</f>
        <v>3.9765015187284147E-2</v>
      </c>
      <c r="V32" s="57">
        <f>'BNE-BD'!Z67</f>
        <v>2.1444000785494355E-2</v>
      </c>
      <c r="W32" s="57">
        <f>'BNE-BD'!AA67</f>
        <v>-0.11108541836545072</v>
      </c>
      <c r="X32" s="57">
        <f>'BNE-BD'!AB67</f>
        <v>0.13640540101558241</v>
      </c>
      <c r="Y32" s="57">
        <f>'BNE-BD'!AC67</f>
        <v>2.8413272093874564E-2</v>
      </c>
    </row>
    <row r="33" spans="2:25">
      <c r="B33" s="53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</row>
    <row r="34" spans="2:25">
      <c r="B34" s="54" t="s">
        <v>31</v>
      </c>
      <c r="C34" s="63"/>
      <c r="D34" s="63"/>
      <c r="E34" s="63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</row>
    <row r="35" spans="2:25">
      <c r="B35" s="53" t="s">
        <v>137</v>
      </c>
      <c r="C35" s="64">
        <f>'BNE-BD'!G73/1000</f>
        <v>25.983587999999997</v>
      </c>
      <c r="D35" s="64">
        <f>'BNE-BD'!H73/1000</f>
        <v>26.366533000000004</v>
      </c>
      <c r="E35" s="64">
        <f>'BNE-BD'!I73/1000</f>
        <v>26.739379</v>
      </c>
      <c r="F35" s="64">
        <f>'BNE-BD'!J73/1000</f>
        <v>27.103457000000002</v>
      </c>
      <c r="G35" s="64">
        <f>'BNE-BD'!K73/1000</f>
        <v>27.460073000000001</v>
      </c>
      <c r="H35" s="64">
        <f>'BNE-BD'!L73/1000</f>
        <v>27.81054</v>
      </c>
      <c r="I35" s="64">
        <f>'BNE-BD'!M73/1000</f>
        <v>28.151443</v>
      </c>
      <c r="J35" s="64">
        <f>'BNE-BD'!N73/1000</f>
        <v>28.481900999999997</v>
      </c>
      <c r="K35" s="64">
        <f>'BNE-BD'!O73/1000</f>
        <v>28.807033999999998</v>
      </c>
      <c r="L35" s="64">
        <f>'BNE-BD'!P73/1000</f>
        <v>29.132013000000004</v>
      </c>
      <c r="M35" s="64">
        <f>'BNE-BD'!Q73/1000</f>
        <v>29.461932999999998</v>
      </c>
      <c r="N35" s="64">
        <f>'BNE-BD'!R73/1000</f>
        <v>29.797694000000003</v>
      </c>
      <c r="O35" s="64">
        <f>'BNE-BD'!S73/1000</f>
        <v>30.135874999999999</v>
      </c>
      <c r="P35" s="64">
        <f>'BNE-BD'!T73/1000</f>
        <v>30.475144</v>
      </c>
      <c r="Q35" s="64">
        <f>'BNE-BD'!U73/1000</f>
        <v>30.814174999999999</v>
      </c>
      <c r="R35" s="64">
        <f>'BNE-BD'!V73/1000</f>
        <v>31.151642999999996</v>
      </c>
      <c r="S35" s="64">
        <f>'BNE-BD'!W73/1000</f>
        <v>31.488624999999999</v>
      </c>
      <c r="T35" s="64">
        <f>'BNE-BD'!X73/1000</f>
        <v>31.826017999999998</v>
      </c>
      <c r="U35" s="64">
        <f>'BNE-BD'!Y73/1000</f>
        <v>32.162184000000003</v>
      </c>
      <c r="V35" s="64">
        <f>'BNE-BD'!Z73/1000</f>
        <v>32.495510000000003</v>
      </c>
      <c r="W35" s="64">
        <f>'BNE-BD'!AA73/1000</f>
        <v>32.625948000000001</v>
      </c>
      <c r="X35" s="64">
        <f>'BNE-BD'!AB73/1000</f>
        <v>33.271454561150797</v>
      </c>
      <c r="Y35" s="64">
        <f>'BNE-BD'!AC73/1000</f>
        <v>33.396698000000001</v>
      </c>
    </row>
    <row r="36" spans="2:25">
      <c r="B36" s="53" t="s">
        <v>30</v>
      </c>
      <c r="C36" s="57"/>
      <c r="D36" s="57">
        <f>'BNE-BD'!H73/'BNE-BD'!G73-1</f>
        <v>1.4737956898023707E-2</v>
      </c>
      <c r="E36" s="57">
        <f>'BNE-BD'!I73/'BNE-BD'!H73-1</f>
        <v>1.4140880790052934E-2</v>
      </c>
      <c r="F36" s="57">
        <f>'BNE-BD'!J73/'BNE-BD'!I73-1</f>
        <v>1.3615798631673615E-2</v>
      </c>
      <c r="G36" s="57">
        <f>'BNE-BD'!K73/'BNE-BD'!J73-1</f>
        <v>1.3157583551057561E-2</v>
      </c>
      <c r="H36" s="57">
        <f>'BNE-BD'!L73/'BNE-BD'!K73-1</f>
        <v>1.2762784716559228E-2</v>
      </c>
      <c r="I36" s="57">
        <f>'BNE-BD'!M73/'BNE-BD'!L73-1</f>
        <v>1.2258050365077322E-2</v>
      </c>
      <c r="J36" s="57">
        <f>'BNE-BD'!N73/'BNE-BD'!M73-1</f>
        <v>1.1738581215890109E-2</v>
      </c>
      <c r="K36" s="57">
        <f>'BNE-BD'!O73/'BNE-BD'!N73-1</f>
        <v>1.1415424834178012E-2</v>
      </c>
      <c r="L36" s="57">
        <f>'BNE-BD'!P73/'BNE-BD'!O73-1</f>
        <v>1.1281237769914298E-2</v>
      </c>
      <c r="M36" s="57">
        <f>'BNE-BD'!Q73/'BNE-BD'!P73-1</f>
        <v>1.1324998378930973E-2</v>
      </c>
      <c r="N36" s="57">
        <f>'BNE-BD'!R73/'BNE-BD'!Q73-1</f>
        <v>1.1396434850354353E-2</v>
      </c>
      <c r="O36" s="57">
        <f>'BNE-BD'!S73/'BNE-BD'!R73-1</f>
        <v>1.13492339373642E-2</v>
      </c>
      <c r="P36" s="57">
        <f>'BNE-BD'!T73/'BNE-BD'!S73-1</f>
        <v>1.1257977410644271E-2</v>
      </c>
      <c r="Q36" s="57">
        <f>'BNE-BD'!U73/'BNE-BD'!T73-1</f>
        <v>1.1124836686579709E-2</v>
      </c>
      <c r="R36" s="57">
        <f>'BNE-BD'!V73/'BNE-BD'!U73-1</f>
        <v>1.0951712969761385E-2</v>
      </c>
      <c r="S36" s="57">
        <f>'BNE-BD'!W73/'BNE-BD'!V73-1</f>
        <v>1.0817471168374837E-2</v>
      </c>
      <c r="T36" s="57">
        <f>'BNE-BD'!X73/'BNE-BD'!W73-1</f>
        <v>1.0714758107094102E-2</v>
      </c>
      <c r="U36" s="57">
        <f>'BNE-BD'!Y73/'BNE-BD'!X73-1</f>
        <v>1.0562615781842588E-2</v>
      </c>
      <c r="V36" s="57">
        <f>'BNE-BD'!Z73/'BNE-BD'!Y73-1</f>
        <v>1.0363910610050597E-2</v>
      </c>
      <c r="W36" s="57">
        <f>'BNE-BD'!AA73/'BNE-BD'!Z73-1</f>
        <v>4.0140314769638863E-3</v>
      </c>
      <c r="X36" s="57">
        <f>'BNE-BD'!AB73/'BNE-BD'!AA73-1</f>
        <v>1.9785066817086916E-2</v>
      </c>
      <c r="Y36" s="57">
        <f>'BNE-BD'!AC73/'BNE-BD'!AB73-1</f>
        <v>3.7642910567379229E-3</v>
      </c>
    </row>
    <row r="37" spans="2:25">
      <c r="B37" s="58"/>
      <c r="C37" s="59"/>
      <c r="D37" s="59"/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</row>
    <row r="38" spans="2:25">
      <c r="B38" s="51" t="s">
        <v>138</v>
      </c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</row>
    <row r="39" spans="2:25">
      <c r="B39" s="53" t="s">
        <v>139</v>
      </c>
      <c r="C39" s="65">
        <f t="shared" ref="C39:J39" si="0">+C28/C32</f>
        <v>1.4392081408320767</v>
      </c>
      <c r="D39" s="65">
        <f t="shared" si="0"/>
        <v>1.495580931473601</v>
      </c>
      <c r="E39" s="65">
        <f t="shared" si="0"/>
        <v>1.1839196204366289</v>
      </c>
      <c r="F39" s="65">
        <f t="shared" si="0"/>
        <v>1.4055410209346058</v>
      </c>
      <c r="G39" s="65">
        <f t="shared" si="0"/>
        <v>3.1370617704577382</v>
      </c>
      <c r="H39" s="65">
        <f t="shared" si="0"/>
        <v>0.82378861442127149</v>
      </c>
      <c r="I39" s="65">
        <f t="shared" si="0"/>
        <v>1.2287098170213628</v>
      </c>
      <c r="J39" s="65">
        <f t="shared" si="0"/>
        <v>1.3621224761733266</v>
      </c>
      <c r="K39" s="65">
        <f t="shared" ref="K39:Y39" si="1">+K28/K32</f>
        <v>1.0424618281512046</v>
      </c>
      <c r="L39" s="65">
        <f t="shared" si="1"/>
        <v>-0.27792899751204087</v>
      </c>
      <c r="M39" s="65">
        <f t="shared" si="1"/>
        <v>0.95244101202200182</v>
      </c>
      <c r="N39" s="65">
        <f t="shared" si="1"/>
        <v>1.6377217269498374</v>
      </c>
      <c r="O39" s="65">
        <f t="shared" si="1"/>
        <v>4.5393865132022398E-2</v>
      </c>
      <c r="P39" s="65">
        <f t="shared" si="1"/>
        <v>0.78331259413155019</v>
      </c>
      <c r="Q39" s="65">
        <f t="shared" si="1"/>
        <v>2.6437023623670863</v>
      </c>
      <c r="R39" s="65">
        <f t="shared" si="1"/>
        <v>1.5656678190630147</v>
      </c>
      <c r="S39" s="65">
        <f t="shared" si="1"/>
        <v>7.7134654528948845</v>
      </c>
      <c r="T39" s="65">
        <f t="shared" si="1"/>
        <v>-1.9351848083635359</v>
      </c>
      <c r="U39" s="65">
        <f t="shared" si="1"/>
        <v>0.4765497060092953</v>
      </c>
      <c r="V39" s="65">
        <f t="shared" si="1"/>
        <v>2.4049189847077219</v>
      </c>
      <c r="W39" s="65">
        <f t="shared" si="1"/>
        <v>1.0488306304175694</v>
      </c>
      <c r="X39" s="65">
        <f t="shared" si="1"/>
        <v>0.9681451630622373</v>
      </c>
      <c r="Y39" s="65">
        <f t="shared" si="1"/>
        <v>6.3290842654290165</v>
      </c>
    </row>
    <row r="40" spans="2:25">
      <c r="B40" s="53" t="s">
        <v>140</v>
      </c>
      <c r="C40" s="65"/>
      <c r="D40" s="65">
        <f t="shared" ref="D40:J40" si="2">+D28/D36</f>
        <v>0.62702583967490322</v>
      </c>
      <c r="E40" s="65">
        <f t="shared" si="2"/>
        <v>4.5658682838773492</v>
      </c>
      <c r="F40" s="65">
        <f t="shared" si="2"/>
        <v>4.2994987147510058</v>
      </c>
      <c r="G40" s="65">
        <f t="shared" si="2"/>
        <v>11.821463772367091</v>
      </c>
      <c r="H40" s="65">
        <f t="shared" si="2"/>
        <v>4.0567644536440888</v>
      </c>
      <c r="I40" s="65">
        <f t="shared" si="2"/>
        <v>7.5467402166610258</v>
      </c>
      <c r="J40" s="65">
        <f t="shared" si="2"/>
        <v>9.884573976741116</v>
      </c>
      <c r="K40" s="65">
        <f t="shared" ref="K40:X40" si="3">+K28/K36</f>
        <v>8.3344240047955402</v>
      </c>
      <c r="L40" s="65">
        <f t="shared" si="3"/>
        <v>-0.26997141384212997</v>
      </c>
      <c r="M40" s="65">
        <f t="shared" si="3"/>
        <v>7.0076617403669301</v>
      </c>
      <c r="N40" s="65">
        <f t="shared" si="3"/>
        <v>9.0924755002555386</v>
      </c>
      <c r="O40" s="65">
        <f t="shared" si="3"/>
        <v>0.24557237675433619</v>
      </c>
      <c r="P40" s="65">
        <f t="shared" si="3"/>
        <v>4.0720913310840814</v>
      </c>
      <c r="Q40" s="65">
        <f t="shared" si="3"/>
        <v>5.6604299389053763</v>
      </c>
      <c r="R40" s="65">
        <f t="shared" si="3"/>
        <v>4.6546522711445357</v>
      </c>
      <c r="S40" s="65">
        <f t="shared" si="3"/>
        <v>28.207662547619449</v>
      </c>
      <c r="T40" s="65">
        <f t="shared" si="3"/>
        <v>-4.5497078095189138</v>
      </c>
      <c r="U40" s="65">
        <f t="shared" si="3"/>
        <v>1.7940637705984703</v>
      </c>
      <c r="V40" s="65">
        <f t="shared" si="3"/>
        <v>4.9760256082400636</v>
      </c>
      <c r="W40" s="65">
        <f t="shared" si="3"/>
        <v>-29.02562923162731</v>
      </c>
      <c r="X40" s="65">
        <f t="shared" si="3"/>
        <v>6.6747426445257254</v>
      </c>
      <c r="Y40" s="65">
        <f>+Y28/Y36</f>
        <v>47.772605951074567</v>
      </c>
    </row>
    <row r="41" spans="2:25">
      <c r="B41" s="66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</row>
  </sheetData>
  <mergeCells count="1">
    <mergeCell ref="B2:O2"/>
  </mergeCells>
  <pageMargins left="0.25" right="0.25" top="0.75" bottom="0.75" header="0.3" footer="0.3"/>
  <pageSetup paperSize="9" scale="7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0">
    <pageSetUpPr fitToPage="1"/>
  </sheetPr>
  <dimension ref="B1:Y42"/>
  <sheetViews>
    <sheetView showGridLines="0" showRowColHeaders="0" view="pageBreakPreview" topLeftCell="A22" zoomScale="70" zoomScaleNormal="100" zoomScaleSheetLayoutView="70" workbookViewId="0">
      <selection activeCell="B7" sqref="B7:Y42"/>
    </sheetView>
  </sheetViews>
  <sheetFormatPr baseColWidth="10" defaultColWidth="11.42578125" defaultRowHeight="14.25"/>
  <cols>
    <col min="1" max="1" width="1.7109375" style="26" customWidth="1"/>
    <col min="2" max="2" width="22.140625" style="26" customWidth="1"/>
    <col min="3" max="25" width="8" style="26" customWidth="1"/>
    <col min="26" max="26" width="1.7109375" style="26" customWidth="1"/>
    <col min="27" max="16384" width="11.42578125" style="26"/>
  </cols>
  <sheetData>
    <row r="1" spans="2:25" ht="5.0999999999999996" customHeight="1"/>
    <row r="2" spans="2:25" ht="30" customHeight="1">
      <c r="B2" s="116" t="str">
        <f>+"BALANCE NACIONAL DE ENERGÍA"&amp;" "&amp;Índice!C5</f>
        <v>BALANCE NACIONAL DE ENERGÍA 2022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49"/>
      <c r="Q2" s="49"/>
      <c r="R2" s="49"/>
      <c r="S2" s="49"/>
      <c r="T2" s="49"/>
      <c r="U2" s="33"/>
    </row>
    <row r="3" spans="2:25" ht="5.0999999999999996" customHeight="1" thickBot="1"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</row>
    <row r="4" spans="2:25" ht="15" thickTop="1"/>
    <row r="5" spans="2:25">
      <c r="B5" s="34" t="s">
        <v>172</v>
      </c>
      <c r="C5" s="34"/>
      <c r="D5" s="34"/>
      <c r="E5" s="34"/>
      <c r="F5" s="34"/>
      <c r="G5" s="34"/>
      <c r="H5" s="34"/>
      <c r="I5" s="34"/>
      <c r="J5" s="34"/>
    </row>
    <row r="7" spans="2:25">
      <c r="B7" s="50" t="s">
        <v>133</v>
      </c>
      <c r="C7" s="68">
        <v>2000</v>
      </c>
      <c r="D7" s="68">
        <v>2001</v>
      </c>
      <c r="E7" s="68">
        <v>2002</v>
      </c>
      <c r="F7" s="68">
        <v>2003</v>
      </c>
      <c r="G7" s="68">
        <v>2004</v>
      </c>
      <c r="H7" s="68">
        <v>2005</v>
      </c>
      <c r="I7" s="68">
        <v>2006</v>
      </c>
      <c r="J7" s="68">
        <v>2007</v>
      </c>
      <c r="K7" s="68">
        <v>2008</v>
      </c>
      <c r="L7" s="68">
        <v>2009</v>
      </c>
      <c r="M7" s="68">
        <v>2010</v>
      </c>
      <c r="N7" s="68">
        <v>2011</v>
      </c>
      <c r="O7" s="68">
        <v>2012</v>
      </c>
      <c r="P7" s="68">
        <v>2013</v>
      </c>
      <c r="Q7" s="68">
        <v>2014</v>
      </c>
      <c r="R7" s="68">
        <v>2015</v>
      </c>
      <c r="S7" s="68">
        <v>2016</v>
      </c>
      <c r="T7" s="68">
        <v>2017</v>
      </c>
      <c r="U7" s="68">
        <v>2018</v>
      </c>
      <c r="V7" s="68">
        <v>2019</v>
      </c>
      <c r="W7" s="68">
        <v>2020</v>
      </c>
      <c r="X7" s="68">
        <v>2021</v>
      </c>
      <c r="Y7" s="68">
        <v>2022</v>
      </c>
    </row>
    <row r="8" spans="2:25">
      <c r="B8" s="51" t="s">
        <v>9</v>
      </c>
      <c r="C8" s="52"/>
      <c r="D8" s="52"/>
      <c r="E8" s="52"/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</row>
    <row r="9" spans="2:25">
      <c r="B9" s="53" t="s">
        <v>23</v>
      </c>
      <c r="C9" s="70">
        <f>'BNE-BD'!G405</f>
        <v>15620.200371702798</v>
      </c>
      <c r="D9" s="70">
        <f>'BNE-BD'!H405</f>
        <v>13552.052971165576</v>
      </c>
      <c r="E9" s="70">
        <f>'BNE-BD'!I405</f>
        <v>17577.96320590367</v>
      </c>
      <c r="F9" s="70">
        <f>'BNE-BD'!J405</f>
        <v>19530.651302466598</v>
      </c>
      <c r="G9" s="70">
        <f>'BNE-BD'!K405</f>
        <v>19755.622511568748</v>
      </c>
      <c r="H9" s="70">
        <f>'BNE-BD'!L405</f>
        <v>21828.11547827251</v>
      </c>
      <c r="I9" s="70">
        <f>'BNE-BD'!M405</f>
        <v>15119.182778468496</v>
      </c>
      <c r="J9" s="70">
        <f>'BNE-BD'!N405</f>
        <v>24413.056492305634</v>
      </c>
      <c r="K9" s="70">
        <f>'BNE-BD'!O405</f>
        <v>20999.22484372777</v>
      </c>
      <c r="L9" s="70">
        <f>'BNE-BD'!P405</f>
        <v>22949.412025555841</v>
      </c>
      <c r="M9" s="70">
        <f>'BNE-BD'!Q405</f>
        <v>22811.827894697202</v>
      </c>
      <c r="N9" s="70">
        <f>'BNE-BD'!R405</f>
        <v>23809.902179225624</v>
      </c>
      <c r="O9" s="70">
        <f>'BNE-BD'!S405</f>
        <v>23940.323926764086</v>
      </c>
      <c r="P9" s="70">
        <f>'BNE-BD'!T405</f>
        <v>22891.139628461206</v>
      </c>
      <c r="Q9" s="70">
        <f>'BNE-BD'!U405</f>
        <v>26451.048460038655</v>
      </c>
      <c r="R9" s="70">
        <f>'BNE-BD'!V405</f>
        <v>29167.238019129229</v>
      </c>
      <c r="S9" s="70">
        <f>'BNE-BD'!W405</f>
        <v>23281.489199191346</v>
      </c>
      <c r="T9" s="70">
        <f>'BNE-BD'!X405</f>
        <v>19894.395098945341</v>
      </c>
      <c r="U9" s="70">
        <f>'BNE-BD'!Y405</f>
        <v>21275.70104713113</v>
      </c>
      <c r="V9" s="70">
        <f>'BNE-BD'!Z405</f>
        <v>22035.127197123562</v>
      </c>
      <c r="W9" s="70">
        <f>'BNE-BD'!AA405</f>
        <v>14254.815309328476</v>
      </c>
      <c r="X9" s="70">
        <f>'BNE-BD'!AB405</f>
        <v>21733.682113732841</v>
      </c>
      <c r="Y9" s="70">
        <f>'BNE-BD'!AC405</f>
        <v>24247.119767444878</v>
      </c>
    </row>
    <row r="10" spans="2:25">
      <c r="B10" s="53" t="s">
        <v>16</v>
      </c>
      <c r="C10" s="70">
        <f>'BNE-BD'!G406</f>
        <v>15107.757907747615</v>
      </c>
      <c r="D10" s="70">
        <f>'BNE-BD'!H406</f>
        <v>14954.580382636421</v>
      </c>
      <c r="E10" s="70">
        <f>'BNE-BD'!I406</f>
        <v>14801.402857525227</v>
      </c>
      <c r="F10" s="70">
        <f>'BNE-BD'!J406</f>
        <v>14648.225332414033</v>
      </c>
      <c r="G10" s="70">
        <f>'BNE-BD'!K406</f>
        <v>14495.047807302839</v>
      </c>
      <c r="H10" s="70">
        <f>'BNE-BD'!L406</f>
        <v>14341.870282191645</v>
      </c>
      <c r="I10" s="70">
        <f>'BNE-BD'!M406</f>
        <v>14188.692757080449</v>
      </c>
      <c r="J10" s="70">
        <f>'BNE-BD'!N406</f>
        <v>14035.515231969255</v>
      </c>
      <c r="K10" s="70">
        <f>'BNE-BD'!O406</f>
        <v>13882.337706858061</v>
      </c>
      <c r="L10" s="70">
        <f>'BNE-BD'!P406</f>
        <v>13729.160181746867</v>
      </c>
      <c r="M10" s="70">
        <f>'BNE-BD'!Q406</f>
        <v>13575.982656635673</v>
      </c>
      <c r="N10" s="70">
        <f>'BNE-BD'!R406</f>
        <v>13422.805131524479</v>
      </c>
      <c r="O10" s="70">
        <f>'BNE-BD'!S406</f>
        <v>13269.627606413285</v>
      </c>
      <c r="P10" s="70">
        <f>'BNE-BD'!T406</f>
        <v>13116.450081302091</v>
      </c>
      <c r="Q10" s="70">
        <f>'BNE-BD'!U406</f>
        <v>12951.966671568893</v>
      </c>
      <c r="R10" s="70">
        <f>'BNE-BD'!V406</f>
        <v>12789.545922990943</v>
      </c>
      <c r="S10" s="70">
        <f>'BNE-BD'!W406</f>
        <v>12629.161969305813</v>
      </c>
      <c r="T10" s="70">
        <f>'BNE-BD'!X406</f>
        <v>12470.789268620169</v>
      </c>
      <c r="U10" s="70">
        <f>'BNE-BD'!Y406</f>
        <v>11695.478765204809</v>
      </c>
      <c r="V10" s="70">
        <f>'BNE-BD'!Z406</f>
        <v>11488.039144093053</v>
      </c>
      <c r="W10" s="70">
        <f>'BNE-BD'!AA406</f>
        <v>9817.1739619231521</v>
      </c>
      <c r="X10" s="70">
        <f>'BNE-BD'!AB406</f>
        <v>8077.9750056583671</v>
      </c>
      <c r="Y10" s="70">
        <f>'BNE-BD'!AC406</f>
        <v>9560.3563841041214</v>
      </c>
    </row>
    <row r="11" spans="2:25">
      <c r="B11" s="53" t="s">
        <v>18</v>
      </c>
      <c r="C11" s="70">
        <f>'BNE-BD'!G407</f>
        <v>6169.1092136709321</v>
      </c>
      <c r="D11" s="70">
        <f>'BNE-BD'!H407</f>
        <v>6388.1542620249675</v>
      </c>
      <c r="E11" s="70">
        <f>'BNE-BD'!I407</f>
        <v>7280.5172010541992</v>
      </c>
      <c r="F11" s="70">
        <f>'BNE-BD'!J407</f>
        <v>7666.3064411715468</v>
      </c>
      <c r="G11" s="70">
        <f>'BNE-BD'!K407</f>
        <v>6021.2686743039485</v>
      </c>
      <c r="H11" s="70">
        <f>'BNE-BD'!L407</f>
        <v>2475.1534258829442</v>
      </c>
      <c r="I11" s="70">
        <f>'BNE-BD'!M407</f>
        <v>3991.9539847799479</v>
      </c>
      <c r="J11" s="70">
        <f>'BNE-BD'!N407</f>
        <v>3748.1114509204135</v>
      </c>
      <c r="K11" s="70">
        <f>'BNE-BD'!O407</f>
        <v>4507.7244709238721</v>
      </c>
      <c r="L11" s="70">
        <f>'BNE-BD'!P407</f>
        <v>3993.359873155574</v>
      </c>
      <c r="M11" s="70">
        <f>'BNE-BD'!Q407</f>
        <v>6245.6278948463632</v>
      </c>
      <c r="N11" s="70">
        <f>'BNE-BD'!R407</f>
        <v>6143.7808316372111</v>
      </c>
      <c r="O11" s="70">
        <f>'BNE-BD'!S407</f>
        <v>8713.129569634104</v>
      </c>
      <c r="P11" s="70">
        <f>'BNE-BD'!T407</f>
        <v>5426.7367649820262</v>
      </c>
      <c r="Q11" s="70">
        <f>'BNE-BD'!U407</f>
        <v>1362.4598713866114</v>
      </c>
      <c r="R11" s="70">
        <f>'BNE-BD'!V407</f>
        <v>5174.1471570236818</v>
      </c>
      <c r="S11" s="70">
        <f>'BNE-BD'!W407</f>
        <v>6574.5170178362732</v>
      </c>
      <c r="T11" s="70">
        <f>'BNE-BD'!X407</f>
        <v>2708.6321221540393</v>
      </c>
      <c r="U11" s="70">
        <f>'BNE-BD'!Y407</f>
        <v>6172.9677715496937</v>
      </c>
      <c r="V11" s="70">
        <f>'BNE-BD'!Z407</f>
        <v>8931.8296573647713</v>
      </c>
      <c r="W11" s="70">
        <f>'BNE-BD'!AA407</f>
        <v>6422.2135896204045</v>
      </c>
      <c r="X11" s="70">
        <f>'BNE-BD'!AB407</f>
        <v>4397.623138288619</v>
      </c>
      <c r="Y11" s="70">
        <f>'BNE-BD'!AC407</f>
        <v>3412.804534027925</v>
      </c>
    </row>
    <row r="12" spans="2:25">
      <c r="B12" s="53" t="s">
        <v>34</v>
      </c>
      <c r="C12" s="70">
        <f>'BNE-BD'!G408</f>
        <v>0</v>
      </c>
      <c r="D12" s="70">
        <f>'BNE-BD'!H408</f>
        <v>0</v>
      </c>
      <c r="E12" s="70">
        <f>'BNE-BD'!I408</f>
        <v>0</v>
      </c>
      <c r="F12" s="70">
        <f>'BNE-BD'!J408</f>
        <v>0</v>
      </c>
      <c r="G12" s="70">
        <f>'BNE-BD'!K408</f>
        <v>0</v>
      </c>
      <c r="H12" s="70">
        <f>'BNE-BD'!L408</f>
        <v>0</v>
      </c>
      <c r="I12" s="70">
        <f>'BNE-BD'!M408</f>
        <v>0</v>
      </c>
      <c r="J12" s="70">
        <f>'BNE-BD'!N408</f>
        <v>0</v>
      </c>
      <c r="K12" s="70">
        <f>'BNE-BD'!O408</f>
        <v>0</v>
      </c>
      <c r="L12" s="70">
        <f>'BNE-BD'!P408</f>
        <v>0</v>
      </c>
      <c r="M12" s="70">
        <f>'BNE-BD'!Q408</f>
        <v>0</v>
      </c>
      <c r="N12" s="70">
        <f>'BNE-BD'!R408</f>
        <v>0</v>
      </c>
      <c r="O12" s="70">
        <f>'BNE-BD'!S408</f>
        <v>0</v>
      </c>
      <c r="P12" s="70">
        <f>'BNE-BD'!T408</f>
        <v>0</v>
      </c>
      <c r="Q12" s="70">
        <f>'BNE-BD'!U408</f>
        <v>0</v>
      </c>
      <c r="R12" s="70">
        <f>'BNE-BD'!V408</f>
        <v>0</v>
      </c>
      <c r="S12" s="70">
        <f>'BNE-BD'!W408</f>
        <v>0</v>
      </c>
      <c r="T12" s="70">
        <f>'BNE-BD'!X408</f>
        <v>2.2838696945082217</v>
      </c>
      <c r="U12" s="70">
        <f>'BNE-BD'!Y408</f>
        <v>2.3733946691077912</v>
      </c>
      <c r="V12" s="70">
        <f>'BNE-BD'!Z408</f>
        <v>2.4481867725418787</v>
      </c>
      <c r="W12" s="70">
        <f>'BNE-BD'!AA408</f>
        <v>2.5027108432519993</v>
      </c>
      <c r="X12" s="70">
        <f>'BNE-BD'!AB408</f>
        <v>2.6156217596001876</v>
      </c>
      <c r="Y12" s="70">
        <f>'BNE-BD'!AC408</f>
        <v>2.650497703657503</v>
      </c>
    </row>
    <row r="13" spans="2:25">
      <c r="B13" s="51" t="s">
        <v>43</v>
      </c>
      <c r="C13" s="70">
        <f>'BNE-BD'!G409</f>
        <v>36897.067493121343</v>
      </c>
      <c r="D13" s="70">
        <f>'BNE-BD'!H409</f>
        <v>34894.787615826965</v>
      </c>
      <c r="E13" s="70">
        <f>'BNE-BD'!I409</f>
        <v>39659.883264483098</v>
      </c>
      <c r="F13" s="70">
        <f>'BNE-BD'!J409</f>
        <v>41845.183076052177</v>
      </c>
      <c r="G13" s="70">
        <f>'BNE-BD'!K409</f>
        <v>40271.938993175543</v>
      </c>
      <c r="H13" s="70">
        <f>'BNE-BD'!L409</f>
        <v>38645.1391863471</v>
      </c>
      <c r="I13" s="70">
        <f>'BNE-BD'!M409</f>
        <v>33299.829520328894</v>
      </c>
      <c r="J13" s="70">
        <f>'BNE-BD'!N409</f>
        <v>42196.6831751953</v>
      </c>
      <c r="K13" s="70">
        <f>'BNE-BD'!O409</f>
        <v>39389.287021509706</v>
      </c>
      <c r="L13" s="70">
        <f>'BNE-BD'!P409</f>
        <v>40671.932080458282</v>
      </c>
      <c r="M13" s="70">
        <f>'BNE-BD'!Q409</f>
        <v>42633.438446179243</v>
      </c>
      <c r="N13" s="70">
        <f>'BNE-BD'!R409</f>
        <v>43376.488142387316</v>
      </c>
      <c r="O13" s="70">
        <f>'BNE-BD'!S409</f>
        <v>45923.081102811477</v>
      </c>
      <c r="P13" s="70">
        <f>'BNE-BD'!T409</f>
        <v>41434.326474745321</v>
      </c>
      <c r="Q13" s="70">
        <f>'BNE-BD'!U409</f>
        <v>40765.475002994164</v>
      </c>
      <c r="R13" s="70">
        <f>'BNE-BD'!V409</f>
        <v>47130.931099143854</v>
      </c>
      <c r="S13" s="70">
        <f>'BNE-BD'!W409</f>
        <v>42485.168186333438</v>
      </c>
      <c r="T13" s="70">
        <f>'BNE-BD'!X409</f>
        <v>35076.100359414064</v>
      </c>
      <c r="U13" s="70">
        <f>'BNE-BD'!Y409</f>
        <v>39146.520978554741</v>
      </c>
      <c r="V13" s="70">
        <f>'BNE-BD'!Z409</f>
        <v>42457.444185353932</v>
      </c>
      <c r="W13" s="70">
        <f>'BNE-BD'!AA409</f>
        <v>30496.705571715287</v>
      </c>
      <c r="X13" s="70">
        <f>'BNE-BD'!AB409</f>
        <v>34211.895879439428</v>
      </c>
      <c r="Y13" s="70">
        <f>'BNE-BD'!AC409</f>
        <v>37222.931183280583</v>
      </c>
    </row>
    <row r="14" spans="2:25">
      <c r="B14" s="51"/>
      <c r="C14" s="52"/>
      <c r="D14" s="52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</row>
    <row r="15" spans="2:25">
      <c r="B15" s="54" t="s">
        <v>10</v>
      </c>
      <c r="C15" s="55"/>
      <c r="D15" s="55"/>
      <c r="E15" s="55"/>
      <c r="F15" s="55"/>
      <c r="G15" s="55"/>
      <c r="H15" s="55"/>
      <c r="I15" s="55"/>
      <c r="J15" s="55"/>
      <c r="K15" s="55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</row>
    <row r="16" spans="2:25">
      <c r="B16" s="53" t="s">
        <v>21</v>
      </c>
      <c r="C16" s="69">
        <f>'BNE-BD'!G410</f>
        <v>2431.4462299267079</v>
      </c>
      <c r="D16" s="69">
        <f>'BNE-BD'!H410</f>
        <v>2351.191828824235</v>
      </c>
      <c r="E16" s="69">
        <f>'BNE-BD'!I410</f>
        <v>2196.8568627066643</v>
      </c>
      <c r="F16" s="69">
        <f>'BNE-BD'!J410</f>
        <v>2127.0332779002133</v>
      </c>
      <c r="G16" s="69">
        <f>'BNE-BD'!K410</f>
        <v>2013.5898818799258</v>
      </c>
      <c r="H16" s="69">
        <f>'BNE-BD'!L410</f>
        <v>1882.5174928427732</v>
      </c>
      <c r="I16" s="69">
        <f>'BNE-BD'!M410</f>
        <v>1792.4555631519065</v>
      </c>
      <c r="J16" s="69">
        <f>'BNE-BD'!N410</f>
        <v>1684.6488088431888</v>
      </c>
      <c r="K16" s="69">
        <f>'BNE-BD'!O410</f>
        <v>1566.4703507229983</v>
      </c>
      <c r="L16" s="69">
        <f>'BNE-BD'!P410</f>
        <v>1608.7163878399906</v>
      </c>
      <c r="M16" s="69">
        <f>'BNE-BD'!Q410</f>
        <v>1535.4853016335871</v>
      </c>
      <c r="N16" s="69">
        <f>'BNE-BD'!R410</f>
        <v>1462.6950063266422</v>
      </c>
      <c r="O16" s="69">
        <f>'BNE-BD'!S410</f>
        <v>1440.6532438740085</v>
      </c>
      <c r="P16" s="69">
        <f>'BNE-BD'!T410</f>
        <v>1378.5095611295571</v>
      </c>
      <c r="Q16" s="69">
        <f>'BNE-BD'!U410</f>
        <v>1361.2227227274782</v>
      </c>
      <c r="R16" s="69">
        <f>'BNE-BD'!V410</f>
        <v>1315.6525415378605</v>
      </c>
      <c r="S16" s="69">
        <f>'BNE-BD'!W410</f>
        <v>1251.4788064029879</v>
      </c>
      <c r="T16" s="69">
        <f>'BNE-BD'!X410</f>
        <v>1230.5371382038434</v>
      </c>
      <c r="U16" s="69">
        <f>'BNE-BD'!Y410</f>
        <v>1154.0344928987256</v>
      </c>
      <c r="V16" s="69">
        <f>'BNE-BD'!Z410</f>
        <v>1133.5656875797824</v>
      </c>
      <c r="W16" s="69">
        <f>'BNE-BD'!AA410</f>
        <v>968.69547645646617</v>
      </c>
      <c r="X16" s="69">
        <f>'BNE-BD'!AB410</f>
        <v>932.74452780987633</v>
      </c>
      <c r="Y16" s="69">
        <f>'BNE-BD'!AC410</f>
        <v>1103.9115737470095</v>
      </c>
    </row>
    <row r="17" spans="2:25">
      <c r="B17" s="53" t="s">
        <v>22</v>
      </c>
      <c r="C17" s="69">
        <f>'BNE-BD'!G411</f>
        <v>1039.0443168790741</v>
      </c>
      <c r="D17" s="69">
        <f>'BNE-BD'!H411</f>
        <v>1202.0970435888639</v>
      </c>
      <c r="E17" s="69">
        <f>'BNE-BD'!I411</f>
        <v>1217.5065153176072</v>
      </c>
      <c r="F17" s="69">
        <f>'BNE-BD'!J411</f>
        <v>1137.6474155460533</v>
      </c>
      <c r="G17" s="69">
        <f>'BNE-BD'!K411</f>
        <v>989.7447863474556</v>
      </c>
      <c r="H17" s="69">
        <f>'BNE-BD'!L411</f>
        <v>1260.1404232529726</v>
      </c>
      <c r="I17" s="69">
        <f>'BNE-BD'!M411</f>
        <v>1255.3325021129176</v>
      </c>
      <c r="J17" s="69">
        <f>'BNE-BD'!N411</f>
        <v>1261.1967900387435</v>
      </c>
      <c r="K17" s="69">
        <f>'BNE-BD'!O411</f>
        <v>1353.2641557115721</v>
      </c>
      <c r="L17" s="69">
        <f>'BNE-BD'!P411</f>
        <v>199.22512405546306</v>
      </c>
      <c r="M17" s="69">
        <f>'BNE-BD'!Q411</f>
        <v>0</v>
      </c>
      <c r="N17" s="69">
        <f>'BNE-BD'!R411</f>
        <v>0</v>
      </c>
      <c r="O17" s="69">
        <f>'BNE-BD'!S411</f>
        <v>19.358041220722495</v>
      </c>
      <c r="P17" s="69">
        <f>'BNE-BD'!T411</f>
        <v>1015.9677999715489</v>
      </c>
      <c r="Q17" s="69">
        <f>'BNE-BD'!U411</f>
        <v>2467.0443419830463</v>
      </c>
      <c r="R17" s="69">
        <f>'BNE-BD'!V411</f>
        <v>1117.3171552178605</v>
      </c>
      <c r="S17" s="69">
        <f>'BNE-BD'!W411</f>
        <v>2476.6671832506295</v>
      </c>
      <c r="T17" s="69">
        <f>'BNE-BD'!X411</f>
        <v>2110.7578137257815</v>
      </c>
      <c r="U17" s="69">
        <f>'BNE-BD'!Y411</f>
        <v>2097.977934417464</v>
      </c>
      <c r="V17" s="69">
        <f>'BNE-BD'!Z411</f>
        <v>1566.2273627783775</v>
      </c>
      <c r="W17" s="69">
        <f>'BNE-BD'!AA411</f>
        <v>1684.9999075335863</v>
      </c>
      <c r="X17" s="69">
        <f>'BNE-BD'!AB411</f>
        <v>1502.561268789824</v>
      </c>
      <c r="Y17" s="69">
        <f>'BNE-BD'!AC411</f>
        <v>1629.0864502881852</v>
      </c>
    </row>
    <row r="18" spans="2:25">
      <c r="B18" s="53" t="s">
        <v>95</v>
      </c>
      <c r="C18" s="69">
        <f>'BNE-BD'!G412</f>
        <v>1997.2806256980216</v>
      </c>
      <c r="D18" s="69">
        <f>'BNE-BD'!H412</f>
        <v>2011.1298170749576</v>
      </c>
      <c r="E18" s="69">
        <f>'BNE-BD'!I412</f>
        <v>2574.2778448552831</v>
      </c>
      <c r="F18" s="69">
        <f>'BNE-BD'!J412</f>
        <v>2843.506446823169</v>
      </c>
      <c r="G18" s="69">
        <f>'BNE-BD'!K412</f>
        <v>3316.680323877134</v>
      </c>
      <c r="H18" s="69">
        <f>'BNE-BD'!L412</f>
        <v>4328.7240869583029</v>
      </c>
      <c r="I18" s="69">
        <f>'BNE-BD'!M412</f>
        <v>5134.9604364818115</v>
      </c>
      <c r="J18" s="69">
        <f>'BNE-BD'!N412</f>
        <v>4867.561391888401</v>
      </c>
      <c r="K18" s="69">
        <f>'BNE-BD'!O412</f>
        <v>5849.2012805430113</v>
      </c>
      <c r="L18" s="69">
        <f>'BNE-BD'!P412</f>
        <v>6778.5597820239136</v>
      </c>
      <c r="M18" s="69">
        <f>'BNE-BD'!Q412</f>
        <v>10013.804302984636</v>
      </c>
      <c r="N18" s="69">
        <f>'BNE-BD'!R412</f>
        <v>12719.338685501229</v>
      </c>
      <c r="O18" s="69">
        <f>'BNE-BD'!S412</f>
        <v>13185.529721376523</v>
      </c>
      <c r="P18" s="69">
        <f>'BNE-BD'!T412</f>
        <v>16357.346680791621</v>
      </c>
      <c r="Q18" s="69">
        <f>'BNE-BD'!U412</f>
        <v>15118.109895141739</v>
      </c>
      <c r="R18" s="69">
        <f>'BNE-BD'!V412</f>
        <v>14012.274478276815</v>
      </c>
      <c r="S18" s="69">
        <f>'BNE-BD'!W412</f>
        <v>14247.712000046722</v>
      </c>
      <c r="T18" s="69">
        <f>'BNE-BD'!X412</f>
        <v>14934.036951697606</v>
      </c>
      <c r="U18" s="69">
        <f>'BNE-BD'!Y412</f>
        <v>17173.660061014543</v>
      </c>
      <c r="V18" s="69">
        <f>'BNE-BD'!Z412</f>
        <v>15257.064989780738</v>
      </c>
      <c r="W18" s="69">
        <f>'BNE-BD'!AA412</f>
        <v>12857.210965680302</v>
      </c>
      <c r="X18" s="69">
        <f>'BNE-BD'!AB412</f>
        <v>15461.910515324849</v>
      </c>
      <c r="Y18" s="69">
        <f>'BNE-BD'!AC412</f>
        <v>14718.713626843197</v>
      </c>
    </row>
    <row r="19" spans="2:25">
      <c r="B19" s="53" t="s">
        <v>15</v>
      </c>
      <c r="C19" s="69">
        <f>'BNE-BD'!G413</f>
        <v>120.16411629752383</v>
      </c>
      <c r="D19" s="69">
        <f>'BNE-BD'!H413</f>
        <v>99.25390275471041</v>
      </c>
      <c r="E19" s="69">
        <f>'BNE-BD'!I413</f>
        <v>79.254365719207527</v>
      </c>
      <c r="F19" s="69">
        <f>'BNE-BD'!J413</f>
        <v>52.065863980052015</v>
      </c>
      <c r="G19" s="69">
        <f>'BNE-BD'!K413</f>
        <v>35.456566938319312</v>
      </c>
      <c r="H19" s="69">
        <f>'BNE-BD'!L413</f>
        <v>20.753852551741293</v>
      </c>
      <c r="I19" s="69">
        <f>'BNE-BD'!M413</f>
        <v>14.986400478231211</v>
      </c>
      <c r="J19" s="69">
        <f>'BNE-BD'!N413</f>
        <v>10.36305969308876</v>
      </c>
      <c r="K19" s="69">
        <f>'BNE-BD'!O413</f>
        <v>8.6389719878654265</v>
      </c>
      <c r="L19" s="69">
        <f>'BNE-BD'!P413</f>
        <v>12.848913848482583</v>
      </c>
      <c r="M19" s="69">
        <f>'BNE-BD'!Q413</f>
        <v>7.3111429258401532</v>
      </c>
      <c r="N19" s="69">
        <f>'BNE-BD'!R413</f>
        <v>2.7117110447224597</v>
      </c>
      <c r="O19" s="69">
        <f>'BNE-BD'!S413</f>
        <v>0.53729544709286203</v>
      </c>
      <c r="P19" s="69">
        <f>'BNE-BD'!T413</f>
        <v>0.30874076852836602</v>
      </c>
      <c r="Q19" s="69">
        <f>'BNE-BD'!U413</f>
        <v>0.35370498282482454</v>
      </c>
      <c r="R19" s="69">
        <f>'BNE-BD'!V413</f>
        <v>0.47143266566562692</v>
      </c>
      <c r="S19" s="69">
        <f>'BNE-BD'!W413</f>
        <v>0.64658461980761117</v>
      </c>
      <c r="T19" s="69">
        <f>'BNE-BD'!X413</f>
        <v>0.46919248672861658</v>
      </c>
      <c r="U19" s="69">
        <f>'BNE-BD'!Y413</f>
        <v>0.24118124745130445</v>
      </c>
      <c r="V19" s="69">
        <f>'BNE-BD'!Z413</f>
        <v>1.2240746509574805</v>
      </c>
      <c r="W19" s="69">
        <f>'BNE-BD'!AA413</f>
        <v>0.66515224266047079</v>
      </c>
      <c r="X19" s="69">
        <f>'BNE-BD'!AB413</f>
        <v>3.0973481259778635</v>
      </c>
      <c r="Y19" s="69">
        <f>'BNE-BD'!AC413</f>
        <v>0.57106725038279393</v>
      </c>
    </row>
    <row r="20" spans="2:25">
      <c r="B20" s="53" t="s">
        <v>142</v>
      </c>
      <c r="C20" s="69">
        <f>'BNE-BD'!G414</f>
        <v>0</v>
      </c>
      <c r="D20" s="69">
        <f>'BNE-BD'!H414</f>
        <v>0</v>
      </c>
      <c r="E20" s="69">
        <f>'BNE-BD'!I414</f>
        <v>0</v>
      </c>
      <c r="F20" s="69">
        <f>'BNE-BD'!J414</f>
        <v>0</v>
      </c>
      <c r="G20" s="69">
        <f>'BNE-BD'!K414</f>
        <v>0</v>
      </c>
      <c r="H20" s="69">
        <f>'BNE-BD'!L414</f>
        <v>0</v>
      </c>
      <c r="I20" s="69">
        <f>'BNE-BD'!M414</f>
        <v>0</v>
      </c>
      <c r="J20" s="69">
        <f>'BNE-BD'!N414</f>
        <v>0</v>
      </c>
      <c r="K20" s="69">
        <f>'BNE-BD'!O414</f>
        <v>0</v>
      </c>
      <c r="L20" s="69">
        <f>'BNE-BD'!P414</f>
        <v>0</v>
      </c>
      <c r="M20" s="69">
        <f>'BNE-BD'!Q414</f>
        <v>3.2396733599329361E-2</v>
      </c>
      <c r="N20" s="69">
        <f>'BNE-BD'!R414</f>
        <v>0.12372501561638569</v>
      </c>
      <c r="O20" s="69">
        <f>'BNE-BD'!S414</f>
        <v>0.26597997081468339</v>
      </c>
      <c r="P20" s="69">
        <f>'BNE-BD'!T414</f>
        <v>0.32461216960691486</v>
      </c>
      <c r="Q20" s="69">
        <f>'BNE-BD'!U414</f>
        <v>0.33920154227674465</v>
      </c>
      <c r="R20" s="69">
        <f>'BNE-BD'!V414</f>
        <v>0.4489523684527616</v>
      </c>
      <c r="S20" s="69">
        <f>'BNE-BD'!W414</f>
        <v>0.58051507938060798</v>
      </c>
      <c r="T20" s="69">
        <f>'BNE-BD'!X414</f>
        <v>0.14050114031974811</v>
      </c>
      <c r="U20" s="69">
        <f>'BNE-BD'!Y414</f>
        <v>0.13815195934909227</v>
      </c>
      <c r="V20" s="69">
        <f>'BNE-BD'!Z414</f>
        <v>0.4839757868073909</v>
      </c>
      <c r="W20" s="69">
        <f>'BNE-BD'!AA414</f>
        <v>0.15477261852614593</v>
      </c>
      <c r="X20" s="69">
        <f>'BNE-BD'!AB414</f>
        <v>0.18987464316486713</v>
      </c>
      <c r="Y20" s="69">
        <f>'BNE-BD'!AC414</f>
        <v>8.7161297578598335E-2</v>
      </c>
    </row>
    <row r="21" spans="2:25">
      <c r="B21" s="53" t="s">
        <v>134</v>
      </c>
      <c r="C21" s="69">
        <f>'BNE-BD'!G415</f>
        <v>535.23146280914091</v>
      </c>
      <c r="D21" s="69">
        <f>'BNE-BD'!H415</f>
        <v>584.48790995253682</v>
      </c>
      <c r="E21" s="69">
        <f>'BNE-BD'!I415</f>
        <v>682.35353080638004</v>
      </c>
      <c r="F21" s="69">
        <f>'BNE-BD'!J415</f>
        <v>457.98309245069152</v>
      </c>
      <c r="G21" s="69">
        <f>'BNE-BD'!K415</f>
        <v>269.39308058520788</v>
      </c>
      <c r="H21" s="69">
        <f>'BNE-BD'!L415</f>
        <v>175.34743408974944</v>
      </c>
      <c r="I21" s="69">
        <f>'BNE-BD'!M415</f>
        <v>69.428033963644822</v>
      </c>
      <c r="J21" s="69">
        <f>'BNE-BD'!N415</f>
        <v>47.43134828327868</v>
      </c>
      <c r="K21" s="69">
        <f>'BNE-BD'!O415</f>
        <v>35.451484253788387</v>
      </c>
      <c r="L21" s="69">
        <f>'BNE-BD'!P415</f>
        <v>28.660418727770857</v>
      </c>
      <c r="M21" s="69">
        <f>'BNE-BD'!Q415</f>
        <v>12.21330690694715</v>
      </c>
      <c r="N21" s="69">
        <f>'BNE-BD'!R415</f>
        <v>0</v>
      </c>
      <c r="O21" s="69">
        <f>'BNE-BD'!S415</f>
        <v>0</v>
      </c>
      <c r="P21" s="69">
        <f>'BNE-BD'!T415</f>
        <v>0</v>
      </c>
      <c r="Q21" s="69">
        <f>'BNE-BD'!U415</f>
        <v>0</v>
      </c>
      <c r="R21" s="69">
        <f>'BNE-BD'!V415</f>
        <v>0</v>
      </c>
      <c r="S21" s="69">
        <f>'BNE-BD'!W415</f>
        <v>0</v>
      </c>
      <c r="T21" s="69">
        <f>'BNE-BD'!X415</f>
        <v>0</v>
      </c>
      <c r="U21" s="69">
        <f>'BNE-BD'!Y415</f>
        <v>0</v>
      </c>
      <c r="V21" s="69">
        <f>'BNE-BD'!Z415</f>
        <v>0</v>
      </c>
      <c r="W21" s="69">
        <f>'BNE-BD'!AA415</f>
        <v>0</v>
      </c>
      <c r="X21" s="69">
        <f>'BNE-BD'!AB415</f>
        <v>0</v>
      </c>
      <c r="Y21" s="69">
        <f>'BNE-BD'!AC415</f>
        <v>0</v>
      </c>
    </row>
    <row r="22" spans="2:25">
      <c r="B22" s="53" t="s">
        <v>141</v>
      </c>
      <c r="C22" s="69">
        <f>'BNE-BD'!G416</f>
        <v>7605.5464786203474</v>
      </c>
      <c r="D22" s="69">
        <f>'BNE-BD'!H416</f>
        <v>6753.1946143959885</v>
      </c>
      <c r="E22" s="69">
        <f>'BNE-BD'!I416</f>
        <v>6491.3304176403508</v>
      </c>
      <c r="F22" s="69">
        <f>'BNE-BD'!J416</f>
        <v>7160.419660831938</v>
      </c>
      <c r="G22" s="69">
        <f>'BNE-BD'!K416</f>
        <v>8846.2465040666866</v>
      </c>
      <c r="H22" s="69">
        <f>'BNE-BD'!L416</f>
        <v>8128.7969903953599</v>
      </c>
      <c r="I22" s="69">
        <f>'BNE-BD'!M416</f>
        <v>8549.7856937681645</v>
      </c>
      <c r="J22" s="69">
        <f>'BNE-BD'!N416</f>
        <v>8044.0111710029068</v>
      </c>
      <c r="K22" s="69">
        <f>'BNE-BD'!O416</f>
        <v>9502.2650558900386</v>
      </c>
      <c r="L22" s="69">
        <f>'BNE-BD'!P416</f>
        <v>8957.1292878542281</v>
      </c>
      <c r="M22" s="69">
        <f>'BNE-BD'!Q416</f>
        <v>10114.669830973535</v>
      </c>
      <c r="N22" s="69">
        <f>'BNE-BD'!R416</f>
        <v>10085.106846093933</v>
      </c>
      <c r="O22" s="69">
        <f>'BNE-BD'!S416</f>
        <v>9899.7224502559984</v>
      </c>
      <c r="P22" s="69">
        <f>'BNE-BD'!T416</f>
        <v>10029.541120667853</v>
      </c>
      <c r="Q22" s="69">
        <f>'BNE-BD'!U416</f>
        <v>9481.7569237679199</v>
      </c>
      <c r="R22" s="69">
        <f>'BNE-BD'!V416</f>
        <v>9370.4689708211172</v>
      </c>
      <c r="S22" s="69">
        <f>'BNE-BD'!W416</f>
        <v>9228.9560306924959</v>
      </c>
      <c r="T22" s="69">
        <f>'BNE-BD'!X416</f>
        <v>8954.4829416569555</v>
      </c>
      <c r="U22" s="69">
        <f>'BNE-BD'!Y416</f>
        <v>9200.2157340725844</v>
      </c>
      <c r="V22" s="69">
        <f>'BNE-BD'!Z416</f>
        <v>9329.4636028731347</v>
      </c>
      <c r="W22" s="69">
        <f>'BNE-BD'!AA416</f>
        <v>9282.0646933902462</v>
      </c>
      <c r="X22" s="69">
        <f>'BNE-BD'!AB416</f>
        <v>11181.313829096518</v>
      </c>
      <c r="Y22" s="69">
        <f>'BNE-BD'!AC416</f>
        <v>10571.48048199838</v>
      </c>
    </row>
    <row r="23" spans="2:25">
      <c r="B23" s="53" t="s">
        <v>98</v>
      </c>
      <c r="C23" s="69">
        <f>'BNE-BD'!G417</f>
        <v>59538.660287504754</v>
      </c>
      <c r="D23" s="69">
        <f>'BNE-BD'!H417</f>
        <v>53248.574728277657</v>
      </c>
      <c r="E23" s="69">
        <f>'BNE-BD'!I417</f>
        <v>52350.188573639527</v>
      </c>
      <c r="F23" s="69">
        <f>'BNE-BD'!J417</f>
        <v>46829.774247696841</v>
      </c>
      <c r="G23" s="69">
        <f>'BNE-BD'!K417</f>
        <v>56590.108932712166</v>
      </c>
      <c r="H23" s="69">
        <f>'BNE-BD'!L417</f>
        <v>49995.136824631729</v>
      </c>
      <c r="I23" s="69">
        <f>'BNE-BD'!M417</f>
        <v>31783.609977553831</v>
      </c>
      <c r="J23" s="69">
        <f>'BNE-BD'!N417</f>
        <v>33876.154497739699</v>
      </c>
      <c r="K23" s="69">
        <f>'BNE-BD'!O417</f>
        <v>17903.049322329542</v>
      </c>
      <c r="L23" s="69">
        <f>'BNE-BD'!P417</f>
        <v>18188.516139361662</v>
      </c>
      <c r="M23" s="69">
        <f>'BNE-BD'!Q417</f>
        <v>12225.591679890149</v>
      </c>
      <c r="N23" s="69">
        <f>'BNE-BD'!R417</f>
        <v>16122.389736259078</v>
      </c>
      <c r="O23" s="69">
        <f>'BNE-BD'!S417</f>
        <v>6864.4659014859371</v>
      </c>
      <c r="P23" s="69">
        <f>'BNE-BD'!T417</f>
        <v>7364.1297281704146</v>
      </c>
      <c r="Q23" s="69">
        <f>'BNE-BD'!U417</f>
        <v>3615.6303531775734</v>
      </c>
      <c r="R23" s="69">
        <f>'BNE-BD'!V417</f>
        <v>3208.3679858078872</v>
      </c>
      <c r="S23" s="69">
        <f>'BNE-BD'!W417</f>
        <v>1886.8918279575973</v>
      </c>
      <c r="T23" s="69">
        <f>'BNE-BD'!X417</f>
        <v>2161.6637051709217</v>
      </c>
      <c r="U23" s="69">
        <f>'BNE-BD'!Y417</f>
        <v>1602.9152108142716</v>
      </c>
      <c r="V23" s="69">
        <f>'BNE-BD'!Z417</f>
        <v>2117.2922521958212</v>
      </c>
      <c r="W23" s="69">
        <f>'BNE-BD'!AA417</f>
        <v>3027.9715067919647</v>
      </c>
      <c r="X23" s="69">
        <f>'BNE-BD'!AB417</f>
        <v>2459.3687380812303</v>
      </c>
      <c r="Y23" s="69">
        <f>'BNE-BD'!AC417</f>
        <v>19512.959943251823</v>
      </c>
    </row>
    <row r="24" spans="2:25">
      <c r="B24" s="53" t="s">
        <v>24</v>
      </c>
      <c r="C24" s="69">
        <f>'BNE-BD'!G418</f>
        <v>0</v>
      </c>
      <c r="D24" s="69">
        <f>'BNE-BD'!H418</f>
        <v>0</v>
      </c>
      <c r="E24" s="69">
        <f>'BNE-BD'!I418</f>
        <v>258.27979882661566</v>
      </c>
      <c r="F24" s="69">
        <f>'BNE-BD'!J418</f>
        <v>984.83512894130706</v>
      </c>
      <c r="G24" s="69">
        <f>'BNE-BD'!K418</f>
        <v>2035.4410720688463</v>
      </c>
      <c r="H24" s="69">
        <f>'BNE-BD'!L418</f>
        <v>5907.1828686157278</v>
      </c>
      <c r="I24" s="69">
        <f>'BNE-BD'!M418</f>
        <v>13130.361826489829</v>
      </c>
      <c r="J24" s="69">
        <f>'BNE-BD'!N418</f>
        <v>20384.430361646693</v>
      </c>
      <c r="K24" s="69">
        <f>'BNE-BD'!O418</f>
        <v>25142.764795745457</v>
      </c>
      <c r="L24" s="69">
        <f>'BNE-BD'!P418</f>
        <v>23669.52013614036</v>
      </c>
      <c r="M24" s="69">
        <f>'BNE-BD'!Q418</f>
        <v>27874.820165243305</v>
      </c>
      <c r="N24" s="69">
        <f>'BNE-BD'!R418</f>
        <v>40708.552550166751</v>
      </c>
      <c r="O24" s="69">
        <f>'BNE-BD'!S418</f>
        <v>34299.214035652483</v>
      </c>
      <c r="P24" s="69">
        <f>'BNE-BD'!T418</f>
        <v>37840.280041790815</v>
      </c>
      <c r="Q24" s="69">
        <f>'BNE-BD'!U418</f>
        <v>40746.577949545506</v>
      </c>
      <c r="R24" s="69">
        <f>'BNE-BD'!V418</f>
        <v>42956.866905640258</v>
      </c>
      <c r="S24" s="69">
        <f>'BNE-BD'!W418</f>
        <v>43262.505954702094</v>
      </c>
      <c r="T24" s="69">
        <f>'BNE-BD'!X418</f>
        <v>42723.604212395512</v>
      </c>
      <c r="U24" s="69">
        <f>'BNE-BD'!Y418</f>
        <v>50326.917719974394</v>
      </c>
      <c r="V24" s="69">
        <f>'BNE-BD'!Z418</f>
        <v>53613.52240263611</v>
      </c>
      <c r="W24" s="69">
        <f>'BNE-BD'!AA418</f>
        <v>39117.403279418169</v>
      </c>
      <c r="X24" s="69">
        <f>'BNE-BD'!AB418</f>
        <v>53997.453897599567</v>
      </c>
      <c r="Y24" s="69">
        <f>'BNE-BD'!AC418</f>
        <v>56904.3440590186</v>
      </c>
    </row>
    <row r="25" spans="2:25">
      <c r="B25" s="53" t="s">
        <v>19</v>
      </c>
      <c r="C25" s="69">
        <f>'BNE-BD'!G419</f>
        <v>1022.7154966820917</v>
      </c>
      <c r="D25" s="69">
        <f>'BNE-BD'!H419</f>
        <v>1011.6725103135485</v>
      </c>
      <c r="E25" s="69">
        <f>'BNE-BD'!I419</f>
        <v>1256.9636745521032</v>
      </c>
      <c r="F25" s="69">
        <f>'BNE-BD'!J419</f>
        <v>1113.0088968477778</v>
      </c>
      <c r="G25" s="69">
        <f>'BNE-BD'!K419</f>
        <v>1237.4015547726835</v>
      </c>
      <c r="H25" s="69">
        <f>'BNE-BD'!L419</f>
        <v>1493.6893634469427</v>
      </c>
      <c r="I25" s="69">
        <f>'BNE-BD'!M419</f>
        <v>1677.6511056653078</v>
      </c>
      <c r="J25" s="69">
        <f>'BNE-BD'!N419</f>
        <v>1566.2769940503588</v>
      </c>
      <c r="K25" s="69">
        <f>'BNE-BD'!O419</f>
        <v>1713.8080056768449</v>
      </c>
      <c r="L25" s="69">
        <f>'BNE-BD'!P419</f>
        <v>0</v>
      </c>
      <c r="M25" s="69">
        <f>'BNE-BD'!Q419</f>
        <v>0</v>
      </c>
      <c r="N25" s="69">
        <f>'BNE-BD'!R419</f>
        <v>0</v>
      </c>
      <c r="O25" s="69">
        <f>'BNE-BD'!S419</f>
        <v>0</v>
      </c>
      <c r="P25" s="69">
        <f>'BNE-BD'!T419</f>
        <v>0</v>
      </c>
      <c r="Q25" s="69">
        <f>'BNE-BD'!U419</f>
        <v>0</v>
      </c>
      <c r="R25" s="69">
        <f>'BNE-BD'!V419</f>
        <v>0</v>
      </c>
      <c r="S25" s="69">
        <f>'BNE-BD'!W419</f>
        <v>0</v>
      </c>
      <c r="T25" s="69">
        <f>'BNE-BD'!X419</f>
        <v>0</v>
      </c>
      <c r="U25" s="69">
        <f>'BNE-BD'!Y419</f>
        <v>0</v>
      </c>
      <c r="V25" s="69">
        <f>'BNE-BD'!Z419</f>
        <v>0</v>
      </c>
      <c r="W25" s="69">
        <f>'BNE-BD'!AA419</f>
        <v>0</v>
      </c>
      <c r="X25" s="69">
        <f>'BNE-BD'!AB419</f>
        <v>0</v>
      </c>
      <c r="Y25" s="69">
        <f>'BNE-BD'!AC419</f>
        <v>0</v>
      </c>
    </row>
    <row r="26" spans="2:25">
      <c r="B26" s="53" t="s">
        <v>14</v>
      </c>
      <c r="C26" s="69">
        <f>'BNE-BD'!G420</f>
        <v>24904.014237766867</v>
      </c>
      <c r="D26" s="69">
        <f>'BNE-BD'!H420</f>
        <v>25175.069462463292</v>
      </c>
      <c r="E26" s="69">
        <f>'BNE-BD'!I420</f>
        <v>25550.679114120212</v>
      </c>
      <c r="F26" s="69">
        <f>'BNE-BD'!J420</f>
        <v>25532.779958384657</v>
      </c>
      <c r="G26" s="69">
        <f>'BNE-BD'!K420</f>
        <v>25993.421519482377</v>
      </c>
      <c r="H26" s="69">
        <f>'BNE-BD'!L420</f>
        <v>26104.571395551662</v>
      </c>
      <c r="I26" s="69">
        <f>'BNE-BD'!M420</f>
        <v>26593.533850473326</v>
      </c>
      <c r="J26" s="69">
        <f>'BNE-BD'!N420</f>
        <v>27780.044457364809</v>
      </c>
      <c r="K26" s="69">
        <f>'BNE-BD'!O420</f>
        <v>30165.06414496636</v>
      </c>
      <c r="L26" s="69">
        <f>'BNE-BD'!P420</f>
        <v>28527.152385714704</v>
      </c>
      <c r="M26" s="69">
        <f>'BNE-BD'!Q420</f>
        <v>31585.35403618831</v>
      </c>
      <c r="N26" s="69">
        <f>'BNE-BD'!R420</f>
        <v>35419.112091925163</v>
      </c>
      <c r="O26" s="69">
        <f>'BNE-BD'!S420</f>
        <v>36570.373193087747</v>
      </c>
      <c r="P26" s="69">
        <f>'BNE-BD'!T420</f>
        <v>40451.745189205452</v>
      </c>
      <c r="Q26" s="69">
        <f>'BNE-BD'!U420</f>
        <v>41031.342311050576</v>
      </c>
      <c r="R26" s="69">
        <f>'BNE-BD'!V420</f>
        <v>45672.563750974834</v>
      </c>
      <c r="S26" s="69">
        <f>'BNE-BD'!W420</f>
        <v>41719.828505011646</v>
      </c>
      <c r="T26" s="69">
        <f>'BNE-BD'!X420</f>
        <v>41537.997375275452</v>
      </c>
      <c r="U26" s="69">
        <f>'BNE-BD'!Y420</f>
        <v>43116.069667288197</v>
      </c>
      <c r="V26" s="69">
        <f>'BNE-BD'!Z420</f>
        <v>45293.539806324879</v>
      </c>
      <c r="W26" s="69">
        <f>'BNE-BD'!AA420</f>
        <v>38967.410307603663</v>
      </c>
      <c r="X26" s="69">
        <f>'BNE-BD'!AB420</f>
        <v>44709.713304847246</v>
      </c>
      <c r="Y26" s="69">
        <f>'BNE-BD'!AC420</f>
        <v>45831.356538279331</v>
      </c>
    </row>
    <row r="27" spans="2:25">
      <c r="B27" s="56" t="s">
        <v>73</v>
      </c>
      <c r="C27" s="71">
        <f>'BNE-BD'!G421</f>
        <v>99194.103252184534</v>
      </c>
      <c r="D27" s="71">
        <f>'BNE-BD'!H421</f>
        <v>92436.671817645794</v>
      </c>
      <c r="E27" s="71">
        <f>'BNE-BD'!I421</f>
        <v>92657.690698183942</v>
      </c>
      <c r="F27" s="71">
        <f>'BNE-BD'!J421</f>
        <v>88239.053989402702</v>
      </c>
      <c r="G27" s="71">
        <f>'BNE-BD'!K421</f>
        <v>101327.48422273081</v>
      </c>
      <c r="H27" s="71">
        <f>'BNE-BD'!L421</f>
        <v>99296.860732336965</v>
      </c>
      <c r="I27" s="71">
        <f>'BNE-BD'!M421</f>
        <v>90002.105390138968</v>
      </c>
      <c r="J27" s="71">
        <f>'BNE-BD'!N421</f>
        <v>99522.118880551177</v>
      </c>
      <c r="K27" s="71">
        <f>'BNE-BD'!O421</f>
        <v>93239.977567827475</v>
      </c>
      <c r="L27" s="71">
        <f>'BNE-BD'!P421</f>
        <v>87970.328575566586</v>
      </c>
      <c r="M27" s="71">
        <f>'BNE-BD'!Q421</f>
        <v>93369.282163479904</v>
      </c>
      <c r="N27" s="71">
        <f>'BNE-BD'!R421</f>
        <v>116520.03035233312</v>
      </c>
      <c r="O27" s="71">
        <f>'BNE-BD'!S421</f>
        <v>102280.11986237133</v>
      </c>
      <c r="P27" s="71">
        <f>'BNE-BD'!T421</f>
        <v>114438.15347466539</v>
      </c>
      <c r="Q27" s="71">
        <f>'BNE-BD'!U421</f>
        <v>113822.37740391894</v>
      </c>
      <c r="R27" s="71">
        <f>'BNE-BD'!V421</f>
        <v>117654.43217331075</v>
      </c>
      <c r="S27" s="71">
        <f>'BNE-BD'!W421</f>
        <v>114075.26740776337</v>
      </c>
      <c r="T27" s="71">
        <f>'BNE-BD'!X421</f>
        <v>113653.68983175312</v>
      </c>
      <c r="U27" s="71">
        <f>'BNE-BD'!Y421</f>
        <v>124672.17015368698</v>
      </c>
      <c r="V27" s="71">
        <f>'BNE-BD'!Z421</f>
        <v>128312.38415460661</v>
      </c>
      <c r="W27" s="71">
        <f>'BNE-BD'!AA421</f>
        <v>105906.57606173557</v>
      </c>
      <c r="X27" s="71">
        <f>'BNE-BD'!AB421</f>
        <v>130248.35330431825</v>
      </c>
      <c r="Y27" s="71">
        <f>'BNE-BD'!AC421</f>
        <v>150272.51090197449</v>
      </c>
    </row>
    <row r="28" spans="2:25">
      <c r="B28" s="51" t="s">
        <v>33</v>
      </c>
      <c r="C28" s="69">
        <f>'BNE-BD'!G422</f>
        <v>136091.17074530589</v>
      </c>
      <c r="D28" s="69">
        <f>'BNE-BD'!H422</f>
        <v>127331.45943347276</v>
      </c>
      <c r="E28" s="69">
        <f>'BNE-BD'!I422</f>
        <v>132317.57396266703</v>
      </c>
      <c r="F28" s="69">
        <f>'BNE-BD'!J422</f>
        <v>130084.23706545489</v>
      </c>
      <c r="G28" s="69">
        <f>'BNE-BD'!K422</f>
        <v>141599.42321590637</v>
      </c>
      <c r="H28" s="69">
        <f>'BNE-BD'!L422</f>
        <v>137941.99991868407</v>
      </c>
      <c r="I28" s="69">
        <f>'BNE-BD'!M422</f>
        <v>123301.93491046785</v>
      </c>
      <c r="J28" s="69">
        <f>'BNE-BD'!N422</f>
        <v>141718.80205574649</v>
      </c>
      <c r="K28" s="69">
        <f>'BNE-BD'!O422</f>
        <v>132629.26458933717</v>
      </c>
      <c r="L28" s="69">
        <f>'BNE-BD'!P422</f>
        <v>128642.26065602487</v>
      </c>
      <c r="M28" s="69">
        <f>'BNE-BD'!Q422</f>
        <v>136002.72060965915</v>
      </c>
      <c r="N28" s="69">
        <f>'BNE-BD'!R422</f>
        <v>159896.51849472045</v>
      </c>
      <c r="O28" s="69">
        <f>'BNE-BD'!S422</f>
        <v>148203.2009651828</v>
      </c>
      <c r="P28" s="69">
        <f>'BNE-BD'!T422</f>
        <v>155872.47994941071</v>
      </c>
      <c r="Q28" s="69">
        <f>'BNE-BD'!U422</f>
        <v>154587.85240691312</v>
      </c>
      <c r="R28" s="69">
        <f>'BNE-BD'!V422</f>
        <v>164785.36327245459</v>
      </c>
      <c r="S28" s="69">
        <f>'BNE-BD'!W422</f>
        <v>156560.43559409681</v>
      </c>
      <c r="T28" s="69">
        <f>'BNE-BD'!X422</f>
        <v>148729.79019116718</v>
      </c>
      <c r="U28" s="69">
        <f>'BNE-BD'!Y422</f>
        <v>163818.69113224171</v>
      </c>
      <c r="V28" s="69">
        <f>'BNE-BD'!Z422</f>
        <v>170769.82833996054</v>
      </c>
      <c r="W28" s="69">
        <f>'BNE-BD'!AA422</f>
        <v>136403.28163345085</v>
      </c>
      <c r="X28" s="69">
        <f>'BNE-BD'!AB422</f>
        <v>164460.2491837577</v>
      </c>
      <c r="Y28" s="69">
        <f>'BNE-BD'!AC422</f>
        <v>187495.44208525505</v>
      </c>
    </row>
    <row r="29" spans="2:25">
      <c r="B29" s="53" t="s">
        <v>135</v>
      </c>
      <c r="C29" s="57">
        <f>'BNE-BD'!G423</f>
        <v>0.18390217764481132</v>
      </c>
      <c r="D29" s="57">
        <f>'BNE-BD'!H423</f>
        <v>-4.8521901751590546E-2</v>
      </c>
      <c r="E29" s="57">
        <f>'BNE-BD'!I423</f>
        <v>-2.7728446760893366E-2</v>
      </c>
      <c r="F29" s="57">
        <f>'BNE-BD'!J423</f>
        <v>2.1618990658160087E-2</v>
      </c>
      <c r="G29" s="57">
        <f>'BNE-BD'!K423</f>
        <v>7.014827263881207E-2</v>
      </c>
      <c r="H29" s="57">
        <f>'BNE-BD'!L423</f>
        <v>6.0405188441666313E-2</v>
      </c>
      <c r="I29" s="57">
        <f>'BNE-BD'!M423</f>
        <v>-0.12922007653618106</v>
      </c>
      <c r="J29" s="57">
        <f>'BNE-BD'!N423</f>
        <v>2.7379638828556985E-2</v>
      </c>
      <c r="K29" s="57">
        <f>'BNE-BD'!O423</f>
        <v>7.5646255556671482E-2</v>
      </c>
      <c r="L29" s="57">
        <f>'BNE-BD'!P423</f>
        <v>-9.2271041033622603E-2</v>
      </c>
      <c r="M29" s="57">
        <f>'BNE-BD'!Q423</f>
        <v>5.7216500363868272E-2</v>
      </c>
      <c r="N29" s="57">
        <f>'BNE-BD'!R423</f>
        <v>0.17568617582025281</v>
      </c>
      <c r="O29" s="57">
        <f>'BNE-BD'!S423</f>
        <v>-7.3130532419464434E-2</v>
      </c>
      <c r="P29" s="57">
        <f>'BNE-BD'!T423</f>
        <v>5.174840309980655E-2</v>
      </c>
      <c r="Q29" s="57">
        <f>'BNE-BD'!U423</f>
        <v>-8.2415288633024275E-3</v>
      </c>
      <c r="R29" s="57">
        <f>'BNE-BD'!V423</f>
        <v>6.5965796838286517E-2</v>
      </c>
      <c r="S29" s="57">
        <f>'BNE-BD'!W423</f>
        <v>-4.9912974763169693E-2</v>
      </c>
      <c r="T29" s="57">
        <f>'BNE-BD'!X423</f>
        <v>-5.0016757894258745E-2</v>
      </c>
      <c r="U29" s="57">
        <f>'BNE-BD'!Y423</f>
        <v>0.10145177319002663</v>
      </c>
      <c r="V29" s="57">
        <f>'BNE-BD'!Z423</f>
        <v>4.2431893208739968E-2</v>
      </c>
      <c r="W29" s="57">
        <f>'BNE-BD'!AA423</f>
        <v>-0.20124483956319483</v>
      </c>
      <c r="X29" s="57">
        <f>'BNE-BD'!AB423</f>
        <v>0.20569129433192668</v>
      </c>
      <c r="Y29" s="57">
        <f>'BNE-BD'!AC423</f>
        <v>0.37456694472425811</v>
      </c>
    </row>
    <row r="30" spans="2:25">
      <c r="B30" s="58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</row>
    <row r="31" spans="2:25">
      <c r="B31" s="51" t="s">
        <v>32</v>
      </c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</row>
    <row r="32" spans="2:25">
      <c r="B32" s="53" t="s">
        <v>136</v>
      </c>
      <c r="C32" s="61">
        <f>'BNE-BD'!G59*1000</f>
        <v>222207</v>
      </c>
      <c r="D32" s="61">
        <f>'BNE-BD'!H59*1000</f>
        <v>223580</v>
      </c>
      <c r="E32" s="61">
        <f>'BNE-BD'!I59*1000</f>
        <v>235773</v>
      </c>
      <c r="F32" s="61">
        <f>'BNE-BD'!J59*1000</f>
        <v>245593</v>
      </c>
      <c r="G32" s="61">
        <f>'BNE-BD'!K59*1000</f>
        <v>257769.99999999997</v>
      </c>
      <c r="H32" s="61">
        <f>'BNE-BD'!L59*1000</f>
        <v>273971</v>
      </c>
      <c r="I32" s="61">
        <f>'BNE-BD'!M59*1000</f>
        <v>294598</v>
      </c>
      <c r="J32" s="61">
        <f>'BNE-BD'!N59*1000</f>
        <v>319693</v>
      </c>
      <c r="K32" s="61">
        <f>'BNE-BD'!O59*1000</f>
        <v>348870</v>
      </c>
      <c r="L32" s="61">
        <f>'BNE-BD'!P59*1000</f>
        <v>352693</v>
      </c>
      <c r="M32" s="61">
        <f>'BNE-BD'!Q59*1000</f>
        <v>382081</v>
      </c>
      <c r="N32" s="61">
        <f>'BNE-BD'!R59*1000</f>
        <v>406256</v>
      </c>
      <c r="O32" s="61">
        <f>'BNE-BD'!S59*1000</f>
        <v>431199</v>
      </c>
      <c r="P32" s="61">
        <f>'BNE-BD'!T59*1000</f>
        <v>456435</v>
      </c>
      <c r="Q32" s="61">
        <f>'BNE-BD'!U59*1000</f>
        <v>467307</v>
      </c>
      <c r="R32" s="61">
        <f>'BNE-BD'!V59*1000</f>
        <v>482522</v>
      </c>
      <c r="S32" s="61">
        <f>'BNE-BD'!W59*1000</f>
        <v>501610</v>
      </c>
      <c r="T32" s="61">
        <f>'BNE-BD'!X59*1000</f>
        <v>514246</v>
      </c>
      <c r="U32" s="61">
        <f>'BNE-BD'!Y59*1000</f>
        <v>534695</v>
      </c>
      <c r="V32" s="61">
        <f>'BNE-BD'!Z59*1000</f>
        <v>546161</v>
      </c>
      <c r="W32" s="61">
        <f>'BNE-BD'!AA59*1000</f>
        <v>485490.47682010703</v>
      </c>
      <c r="X32" s="61">
        <f>'BNE-BD'!AB59*1000</f>
        <v>551714</v>
      </c>
      <c r="Y32" s="61">
        <f>'BNE-BD'!AC59*1000</f>
        <v>567390</v>
      </c>
    </row>
    <row r="33" spans="2:25">
      <c r="B33" s="53" t="s">
        <v>135</v>
      </c>
      <c r="C33" s="57">
        <f>'BNE-BD'!G67</f>
        <v>2.6943713980690953E-2</v>
      </c>
      <c r="D33" s="57">
        <f>'BNE-BD'!H67</f>
        <v>6.1789232562430296E-3</v>
      </c>
      <c r="E33" s="57">
        <f>'BNE-BD'!I67</f>
        <v>5.4535289381876684E-2</v>
      </c>
      <c r="F33" s="57">
        <f>'BNE-BD'!J67</f>
        <v>4.1650231366611168E-2</v>
      </c>
      <c r="G33" s="57">
        <f>'BNE-BD'!K67</f>
        <v>4.9582032061174397E-2</v>
      </c>
      <c r="H33" s="57">
        <f>'BNE-BD'!L67</f>
        <v>6.2850603250960146E-2</v>
      </c>
      <c r="I33" s="57">
        <f>'BNE-BD'!M67</f>
        <v>7.5288990440594006E-2</v>
      </c>
      <c r="J33" s="57">
        <f>'BNE-BD'!N67</f>
        <v>8.5183877690955034E-2</v>
      </c>
      <c r="K33" s="57">
        <f>'BNE-BD'!O67</f>
        <v>9.1265683014642329E-2</v>
      </c>
      <c r="L33" s="57">
        <f>'BNE-BD'!P67</f>
        <v>1.0958236592427006E-2</v>
      </c>
      <c r="M33" s="57">
        <f>'BNE-BD'!Q67</f>
        <v>8.3324591074957599E-2</v>
      </c>
      <c r="N33" s="57">
        <f>'BNE-BD'!R67</f>
        <v>6.3271924016111702E-2</v>
      </c>
      <c r="O33" s="57">
        <f>'BNE-BD'!S67</f>
        <v>6.1397247056043547E-2</v>
      </c>
      <c r="P33" s="57">
        <f>'BNE-BD'!T67</f>
        <v>5.852518210849289E-2</v>
      </c>
      <c r="Q33" s="57">
        <f>'BNE-BD'!U67</f>
        <v>2.3819382825593927E-2</v>
      </c>
      <c r="R33" s="57">
        <f>'BNE-BD'!V67</f>
        <v>3.255889597202688E-2</v>
      </c>
      <c r="S33" s="57">
        <f>'BNE-BD'!W67</f>
        <v>3.9558818043529564E-2</v>
      </c>
      <c r="T33" s="57">
        <f>'BNE-BD'!X67</f>
        <v>2.5190885349175574E-2</v>
      </c>
      <c r="U33" s="57">
        <f>'BNE-BD'!Y67</f>
        <v>3.9765015187284147E-2</v>
      </c>
      <c r="V33" s="57">
        <f>'BNE-BD'!Z67</f>
        <v>2.1444000785494355E-2</v>
      </c>
      <c r="W33" s="57">
        <f>'BNE-BD'!AA67</f>
        <v>-0.11108541836545072</v>
      </c>
      <c r="X33" s="57">
        <f>'BNE-BD'!AB67</f>
        <v>0.13640540101558241</v>
      </c>
      <c r="Y33" s="57">
        <f>'BNE-BD'!AC67</f>
        <v>2.8413272093874564E-2</v>
      </c>
    </row>
    <row r="34" spans="2:25">
      <c r="B34" s="53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</row>
    <row r="35" spans="2:25">
      <c r="B35" s="54" t="s">
        <v>31</v>
      </c>
      <c r="C35" s="63"/>
      <c r="D35" s="63"/>
      <c r="E35" s="63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</row>
    <row r="36" spans="2:25">
      <c r="B36" s="53" t="s">
        <v>137</v>
      </c>
      <c r="C36" s="64">
        <f>'BNE-BD'!G73/1000</f>
        <v>25.983587999999997</v>
      </c>
      <c r="D36" s="64">
        <f>'BNE-BD'!H73/1000</f>
        <v>26.366533000000004</v>
      </c>
      <c r="E36" s="64">
        <f>'BNE-BD'!I73/1000</f>
        <v>26.739379</v>
      </c>
      <c r="F36" s="64">
        <f>'BNE-BD'!J73/1000</f>
        <v>27.103457000000002</v>
      </c>
      <c r="G36" s="64">
        <f>'BNE-BD'!K73/1000</f>
        <v>27.460073000000001</v>
      </c>
      <c r="H36" s="64">
        <f>'BNE-BD'!L73/1000</f>
        <v>27.81054</v>
      </c>
      <c r="I36" s="64">
        <f>'BNE-BD'!M73/1000</f>
        <v>28.151443</v>
      </c>
      <c r="J36" s="64">
        <f>'BNE-BD'!N73/1000</f>
        <v>28.481900999999997</v>
      </c>
      <c r="K36" s="64">
        <f>'BNE-BD'!O73/1000</f>
        <v>28.807033999999998</v>
      </c>
      <c r="L36" s="64">
        <f>'BNE-BD'!P73/1000</f>
        <v>29.132013000000004</v>
      </c>
      <c r="M36" s="64">
        <f>'BNE-BD'!Q73/1000</f>
        <v>29.461932999999998</v>
      </c>
      <c r="N36" s="64">
        <f>'BNE-BD'!R73/1000</f>
        <v>29.797694000000003</v>
      </c>
      <c r="O36" s="64">
        <f>'BNE-BD'!S73/1000</f>
        <v>30.135874999999999</v>
      </c>
      <c r="P36" s="64">
        <f>'BNE-BD'!T73/1000</f>
        <v>30.475144</v>
      </c>
      <c r="Q36" s="64">
        <f>'BNE-BD'!U73/1000</f>
        <v>30.814174999999999</v>
      </c>
      <c r="R36" s="64">
        <f>'BNE-BD'!V73/1000</f>
        <v>31.151642999999996</v>
      </c>
      <c r="S36" s="64">
        <f>'BNE-BD'!W73/1000</f>
        <v>31.488624999999999</v>
      </c>
      <c r="T36" s="64">
        <f>'BNE-BD'!X73/1000</f>
        <v>31.826017999999998</v>
      </c>
      <c r="U36" s="64">
        <f>'BNE-BD'!Y73/1000</f>
        <v>32.162184000000003</v>
      </c>
      <c r="V36" s="64">
        <f>'BNE-BD'!Z73/1000</f>
        <v>32.495510000000003</v>
      </c>
      <c r="W36" s="64">
        <f>'BNE-BD'!AA73/1000</f>
        <v>32.625948000000001</v>
      </c>
      <c r="X36" s="64">
        <f>'BNE-BD'!AB73/1000</f>
        <v>33.271454561150797</v>
      </c>
      <c r="Y36" s="64">
        <f>'BNE-BD'!AC73/1000</f>
        <v>33.396698000000001</v>
      </c>
    </row>
    <row r="37" spans="2:25">
      <c r="B37" s="53" t="s">
        <v>30</v>
      </c>
      <c r="C37" s="57"/>
      <c r="D37" s="57">
        <f>'BNE-BD'!H73/'BNE-BD'!G73-1</f>
        <v>1.4737956898023707E-2</v>
      </c>
      <c r="E37" s="57">
        <f>'BNE-BD'!I73/'BNE-BD'!H73-1</f>
        <v>1.4140880790052934E-2</v>
      </c>
      <c r="F37" s="57">
        <f>'BNE-BD'!J73/'BNE-BD'!I73-1</f>
        <v>1.3615798631673615E-2</v>
      </c>
      <c r="G37" s="57">
        <f>'BNE-BD'!K73/'BNE-BD'!J73-1</f>
        <v>1.3157583551057561E-2</v>
      </c>
      <c r="H37" s="57">
        <f>'BNE-BD'!L73/'BNE-BD'!K73-1</f>
        <v>1.2762784716559228E-2</v>
      </c>
      <c r="I37" s="57">
        <f>'BNE-BD'!M73/'BNE-BD'!L73-1</f>
        <v>1.2258050365077322E-2</v>
      </c>
      <c r="J37" s="57">
        <f>'BNE-BD'!N73/'BNE-BD'!M73-1</f>
        <v>1.1738581215890109E-2</v>
      </c>
      <c r="K37" s="57">
        <f>'BNE-BD'!O73/'BNE-BD'!N73-1</f>
        <v>1.1415424834178012E-2</v>
      </c>
      <c r="L37" s="57">
        <f>'BNE-BD'!P73/'BNE-BD'!O73-1</f>
        <v>1.1281237769914298E-2</v>
      </c>
      <c r="M37" s="57">
        <f>'BNE-BD'!Q73/'BNE-BD'!P73-1</f>
        <v>1.1324998378930973E-2</v>
      </c>
      <c r="N37" s="57">
        <f>'BNE-BD'!R73/'BNE-BD'!Q73-1</f>
        <v>1.1396434850354353E-2</v>
      </c>
      <c r="O37" s="57">
        <f>'BNE-BD'!S73/'BNE-BD'!R73-1</f>
        <v>1.13492339373642E-2</v>
      </c>
      <c r="P37" s="57">
        <f>'BNE-BD'!T73/'BNE-BD'!S73-1</f>
        <v>1.1257977410644271E-2</v>
      </c>
      <c r="Q37" s="57">
        <f>'BNE-BD'!U73/'BNE-BD'!T73-1</f>
        <v>1.1124836686579709E-2</v>
      </c>
      <c r="R37" s="57">
        <f>'BNE-BD'!V73/'BNE-BD'!U73-1</f>
        <v>1.0951712969761385E-2</v>
      </c>
      <c r="S37" s="57">
        <f>'BNE-BD'!W73/'BNE-BD'!V73-1</f>
        <v>1.0817471168374837E-2</v>
      </c>
      <c r="T37" s="57">
        <f>'BNE-BD'!X73/'BNE-BD'!W73-1</f>
        <v>1.0714758107094102E-2</v>
      </c>
      <c r="U37" s="57">
        <f>'BNE-BD'!Y73/'BNE-BD'!X73-1</f>
        <v>1.0562615781842588E-2</v>
      </c>
      <c r="V37" s="57">
        <f>'BNE-BD'!Z73/'BNE-BD'!Y73-1</f>
        <v>1.0363910610050597E-2</v>
      </c>
      <c r="W37" s="57">
        <f>'BNE-BD'!AA73/'BNE-BD'!Z73-1</f>
        <v>4.0140314769638863E-3</v>
      </c>
      <c r="X37" s="57">
        <f>'BNE-BD'!AB73/'BNE-BD'!AA73-1</f>
        <v>1.9785066817086916E-2</v>
      </c>
      <c r="Y37" s="57">
        <f>'BNE-BD'!AC73/'BNE-BD'!AB73-1</f>
        <v>3.7642910567379229E-3</v>
      </c>
    </row>
    <row r="38" spans="2:25">
      <c r="B38" s="58"/>
      <c r="C38" s="59"/>
      <c r="D38" s="59"/>
      <c r="E38" s="59"/>
      <c r="F38" s="59"/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</row>
    <row r="39" spans="2:25">
      <c r="B39" s="51" t="s">
        <v>138</v>
      </c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</row>
    <row r="40" spans="2:25">
      <c r="B40" s="53" t="s">
        <v>139</v>
      </c>
      <c r="C40" s="65">
        <f t="shared" ref="C40:J40" si="0">+C29/C33</f>
        <v>6.8254204960980394</v>
      </c>
      <c r="D40" s="65">
        <f t="shared" si="0"/>
        <v>-7.8528086107179318</v>
      </c>
      <c r="E40" s="65">
        <f t="shared" si="0"/>
        <v>-0.50844961263024235</v>
      </c>
      <c r="F40" s="65">
        <f t="shared" si="0"/>
        <v>0.51906051776439621</v>
      </c>
      <c r="G40" s="65">
        <f t="shared" si="0"/>
        <v>1.414792208440812</v>
      </c>
      <c r="H40" s="65">
        <f t="shared" si="0"/>
        <v>0.96109162549276761</v>
      </c>
      <c r="I40" s="65">
        <f t="shared" si="0"/>
        <v>-1.7163210155957771</v>
      </c>
      <c r="J40" s="65">
        <f t="shared" si="0"/>
        <v>0.32141808486213347</v>
      </c>
      <c r="K40" s="65">
        <f t="shared" ref="K40:Y40" si="1">+K29/K33</f>
        <v>0.82885760625420479</v>
      </c>
      <c r="L40" s="65">
        <f t="shared" si="1"/>
        <v>-8.4202453793878718</v>
      </c>
      <c r="M40" s="65">
        <f t="shared" si="1"/>
        <v>0.68667004092941941</v>
      </c>
      <c r="N40" s="65">
        <f t="shared" si="1"/>
        <v>2.776684580913261</v>
      </c>
      <c r="O40" s="65">
        <f t="shared" si="1"/>
        <v>-1.1911044212244681</v>
      </c>
      <c r="P40" s="65">
        <f t="shared" si="1"/>
        <v>0.88420746822925433</v>
      </c>
      <c r="Q40" s="65">
        <f t="shared" si="1"/>
        <v>-0.3460009406476689</v>
      </c>
      <c r="R40" s="65">
        <f t="shared" si="1"/>
        <v>2.0260452594879546</v>
      </c>
      <c r="S40" s="65">
        <f t="shared" si="1"/>
        <v>-1.2617408009573658</v>
      </c>
      <c r="T40" s="65">
        <f t="shared" si="1"/>
        <v>-1.9855101240376076</v>
      </c>
      <c r="U40" s="65">
        <f t="shared" si="1"/>
        <v>2.5512821436685469</v>
      </c>
      <c r="V40" s="65">
        <f t="shared" si="1"/>
        <v>1.978730258088907</v>
      </c>
      <c r="W40" s="65">
        <f t="shared" si="1"/>
        <v>1.8116224660660332</v>
      </c>
      <c r="X40" s="65">
        <f t="shared" si="1"/>
        <v>1.5079409818122183</v>
      </c>
      <c r="Y40" s="65">
        <f t="shared" si="1"/>
        <v>13.182816237662701</v>
      </c>
    </row>
    <row r="41" spans="2:25">
      <c r="B41" s="53" t="s">
        <v>140</v>
      </c>
      <c r="C41" s="65"/>
      <c r="D41" s="65">
        <f t="shared" ref="D41:J41" si="2">+D29/D37</f>
        <v>-3.2923085667387935</v>
      </c>
      <c r="E41" s="65">
        <f t="shared" si="2"/>
        <v>-1.9608712620219726</v>
      </c>
      <c r="F41" s="65">
        <f t="shared" si="2"/>
        <v>1.5877871906734231</v>
      </c>
      <c r="G41" s="65">
        <f t="shared" si="2"/>
        <v>5.3313948086747125</v>
      </c>
      <c r="H41" s="65">
        <f t="shared" si="2"/>
        <v>4.732916035423905</v>
      </c>
      <c r="I41" s="65">
        <f t="shared" si="2"/>
        <v>-10.541649992263347</v>
      </c>
      <c r="J41" s="65">
        <f t="shared" si="2"/>
        <v>2.3324487282580724</v>
      </c>
      <c r="K41" s="65">
        <f t="shared" ref="K41:Y41" si="3">+K29/K37</f>
        <v>6.6266701989211185</v>
      </c>
      <c r="L41" s="65">
        <f t="shared" si="3"/>
        <v>-8.1791593188203464</v>
      </c>
      <c r="M41" s="65">
        <f t="shared" si="3"/>
        <v>5.0522303358836549</v>
      </c>
      <c r="N41" s="65">
        <f t="shared" si="3"/>
        <v>15.415889102791663</v>
      </c>
      <c r="O41" s="65">
        <f t="shared" si="3"/>
        <v>-6.4436536265855322</v>
      </c>
      <c r="P41" s="65">
        <f t="shared" si="3"/>
        <v>4.5965985906917091</v>
      </c>
      <c r="Q41" s="65">
        <f t="shared" si="3"/>
        <v>-0.74082245838669081</v>
      </c>
      <c r="R41" s="65">
        <f t="shared" si="3"/>
        <v>6.0233314204292716</v>
      </c>
      <c r="S41" s="65">
        <f t="shared" si="3"/>
        <v>-4.6141074920626179</v>
      </c>
      <c r="T41" s="65">
        <f t="shared" si="3"/>
        <v>-4.6680249235998428</v>
      </c>
      <c r="U41" s="65">
        <f t="shared" si="3"/>
        <v>9.6047963199063702</v>
      </c>
      <c r="V41" s="65">
        <f t="shared" si="3"/>
        <v>4.0941971428806845</v>
      </c>
      <c r="W41" s="65">
        <f t="shared" si="3"/>
        <v>-50.135341667876361</v>
      </c>
      <c r="X41" s="65">
        <f t="shared" si="3"/>
        <v>10.396290102709491</v>
      </c>
      <c r="Y41" s="65">
        <f t="shared" si="3"/>
        <v>99.505308988740126</v>
      </c>
    </row>
    <row r="42" spans="2:25">
      <c r="B42" s="66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</row>
  </sheetData>
  <mergeCells count="1">
    <mergeCell ref="B2:O2"/>
  </mergeCells>
  <pageMargins left="0.25" right="0.25" top="0.75" bottom="0.75" header="0.3" footer="0.3"/>
  <pageSetup paperSize="9" scale="69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1">
    <pageSetUpPr fitToPage="1"/>
  </sheetPr>
  <dimension ref="B1:Y34"/>
  <sheetViews>
    <sheetView showGridLines="0" showRowColHeaders="0" view="pageBreakPreview" topLeftCell="M1" zoomScale="98" zoomScaleNormal="100" zoomScaleSheetLayoutView="98" workbookViewId="0">
      <selection activeCell="B7" sqref="B7:Y34"/>
    </sheetView>
  </sheetViews>
  <sheetFormatPr baseColWidth="10" defaultColWidth="11.42578125" defaultRowHeight="14.25"/>
  <cols>
    <col min="1" max="1" width="1.7109375" style="26" customWidth="1"/>
    <col min="2" max="2" width="22.140625" style="26" customWidth="1"/>
    <col min="3" max="25" width="7.5703125" style="26" customWidth="1"/>
    <col min="26" max="26" width="1.7109375" style="26" customWidth="1"/>
    <col min="27" max="16384" width="11.42578125" style="26"/>
  </cols>
  <sheetData>
    <row r="1" spans="2:25" ht="5.0999999999999996" customHeight="1"/>
    <row r="2" spans="2:25" ht="30" customHeight="1">
      <c r="B2" s="116" t="str">
        <f>+"BALANCE NACIONAL DE ENERGÍA"&amp;" "&amp;Índice!C5</f>
        <v>BALANCE NACIONAL DE ENERGÍA 2022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49"/>
      <c r="Q2" s="49"/>
      <c r="R2" s="49"/>
      <c r="S2" s="49"/>
      <c r="T2" s="49"/>
      <c r="U2" s="33"/>
    </row>
    <row r="3" spans="2:25" ht="5.0999999999999996" customHeight="1" thickBot="1"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</row>
    <row r="4" spans="2:25" ht="15" thickTop="1"/>
    <row r="5" spans="2:25">
      <c r="B5" s="34" t="s">
        <v>173</v>
      </c>
      <c r="C5" s="34"/>
      <c r="D5" s="34"/>
      <c r="E5" s="34"/>
      <c r="F5" s="34"/>
      <c r="G5" s="34"/>
      <c r="H5" s="34"/>
      <c r="I5" s="34"/>
      <c r="J5" s="34"/>
    </row>
    <row r="7" spans="2:25">
      <c r="B7" s="50" t="s">
        <v>133</v>
      </c>
      <c r="C7" s="68">
        <v>2000</v>
      </c>
      <c r="D7" s="68">
        <v>2001</v>
      </c>
      <c r="E7" s="68">
        <v>2002</v>
      </c>
      <c r="F7" s="68">
        <v>2003</v>
      </c>
      <c r="G7" s="68">
        <v>2004</v>
      </c>
      <c r="H7" s="68">
        <v>2005</v>
      </c>
      <c r="I7" s="68">
        <v>2006</v>
      </c>
      <c r="J7" s="68">
        <v>2007</v>
      </c>
      <c r="K7" s="68">
        <v>2008</v>
      </c>
      <c r="L7" s="68">
        <v>2009</v>
      </c>
      <c r="M7" s="68">
        <v>2010</v>
      </c>
      <c r="N7" s="68">
        <v>2011</v>
      </c>
      <c r="O7" s="68">
        <v>2012</v>
      </c>
      <c r="P7" s="68">
        <v>2013</v>
      </c>
      <c r="Q7" s="68">
        <v>2014</v>
      </c>
      <c r="R7" s="68">
        <v>2015</v>
      </c>
      <c r="S7" s="68">
        <v>2016</v>
      </c>
      <c r="T7" s="68">
        <v>2017</v>
      </c>
      <c r="U7" s="68">
        <v>2018</v>
      </c>
      <c r="V7" s="68">
        <v>2019</v>
      </c>
      <c r="W7" s="68">
        <v>2020</v>
      </c>
      <c r="X7" s="68">
        <v>2021</v>
      </c>
      <c r="Y7" s="68">
        <v>2022</v>
      </c>
    </row>
    <row r="8" spans="2:25">
      <c r="B8" s="54" t="s">
        <v>10</v>
      </c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</row>
    <row r="9" spans="2:25">
      <c r="B9" s="53" t="s">
        <v>106</v>
      </c>
      <c r="C9" s="69">
        <f>'BNE-BD'!G254</f>
        <v>0</v>
      </c>
      <c r="D9" s="69">
        <f>'BNE-BD'!H254</f>
        <v>0</v>
      </c>
      <c r="E9" s="69">
        <f>'BNE-BD'!I254</f>
        <v>0</v>
      </c>
      <c r="F9" s="69">
        <f>'BNE-BD'!J254</f>
        <v>0</v>
      </c>
      <c r="G9" s="69">
        <f>'BNE-BD'!K254</f>
        <v>0</v>
      </c>
      <c r="H9" s="69">
        <f>'BNE-BD'!L254</f>
        <v>0</v>
      </c>
      <c r="I9" s="69">
        <f>'BNE-BD'!M254</f>
        <v>0</v>
      </c>
      <c r="J9" s="69">
        <f>'BNE-BD'!N254</f>
        <v>0</v>
      </c>
      <c r="K9" s="69">
        <f>'BNE-BD'!O254</f>
        <v>0</v>
      </c>
      <c r="L9" s="69">
        <f>'BNE-BD'!P254</f>
        <v>0</v>
      </c>
      <c r="M9" s="69">
        <f>'BNE-BD'!Q254</f>
        <v>0</v>
      </c>
      <c r="N9" s="69">
        <f>'BNE-BD'!R254</f>
        <v>0</v>
      </c>
      <c r="O9" s="69">
        <f>'BNE-BD'!S254</f>
        <v>0</v>
      </c>
      <c r="P9" s="69">
        <f>'BNE-BD'!T254</f>
        <v>0</v>
      </c>
      <c r="Q9" s="69">
        <f>'BNE-BD'!U254</f>
        <v>0</v>
      </c>
      <c r="R9" s="69">
        <f>'BNE-BD'!V254</f>
        <v>0</v>
      </c>
      <c r="S9" s="69">
        <f>'BNE-BD'!W254</f>
        <v>0</v>
      </c>
      <c r="T9" s="69">
        <f>'BNE-BD'!X254</f>
        <v>29491.134548952883</v>
      </c>
      <c r="U9" s="69">
        <f>'BNE-BD'!Y254</f>
        <v>29858.982470571504</v>
      </c>
      <c r="V9" s="69">
        <f>'BNE-BD'!Z254</f>
        <v>31147.637310184102</v>
      </c>
      <c r="W9" s="69">
        <f>'BNE-BD'!AA254</f>
        <v>11121.782242013476</v>
      </c>
      <c r="X9" s="69">
        <f>'BNE-BD'!AB254</f>
        <v>13416.169377271481</v>
      </c>
      <c r="Y9" s="69">
        <f>'BNE-BD'!AC254</f>
        <v>19783.433728428525</v>
      </c>
    </row>
    <row r="10" spans="2:25">
      <c r="B10" s="53" t="s">
        <v>107</v>
      </c>
      <c r="C10" s="69">
        <f>'BNE-BD'!G255</f>
        <v>0</v>
      </c>
      <c r="D10" s="69">
        <f>'BNE-BD'!H255</f>
        <v>0</v>
      </c>
      <c r="E10" s="69">
        <f>'BNE-BD'!I255</f>
        <v>0</v>
      </c>
      <c r="F10" s="69">
        <f>'BNE-BD'!J255</f>
        <v>0</v>
      </c>
      <c r="G10" s="69">
        <f>'BNE-BD'!K255</f>
        <v>0</v>
      </c>
      <c r="H10" s="69">
        <f>'BNE-BD'!L255</f>
        <v>0</v>
      </c>
      <c r="I10" s="69">
        <f>'BNE-BD'!M255</f>
        <v>0</v>
      </c>
      <c r="J10" s="69">
        <f>'BNE-BD'!N255</f>
        <v>0</v>
      </c>
      <c r="K10" s="69">
        <f>'BNE-BD'!O255</f>
        <v>0</v>
      </c>
      <c r="L10" s="69">
        <f>'BNE-BD'!P255</f>
        <v>0</v>
      </c>
      <c r="M10" s="69">
        <f>'BNE-BD'!Q255</f>
        <v>0</v>
      </c>
      <c r="N10" s="69">
        <f>'BNE-BD'!R255</f>
        <v>0</v>
      </c>
      <c r="O10" s="69">
        <f>'BNE-BD'!S255</f>
        <v>0</v>
      </c>
      <c r="P10" s="69">
        <f>'BNE-BD'!T255</f>
        <v>0</v>
      </c>
      <c r="Q10" s="69">
        <f>'BNE-BD'!U255</f>
        <v>0</v>
      </c>
      <c r="R10" s="69">
        <f>'BNE-BD'!V255</f>
        <v>0</v>
      </c>
      <c r="S10" s="69">
        <f>'BNE-BD'!W255</f>
        <v>0</v>
      </c>
      <c r="T10" s="69">
        <f>'BNE-BD'!X255</f>
        <v>19264.449018571449</v>
      </c>
      <c r="U10" s="69">
        <f>'BNE-BD'!Y255</f>
        <v>20376.435843987387</v>
      </c>
      <c r="V10" s="69">
        <f>'BNE-BD'!Z255</f>
        <v>17630.018968494143</v>
      </c>
      <c r="W10" s="69">
        <f>'BNE-BD'!AA255</f>
        <v>9722.6596158431421</v>
      </c>
      <c r="X10" s="69">
        <f>'BNE-BD'!AB255</f>
        <v>10966.499921468252</v>
      </c>
      <c r="Y10" s="69">
        <f>'BNE-BD'!AC255</f>
        <v>10543.227575984176</v>
      </c>
    </row>
    <row r="11" spans="2:25">
      <c r="B11" s="53" t="s">
        <v>95</v>
      </c>
      <c r="C11" s="69">
        <f>'BNE-BD'!G256</f>
        <v>690.33786764305455</v>
      </c>
      <c r="D11" s="69">
        <f>'BNE-BD'!H256</f>
        <v>859.09284410390023</v>
      </c>
      <c r="E11" s="69">
        <f>'BNE-BD'!I256</f>
        <v>1339.3102864916514</v>
      </c>
      <c r="F11" s="69">
        <f>'BNE-BD'!J256</f>
        <v>1636.7807405402768</v>
      </c>
      <c r="G11" s="69">
        <f>'BNE-BD'!K256</f>
        <v>2169.3018088406993</v>
      </c>
      <c r="H11" s="69">
        <f>'BNE-BD'!L256</f>
        <v>3242.5130186015249</v>
      </c>
      <c r="I11" s="69">
        <f>'BNE-BD'!M256</f>
        <v>4357.9937323749191</v>
      </c>
      <c r="J11" s="69">
        <f>'BNE-BD'!N256</f>
        <v>7076.0543668359778</v>
      </c>
      <c r="K11" s="69">
        <f>'BNE-BD'!O256</f>
        <v>9738.4718375270895</v>
      </c>
      <c r="L11" s="69">
        <f>'BNE-BD'!P256</f>
        <v>10454.447796289633</v>
      </c>
      <c r="M11" s="69">
        <f>'BNE-BD'!Q256</f>
        <v>10993.479357352924</v>
      </c>
      <c r="N11" s="69">
        <f>'BNE-BD'!R256</f>
        <v>12513.189208639114</v>
      </c>
      <c r="O11" s="69">
        <f>'BNE-BD'!S256</f>
        <v>15378.710785503294</v>
      </c>
      <c r="P11" s="69">
        <f>'BNE-BD'!T256</f>
        <v>17070.073763838565</v>
      </c>
      <c r="Q11" s="69">
        <f>'BNE-BD'!U256</f>
        <v>19157.922604453441</v>
      </c>
      <c r="R11" s="69">
        <f>'BNE-BD'!V256</f>
        <v>21075.212965364884</v>
      </c>
      <c r="S11" s="69">
        <f>'BNE-BD'!W256</f>
        <v>22801.154913935086</v>
      </c>
      <c r="T11" s="69">
        <f>'BNE-BD'!X256</f>
        <v>23518.091657602898</v>
      </c>
      <c r="U11" s="69">
        <f>'BNE-BD'!Y256</f>
        <v>25276.716493769374</v>
      </c>
      <c r="V11" s="69">
        <f>'BNE-BD'!Z256</f>
        <v>32483.076793386983</v>
      </c>
      <c r="W11" s="69">
        <f>'BNE-BD'!AA256</f>
        <v>24434.045581998118</v>
      </c>
      <c r="X11" s="69">
        <f>'BNE-BD'!AB256</f>
        <v>31226.354596974066</v>
      </c>
      <c r="Y11" s="69">
        <f>'BNE-BD'!AC256</f>
        <v>34639.091811396938</v>
      </c>
    </row>
    <row r="12" spans="2:25">
      <c r="B12" s="53" t="s">
        <v>142</v>
      </c>
      <c r="C12" s="69">
        <f>'BNE-BD'!G257</f>
        <v>0</v>
      </c>
      <c r="D12" s="69">
        <f>'BNE-BD'!H257</f>
        <v>0</v>
      </c>
      <c r="E12" s="69">
        <f>'BNE-BD'!I257</f>
        <v>0</v>
      </c>
      <c r="F12" s="69">
        <f>'BNE-BD'!J257</f>
        <v>0</v>
      </c>
      <c r="G12" s="69">
        <f>'BNE-BD'!K257</f>
        <v>0</v>
      </c>
      <c r="H12" s="69">
        <f>'BNE-BD'!L257</f>
        <v>0</v>
      </c>
      <c r="I12" s="69">
        <f>'BNE-BD'!M257</f>
        <v>0</v>
      </c>
      <c r="J12" s="69">
        <f>'BNE-BD'!N257</f>
        <v>0</v>
      </c>
      <c r="K12" s="69">
        <f>'BNE-BD'!O257</f>
        <v>0</v>
      </c>
      <c r="L12" s="69">
        <f>'BNE-BD'!P257</f>
        <v>0</v>
      </c>
      <c r="M12" s="69">
        <f>'BNE-BD'!Q257</f>
        <v>7108.0659380182369</v>
      </c>
      <c r="N12" s="69">
        <f>'BNE-BD'!R257</f>
        <v>21645.380091789964</v>
      </c>
      <c r="O12" s="69">
        <f>'BNE-BD'!S257</f>
        <v>43690.653762761474</v>
      </c>
      <c r="P12" s="69">
        <f>'BNE-BD'!T257</f>
        <v>45914.566328868459</v>
      </c>
      <c r="Q12" s="69">
        <f>'BNE-BD'!U257</f>
        <v>48771.56439176928</v>
      </c>
      <c r="R12" s="69">
        <f>'BNE-BD'!V257</f>
        <v>54062.677273114343</v>
      </c>
      <c r="S12" s="69">
        <f>'BNE-BD'!W257</f>
        <v>62306.523892896497</v>
      </c>
      <c r="T12" s="69">
        <f>'BNE-BD'!X257</f>
        <v>73195.509367018996</v>
      </c>
      <c r="U12" s="69">
        <f>'BNE-BD'!Y257</f>
        <v>76652.898848788303</v>
      </c>
      <c r="V12" s="69">
        <f>'BNE-BD'!Z257</f>
        <v>78325.170726250435</v>
      </c>
      <c r="W12" s="69">
        <f>'BNE-BD'!AA257</f>
        <v>61127.562549521965</v>
      </c>
      <c r="X12" s="69">
        <f>'BNE-BD'!AB257</f>
        <v>80233.873270680167</v>
      </c>
      <c r="Y12" s="69">
        <f>'BNE-BD'!AC257</f>
        <v>80838.392856097678</v>
      </c>
    </row>
    <row r="13" spans="2:25">
      <c r="B13" s="53" t="s">
        <v>15</v>
      </c>
      <c r="C13" s="69">
        <f>'BNE-BD'!G258</f>
        <v>41722.157760017566</v>
      </c>
      <c r="D13" s="69">
        <f>'BNE-BD'!H258</f>
        <v>37913.197169801453</v>
      </c>
      <c r="E13" s="69">
        <f>'BNE-BD'!I258</f>
        <v>38375.778984666191</v>
      </c>
      <c r="F13" s="69">
        <f>'BNE-BD'!J258</f>
        <v>35882.444012719439</v>
      </c>
      <c r="G13" s="69">
        <f>'BNE-BD'!K258</f>
        <v>35798.415544741823</v>
      </c>
      <c r="H13" s="69">
        <f>'BNE-BD'!L258</f>
        <v>34046.907621099788</v>
      </c>
      <c r="I13" s="69">
        <f>'BNE-BD'!M258</f>
        <v>33240.501966076728</v>
      </c>
      <c r="J13" s="69">
        <f>'BNE-BD'!N258</f>
        <v>33113.527970337447</v>
      </c>
      <c r="K13" s="69">
        <f>'BNE-BD'!O258</f>
        <v>37641.080692413176</v>
      </c>
      <c r="L13" s="69">
        <f>'BNE-BD'!P258</f>
        <v>43875.810674765504</v>
      </c>
      <c r="M13" s="69">
        <f>'BNE-BD'!Q258</f>
        <v>41673.556453453479</v>
      </c>
      <c r="N13" s="69">
        <f>'BNE-BD'!R258</f>
        <v>28175.483478436465</v>
      </c>
      <c r="O13" s="69">
        <f>'BNE-BD'!S258</f>
        <v>8179.3187262506235</v>
      </c>
      <c r="P13" s="69">
        <f>'BNE-BD'!T258</f>
        <v>8341.4563677002698</v>
      </c>
      <c r="Q13" s="69">
        <f>'BNE-BD'!U258</f>
        <v>8808.6680395091935</v>
      </c>
      <c r="R13" s="69">
        <f>'BNE-BD'!V258</f>
        <v>8988.7150821857958</v>
      </c>
      <c r="S13" s="69">
        <f>'BNE-BD'!W258</f>
        <v>10406.930357912304</v>
      </c>
      <c r="T13" s="69">
        <f>'BNE-BD'!X258</f>
        <v>12437.916992694953</v>
      </c>
      <c r="U13" s="69">
        <f>'BNE-BD'!Y258</f>
        <v>13254.200929816399</v>
      </c>
      <c r="V13" s="69">
        <f>'BNE-BD'!Z258</f>
        <v>13901.861963961534</v>
      </c>
      <c r="W13" s="69">
        <f>'BNE-BD'!AA258</f>
        <v>12658.654453070727</v>
      </c>
      <c r="X13" s="69">
        <f>'BNE-BD'!AB258</f>
        <v>15490.221495614063</v>
      </c>
      <c r="Y13" s="69">
        <f>'BNE-BD'!AC258</f>
        <v>15091.390826761564</v>
      </c>
    </row>
    <row r="14" spans="2:25">
      <c r="B14" s="53" t="s">
        <v>144</v>
      </c>
      <c r="C14" s="69">
        <f>'BNE-BD'!G259</f>
        <v>12641.438944657466</v>
      </c>
      <c r="D14" s="69">
        <f>'BNE-BD'!H259</f>
        <v>13272.337160613879</v>
      </c>
      <c r="E14" s="69">
        <f>'BNE-BD'!I259</f>
        <v>6764.6432653860466</v>
      </c>
      <c r="F14" s="69">
        <f>'BNE-BD'!J259</f>
        <v>4112.7474811175671</v>
      </c>
      <c r="G14" s="69">
        <f>'BNE-BD'!K259</f>
        <v>4142.9430518654417</v>
      </c>
      <c r="H14" s="69">
        <f>'BNE-BD'!L259</f>
        <v>1851.8808416714351</v>
      </c>
      <c r="I14" s="69">
        <f>'BNE-BD'!M259</f>
        <v>7166.0057607216268</v>
      </c>
      <c r="J14" s="69">
        <f>'BNE-BD'!N259</f>
        <v>5431.4713908167523</v>
      </c>
      <c r="K14" s="69">
        <f>'BNE-BD'!O259</f>
        <v>5683.2559080239253</v>
      </c>
      <c r="L14" s="69">
        <f>'BNE-BD'!P259</f>
        <v>22380.778782629546</v>
      </c>
      <c r="M14" s="69">
        <f>'BNE-BD'!Q259</f>
        <v>25176.684845218537</v>
      </c>
      <c r="N14" s="69">
        <f>'BNE-BD'!R259</f>
        <v>27734.530425191053</v>
      </c>
      <c r="O14" s="69">
        <f>'BNE-BD'!S259</f>
        <v>28749.411310772241</v>
      </c>
      <c r="P14" s="69">
        <f>'BNE-BD'!T259</f>
        <v>31388.73524621714</v>
      </c>
      <c r="Q14" s="69">
        <f>'BNE-BD'!U259</f>
        <v>34856.40210638116</v>
      </c>
      <c r="R14" s="69">
        <f>'BNE-BD'!V259</f>
        <v>36547.073164125279</v>
      </c>
      <c r="S14" s="69">
        <f>'BNE-BD'!W259</f>
        <v>41346.624268860447</v>
      </c>
      <c r="T14" s="69">
        <f>'BNE-BD'!X259</f>
        <v>14488.552984301215</v>
      </c>
      <c r="U14" s="69">
        <f>'BNE-BD'!Y259</f>
        <v>15318.879025339842</v>
      </c>
      <c r="V14" s="69">
        <f>'BNE-BD'!Z259</f>
        <v>16130.279185810217</v>
      </c>
      <c r="W14" s="69">
        <f>'BNE-BD'!AA259</f>
        <v>6183.5482724191679</v>
      </c>
      <c r="X14" s="69">
        <f>'BNE-BD'!AB259</f>
        <v>8532.2665066146965</v>
      </c>
      <c r="Y14" s="69">
        <f>'BNE-BD'!AC259</f>
        <v>11619.656755745435</v>
      </c>
    </row>
    <row r="15" spans="2:25">
      <c r="B15" s="53" t="s">
        <v>141</v>
      </c>
      <c r="C15" s="69">
        <f>'BNE-BD'!G260</f>
        <v>82152.126997878397</v>
      </c>
      <c r="D15" s="69">
        <f>'BNE-BD'!H260</f>
        <v>72971.393154752222</v>
      </c>
      <c r="E15" s="69">
        <f>'BNE-BD'!I260</f>
        <v>71374.47962555314</v>
      </c>
      <c r="F15" s="69">
        <f>'BNE-BD'!J260</f>
        <v>79638.945708290572</v>
      </c>
      <c r="G15" s="69">
        <f>'BNE-BD'!K260</f>
        <v>99845.77219019839</v>
      </c>
      <c r="H15" s="69">
        <f>'BNE-BD'!L260</f>
        <v>94178.590389649893</v>
      </c>
      <c r="I15" s="69">
        <f>'BNE-BD'!M260</f>
        <v>99760.035757797479</v>
      </c>
      <c r="J15" s="69">
        <f>'BNE-BD'!N260</f>
        <v>102992.62623632963</v>
      </c>
      <c r="K15" s="69">
        <f>'BNE-BD'!O260</f>
        <v>125580.31135935597</v>
      </c>
      <c r="L15" s="69">
        <f>'BNE-BD'!P260</f>
        <v>123504.77515506199</v>
      </c>
      <c r="M15" s="69">
        <f>'BNE-BD'!Q260</f>
        <v>149947.7256436974</v>
      </c>
      <c r="N15" s="69">
        <f>'BNE-BD'!R260</f>
        <v>158982.72262817511</v>
      </c>
      <c r="O15" s="69">
        <f>'BNE-BD'!S260</f>
        <v>165139.53982285963</v>
      </c>
      <c r="P15" s="69">
        <f>'BNE-BD'!T260</f>
        <v>176310.4731422828</v>
      </c>
      <c r="Q15" s="69">
        <f>'BNE-BD'!U260</f>
        <v>172737.76851292606</v>
      </c>
      <c r="R15" s="69">
        <f>'BNE-BD'!V260</f>
        <v>186005.45035382052</v>
      </c>
      <c r="S15" s="69">
        <f>'BNE-BD'!W260</f>
        <v>193501.05183677864</v>
      </c>
      <c r="T15" s="69">
        <f>'BNE-BD'!X260</f>
        <v>191387.01251241827</v>
      </c>
      <c r="U15" s="69">
        <f>'BNE-BD'!Y260</f>
        <v>197863.82851922791</v>
      </c>
      <c r="V15" s="69">
        <f>'BNE-BD'!Z260</f>
        <v>205154.58623838943</v>
      </c>
      <c r="W15" s="69">
        <f>'BNE-BD'!AA260</f>
        <v>169795.89261571548</v>
      </c>
      <c r="X15" s="69">
        <f>'BNE-BD'!AB260</f>
        <v>220669.84680539265</v>
      </c>
      <c r="Y15" s="69">
        <f>'BNE-BD'!AC260</f>
        <v>225229.37820531311</v>
      </c>
    </row>
    <row r="16" spans="2:25">
      <c r="B16" s="53" t="s">
        <v>98</v>
      </c>
      <c r="C16" s="69">
        <f>'BNE-BD'!G261</f>
        <v>393.16372190999994</v>
      </c>
      <c r="D16" s="69">
        <f>'BNE-BD'!H261</f>
        <v>387.62620470000002</v>
      </c>
      <c r="E16" s="69">
        <f>'BNE-BD'!I261</f>
        <v>289.79673399000001</v>
      </c>
      <c r="F16" s="69">
        <f>'BNE-BD'!J261</f>
        <v>147.66712559999999</v>
      </c>
      <c r="G16" s="69">
        <f>'BNE-BD'!K261</f>
        <v>143.97544746</v>
      </c>
      <c r="H16" s="69">
        <f>'BNE-BD'!L261</f>
        <v>238.11324003000001</v>
      </c>
      <c r="I16" s="69">
        <f>'BNE-BD'!M261</f>
        <v>258.41746979999999</v>
      </c>
      <c r="J16" s="69">
        <f>'BNE-BD'!N261</f>
        <v>409.16099384999995</v>
      </c>
      <c r="K16" s="69">
        <f>'BNE-BD'!O261</f>
        <v>761.71625621999999</v>
      </c>
      <c r="L16" s="69">
        <f>'BNE-BD'!P261</f>
        <v>669.4243027199999</v>
      </c>
      <c r="M16" s="69">
        <f>'BNE-BD'!Q261</f>
        <v>996.13781811000013</v>
      </c>
      <c r="N16" s="69">
        <f>'BNE-BD'!R261</f>
        <v>6223.5540643499999</v>
      </c>
      <c r="O16" s="69">
        <f>'BNE-BD'!S261</f>
        <v>8656.369958610001</v>
      </c>
      <c r="P16" s="69">
        <f>'BNE-BD'!T261</f>
        <v>9567.5991795000009</v>
      </c>
      <c r="Q16" s="69">
        <f>'BNE-BD'!U261</f>
        <v>5686.4148949800001</v>
      </c>
      <c r="R16" s="69">
        <f>'BNE-BD'!V261</f>
        <v>5950.3698819900001</v>
      </c>
      <c r="S16" s="69">
        <f>'BNE-BD'!W261</f>
        <v>7729.7587454699997</v>
      </c>
      <c r="T16" s="69">
        <f>'BNE-BD'!X261</f>
        <v>1496.9078705099221</v>
      </c>
      <c r="U16" s="69">
        <f>'BNE-BD'!Y261</f>
        <v>1239.1209007631201</v>
      </c>
      <c r="V16" s="69">
        <f>'BNE-BD'!Z261</f>
        <v>754.68186551615986</v>
      </c>
      <c r="W16" s="69">
        <f>'BNE-BD'!AA261</f>
        <v>597.06967370877396</v>
      </c>
      <c r="X16" s="69">
        <f>'BNE-BD'!AB261</f>
        <v>7561.2343949568849</v>
      </c>
      <c r="Y16" s="69">
        <f>'BNE-BD'!AC261</f>
        <v>392.57079066932158</v>
      </c>
    </row>
    <row r="17" spans="2:25">
      <c r="B17" s="53" t="s">
        <v>24</v>
      </c>
      <c r="C17" s="69">
        <f>'BNE-BD'!G262</f>
        <v>0</v>
      </c>
      <c r="D17" s="69">
        <f>'BNE-BD'!H262</f>
        <v>0</v>
      </c>
      <c r="E17" s="69">
        <f>'BNE-BD'!I262</f>
        <v>0</v>
      </c>
      <c r="F17" s="69">
        <f>'BNE-BD'!J262</f>
        <v>0</v>
      </c>
      <c r="G17" s="69">
        <f>'BNE-BD'!K262</f>
        <v>0</v>
      </c>
      <c r="H17" s="69">
        <f>'BNE-BD'!L262</f>
        <v>1.2859475382801113</v>
      </c>
      <c r="I17" s="69">
        <f>'BNE-BD'!M262</f>
        <v>323.86398321700131</v>
      </c>
      <c r="J17" s="69">
        <f>'BNE-BD'!N262</f>
        <v>2161.8504581697048</v>
      </c>
      <c r="K17" s="69">
        <f>'BNE-BD'!O262</f>
        <v>6258.4877472179169</v>
      </c>
      <c r="L17" s="69">
        <f>'BNE-BD'!P262</f>
        <v>10565.745089831689</v>
      </c>
      <c r="M17" s="69">
        <f>'BNE-BD'!Q262</f>
        <v>14090.885048730086</v>
      </c>
      <c r="N17" s="69">
        <f>'BNE-BD'!R262</f>
        <v>17034.422972515531</v>
      </c>
      <c r="O17" s="69">
        <f>'BNE-BD'!S262</f>
        <v>20936.316471078779</v>
      </c>
      <c r="P17" s="69">
        <f>'BNE-BD'!T262</f>
        <v>24458.200680390913</v>
      </c>
      <c r="Q17" s="69">
        <f>'BNE-BD'!U262</f>
        <v>26625.634978635888</v>
      </c>
      <c r="R17" s="69">
        <f>'BNE-BD'!V262</f>
        <v>27152.80789983636</v>
      </c>
      <c r="S17" s="69">
        <f>'BNE-BD'!W262</f>
        <v>27482.661816004555</v>
      </c>
      <c r="T17" s="69">
        <f>'BNE-BD'!X262</f>
        <v>29464.019440555774</v>
      </c>
      <c r="U17" s="69">
        <f>'BNE-BD'!Y262</f>
        <v>29977.564699664988</v>
      </c>
      <c r="V17" s="69">
        <f>'BNE-BD'!Z262</f>
        <v>30594.841303046091</v>
      </c>
      <c r="W17" s="69">
        <f>'BNE-BD'!AA262</f>
        <v>20521.53590119597</v>
      </c>
      <c r="X17" s="69">
        <f>'BNE-BD'!AB262</f>
        <v>24412.168868581739</v>
      </c>
      <c r="Y17" s="69">
        <f>'BNE-BD'!AC262</f>
        <v>31160.74859526064</v>
      </c>
    </row>
    <row r="18" spans="2:25">
      <c r="B18" s="53" t="s">
        <v>14</v>
      </c>
      <c r="C18" s="69">
        <f>'BNE-BD'!G263</f>
        <v>0</v>
      </c>
      <c r="D18" s="69">
        <f>'BNE-BD'!H263</f>
        <v>0</v>
      </c>
      <c r="E18" s="69">
        <f>'BNE-BD'!I263</f>
        <v>0</v>
      </c>
      <c r="F18" s="69">
        <f>'BNE-BD'!J263</f>
        <v>0</v>
      </c>
      <c r="G18" s="69">
        <f>'BNE-BD'!K263</f>
        <v>0</v>
      </c>
      <c r="H18" s="69">
        <f>'BNE-BD'!L263</f>
        <v>0</v>
      </c>
      <c r="I18" s="69">
        <f>'BNE-BD'!M263</f>
        <v>0</v>
      </c>
      <c r="J18" s="69">
        <f>'BNE-BD'!N263</f>
        <v>0</v>
      </c>
      <c r="K18" s="69">
        <f>'BNE-BD'!O263</f>
        <v>0</v>
      </c>
      <c r="L18" s="69">
        <f>'BNE-BD'!P263</f>
        <v>0</v>
      </c>
      <c r="M18" s="69">
        <f>'BNE-BD'!Q263</f>
        <v>0</v>
      </c>
      <c r="N18" s="69">
        <f>'BNE-BD'!R263</f>
        <v>12.295568312092582</v>
      </c>
      <c r="O18" s="69">
        <f>'BNE-BD'!S263</f>
        <v>12.295568312092582</v>
      </c>
      <c r="P18" s="69">
        <f>'BNE-BD'!T263</f>
        <v>12.295568312092582</v>
      </c>
      <c r="Q18" s="69">
        <f>'BNE-BD'!U263</f>
        <v>132.24545867049363</v>
      </c>
      <c r="R18" s="69">
        <f>'BNE-BD'!V263</f>
        <v>172.22034240897716</v>
      </c>
      <c r="S18" s="69">
        <f>'BNE-BD'!W263</f>
        <v>164.03032765243677</v>
      </c>
      <c r="T18" s="69">
        <f>'BNE-BD'!X263</f>
        <v>172.94607401580802</v>
      </c>
      <c r="U18" s="69">
        <f>'BNE-BD'!Y263</f>
        <v>214.85605486982112</v>
      </c>
      <c r="V18" s="69">
        <f>'BNE-BD'!Z263</f>
        <v>270.67471063783336</v>
      </c>
      <c r="W18" s="69">
        <f>'BNE-BD'!AA263</f>
        <v>275.97295604247103</v>
      </c>
      <c r="X18" s="69">
        <f>'BNE-BD'!AB263</f>
        <v>279.27460693196861</v>
      </c>
      <c r="Y18" s="69">
        <f>'BNE-BD'!AC263</f>
        <v>289.00174606714404</v>
      </c>
    </row>
    <row r="19" spans="2:25">
      <c r="B19" s="56" t="s">
        <v>73</v>
      </c>
      <c r="C19" s="71">
        <f>'BNE-BD'!G264</f>
        <v>137599.22529210648</v>
      </c>
      <c r="D19" s="71">
        <f>'BNE-BD'!H264</f>
        <v>125403.64653397146</v>
      </c>
      <c r="E19" s="71">
        <f>'BNE-BD'!I264</f>
        <v>118144.00889608703</v>
      </c>
      <c r="F19" s="71">
        <f>'BNE-BD'!J264</f>
        <v>121418.58506826786</v>
      </c>
      <c r="G19" s="71">
        <f>'BNE-BD'!K264</f>
        <v>142100.40804310635</v>
      </c>
      <c r="H19" s="71">
        <f>'BNE-BD'!L264</f>
        <v>133559.29105859093</v>
      </c>
      <c r="I19" s="71">
        <f>'BNE-BD'!M264</f>
        <v>145106.81866998778</v>
      </c>
      <c r="J19" s="71">
        <f>'BNE-BD'!N264</f>
        <v>151184.69141633951</v>
      </c>
      <c r="K19" s="71">
        <f>'BNE-BD'!O264</f>
        <v>185663.32380075808</v>
      </c>
      <c r="L19" s="71">
        <f>'BNE-BD'!P264</f>
        <v>211450.98180129839</v>
      </c>
      <c r="M19" s="71">
        <f>'BNE-BD'!Q264</f>
        <v>249986.53510458066</v>
      </c>
      <c r="N19" s="71">
        <f>'BNE-BD'!R264</f>
        <v>272321.57843740936</v>
      </c>
      <c r="O19" s="71">
        <f>'BNE-BD'!S264</f>
        <v>290742.61640614812</v>
      </c>
      <c r="P19" s="71">
        <f>'BNE-BD'!T264</f>
        <v>313063.40027711028</v>
      </c>
      <c r="Q19" s="71">
        <f>'BNE-BD'!U264</f>
        <v>316776.62098732556</v>
      </c>
      <c r="R19" s="71">
        <f>'BNE-BD'!V264</f>
        <v>339954.52696284617</v>
      </c>
      <c r="S19" s="71">
        <f>'BNE-BD'!W264</f>
        <v>365738.73615951004</v>
      </c>
      <c r="T19" s="71">
        <f>'BNE-BD'!X264</f>
        <v>394916.54046664212</v>
      </c>
      <c r="U19" s="71">
        <f>'BNE-BD'!Y264</f>
        <v>410033.48378679872</v>
      </c>
      <c r="V19" s="71">
        <f>'BNE-BD'!Z264</f>
        <v>426392.82906567695</v>
      </c>
      <c r="W19" s="71">
        <f>'BNE-BD'!AA264</f>
        <v>316438.72386152926</v>
      </c>
      <c r="X19" s="71">
        <f>'BNE-BD'!AB264</f>
        <v>412787.90984448598</v>
      </c>
      <c r="Y19" s="71">
        <f>'BNE-BD'!AC264</f>
        <v>429586.89289172454</v>
      </c>
    </row>
    <row r="20" spans="2:25">
      <c r="B20" s="51" t="s">
        <v>33</v>
      </c>
      <c r="C20" s="69">
        <f>'BNE-BD'!G265</f>
        <v>137599.22529210648</v>
      </c>
      <c r="D20" s="69">
        <f>'BNE-BD'!H265</f>
        <v>125403.64653397146</v>
      </c>
      <c r="E20" s="69">
        <f>'BNE-BD'!I265</f>
        <v>118144.00889608703</v>
      </c>
      <c r="F20" s="69">
        <f>'BNE-BD'!J265</f>
        <v>121418.58506826786</v>
      </c>
      <c r="G20" s="69">
        <f>'BNE-BD'!K265</f>
        <v>142100.40804310635</v>
      </c>
      <c r="H20" s="69">
        <f>'BNE-BD'!L265</f>
        <v>133559.29105859093</v>
      </c>
      <c r="I20" s="69">
        <f>'BNE-BD'!M265</f>
        <v>145106.81866998778</v>
      </c>
      <c r="J20" s="69">
        <f>'BNE-BD'!N265</f>
        <v>151184.69141633951</v>
      </c>
      <c r="K20" s="69">
        <f>'BNE-BD'!O265</f>
        <v>185663.32380075808</v>
      </c>
      <c r="L20" s="69">
        <f>'BNE-BD'!P265</f>
        <v>211450.98180129839</v>
      </c>
      <c r="M20" s="69">
        <f>'BNE-BD'!Q265</f>
        <v>249986.53510458066</v>
      </c>
      <c r="N20" s="69">
        <f>'BNE-BD'!R265</f>
        <v>272321.57843740936</v>
      </c>
      <c r="O20" s="69">
        <f>'BNE-BD'!S265</f>
        <v>290742.61640614812</v>
      </c>
      <c r="P20" s="69">
        <f>'BNE-BD'!T265</f>
        <v>313063.40027711028</v>
      </c>
      <c r="Q20" s="69">
        <f>'BNE-BD'!U265</f>
        <v>316776.62098732556</v>
      </c>
      <c r="R20" s="69">
        <f>'BNE-BD'!V265</f>
        <v>339954.52696284617</v>
      </c>
      <c r="S20" s="69">
        <f>'BNE-BD'!W265</f>
        <v>365738.73615951004</v>
      </c>
      <c r="T20" s="69">
        <f>'BNE-BD'!X265</f>
        <v>394916.54046664212</v>
      </c>
      <c r="U20" s="69">
        <f>'BNE-BD'!Y265</f>
        <v>410033.48378679872</v>
      </c>
      <c r="V20" s="69">
        <f>'BNE-BD'!Z265</f>
        <v>426392.82906567695</v>
      </c>
      <c r="W20" s="69">
        <f>'BNE-BD'!AA265</f>
        <v>316438.72386152926</v>
      </c>
      <c r="X20" s="69">
        <f>'BNE-BD'!AB265</f>
        <v>412787.90984448598</v>
      </c>
      <c r="Y20" s="69">
        <f>'BNE-BD'!AC265</f>
        <v>429586.89289172454</v>
      </c>
    </row>
    <row r="21" spans="2:25">
      <c r="B21" s="53" t="s">
        <v>135</v>
      </c>
      <c r="C21" s="57">
        <f>'BNE-BD'!G266</f>
        <v>-6.1462903090645948E-2</v>
      </c>
      <c r="D21" s="57">
        <f>'BNE-BD'!H266</f>
        <v>-8.8631158585706249E-2</v>
      </c>
      <c r="E21" s="57">
        <f>'BNE-BD'!I266</f>
        <v>-5.7890163791352034E-2</v>
      </c>
      <c r="F21" s="57">
        <f>'BNE-BD'!J266</f>
        <v>2.7716819522020542E-2</v>
      </c>
      <c r="G21" s="57">
        <f>'BNE-BD'!K266</f>
        <v>0.17033490353400249</v>
      </c>
      <c r="H21" s="57">
        <f>'BNE-BD'!L266</f>
        <v>-6.0106210123791248E-2</v>
      </c>
      <c r="I21" s="57">
        <f>'BNE-BD'!M266</f>
        <v>8.6459934908841962E-2</v>
      </c>
      <c r="J21" s="57">
        <f>'BNE-BD'!N266</f>
        <v>4.1885507532037236E-2</v>
      </c>
      <c r="K21" s="57">
        <f>'BNE-BD'!O266</f>
        <v>0.22805637304553339</v>
      </c>
      <c r="L21" s="57">
        <f>'BNE-BD'!P266</f>
        <v>0.13889473414907716</v>
      </c>
      <c r="M21" s="57">
        <f>'BNE-BD'!Q266</f>
        <v>0.18224343521608399</v>
      </c>
      <c r="N21" s="57">
        <f>'BNE-BD'!R266</f>
        <v>8.934498541485425E-2</v>
      </c>
      <c r="O21" s="57">
        <f>'BNE-BD'!S266</f>
        <v>6.7644430068448225E-2</v>
      </c>
      <c r="P21" s="57">
        <f>'BNE-BD'!T266</f>
        <v>7.6771627588923863E-2</v>
      </c>
      <c r="Q21" s="57">
        <f>'BNE-BD'!U266</f>
        <v>1.1860922442318289E-2</v>
      </c>
      <c r="R21" s="57">
        <f>'BNE-BD'!V266</f>
        <v>7.3167981599399523E-2</v>
      </c>
      <c r="S21" s="57">
        <f>'BNE-BD'!W266</f>
        <v>7.5846053373726185E-2</v>
      </c>
      <c r="T21" s="57">
        <f>'BNE-BD'!X266</f>
        <v>7.9777724977992959E-2</v>
      </c>
      <c r="U21" s="57">
        <f>'BNE-BD'!Y266</f>
        <v>3.8278830515161788E-2</v>
      </c>
      <c r="V21" s="57">
        <f>'BNE-BD'!Z266</f>
        <v>3.9897583796801417E-2</v>
      </c>
      <c r="W21" s="57">
        <f>'BNE-BD'!AA266</f>
        <v>-0.25787043709220436</v>
      </c>
      <c r="X21" s="57">
        <f>'BNE-BD'!AB266</f>
        <v>0.30447975774645797</v>
      </c>
      <c r="Y21" s="57">
        <f>'BNE-BD'!AC266</f>
        <v>0.35756739140342342</v>
      </c>
    </row>
    <row r="22" spans="2:25">
      <c r="B22" s="58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</row>
    <row r="23" spans="2:25">
      <c r="B23" s="51" t="s">
        <v>32</v>
      </c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</row>
    <row r="24" spans="2:25">
      <c r="B24" s="53" t="s">
        <v>136</v>
      </c>
      <c r="C24" s="61">
        <f>'BNE-BD'!G59*1000</f>
        <v>222207</v>
      </c>
      <c r="D24" s="61">
        <f>'BNE-BD'!H59*1000</f>
        <v>223580</v>
      </c>
      <c r="E24" s="61">
        <f>'BNE-BD'!I59*1000</f>
        <v>235773</v>
      </c>
      <c r="F24" s="61">
        <f>'BNE-BD'!J59*1000</f>
        <v>245593</v>
      </c>
      <c r="G24" s="61">
        <f>'BNE-BD'!K59*1000</f>
        <v>257769.99999999997</v>
      </c>
      <c r="H24" s="61">
        <f>'BNE-BD'!L59*1000</f>
        <v>273971</v>
      </c>
      <c r="I24" s="61">
        <f>'BNE-BD'!M59*1000</f>
        <v>294598</v>
      </c>
      <c r="J24" s="61">
        <f>'BNE-BD'!N59*1000</f>
        <v>319693</v>
      </c>
      <c r="K24" s="61">
        <f>'BNE-BD'!O59*1000</f>
        <v>348870</v>
      </c>
      <c r="L24" s="61">
        <f>'BNE-BD'!P59*1000</f>
        <v>352693</v>
      </c>
      <c r="M24" s="61">
        <f>'BNE-BD'!Q59*1000</f>
        <v>382081</v>
      </c>
      <c r="N24" s="61">
        <f>'BNE-BD'!R59*1000</f>
        <v>406256</v>
      </c>
      <c r="O24" s="61">
        <f>'BNE-BD'!S59*1000</f>
        <v>431199</v>
      </c>
      <c r="P24" s="61">
        <f>'BNE-BD'!T59*1000</f>
        <v>456435</v>
      </c>
      <c r="Q24" s="61">
        <f>'BNE-BD'!U59*1000</f>
        <v>467307</v>
      </c>
      <c r="R24" s="61">
        <f>'BNE-BD'!V59*1000</f>
        <v>482522</v>
      </c>
      <c r="S24" s="61">
        <f>'BNE-BD'!W59*1000</f>
        <v>501610</v>
      </c>
      <c r="T24" s="61">
        <f>'BNE-BD'!X59*1000</f>
        <v>514246</v>
      </c>
      <c r="U24" s="61">
        <f>'BNE-BD'!Y59*1000</f>
        <v>534695</v>
      </c>
      <c r="V24" s="61">
        <f>'BNE-BD'!Z59*1000</f>
        <v>546161</v>
      </c>
      <c r="W24" s="61">
        <f>'BNE-BD'!AA59*1000</f>
        <v>485490.47682010703</v>
      </c>
      <c r="X24" s="61">
        <f>'BNE-BD'!AB59*1000</f>
        <v>551714</v>
      </c>
      <c r="Y24" s="61">
        <f>'BNE-BD'!AC59*1000</f>
        <v>567390</v>
      </c>
    </row>
    <row r="25" spans="2:25">
      <c r="B25" s="53" t="s">
        <v>135</v>
      </c>
      <c r="C25" s="57">
        <f>'BNE-BD'!G67</f>
        <v>2.6943713980690953E-2</v>
      </c>
      <c r="D25" s="57">
        <f>'BNE-BD'!H67</f>
        <v>6.1789232562430296E-3</v>
      </c>
      <c r="E25" s="57">
        <f>'BNE-BD'!I67</f>
        <v>5.4535289381876684E-2</v>
      </c>
      <c r="F25" s="57">
        <f>'BNE-BD'!J67</f>
        <v>4.1650231366611168E-2</v>
      </c>
      <c r="G25" s="57">
        <f>'BNE-BD'!K67</f>
        <v>4.9582032061174397E-2</v>
      </c>
      <c r="H25" s="57">
        <f>'BNE-BD'!L67</f>
        <v>6.2850603250960146E-2</v>
      </c>
      <c r="I25" s="57">
        <f>'BNE-BD'!M67</f>
        <v>7.5288990440594006E-2</v>
      </c>
      <c r="J25" s="57">
        <f>'BNE-BD'!N67</f>
        <v>8.5183877690955034E-2</v>
      </c>
      <c r="K25" s="57">
        <f>'BNE-BD'!O67</f>
        <v>9.1265683014642329E-2</v>
      </c>
      <c r="L25" s="57">
        <f>'BNE-BD'!P67</f>
        <v>1.0958236592427006E-2</v>
      </c>
      <c r="M25" s="57">
        <f>'BNE-BD'!Q67</f>
        <v>8.3324591074957599E-2</v>
      </c>
      <c r="N25" s="57">
        <f>'BNE-BD'!R67</f>
        <v>6.3271924016111702E-2</v>
      </c>
      <c r="O25" s="57">
        <f>'BNE-BD'!S67</f>
        <v>6.1397247056043547E-2</v>
      </c>
      <c r="P25" s="57">
        <f>'BNE-BD'!T67</f>
        <v>5.852518210849289E-2</v>
      </c>
      <c r="Q25" s="57">
        <f>'BNE-BD'!U67</f>
        <v>2.3819382825593927E-2</v>
      </c>
      <c r="R25" s="57">
        <f>'BNE-BD'!V67</f>
        <v>3.255889597202688E-2</v>
      </c>
      <c r="S25" s="57">
        <f>'BNE-BD'!W67</f>
        <v>3.9558818043529564E-2</v>
      </c>
      <c r="T25" s="57">
        <f>'BNE-BD'!X67</f>
        <v>2.5190885349175574E-2</v>
      </c>
      <c r="U25" s="57">
        <f>'BNE-BD'!Y67</f>
        <v>3.9765015187284147E-2</v>
      </c>
      <c r="V25" s="57">
        <f>'BNE-BD'!Z67</f>
        <v>2.1444000785494355E-2</v>
      </c>
      <c r="W25" s="57">
        <f>'BNE-BD'!AA67</f>
        <v>-0.11108541836545072</v>
      </c>
      <c r="X25" s="57">
        <f>'BNE-BD'!AB67</f>
        <v>0.13640540101558241</v>
      </c>
      <c r="Y25" s="57">
        <f>'BNE-BD'!AC67</f>
        <v>2.8413272093874564E-2</v>
      </c>
    </row>
    <row r="26" spans="2:25">
      <c r="B26" s="53"/>
      <c r="C26" s="62"/>
      <c r="D26" s="62"/>
      <c r="E26" s="62"/>
      <c r="F26" s="62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</row>
    <row r="27" spans="2:25">
      <c r="B27" s="54" t="s">
        <v>31</v>
      </c>
      <c r="C27" s="63"/>
      <c r="D27" s="63"/>
      <c r="E27" s="63"/>
      <c r="F27" s="63"/>
      <c r="G27" s="63"/>
      <c r="H27" s="63"/>
      <c r="I27" s="63"/>
      <c r="J27" s="63"/>
      <c r="K27" s="63"/>
      <c r="L27" s="63"/>
      <c r="M27" s="63"/>
      <c r="N27" s="63"/>
      <c r="O27" s="63"/>
      <c r="P27" s="63"/>
      <c r="Q27" s="63"/>
      <c r="R27" s="63"/>
      <c r="S27" s="63"/>
      <c r="T27" s="63"/>
      <c r="U27" s="63"/>
      <c r="V27" s="63"/>
      <c r="W27" s="63"/>
      <c r="X27" s="63"/>
      <c r="Y27" s="63"/>
    </row>
    <row r="28" spans="2:25">
      <c r="B28" s="53" t="s">
        <v>137</v>
      </c>
      <c r="C28" s="64">
        <f>'BNE-BD'!G73/1000</f>
        <v>25.983587999999997</v>
      </c>
      <c r="D28" s="64">
        <f>'BNE-BD'!H73/1000</f>
        <v>26.366533000000004</v>
      </c>
      <c r="E28" s="64">
        <f>'BNE-BD'!I73/1000</f>
        <v>26.739379</v>
      </c>
      <c r="F28" s="64">
        <f>'BNE-BD'!J73/1000</f>
        <v>27.103457000000002</v>
      </c>
      <c r="G28" s="64">
        <f>'BNE-BD'!K73/1000</f>
        <v>27.460073000000001</v>
      </c>
      <c r="H28" s="64">
        <f>'BNE-BD'!L73/1000</f>
        <v>27.81054</v>
      </c>
      <c r="I28" s="64">
        <f>'BNE-BD'!M73/1000</f>
        <v>28.151443</v>
      </c>
      <c r="J28" s="64">
        <f>'BNE-BD'!N73/1000</f>
        <v>28.481900999999997</v>
      </c>
      <c r="K28" s="64">
        <f>'BNE-BD'!O73/1000</f>
        <v>28.807033999999998</v>
      </c>
      <c r="L28" s="64">
        <f>'BNE-BD'!P73/1000</f>
        <v>29.132013000000004</v>
      </c>
      <c r="M28" s="64">
        <f>'BNE-BD'!Q73/1000</f>
        <v>29.461932999999998</v>
      </c>
      <c r="N28" s="64">
        <f>'BNE-BD'!R73/1000</f>
        <v>29.797694000000003</v>
      </c>
      <c r="O28" s="64">
        <f>'BNE-BD'!S73/1000</f>
        <v>30.135874999999999</v>
      </c>
      <c r="P28" s="64">
        <f>'BNE-BD'!T73/1000</f>
        <v>30.475144</v>
      </c>
      <c r="Q28" s="64">
        <f>'BNE-BD'!U73/1000</f>
        <v>30.814174999999999</v>
      </c>
      <c r="R28" s="64">
        <f>'BNE-BD'!V73/1000</f>
        <v>31.151642999999996</v>
      </c>
      <c r="S28" s="64">
        <f>'BNE-BD'!W73/1000</f>
        <v>31.488624999999999</v>
      </c>
      <c r="T28" s="64">
        <f>'BNE-BD'!X73/1000</f>
        <v>31.826017999999998</v>
      </c>
      <c r="U28" s="64">
        <f>'BNE-BD'!Y73/1000</f>
        <v>32.162184000000003</v>
      </c>
      <c r="V28" s="64">
        <f>'BNE-BD'!Z73/1000</f>
        <v>32.495510000000003</v>
      </c>
      <c r="W28" s="64">
        <f>'BNE-BD'!AA73/1000</f>
        <v>32.625948000000001</v>
      </c>
      <c r="X28" s="64">
        <f>'BNE-BD'!AB73/1000</f>
        <v>33.271454561150797</v>
      </c>
      <c r="Y28" s="64">
        <f>'BNE-BD'!AC73/1000</f>
        <v>33.396698000000001</v>
      </c>
    </row>
    <row r="29" spans="2:25">
      <c r="B29" s="53" t="s">
        <v>30</v>
      </c>
      <c r="C29" s="57"/>
      <c r="D29" s="57">
        <f>'BNE-BD'!H73/'BNE-BD'!G73-1</f>
        <v>1.4737956898023707E-2</v>
      </c>
      <c r="E29" s="57">
        <f>'BNE-BD'!I73/'BNE-BD'!H73-1</f>
        <v>1.4140880790052934E-2</v>
      </c>
      <c r="F29" s="57">
        <f>'BNE-BD'!J73/'BNE-BD'!I73-1</f>
        <v>1.3615798631673615E-2</v>
      </c>
      <c r="G29" s="57">
        <f>'BNE-BD'!K73/'BNE-BD'!J73-1</f>
        <v>1.3157583551057561E-2</v>
      </c>
      <c r="H29" s="57">
        <f>'BNE-BD'!L73/'BNE-BD'!K73-1</f>
        <v>1.2762784716559228E-2</v>
      </c>
      <c r="I29" s="57">
        <f>'BNE-BD'!M73/'BNE-BD'!L73-1</f>
        <v>1.2258050365077322E-2</v>
      </c>
      <c r="J29" s="57">
        <f>'BNE-BD'!N73/'BNE-BD'!M73-1</f>
        <v>1.1738581215890109E-2</v>
      </c>
      <c r="K29" s="57">
        <f>'BNE-BD'!O73/'BNE-BD'!N73-1</f>
        <v>1.1415424834178012E-2</v>
      </c>
      <c r="L29" s="57">
        <f>'BNE-BD'!P73/'BNE-BD'!O73-1</f>
        <v>1.1281237769914298E-2</v>
      </c>
      <c r="M29" s="57">
        <f>'BNE-BD'!Q73/'BNE-BD'!P73-1</f>
        <v>1.1324998378930973E-2</v>
      </c>
      <c r="N29" s="57">
        <f>'BNE-BD'!R73/'BNE-BD'!Q73-1</f>
        <v>1.1396434850354353E-2</v>
      </c>
      <c r="O29" s="57">
        <f>'BNE-BD'!S73/'BNE-BD'!R73-1</f>
        <v>1.13492339373642E-2</v>
      </c>
      <c r="P29" s="57">
        <f>'BNE-BD'!T73/'BNE-BD'!S73-1</f>
        <v>1.1257977410644271E-2</v>
      </c>
      <c r="Q29" s="57">
        <f>'BNE-BD'!U73/'BNE-BD'!T73-1</f>
        <v>1.1124836686579709E-2</v>
      </c>
      <c r="R29" s="57">
        <f>'BNE-BD'!V73/'BNE-BD'!U73-1</f>
        <v>1.0951712969761385E-2</v>
      </c>
      <c r="S29" s="57">
        <f>'BNE-BD'!W73/'BNE-BD'!V73-1</f>
        <v>1.0817471168374837E-2</v>
      </c>
      <c r="T29" s="57">
        <f>'BNE-BD'!X73/'BNE-BD'!W73-1</f>
        <v>1.0714758107094102E-2</v>
      </c>
      <c r="U29" s="57">
        <f>'BNE-BD'!Y73/'BNE-BD'!X73-1</f>
        <v>1.0562615781842588E-2</v>
      </c>
      <c r="V29" s="57">
        <f>'BNE-BD'!Z73/'BNE-BD'!Y73-1</f>
        <v>1.0363910610050597E-2</v>
      </c>
      <c r="W29" s="57">
        <f>'BNE-BD'!AA73/'BNE-BD'!Z73-1</f>
        <v>4.0140314769638863E-3</v>
      </c>
      <c r="X29" s="57">
        <f>'BNE-BD'!AB73/'BNE-BD'!AA73-1</f>
        <v>1.9785066817086916E-2</v>
      </c>
      <c r="Y29" s="57">
        <f>'BNE-BD'!AC73/'BNE-BD'!AB73-1</f>
        <v>3.7642910567379229E-3</v>
      </c>
    </row>
    <row r="30" spans="2:25">
      <c r="B30" s="58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</row>
    <row r="31" spans="2:25">
      <c r="B31" s="51" t="s">
        <v>138</v>
      </c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</row>
    <row r="32" spans="2:25">
      <c r="B32" s="53" t="s">
        <v>139</v>
      </c>
      <c r="C32" s="65">
        <f t="shared" ref="C32:J32" si="0">+C21/C25</f>
        <v>-2.2811592765085376</v>
      </c>
      <c r="D32" s="65">
        <f t="shared" si="0"/>
        <v>-14.344110601496068</v>
      </c>
      <c r="E32" s="65">
        <f t="shared" si="0"/>
        <v>-1.0615174953227671</v>
      </c>
      <c r="F32" s="65">
        <f t="shared" si="0"/>
        <v>0.66546615979280443</v>
      </c>
      <c r="G32" s="65">
        <f t="shared" si="0"/>
        <v>3.4354159451117896</v>
      </c>
      <c r="H32" s="65">
        <f t="shared" si="0"/>
        <v>-0.95633465734273648</v>
      </c>
      <c r="I32" s="65">
        <f t="shared" si="0"/>
        <v>1.1483742098662124</v>
      </c>
      <c r="J32" s="65">
        <f t="shared" si="0"/>
        <v>0.49170698338008051</v>
      </c>
      <c r="K32" s="65">
        <f t="shared" ref="K32:Y32" si="1">+K21/K25</f>
        <v>2.4988184552231409</v>
      </c>
      <c r="L32" s="65">
        <f t="shared" si="1"/>
        <v>12.674916532196816</v>
      </c>
      <c r="M32" s="65">
        <f t="shared" si="1"/>
        <v>2.1871506702281973</v>
      </c>
      <c r="N32" s="65">
        <f t="shared" si="1"/>
        <v>1.4120794776543106</v>
      </c>
      <c r="O32" s="65">
        <f t="shared" si="1"/>
        <v>1.1017502137628783</v>
      </c>
      <c r="P32" s="65">
        <f t="shared" si="1"/>
        <v>1.3117708450117431</v>
      </c>
      <c r="Q32" s="65">
        <f t="shared" si="1"/>
        <v>0.49795255104484604</v>
      </c>
      <c r="R32" s="65">
        <f t="shared" si="1"/>
        <v>2.2472500806618911</v>
      </c>
      <c r="S32" s="65">
        <f t="shared" si="1"/>
        <v>1.9172982693837572</v>
      </c>
      <c r="T32" s="65">
        <f t="shared" si="1"/>
        <v>3.1669281913747369</v>
      </c>
      <c r="U32" s="65">
        <f t="shared" si="1"/>
        <v>0.96262582410385689</v>
      </c>
      <c r="V32" s="65">
        <f t="shared" si="1"/>
        <v>1.8605475813911487</v>
      </c>
      <c r="W32" s="65">
        <f t="shared" si="1"/>
        <v>2.3213707153161884</v>
      </c>
      <c r="X32" s="65">
        <f t="shared" si="1"/>
        <v>2.2321679015604041</v>
      </c>
      <c r="Y32" s="65">
        <f t="shared" si="1"/>
        <v>12.584520016633673</v>
      </c>
    </row>
    <row r="33" spans="2:25">
      <c r="B33" s="53" t="s">
        <v>140</v>
      </c>
      <c r="C33" s="65"/>
      <c r="D33" s="65">
        <f t="shared" ref="D33:J33" si="2">+D21/D29</f>
        <v>-6.0138022657395123</v>
      </c>
      <c r="E33" s="65">
        <f t="shared" si="2"/>
        <v>-4.0938159829530205</v>
      </c>
      <c r="F33" s="65">
        <f t="shared" si="2"/>
        <v>2.0356367093697001</v>
      </c>
      <c r="G33" s="65">
        <f t="shared" si="2"/>
        <v>12.945758837329333</v>
      </c>
      <c r="H33" s="65">
        <f t="shared" si="2"/>
        <v>-4.7094902451661449</v>
      </c>
      <c r="I33" s="65">
        <f t="shared" si="2"/>
        <v>7.0533186219533519</v>
      </c>
      <c r="J33" s="65">
        <f t="shared" si="2"/>
        <v>3.5681916546556991</v>
      </c>
      <c r="K33" s="65">
        <f t="shared" ref="K33:Y33" si="3">+K21/K29</f>
        <v>19.977913775291832</v>
      </c>
      <c r="L33" s="65">
        <f t="shared" si="3"/>
        <v>12.312011942474316</v>
      </c>
      <c r="M33" s="65">
        <f t="shared" si="3"/>
        <v>16.092137863359849</v>
      </c>
      <c r="N33" s="65">
        <f t="shared" si="3"/>
        <v>7.8397311604932494</v>
      </c>
      <c r="O33" s="65">
        <f t="shared" si="3"/>
        <v>5.9602639651076119</v>
      </c>
      <c r="P33" s="65">
        <f t="shared" si="3"/>
        <v>6.8193090808955867</v>
      </c>
      <c r="Q33" s="65">
        <f t="shared" si="3"/>
        <v>1.0661659830590184</v>
      </c>
      <c r="R33" s="65">
        <f t="shared" si="3"/>
        <v>6.6809623116879138</v>
      </c>
      <c r="S33" s="65">
        <f t="shared" si="3"/>
        <v>7.0114403073672271</v>
      </c>
      <c r="T33" s="65">
        <f t="shared" si="3"/>
        <v>7.4455927217967863</v>
      </c>
      <c r="U33" s="65">
        <f t="shared" si="3"/>
        <v>3.6239915666500049</v>
      </c>
      <c r="V33" s="65">
        <f t="shared" si="3"/>
        <v>3.8496649863141412</v>
      </c>
      <c r="W33" s="65">
        <f t="shared" si="3"/>
        <v>-64.242255839819961</v>
      </c>
      <c r="X33" s="65">
        <f t="shared" si="3"/>
        <v>15.389372225091556</v>
      </c>
      <c r="Y33" s="65">
        <f t="shared" si="3"/>
        <v>94.989305028205195</v>
      </c>
    </row>
    <row r="34" spans="2:25">
      <c r="B34" s="66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</row>
  </sheetData>
  <mergeCells count="1">
    <mergeCell ref="B2:O2"/>
  </mergeCells>
  <pageMargins left="0.25" right="0.25" top="0.75" bottom="0.75" header="0.3" footer="0.3"/>
  <pageSetup paperSize="9" scale="72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2">
    <pageSetUpPr fitToPage="1"/>
  </sheetPr>
  <dimension ref="B1:K42"/>
  <sheetViews>
    <sheetView showGridLines="0" showRowColHeaders="0" view="pageBreakPreview" zoomScale="70" zoomScaleNormal="100" zoomScaleSheetLayoutView="70" workbookViewId="0">
      <selection activeCell="I47" sqref="I47"/>
    </sheetView>
  </sheetViews>
  <sheetFormatPr baseColWidth="10" defaultColWidth="11.42578125" defaultRowHeight="14.25"/>
  <cols>
    <col min="1" max="1" width="1.7109375" style="26" customWidth="1"/>
    <col min="2" max="2" width="28" style="26" customWidth="1"/>
    <col min="3" max="8" width="12.28515625" style="26" customWidth="1"/>
    <col min="9" max="11" width="11.42578125" style="26"/>
    <col min="12" max="12" width="1.7109375" style="26" customWidth="1"/>
    <col min="13" max="16384" width="11.42578125" style="26"/>
  </cols>
  <sheetData>
    <row r="1" spans="2:11" ht="5.0999999999999996" customHeight="1"/>
    <row r="2" spans="2:11" ht="30" customHeight="1">
      <c r="B2" s="116" t="str">
        <f>+"BALANCE NACIONAL DE ENERGÍA"&amp;" "&amp;Índice!C5</f>
        <v>BALANCE NACIONAL DE ENERGÍA 2022</v>
      </c>
      <c r="C2" s="116"/>
      <c r="D2" s="116"/>
      <c r="E2" s="116"/>
      <c r="F2" s="116"/>
      <c r="G2" s="116"/>
      <c r="H2" s="116"/>
      <c r="I2" s="33"/>
    </row>
    <row r="3" spans="2:11" ht="5.0999999999999996" customHeight="1" thickBot="1">
      <c r="B3" s="27"/>
      <c r="C3" s="27"/>
      <c r="D3" s="27"/>
      <c r="E3" s="27"/>
      <c r="F3" s="27"/>
      <c r="G3" s="27"/>
      <c r="H3" s="27"/>
      <c r="I3" s="27"/>
      <c r="J3" s="27"/>
      <c r="K3" s="27"/>
    </row>
    <row r="4" spans="2:11" ht="15" thickTop="1"/>
    <row r="5" spans="2:11">
      <c r="B5" s="34" t="s">
        <v>174</v>
      </c>
    </row>
    <row r="7" spans="2:11">
      <c r="B7" s="117" t="s">
        <v>145</v>
      </c>
      <c r="C7" s="118">
        <v>2017</v>
      </c>
      <c r="D7" s="118">
        <v>2018</v>
      </c>
      <c r="E7" s="118">
        <v>2019</v>
      </c>
      <c r="F7" s="118">
        <v>2020</v>
      </c>
      <c r="G7" s="118">
        <v>2021</v>
      </c>
      <c r="H7" s="118">
        <v>2022</v>
      </c>
    </row>
    <row r="8" spans="2:11">
      <c r="B8" s="117"/>
      <c r="C8" s="118">
        <v>2019</v>
      </c>
      <c r="D8" s="118">
        <v>2019</v>
      </c>
      <c r="E8" s="118">
        <v>2019</v>
      </c>
      <c r="F8" s="118">
        <v>2019</v>
      </c>
      <c r="G8" s="118">
        <v>2019</v>
      </c>
      <c r="H8" s="118"/>
    </row>
    <row r="9" spans="2:11">
      <c r="B9" s="72" t="s">
        <v>146</v>
      </c>
      <c r="C9" s="72"/>
      <c r="D9" s="72"/>
      <c r="E9" s="72"/>
      <c r="F9" s="72"/>
      <c r="G9" s="72"/>
      <c r="H9" s="72"/>
    </row>
    <row r="10" spans="2:11">
      <c r="B10" s="73" t="s">
        <v>112</v>
      </c>
      <c r="C10" s="73"/>
      <c r="D10" s="73"/>
      <c r="E10" s="73"/>
      <c r="F10" s="73"/>
      <c r="G10" s="73"/>
      <c r="H10" s="74"/>
    </row>
    <row r="11" spans="2:11">
      <c r="B11" s="75" t="s">
        <v>95</v>
      </c>
      <c r="C11" s="76">
        <f>'BNE-BD'!X29</f>
        <v>23518.091657602898</v>
      </c>
      <c r="D11" s="76">
        <f>'BNE-BD'!Y29</f>
        <v>25276.716493769374</v>
      </c>
      <c r="E11" s="76">
        <f>'BNE-BD'!Z29</f>
        <v>32483.076793386983</v>
      </c>
      <c r="F11" s="76">
        <f>'BNE-BD'!AA29</f>
        <v>24434.045581998118</v>
      </c>
      <c r="G11" s="76">
        <f>'BNE-BD'!AB29</f>
        <v>31226.354596974066</v>
      </c>
      <c r="H11" s="76">
        <f>'BNE-BD'!AC29</f>
        <v>34639.091811396938</v>
      </c>
    </row>
    <row r="12" spans="2:11">
      <c r="B12" s="75" t="s">
        <v>40</v>
      </c>
      <c r="C12" s="76">
        <f>'BNE-BD'!X30</f>
        <v>73191.894758454378</v>
      </c>
      <c r="D12" s="76">
        <f>'BNE-BD'!Y30</f>
        <v>76650.75990461398</v>
      </c>
      <c r="E12" s="76">
        <f>'BNE-BD'!Z30</f>
        <v>78324.276097317765</v>
      </c>
      <c r="F12" s="76">
        <f>'BNE-BD'!AA30</f>
        <v>61126.847201387311</v>
      </c>
      <c r="G12" s="76">
        <f>'BNE-BD'!AB30</f>
        <v>78096.052115974497</v>
      </c>
      <c r="H12" s="76">
        <f>'BNE-BD'!AC30</f>
        <v>80837.450300615033</v>
      </c>
    </row>
    <row r="13" spans="2:11">
      <c r="B13" s="75" t="s">
        <v>15</v>
      </c>
      <c r="C13" s="76">
        <f>'BNE-BD'!X31</f>
        <v>10043.693891181754</v>
      </c>
      <c r="D13" s="76">
        <f>'BNE-BD'!Y31</f>
        <v>10544.00532029551</v>
      </c>
      <c r="E13" s="76">
        <f>'BNE-BD'!Z31</f>
        <v>10923.791693989686</v>
      </c>
      <c r="F13" s="76">
        <f>'BNE-BD'!AA31</f>
        <v>9746.8870130552987</v>
      </c>
      <c r="G13" s="76">
        <f>'BNE-BD'!AB31</f>
        <v>14842.35318795047</v>
      </c>
      <c r="H13" s="76">
        <f>'BNE-BD'!AC31</f>
        <v>12414.174898040041</v>
      </c>
    </row>
    <row r="14" spans="2:11">
      <c r="B14" s="75" t="s">
        <v>113</v>
      </c>
      <c r="C14" s="76">
        <f>'BNE-BD'!X32</f>
        <v>188597.38689126971</v>
      </c>
      <c r="D14" s="76">
        <f>'BNE-BD'!Y32</f>
        <v>195142.20570003233</v>
      </c>
      <c r="E14" s="76">
        <f>'BNE-BD'!Z32</f>
        <v>201992.84408872479</v>
      </c>
      <c r="F14" s="76">
        <f>'BNE-BD'!AA32</f>
        <v>167167.44812977043</v>
      </c>
      <c r="G14" s="76">
        <f>'BNE-BD'!AB32</f>
        <v>217142.32914153492</v>
      </c>
      <c r="H14" s="76">
        <f>'BNE-BD'!AC32</f>
        <v>222845.07584675564</v>
      </c>
    </row>
    <row r="15" spans="2:11">
      <c r="B15" s="75" t="s">
        <v>24</v>
      </c>
      <c r="C15" s="76">
        <f>'BNE-BD'!X33</f>
        <v>29464.019440555774</v>
      </c>
      <c r="D15" s="76">
        <f>'BNE-BD'!Y33</f>
        <v>29977.564699664992</v>
      </c>
      <c r="E15" s="76">
        <f>'BNE-BD'!Z33</f>
        <v>30594.841303046091</v>
      </c>
      <c r="F15" s="76">
        <f>'BNE-BD'!AA33</f>
        <v>20521.53590119597</v>
      </c>
      <c r="G15" s="76">
        <f>'BNE-BD'!AB33</f>
        <v>24412.168868581743</v>
      </c>
      <c r="H15" s="76">
        <f>'BNE-BD'!AC33</f>
        <v>31160.748595260633</v>
      </c>
    </row>
    <row r="16" spans="2:11">
      <c r="B16" s="75" t="s">
        <v>105</v>
      </c>
      <c r="C16" s="76">
        <f>SUM(C11:C15)</f>
        <v>324815.08663906454</v>
      </c>
      <c r="D16" s="76">
        <f t="shared" ref="D16:H16" si="0">SUM(D11:D15)</f>
        <v>337591.2521183762</v>
      </c>
      <c r="E16" s="76">
        <f t="shared" si="0"/>
        <v>354318.82997646532</v>
      </c>
      <c r="F16" s="76">
        <f t="shared" si="0"/>
        <v>282996.76382740709</v>
      </c>
      <c r="G16" s="76">
        <f t="shared" si="0"/>
        <v>365719.25791101571</v>
      </c>
      <c r="H16" s="76">
        <f t="shared" si="0"/>
        <v>381896.54145206825</v>
      </c>
    </row>
    <row r="17" spans="2:8">
      <c r="B17" s="73" t="s">
        <v>114</v>
      </c>
      <c r="C17" s="36"/>
      <c r="D17" s="36"/>
      <c r="E17" s="36"/>
      <c r="F17" s="36"/>
      <c r="G17" s="36"/>
      <c r="H17" s="36"/>
    </row>
    <row r="18" spans="2:8">
      <c r="B18" s="75" t="s">
        <v>15</v>
      </c>
      <c r="C18" s="76">
        <f>'BNE-BD'!X34</f>
        <v>70.104999687495024</v>
      </c>
      <c r="D18" s="76">
        <f>'BNE-BD'!Y34</f>
        <v>68.489718346426372</v>
      </c>
      <c r="E18" s="76">
        <f>'BNE-BD'!Z34</f>
        <v>76.975691573962678</v>
      </c>
      <c r="F18" s="76">
        <f>'BNE-BD'!AA34</f>
        <v>38.252492762824531</v>
      </c>
      <c r="G18" s="76">
        <f>'BNE-BD'!AB34</f>
        <v>19.878987145893333</v>
      </c>
      <c r="H18" s="76">
        <f>'BNE-BD'!AC34</f>
        <v>96.919736542645168</v>
      </c>
    </row>
    <row r="19" spans="2:8">
      <c r="B19" s="75" t="s">
        <v>38</v>
      </c>
      <c r="C19" s="76">
        <f>'BNE-BD'!X35</f>
        <v>14488.552984301214</v>
      </c>
      <c r="D19" s="76">
        <f>'BNE-BD'!Y35</f>
        <v>15318.879025339846</v>
      </c>
      <c r="E19" s="76">
        <f>'BNE-BD'!Z35</f>
        <v>16130.279185810217</v>
      </c>
      <c r="F19" s="76">
        <f>'BNE-BD'!AA35</f>
        <v>6183.5482724191679</v>
      </c>
      <c r="G19" s="76">
        <f>'BNE-BD'!AB35</f>
        <v>8532.2665066146965</v>
      </c>
      <c r="H19" s="76">
        <f>'BNE-BD'!AC35</f>
        <v>12352.5033294185</v>
      </c>
    </row>
    <row r="20" spans="2:8">
      <c r="B20" s="75" t="s">
        <v>105</v>
      </c>
      <c r="C20" s="76">
        <f>SUM(C18:C19)</f>
        <v>14558.657983988709</v>
      </c>
      <c r="D20" s="76">
        <f t="shared" ref="D20:H20" si="1">SUM(D18:D19)</f>
        <v>15387.368743686273</v>
      </c>
      <c r="E20" s="76">
        <f t="shared" si="1"/>
        <v>16207.254877384181</v>
      </c>
      <c r="F20" s="76">
        <f t="shared" si="1"/>
        <v>6221.8007651819926</v>
      </c>
      <c r="G20" s="76">
        <f t="shared" si="1"/>
        <v>8552.1454937605904</v>
      </c>
      <c r="H20" s="76">
        <f t="shared" si="1"/>
        <v>12449.423065961144</v>
      </c>
    </row>
    <row r="21" spans="2:8">
      <c r="B21" s="73" t="s">
        <v>115</v>
      </c>
      <c r="C21" s="36"/>
      <c r="D21" s="36"/>
      <c r="E21" s="36"/>
      <c r="F21" s="36"/>
      <c r="G21" s="36"/>
      <c r="H21" s="36"/>
    </row>
    <row r="22" spans="2:8">
      <c r="B22" s="75" t="s">
        <v>113</v>
      </c>
      <c r="C22" s="76">
        <f>'BNE-BD'!X36</f>
        <v>355.77533772534218</v>
      </c>
      <c r="D22" s="76">
        <f>'BNE-BD'!Y36</f>
        <v>64.21247294250864</v>
      </c>
      <c r="E22" s="76">
        <f>'BNE-BD'!Z36</f>
        <v>61.101022189993515</v>
      </c>
      <c r="F22" s="76">
        <f>'BNE-BD'!AA36</f>
        <v>0</v>
      </c>
      <c r="G22" s="76">
        <f>'BNE-BD'!AB36</f>
        <v>128.02539693377037</v>
      </c>
      <c r="H22" s="76">
        <f>'BNE-BD'!AC36</f>
        <v>107.13035528790844</v>
      </c>
    </row>
    <row r="23" spans="2:8">
      <c r="B23" s="75" t="s">
        <v>104</v>
      </c>
      <c r="C23" s="76">
        <f>'BNE-BD'!X37</f>
        <v>248.26652555803921</v>
      </c>
      <c r="D23" s="76">
        <f>'BNE-BD'!Y37</f>
        <v>0</v>
      </c>
      <c r="E23" s="76">
        <f>'BNE-BD'!Z37</f>
        <v>25.644854432436162</v>
      </c>
      <c r="F23" s="76">
        <f>'BNE-BD'!AA37</f>
        <v>70.743483601373271</v>
      </c>
      <c r="G23" s="76">
        <f>'BNE-BD'!AB37</f>
        <v>424.96097058020757</v>
      </c>
      <c r="H23" s="76">
        <f>'BNE-BD'!AC37</f>
        <v>336.51408328273226</v>
      </c>
    </row>
    <row r="24" spans="2:8">
      <c r="B24" s="75" t="s">
        <v>53</v>
      </c>
      <c r="C24" s="76">
        <f>'BNE-BD'!X38</f>
        <v>1496.9078705099221</v>
      </c>
      <c r="D24" s="76">
        <f>'BNE-BD'!Y38</f>
        <v>1239.1209007631182</v>
      </c>
      <c r="E24" s="76">
        <f>'BNE-BD'!Z38</f>
        <v>754.68186551615986</v>
      </c>
      <c r="F24" s="76">
        <f>'BNE-BD'!AA38</f>
        <v>578.56051382380201</v>
      </c>
      <c r="G24" s="76">
        <f>'BNE-BD'!AB38</f>
        <v>7561.2343949568849</v>
      </c>
      <c r="H24" s="76">
        <f>'BNE-BD'!AC38</f>
        <v>392.57079066932158</v>
      </c>
    </row>
    <row r="25" spans="2:8">
      <c r="B25" s="75" t="s">
        <v>105</v>
      </c>
      <c r="C25" s="76">
        <f>SUM(C22:C24)</f>
        <v>2100.9497337933035</v>
      </c>
      <c r="D25" s="76">
        <f t="shared" ref="D25:H25" si="2">SUM(D22:D24)</f>
        <v>1303.3333737056269</v>
      </c>
      <c r="E25" s="76">
        <f t="shared" si="2"/>
        <v>841.42774213858957</v>
      </c>
      <c r="F25" s="76">
        <f t="shared" si="2"/>
        <v>649.30399742517534</v>
      </c>
      <c r="G25" s="76">
        <f t="shared" si="2"/>
        <v>8114.2207624708626</v>
      </c>
      <c r="H25" s="76">
        <f t="shared" si="2"/>
        <v>836.21522923996235</v>
      </c>
    </row>
    <row r="26" spans="2:8">
      <c r="B26" s="73" t="s">
        <v>116</v>
      </c>
      <c r="C26" s="36"/>
      <c r="D26" s="36"/>
      <c r="E26" s="36"/>
      <c r="F26" s="36"/>
      <c r="G26" s="36"/>
      <c r="H26" s="36"/>
    </row>
    <row r="27" spans="2:8">
      <c r="B27" s="75" t="s">
        <v>40</v>
      </c>
      <c r="C27" s="76">
        <f>'BNE-BD'!X39</f>
        <v>3.6146085646342088</v>
      </c>
      <c r="D27" s="76">
        <f>'BNE-BD'!Y39</f>
        <v>2.1389441743579423</v>
      </c>
      <c r="E27" s="76">
        <f>'BNE-BD'!Z39</f>
        <v>0.89462893267751264</v>
      </c>
      <c r="F27" s="76">
        <f>'BNE-BD'!AA39</f>
        <v>0.71534813466078873</v>
      </c>
      <c r="G27" s="76">
        <f>'BNE-BD'!AB39</f>
        <v>2137.8211547056785</v>
      </c>
      <c r="H27" s="76">
        <f>'BNE-BD'!AC39</f>
        <v>0.94255548264237932</v>
      </c>
    </row>
    <row r="28" spans="2:8">
      <c r="B28" s="75" t="s">
        <v>15</v>
      </c>
      <c r="C28" s="76">
        <f>'BNE-BD'!X40</f>
        <v>2324.1181018257053</v>
      </c>
      <c r="D28" s="76">
        <f>'BNE-BD'!Y40</f>
        <v>2641.7058911745025</v>
      </c>
      <c r="E28" s="76">
        <f>'BNE-BD'!Z40</f>
        <v>2901.0945783978823</v>
      </c>
      <c r="F28" s="76">
        <f>'BNE-BD'!AA40</f>
        <v>2873.5149472526032</v>
      </c>
      <c r="G28" s="76">
        <f>'BNE-BD'!AB40</f>
        <v>627.98932051769964</v>
      </c>
      <c r="H28" s="76">
        <f>'BNE-BD'!AC40</f>
        <v>2580.2961921788792</v>
      </c>
    </row>
    <row r="29" spans="2:8">
      <c r="B29" s="75" t="s">
        <v>113</v>
      </c>
      <c r="C29" s="76">
        <f>'BNE-BD'!X41</f>
        <v>1237.1038111164589</v>
      </c>
      <c r="D29" s="76">
        <f>'BNE-BD'!Y41</f>
        <v>1676.0529364461368</v>
      </c>
      <c r="E29" s="76">
        <f>'BNE-BD'!Z41</f>
        <v>1815.7002838872422</v>
      </c>
      <c r="F29" s="76">
        <f>'BNE-BD'!AA41</f>
        <v>1523.7990292914151</v>
      </c>
      <c r="G29" s="76">
        <f>'BNE-BD'!AB41</f>
        <v>1836.785237948711</v>
      </c>
      <c r="H29" s="76">
        <f>'BNE-BD'!AC41</f>
        <v>1901.1313881021658</v>
      </c>
    </row>
    <row r="30" spans="2:8">
      <c r="B30" s="75" t="s">
        <v>105</v>
      </c>
      <c r="C30" s="76">
        <f>SUM(C27:C29)</f>
        <v>3564.8365215067984</v>
      </c>
      <c r="D30" s="76">
        <f t="shared" ref="D30:H30" si="3">SUM(D27:D29)</f>
        <v>4319.8977717949974</v>
      </c>
      <c r="E30" s="76">
        <f t="shared" si="3"/>
        <v>4717.6894912178022</v>
      </c>
      <c r="F30" s="76">
        <f t="shared" si="3"/>
        <v>4398.0293246786787</v>
      </c>
      <c r="G30" s="76">
        <f t="shared" si="3"/>
        <v>4602.5957131720888</v>
      </c>
      <c r="H30" s="76">
        <f t="shared" si="3"/>
        <v>4482.3701357636874</v>
      </c>
    </row>
    <row r="31" spans="2:8">
      <c r="B31" s="73" t="s">
        <v>117</v>
      </c>
      <c r="C31" s="36"/>
      <c r="D31" s="36"/>
      <c r="E31" s="36"/>
      <c r="F31" s="36"/>
      <c r="G31" s="36"/>
      <c r="H31" s="36"/>
    </row>
    <row r="32" spans="2:8">
      <c r="B32" s="75" t="s">
        <v>113</v>
      </c>
      <c r="C32" s="76">
        <f>'BNE-BD'!X43</f>
        <v>948.47994674869642</v>
      </c>
      <c r="D32" s="76">
        <f>'BNE-BD'!Y43</f>
        <v>981.35740980694595</v>
      </c>
      <c r="E32" s="76">
        <f>'BNE-BD'!Z43</f>
        <v>1259.2959891549488</v>
      </c>
      <c r="F32" s="76">
        <f>'BNE-BD'!AA43</f>
        <v>1033.9019730522707</v>
      </c>
      <c r="G32" s="76">
        <f>'BNE-BD'!AB43</f>
        <v>1137.746058395049</v>
      </c>
      <c r="H32" s="76">
        <f>'BNE-BD'!AC43</f>
        <v>1090.8827262150983</v>
      </c>
    </row>
    <row r="33" spans="2:8">
      <c r="B33" s="75" t="s">
        <v>14</v>
      </c>
      <c r="C33" s="76">
        <f>'BNE-BD'!X44</f>
        <v>172.94607401580802</v>
      </c>
      <c r="D33" s="76">
        <f>'BNE-BD'!Y44</f>
        <v>214.85605486982112</v>
      </c>
      <c r="E33" s="76">
        <f>'BNE-BD'!Z44</f>
        <v>270.67471063783336</v>
      </c>
      <c r="F33" s="76">
        <f>'BNE-BD'!AA44</f>
        <v>275.97295604247103</v>
      </c>
      <c r="G33" s="76">
        <f>'BNE-BD'!AB44</f>
        <v>279.27460693196861</v>
      </c>
      <c r="H33" s="76">
        <f>'BNE-BD'!AC44</f>
        <v>289.00174606714404</v>
      </c>
    </row>
    <row r="34" spans="2:8">
      <c r="B34" s="75" t="s">
        <v>105</v>
      </c>
      <c r="C34" s="76">
        <f>SUM(C32:C33)</f>
        <v>1121.4260207645045</v>
      </c>
      <c r="D34" s="76">
        <f t="shared" ref="D34:H34" si="4">SUM(D32:D33)</f>
        <v>1196.213464676767</v>
      </c>
      <c r="E34" s="76">
        <f t="shared" si="4"/>
        <v>1529.9706997927822</v>
      </c>
      <c r="F34" s="76">
        <f t="shared" si="4"/>
        <v>1309.8749290947417</v>
      </c>
      <c r="G34" s="76">
        <f t="shared" si="4"/>
        <v>1417.0206653270175</v>
      </c>
      <c r="H34" s="76">
        <f t="shared" si="4"/>
        <v>1379.8844722822423</v>
      </c>
    </row>
    <row r="35" spans="2:8">
      <c r="B35" s="78" t="s">
        <v>147</v>
      </c>
      <c r="C35" s="79">
        <f>C34+C30+C25+C20+C16</f>
        <v>346160.95689911785</v>
      </c>
      <c r="D35" s="79">
        <f t="shared" ref="D35:H35" si="5">D34+D30+D25+D20+D16</f>
        <v>359798.06547223986</v>
      </c>
      <c r="E35" s="79">
        <f t="shared" si="5"/>
        <v>377615.17278699868</v>
      </c>
      <c r="F35" s="79">
        <f t="shared" si="5"/>
        <v>295575.77284378768</v>
      </c>
      <c r="G35" s="79">
        <f>G34+G30+G25+G20+G16</f>
        <v>388405.24054574629</v>
      </c>
      <c r="H35" s="79">
        <f t="shared" si="5"/>
        <v>401044.43435531529</v>
      </c>
    </row>
    <row r="36" spans="2:8">
      <c r="B36" s="72" t="s">
        <v>118</v>
      </c>
      <c r="C36" s="72"/>
      <c r="D36" s="72"/>
      <c r="E36" s="72"/>
      <c r="F36" s="72"/>
      <c r="G36" s="72"/>
      <c r="H36" s="72"/>
    </row>
    <row r="37" spans="2:8">
      <c r="B37" s="75" t="s">
        <v>38</v>
      </c>
      <c r="C37" s="76">
        <f>'BNE-BD'!X45</f>
        <v>29491.134548952883</v>
      </c>
      <c r="D37" s="76">
        <f>'BNE-BD'!Y45</f>
        <v>29858.982470571504</v>
      </c>
      <c r="E37" s="76">
        <f>'BNE-BD'!Z45</f>
        <v>31147.637310184102</v>
      </c>
      <c r="F37" s="76">
        <f>'BNE-BD'!AA45</f>
        <v>11121.782242013476</v>
      </c>
      <c r="G37" s="76">
        <f>'BNE-BD'!AB45</f>
        <v>13416.169377271481</v>
      </c>
      <c r="H37" s="76">
        <f>'BNE-BD'!AC45</f>
        <v>19783.433728428525</v>
      </c>
    </row>
    <row r="38" spans="2:8">
      <c r="B38" s="75" t="s">
        <v>113</v>
      </c>
      <c r="C38" s="76">
        <f>'BNE-BD'!X46</f>
        <v>2.0751335301906804</v>
      </c>
      <c r="D38" s="76">
        <f>'BNE-BD'!Y46</f>
        <v>36.100735699825165</v>
      </c>
      <c r="E38" s="76">
        <f>'BNE-BD'!Z46</f>
        <v>21.831722282704483</v>
      </c>
      <c r="F38" s="76">
        <f>'BNE-BD'!AA46</f>
        <v>0</v>
      </c>
      <c r="G38" s="76">
        <f>'BNE-BD'!AB46</f>
        <v>24.373389181965873</v>
      </c>
      <c r="H38" s="76">
        <f>'BNE-BD'!AC46</f>
        <v>33.850683607309499</v>
      </c>
    </row>
    <row r="39" spans="2:8">
      <c r="B39" s="75" t="s">
        <v>104</v>
      </c>
      <c r="C39" s="76">
        <f>'BNE-BD'!X47</f>
        <v>540.37362550854755</v>
      </c>
      <c r="D39" s="76">
        <f>'BNE-BD'!Y47</f>
        <v>451.88018376215626</v>
      </c>
      <c r="E39" s="76">
        <f>'BNE-BD'!Z47</f>
        <v>795.66074695191139</v>
      </c>
      <c r="F39" s="76">
        <f>'BNE-BD'!AA47</f>
        <v>348.05708284303989</v>
      </c>
      <c r="G39" s="76">
        <f>'BNE-BD'!AB47</f>
        <v>35.550252607221267</v>
      </c>
      <c r="H39" s="76">
        <f>'BNE-BD'!AC47</f>
        <v>188.10340689685916</v>
      </c>
    </row>
    <row r="40" spans="2:8">
      <c r="B40" s="75" t="s">
        <v>53</v>
      </c>
      <c r="C40" s="76">
        <f>'BNE-BD'!X48</f>
        <v>18722.00025953271</v>
      </c>
      <c r="D40" s="76">
        <f>'BNE-BD'!Y48</f>
        <v>19888.454924525406</v>
      </c>
      <c r="E40" s="76">
        <f>'BNE-BD'!Z48</f>
        <v>16812.526499259526</v>
      </c>
      <c r="F40" s="76">
        <f>'BNE-BD'!AA48</f>
        <v>9374.602533000103</v>
      </c>
      <c r="G40" s="76">
        <f>'BNE-BD'!AB48</f>
        <v>10906.576279679064</v>
      </c>
      <c r="H40" s="76">
        <f>'BNE-BD'!AC48</f>
        <v>10321.273485480007</v>
      </c>
    </row>
    <row r="41" spans="2:8">
      <c r="B41" s="78" t="s">
        <v>148</v>
      </c>
      <c r="C41" s="79">
        <f>SUM(C37:C40)</f>
        <v>48755.583567524329</v>
      </c>
      <c r="D41" s="79">
        <f t="shared" ref="D41:H41" si="6">SUM(D37:D40)</f>
        <v>50235.41831455889</v>
      </c>
      <c r="E41" s="79">
        <f t="shared" si="6"/>
        <v>48777.656278678245</v>
      </c>
      <c r="F41" s="79">
        <f t="shared" si="6"/>
        <v>20844.441857856618</v>
      </c>
      <c r="G41" s="79">
        <f t="shared" si="6"/>
        <v>24382.669298739733</v>
      </c>
      <c r="H41" s="79">
        <f t="shared" si="6"/>
        <v>30326.661304412701</v>
      </c>
    </row>
    <row r="42" spans="2:8">
      <c r="B42" s="72" t="s">
        <v>149</v>
      </c>
      <c r="C42" s="77">
        <f>C41+C35</f>
        <v>394916.54046664218</v>
      </c>
      <c r="D42" s="77">
        <f t="shared" ref="D42:H42" si="7">D41+D35</f>
        <v>410033.48378679878</v>
      </c>
      <c r="E42" s="77">
        <f t="shared" si="7"/>
        <v>426392.82906567689</v>
      </c>
      <c r="F42" s="77">
        <f t="shared" si="7"/>
        <v>316420.21470164432</v>
      </c>
      <c r="G42" s="77">
        <f t="shared" si="7"/>
        <v>412787.90984448604</v>
      </c>
      <c r="H42" s="77">
        <f t="shared" si="7"/>
        <v>431371.09565972799</v>
      </c>
    </row>
  </sheetData>
  <mergeCells count="8">
    <mergeCell ref="B2:H2"/>
    <mergeCell ref="B7:B8"/>
    <mergeCell ref="C7:C8"/>
    <mergeCell ref="H7:H8"/>
    <mergeCell ref="D7:D8"/>
    <mergeCell ref="E7:E8"/>
    <mergeCell ref="F7:F8"/>
    <mergeCell ref="G7:G8"/>
  </mergeCells>
  <pageMargins left="0.25" right="0.25" top="0.75" bottom="0.75" header="0.3" footer="0.3"/>
  <pageSetup paperSize="9" scale="82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1"/>
  </sheetPr>
  <dimension ref="A1:AR470"/>
  <sheetViews>
    <sheetView showGridLines="0" topLeftCell="A433" zoomScaleNormal="100" workbookViewId="0">
      <selection activeCell="I454" sqref="I454"/>
    </sheetView>
  </sheetViews>
  <sheetFormatPr baseColWidth="10" defaultRowHeight="15"/>
  <cols>
    <col min="1" max="1" width="1.7109375" style="85" customWidth="1"/>
    <col min="2" max="2" width="27.28515625" style="85" customWidth="1"/>
    <col min="3" max="3" width="23.140625" style="85" customWidth="1"/>
    <col min="4" max="4" width="22.28515625" style="85" bestFit="1" customWidth="1"/>
    <col min="5" max="5" width="9.85546875" style="85" customWidth="1"/>
    <col min="6" max="6" width="8.28515625" style="85" customWidth="1"/>
    <col min="7" max="12" width="15.7109375" style="87" customWidth="1"/>
    <col min="13" max="13" width="16.140625" style="87" customWidth="1"/>
    <col min="14" max="29" width="15.7109375" style="87" customWidth="1"/>
    <col min="30" max="30" width="11.42578125" style="85"/>
    <col min="31" max="31" width="18.5703125" style="82" bestFit="1" customWidth="1"/>
    <col min="32" max="16384" width="11.42578125" style="82"/>
  </cols>
  <sheetData>
    <row r="1" spans="2:44" s="80" customFormat="1" ht="50.1" customHeight="1">
      <c r="B1" s="119" t="str">
        <f>+"BALANCE NACIONAL DE ENERGÍA"&amp;" "&amp;[3]Índice!C5</f>
        <v>BALANCE NACIONAL DE ENERGÍA 2022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81"/>
      <c r="AE1" s="82"/>
      <c r="AF1" s="82"/>
      <c r="AG1" s="82"/>
      <c r="AH1" s="82"/>
      <c r="AI1" s="82"/>
      <c r="AJ1" s="82"/>
      <c r="AK1" s="82"/>
      <c r="AL1" s="82"/>
      <c r="AM1" s="82"/>
      <c r="AN1" s="82"/>
      <c r="AO1" s="82"/>
      <c r="AP1" s="82"/>
      <c r="AQ1" s="82"/>
      <c r="AR1" s="82"/>
    </row>
    <row r="2" spans="2:44" s="80" customFormat="1" ht="5.0999999999999996" customHeight="1">
      <c r="AC2" s="83"/>
    </row>
    <row r="4" spans="2:44" s="80" customFormat="1" ht="20.100000000000001" customHeight="1">
      <c r="B4" s="120" t="s">
        <v>150</v>
      </c>
      <c r="C4" s="120"/>
      <c r="D4" s="120"/>
      <c r="E4" s="120"/>
      <c r="F4" s="120"/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20"/>
      <c r="W4" s="120"/>
      <c r="X4" s="120"/>
      <c r="Y4" s="120"/>
      <c r="Z4" s="120"/>
      <c r="AA4" s="120"/>
      <c r="AB4" s="120"/>
      <c r="AC4" s="120"/>
    </row>
    <row r="5" spans="2:44" s="80" customFormat="1" ht="5.0999999999999996" customHeight="1">
      <c r="AC5" s="83"/>
    </row>
    <row r="6" spans="2:44" s="80" customFormat="1" ht="12.75">
      <c r="B6" s="80" t="s">
        <v>151</v>
      </c>
      <c r="AC6" s="83"/>
    </row>
    <row r="7" spans="2:44" s="80" customFormat="1" ht="12.75">
      <c r="AC7" s="83"/>
    </row>
    <row r="8" spans="2:44" ht="14.25" customHeight="1">
      <c r="B8" s="88" t="s">
        <v>92</v>
      </c>
      <c r="C8" s="88" t="s">
        <v>152</v>
      </c>
      <c r="D8" s="88" t="s">
        <v>153</v>
      </c>
      <c r="E8" s="88" t="s">
        <v>154</v>
      </c>
      <c r="F8" s="88" t="s">
        <v>155</v>
      </c>
      <c r="X8" s="84">
        <v>2017</v>
      </c>
      <c r="Y8" s="84">
        <v>2018</v>
      </c>
      <c r="Z8" s="84">
        <v>2019</v>
      </c>
      <c r="AA8" s="84">
        <v>2020</v>
      </c>
      <c r="AB8" s="84">
        <v>2021</v>
      </c>
      <c r="AC8" s="84">
        <v>2022</v>
      </c>
    </row>
    <row r="9" spans="2:44">
      <c r="B9" s="46" t="s">
        <v>110</v>
      </c>
      <c r="C9" s="46" t="s">
        <v>111</v>
      </c>
      <c r="D9" s="46" t="s">
        <v>112</v>
      </c>
      <c r="E9" s="46" t="s">
        <v>95</v>
      </c>
      <c r="F9" s="47" t="s">
        <v>121</v>
      </c>
      <c r="G9" s="46" t="s">
        <v>110</v>
      </c>
      <c r="H9" s="46" t="s">
        <v>111</v>
      </c>
      <c r="I9" s="46" t="s">
        <v>112</v>
      </c>
      <c r="J9" s="46" t="s">
        <v>95</v>
      </c>
      <c r="K9" s="47" t="s">
        <v>121</v>
      </c>
      <c r="X9" s="48">
        <v>5916.7978518837263</v>
      </c>
      <c r="Y9" s="48">
        <v>6359.2413887314669</v>
      </c>
      <c r="Z9" s="48">
        <v>8172.2531654286413</v>
      </c>
      <c r="AA9" s="48">
        <v>6147.2380717445967</v>
      </c>
      <c r="AB9" s="48">
        <v>7856.0807777873715</v>
      </c>
      <c r="AC9" s="48">
        <v>8714.6740902602014</v>
      </c>
      <c r="AD9" s="86"/>
    </row>
    <row r="10" spans="2:44">
      <c r="B10" s="46" t="s">
        <v>110</v>
      </c>
      <c r="C10" s="46" t="s">
        <v>111</v>
      </c>
      <c r="D10" s="46" t="s">
        <v>112</v>
      </c>
      <c r="E10" s="46" t="s">
        <v>40</v>
      </c>
      <c r="F10" s="47" t="s">
        <v>121</v>
      </c>
      <c r="G10" s="46" t="s">
        <v>110</v>
      </c>
      <c r="H10" s="46" t="s">
        <v>111</v>
      </c>
      <c r="I10" s="46" t="s">
        <v>112</v>
      </c>
      <c r="J10" s="46" t="s">
        <v>40</v>
      </c>
      <c r="K10" s="47" t="s">
        <v>121</v>
      </c>
      <c r="X10" s="48">
        <v>14726.263119047619</v>
      </c>
      <c r="Y10" s="48">
        <v>15422.189333333328</v>
      </c>
      <c r="Z10" s="48">
        <v>15758.902023571423</v>
      </c>
      <c r="AA10" s="48">
        <v>12298.766666666606</v>
      </c>
      <c r="AB10" s="48">
        <v>15712.983190476189</v>
      </c>
      <c r="AC10" s="48">
        <v>16264.55452380928</v>
      </c>
      <c r="AD10" s="86"/>
    </row>
    <row r="11" spans="2:44">
      <c r="B11" s="46" t="s">
        <v>110</v>
      </c>
      <c r="C11" s="46" t="s">
        <v>111</v>
      </c>
      <c r="D11" s="46" t="s">
        <v>112</v>
      </c>
      <c r="E11" s="46" t="s">
        <v>15</v>
      </c>
      <c r="F11" s="47" t="s">
        <v>121</v>
      </c>
      <c r="G11" s="46" t="s">
        <v>110</v>
      </c>
      <c r="H11" s="46" t="s">
        <v>111</v>
      </c>
      <c r="I11" s="46" t="s">
        <v>112</v>
      </c>
      <c r="J11" s="46" t="s">
        <v>15</v>
      </c>
      <c r="K11" s="47" t="s">
        <v>121</v>
      </c>
      <c r="X11" s="48">
        <v>1967.6230238095234</v>
      </c>
      <c r="Y11" s="48">
        <v>2065.63719047619</v>
      </c>
      <c r="Z11" s="48">
        <v>2140.0397380952381</v>
      </c>
      <c r="AA11" s="48">
        <v>1909.4766830952381</v>
      </c>
      <c r="AB11" s="48">
        <v>2907.7106666666664</v>
      </c>
      <c r="AC11" s="48">
        <v>2432.0152142856459</v>
      </c>
      <c r="AD11" s="86"/>
    </row>
    <row r="12" spans="2:44">
      <c r="B12" s="46" t="s">
        <v>110</v>
      </c>
      <c r="C12" s="46" t="s">
        <v>111</v>
      </c>
      <c r="D12" s="46" t="s">
        <v>112</v>
      </c>
      <c r="E12" s="46" t="s">
        <v>113</v>
      </c>
      <c r="F12" s="47" t="s">
        <v>121</v>
      </c>
      <c r="G12" s="46" t="s">
        <v>110</v>
      </c>
      <c r="H12" s="46" t="s">
        <v>111</v>
      </c>
      <c r="I12" s="46" t="s">
        <v>112</v>
      </c>
      <c r="J12" s="46" t="s">
        <v>113</v>
      </c>
      <c r="K12" s="47" t="s">
        <v>121</v>
      </c>
      <c r="X12" s="48">
        <v>32798.941066897278</v>
      </c>
      <c r="Y12" s="48">
        <v>33937.149447938544</v>
      </c>
      <c r="Z12" s="48">
        <v>35128.542862688708</v>
      </c>
      <c r="AA12" s="48">
        <v>29072.063881102244</v>
      </c>
      <c r="AB12" s="48">
        <v>37763.187359260803</v>
      </c>
      <c r="AC12" s="48">
        <v>38754.951116898716</v>
      </c>
      <c r="AD12" s="86"/>
    </row>
    <row r="13" spans="2:44">
      <c r="B13" s="46" t="s">
        <v>110</v>
      </c>
      <c r="C13" s="46" t="s">
        <v>111</v>
      </c>
      <c r="D13" s="46" t="s">
        <v>112</v>
      </c>
      <c r="E13" s="46" t="s">
        <v>24</v>
      </c>
      <c r="F13" s="47" t="s">
        <v>119</v>
      </c>
      <c r="G13" s="46" t="s">
        <v>110</v>
      </c>
      <c r="H13" s="46" t="s">
        <v>111</v>
      </c>
      <c r="I13" s="46" t="s">
        <v>112</v>
      </c>
      <c r="J13" s="46" t="s">
        <v>24</v>
      </c>
      <c r="K13" s="47" t="s">
        <v>119</v>
      </c>
      <c r="X13" s="48">
        <v>25735.520005471881</v>
      </c>
      <c r="Y13" s="48">
        <v>26184.079113850989</v>
      </c>
      <c r="Z13" s="48">
        <v>26723.242971221985</v>
      </c>
      <c r="AA13" s="48">
        <v>17924.65548679655</v>
      </c>
      <c r="AB13" s="48">
        <v>21322.951593955793</v>
      </c>
      <c r="AC13" s="48">
        <v>27217.538003487112</v>
      </c>
      <c r="AD13" s="86"/>
    </row>
    <row r="14" spans="2:44">
      <c r="B14" s="46" t="s">
        <v>110</v>
      </c>
      <c r="C14" s="46" t="s">
        <v>111</v>
      </c>
      <c r="D14" s="46" t="s">
        <v>114</v>
      </c>
      <c r="E14" s="46" t="s">
        <v>15</v>
      </c>
      <c r="F14" s="47" t="s">
        <v>121</v>
      </c>
      <c r="G14" s="46" t="s">
        <v>110</v>
      </c>
      <c r="H14" s="46" t="s">
        <v>111</v>
      </c>
      <c r="I14" s="46" t="s">
        <v>114</v>
      </c>
      <c r="J14" s="46" t="s">
        <v>15</v>
      </c>
      <c r="K14" s="47" t="s">
        <v>121</v>
      </c>
      <c r="X14" s="48">
        <v>13.734011904761907</v>
      </c>
      <c r="Y14" s="48">
        <v>13.417568095238094</v>
      </c>
      <c r="Z14" s="48">
        <v>15.08002380952381</v>
      </c>
      <c r="AA14" s="48">
        <v>7.4939047619047621</v>
      </c>
      <c r="AB14" s="48">
        <v>3.8944190476190474</v>
      </c>
      <c r="AC14" s="48">
        <v>18.987188095238103</v>
      </c>
      <c r="AD14" s="86"/>
    </row>
    <row r="15" spans="2:44">
      <c r="B15" s="46" t="s">
        <v>110</v>
      </c>
      <c r="C15" s="46" t="s">
        <v>111</v>
      </c>
      <c r="D15" s="46" t="s">
        <v>114</v>
      </c>
      <c r="E15" s="46" t="s">
        <v>38</v>
      </c>
      <c r="F15" s="47" t="s">
        <v>121</v>
      </c>
      <c r="G15" s="46" t="s">
        <v>110</v>
      </c>
      <c r="H15" s="46" t="s">
        <v>111</v>
      </c>
      <c r="I15" s="46" t="s">
        <v>114</v>
      </c>
      <c r="J15" s="46" t="s">
        <v>38</v>
      </c>
      <c r="K15" s="47" t="s">
        <v>121</v>
      </c>
      <c r="X15" s="48">
        <v>2603.6441714285716</v>
      </c>
      <c r="Y15" s="48">
        <v>2752.8566952380952</v>
      </c>
      <c r="Z15" s="48">
        <v>2898.6681714285719</v>
      </c>
      <c r="AA15" s="48">
        <v>1111.2054761904765</v>
      </c>
      <c r="AB15" s="48">
        <v>1533.2784428571426</v>
      </c>
      <c r="AC15" s="48">
        <v>2219.7884999999992</v>
      </c>
      <c r="AD15" s="86"/>
    </row>
    <row r="16" spans="2:44">
      <c r="B16" s="46" t="s">
        <v>110</v>
      </c>
      <c r="C16" s="46" t="s">
        <v>111</v>
      </c>
      <c r="D16" s="46" t="s">
        <v>115</v>
      </c>
      <c r="E16" s="46" t="s">
        <v>113</v>
      </c>
      <c r="F16" s="47" t="s">
        <v>121</v>
      </c>
      <c r="G16" s="46" t="s">
        <v>110</v>
      </c>
      <c r="H16" s="46" t="s">
        <v>111</v>
      </c>
      <c r="I16" s="46" t="s">
        <v>115</v>
      </c>
      <c r="J16" s="46" t="s">
        <v>113</v>
      </c>
      <c r="K16" s="47" t="s">
        <v>121</v>
      </c>
      <c r="X16" s="48">
        <v>61.872831471606887</v>
      </c>
      <c r="Y16" s="48">
        <v>11.167180789282556</v>
      </c>
      <c r="Z16" s="48">
        <v>10.626068891888496</v>
      </c>
      <c r="AA16" s="48">
        <v>0</v>
      </c>
      <c r="AB16" s="48">
        <v>22.264876085042111</v>
      </c>
      <c r="AC16" s="48">
        <v>18.631022770159763</v>
      </c>
      <c r="AD16" s="86"/>
    </row>
    <row r="17" spans="2:30">
      <c r="B17" s="46" t="s">
        <v>110</v>
      </c>
      <c r="C17" s="46" t="s">
        <v>111</v>
      </c>
      <c r="D17" s="46" t="s">
        <v>115</v>
      </c>
      <c r="E17" s="46" t="s">
        <v>104</v>
      </c>
      <c r="F17" s="47" t="s">
        <v>121</v>
      </c>
      <c r="G17" s="46" t="s">
        <v>110</v>
      </c>
      <c r="H17" s="46" t="s">
        <v>111</v>
      </c>
      <c r="I17" s="46" t="s">
        <v>115</v>
      </c>
      <c r="J17" s="46" t="s">
        <v>104</v>
      </c>
      <c r="K17" s="47" t="s">
        <v>121</v>
      </c>
      <c r="X17" s="48">
        <v>43.175991326730376</v>
      </c>
      <c r="Y17" s="48">
        <v>0</v>
      </c>
      <c r="Z17" s="48">
        <v>4.4598924887732325</v>
      </c>
      <c r="AA17" s="48">
        <v>12.302987797207196</v>
      </c>
      <c r="AB17" s="48">
        <v>73.904893697320404</v>
      </c>
      <c r="AC17" s="48">
        <v>58.523109825135236</v>
      </c>
      <c r="AD17" s="86"/>
    </row>
    <row r="18" spans="2:30">
      <c r="B18" s="46" t="s">
        <v>110</v>
      </c>
      <c r="C18" s="46" t="s">
        <v>111</v>
      </c>
      <c r="D18" s="46" t="s">
        <v>115</v>
      </c>
      <c r="E18" s="46" t="s">
        <v>53</v>
      </c>
      <c r="F18" s="47" t="s">
        <v>121</v>
      </c>
      <c r="G18" s="46" t="s">
        <v>110</v>
      </c>
      <c r="H18" s="46" t="s">
        <v>111</v>
      </c>
      <c r="I18" s="46" t="s">
        <v>115</v>
      </c>
      <c r="J18" s="46" t="s">
        <v>53</v>
      </c>
      <c r="K18" s="47" t="s">
        <v>121</v>
      </c>
      <c r="X18" s="48">
        <v>243.38062137873007</v>
      </c>
      <c r="Y18" s="48">
        <v>201.46731855205414</v>
      </c>
      <c r="Z18" s="48">
        <v>122.70290309183375</v>
      </c>
      <c r="AA18" s="48">
        <v>94.067524216882617</v>
      </c>
      <c r="AB18" s="48">
        <v>1229.372870361052</v>
      </c>
      <c r="AC18" s="48">
        <v>63.827657566989565</v>
      </c>
      <c r="AD18" s="86"/>
    </row>
    <row r="19" spans="2:30">
      <c r="B19" s="46" t="s">
        <v>110</v>
      </c>
      <c r="C19" s="46" t="s">
        <v>111</v>
      </c>
      <c r="D19" s="46" t="s">
        <v>116</v>
      </c>
      <c r="E19" s="46" t="s">
        <v>40</v>
      </c>
      <c r="F19" s="47" t="s">
        <v>121</v>
      </c>
      <c r="G19" s="46" t="s">
        <v>110</v>
      </c>
      <c r="H19" s="46" t="s">
        <v>111</v>
      </c>
      <c r="I19" s="46" t="s">
        <v>116</v>
      </c>
      <c r="J19" s="46" t="s">
        <v>40</v>
      </c>
      <c r="K19" s="47" t="s">
        <v>121</v>
      </c>
      <c r="X19" s="48">
        <v>0.72726190476190467</v>
      </c>
      <c r="Y19" s="48">
        <v>0.43035714285714288</v>
      </c>
      <c r="Z19" s="48">
        <v>0.18</v>
      </c>
      <c r="AA19" s="48">
        <v>0.14392857142857141</v>
      </c>
      <c r="AB19" s="48">
        <v>430.13119047619045</v>
      </c>
      <c r="AC19" s="48">
        <v>0.18964285714285714</v>
      </c>
      <c r="AD19" s="86"/>
    </row>
    <row r="20" spans="2:30">
      <c r="B20" s="46" t="s">
        <v>110</v>
      </c>
      <c r="C20" s="46" t="s">
        <v>111</v>
      </c>
      <c r="D20" s="46" t="s">
        <v>116</v>
      </c>
      <c r="E20" s="46" t="s">
        <v>15</v>
      </c>
      <c r="F20" s="47" t="s">
        <v>121</v>
      </c>
      <c r="G20" s="46" t="s">
        <v>110</v>
      </c>
      <c r="H20" s="46" t="s">
        <v>111</v>
      </c>
      <c r="I20" s="46" t="s">
        <v>116</v>
      </c>
      <c r="J20" s="46" t="s">
        <v>15</v>
      </c>
      <c r="K20" s="47" t="s">
        <v>121</v>
      </c>
      <c r="X20" s="48">
        <v>455.30940476190489</v>
      </c>
      <c r="Y20" s="48">
        <v>517.52685714285712</v>
      </c>
      <c r="Z20" s="48">
        <v>568.34273809523825</v>
      </c>
      <c r="AA20" s="48">
        <v>562.93971428571422</v>
      </c>
      <c r="AB20" s="48">
        <v>123.02707142857143</v>
      </c>
      <c r="AC20" s="48">
        <v>505.49630952380937</v>
      </c>
      <c r="AD20" s="86"/>
    </row>
    <row r="21" spans="2:30">
      <c r="B21" s="46" t="s">
        <v>110</v>
      </c>
      <c r="C21" s="46" t="s">
        <v>111</v>
      </c>
      <c r="D21" s="46" t="s">
        <v>116</v>
      </c>
      <c r="E21" s="46" t="s">
        <v>113</v>
      </c>
      <c r="F21" s="47" t="s">
        <v>121</v>
      </c>
      <c r="G21" s="46" t="s">
        <v>110</v>
      </c>
      <c r="H21" s="46" t="s">
        <v>111</v>
      </c>
      <c r="I21" s="46" t="s">
        <v>116</v>
      </c>
      <c r="J21" s="46" t="s">
        <v>113</v>
      </c>
      <c r="K21" s="47" t="s">
        <v>121</v>
      </c>
      <c r="X21" s="48">
        <v>215.14452380952383</v>
      </c>
      <c r="Y21" s="48">
        <v>291.48209523809521</v>
      </c>
      <c r="Z21" s="48">
        <v>315.76814285714295</v>
      </c>
      <c r="AA21" s="48">
        <v>265.00364285714272</v>
      </c>
      <c r="AB21" s="48">
        <v>319.43502380952356</v>
      </c>
      <c r="AC21" s="48">
        <v>330.62545238095242</v>
      </c>
      <c r="AD21" s="86"/>
    </row>
    <row r="22" spans="2:30">
      <c r="B22" s="46" t="s">
        <v>110</v>
      </c>
      <c r="C22" s="46" t="s">
        <v>111</v>
      </c>
      <c r="D22" s="46" t="s">
        <v>116</v>
      </c>
      <c r="E22" s="46" t="s">
        <v>104</v>
      </c>
      <c r="F22" s="47" t="s">
        <v>121</v>
      </c>
      <c r="G22" s="46" t="s">
        <v>110</v>
      </c>
      <c r="H22" s="46" t="s">
        <v>111</v>
      </c>
      <c r="I22" s="46" t="s">
        <v>116</v>
      </c>
      <c r="J22" s="46" t="s">
        <v>104</v>
      </c>
      <c r="K22" s="47" t="s">
        <v>121</v>
      </c>
      <c r="X22" s="48">
        <v>0</v>
      </c>
      <c r="Y22" s="48">
        <v>0</v>
      </c>
      <c r="Z22" s="48">
        <v>0</v>
      </c>
      <c r="AA22" s="48">
        <v>0</v>
      </c>
      <c r="AB22" s="48">
        <v>0</v>
      </c>
      <c r="AC22" s="48">
        <v>0</v>
      </c>
      <c r="AD22" s="86"/>
    </row>
    <row r="23" spans="2:30">
      <c r="B23" s="46" t="s">
        <v>110</v>
      </c>
      <c r="C23" s="46" t="s">
        <v>111</v>
      </c>
      <c r="D23" s="46" t="s">
        <v>117</v>
      </c>
      <c r="E23" s="46" t="s">
        <v>113</v>
      </c>
      <c r="F23" s="47" t="s">
        <v>121</v>
      </c>
      <c r="G23" s="46" t="s">
        <v>110</v>
      </c>
      <c r="H23" s="46" t="s">
        <v>111</v>
      </c>
      <c r="I23" s="46" t="s">
        <v>117</v>
      </c>
      <c r="J23" s="46" t="s">
        <v>113</v>
      </c>
      <c r="K23" s="47" t="s">
        <v>121</v>
      </c>
      <c r="X23" s="48">
        <v>164.94999421428582</v>
      </c>
      <c r="Y23" s="48">
        <v>170.6677085000002</v>
      </c>
      <c r="Z23" s="48">
        <v>219.00396190476192</v>
      </c>
      <c r="AA23" s="48">
        <v>179.805725</v>
      </c>
      <c r="AB23" s="48">
        <v>197.8652330952381</v>
      </c>
      <c r="AC23" s="48">
        <v>189.71523857142856</v>
      </c>
      <c r="AD23" s="86"/>
    </row>
    <row r="24" spans="2:30">
      <c r="B24" s="46" t="s">
        <v>110</v>
      </c>
      <c r="C24" s="46" t="s">
        <v>111</v>
      </c>
      <c r="D24" s="46" t="s">
        <v>117</v>
      </c>
      <c r="E24" s="46" t="s">
        <v>14</v>
      </c>
      <c r="F24" s="47" t="s">
        <v>120</v>
      </c>
      <c r="G24" s="46" t="s">
        <v>110</v>
      </c>
      <c r="H24" s="46" t="s">
        <v>111</v>
      </c>
      <c r="I24" s="46" t="s">
        <v>117</v>
      </c>
      <c r="J24" s="46" t="s">
        <v>14</v>
      </c>
      <c r="K24" s="47" t="s">
        <v>120</v>
      </c>
      <c r="X24" s="48">
        <v>48.064066840000002</v>
      </c>
      <c r="Y24" s="48">
        <v>59.711420689999997</v>
      </c>
      <c r="Z24" s="48">
        <v>75.224184521270701</v>
      </c>
      <c r="AA24" s="48">
        <v>76.696639000000005</v>
      </c>
      <c r="AB24" s="48">
        <v>77.614212699999996</v>
      </c>
      <c r="AC24" s="48">
        <v>80.317516999999995</v>
      </c>
      <c r="AD24" s="86"/>
    </row>
    <row r="25" spans="2:30">
      <c r="B25" s="46" t="s">
        <v>110</v>
      </c>
      <c r="C25" s="46" t="s">
        <v>118</v>
      </c>
      <c r="D25" s="46" t="s">
        <v>118</v>
      </c>
      <c r="E25" s="46" t="s">
        <v>38</v>
      </c>
      <c r="F25" s="47" t="s">
        <v>121</v>
      </c>
      <c r="G25" s="46" t="s">
        <v>110</v>
      </c>
      <c r="H25" s="46" t="s">
        <v>118</v>
      </c>
      <c r="I25" s="46" t="s">
        <v>118</v>
      </c>
      <c r="J25" s="46" t="s">
        <v>38</v>
      </c>
      <c r="K25" s="47" t="s">
        <v>121</v>
      </c>
      <c r="X25" s="48">
        <v>5299.6610952380952</v>
      </c>
      <c r="Y25" s="48">
        <v>5365.7646666666697</v>
      </c>
      <c r="Z25" s="48">
        <v>5597.3404952380961</v>
      </c>
      <c r="AA25" s="48">
        <v>1998.6235714285713</v>
      </c>
      <c r="AB25" s="48">
        <v>2410.933047619048</v>
      </c>
      <c r="AC25" s="48">
        <v>3555.1529523809536</v>
      </c>
      <c r="AD25" s="86"/>
    </row>
    <row r="26" spans="2:30">
      <c r="B26" s="46" t="s">
        <v>110</v>
      </c>
      <c r="C26" s="46" t="s">
        <v>118</v>
      </c>
      <c r="D26" s="46" t="s">
        <v>118</v>
      </c>
      <c r="E26" s="46" t="s">
        <v>113</v>
      </c>
      <c r="F26" s="47" t="s">
        <v>121</v>
      </c>
      <c r="G26" s="46" t="s">
        <v>110</v>
      </c>
      <c r="H26" s="46" t="s">
        <v>118</v>
      </c>
      <c r="I26" s="46" t="s">
        <v>118</v>
      </c>
      <c r="J26" s="46" t="s">
        <v>113</v>
      </c>
      <c r="K26" s="47" t="s">
        <v>121</v>
      </c>
      <c r="X26" s="48">
        <v>0.36088613678357001</v>
      </c>
      <c r="Y26" s="48">
        <v>6.2782731097586133</v>
      </c>
      <c r="Z26" s="48">
        <v>3.7967512930182554</v>
      </c>
      <c r="AA26" s="48">
        <v>0</v>
      </c>
      <c r="AB26" s="48">
        <v>4.2387721726003198</v>
      </c>
      <c r="AC26" s="48">
        <v>5.8869669140772434</v>
      </c>
      <c r="AD26" s="86"/>
    </row>
    <row r="27" spans="2:30">
      <c r="B27" s="46" t="s">
        <v>110</v>
      </c>
      <c r="C27" s="46" t="s">
        <v>118</v>
      </c>
      <c r="D27" s="46" t="s">
        <v>118</v>
      </c>
      <c r="E27" s="46" t="s">
        <v>104</v>
      </c>
      <c r="F27" s="47" t="s">
        <v>121</v>
      </c>
      <c r="G27" s="46" t="s">
        <v>110</v>
      </c>
      <c r="H27" s="46" t="s">
        <v>118</v>
      </c>
      <c r="I27" s="46" t="s">
        <v>118</v>
      </c>
      <c r="J27" s="46" t="s">
        <v>104</v>
      </c>
      <c r="K27" s="47" t="s">
        <v>121</v>
      </c>
      <c r="X27" s="48">
        <v>93.976289859087714</v>
      </c>
      <c r="Y27" s="48">
        <v>78.586409710217239</v>
      </c>
      <c r="Z27" s="48">
        <v>138.37323188133337</v>
      </c>
      <c r="AA27" s="48">
        <v>60.530551012705985</v>
      </c>
      <c r="AB27" s="48">
        <v>6.1825386841112007</v>
      </c>
      <c r="AC27" s="48">
        <v>32.71303308592276</v>
      </c>
      <c r="AD27" s="86"/>
    </row>
    <row r="28" spans="2:30">
      <c r="B28" s="46" t="s">
        <v>110</v>
      </c>
      <c r="C28" s="46" t="s">
        <v>118</v>
      </c>
      <c r="D28" s="46" t="s">
        <v>118</v>
      </c>
      <c r="E28" s="46" t="s">
        <v>53</v>
      </c>
      <c r="F28" s="47" t="s">
        <v>121</v>
      </c>
      <c r="G28" s="46" t="s">
        <v>110</v>
      </c>
      <c r="H28" s="46" t="s">
        <v>118</v>
      </c>
      <c r="I28" s="46" t="s">
        <v>118</v>
      </c>
      <c r="J28" s="46" t="s">
        <v>53</v>
      </c>
      <c r="K28" s="47" t="s">
        <v>121</v>
      </c>
      <c r="X28" s="48">
        <v>3043.9896445100658</v>
      </c>
      <c r="Y28" s="48">
        <v>3233.6422388807077</v>
      </c>
      <c r="Z28" s="48">
        <v>2733.5303841660352</v>
      </c>
      <c r="AA28" s="48">
        <v>1524.2064221914709</v>
      </c>
      <c r="AB28" s="48">
        <v>1773.2883662095851</v>
      </c>
      <c r="AC28" s="48">
        <v>1678.1246219650261</v>
      </c>
      <c r="AD28" s="86"/>
    </row>
    <row r="29" spans="2:30">
      <c r="B29" s="43" t="s">
        <v>110</v>
      </c>
      <c r="C29" s="43" t="s">
        <v>111</v>
      </c>
      <c r="D29" s="43" t="s">
        <v>112</v>
      </c>
      <c r="E29" s="43" t="s">
        <v>95</v>
      </c>
      <c r="F29" s="44" t="s">
        <v>27</v>
      </c>
      <c r="X29" s="45">
        <v>23518.091657602898</v>
      </c>
      <c r="Y29" s="45">
        <v>25276.716493769374</v>
      </c>
      <c r="Z29" s="45">
        <v>32483.076793386983</v>
      </c>
      <c r="AA29" s="45">
        <v>24434.045581998118</v>
      </c>
      <c r="AB29" s="45">
        <v>31226.354596974066</v>
      </c>
      <c r="AC29" s="45">
        <v>34639.091811396938</v>
      </c>
      <c r="AD29" s="86"/>
    </row>
    <row r="30" spans="2:30">
      <c r="B30" s="43" t="s">
        <v>110</v>
      </c>
      <c r="C30" s="43" t="s">
        <v>111</v>
      </c>
      <c r="D30" s="43" t="s">
        <v>112</v>
      </c>
      <c r="E30" s="43" t="s">
        <v>40</v>
      </c>
      <c r="F30" s="44" t="s">
        <v>27</v>
      </c>
      <c r="X30" s="45">
        <v>73191.894758454378</v>
      </c>
      <c r="Y30" s="45">
        <v>76650.75990461398</v>
      </c>
      <c r="Z30" s="45">
        <v>78324.276097317765</v>
      </c>
      <c r="AA30" s="45">
        <v>61126.847201387311</v>
      </c>
      <c r="AB30" s="45">
        <v>78096.052115974497</v>
      </c>
      <c r="AC30" s="45">
        <v>80837.450300615033</v>
      </c>
      <c r="AD30" s="86"/>
    </row>
    <row r="31" spans="2:30">
      <c r="B31" s="43" t="s">
        <v>110</v>
      </c>
      <c r="C31" s="43" t="s">
        <v>111</v>
      </c>
      <c r="D31" s="43" t="s">
        <v>112</v>
      </c>
      <c r="E31" s="43" t="s">
        <v>15</v>
      </c>
      <c r="F31" s="44" t="s">
        <v>27</v>
      </c>
      <c r="X31" s="45">
        <v>10043.693891181754</v>
      </c>
      <c r="Y31" s="45">
        <v>10544.00532029551</v>
      </c>
      <c r="Z31" s="45">
        <v>10923.791693989686</v>
      </c>
      <c r="AA31" s="45">
        <v>9746.8870130552987</v>
      </c>
      <c r="AB31" s="45">
        <v>14842.35318795047</v>
      </c>
      <c r="AC31" s="45">
        <v>12414.174898040041</v>
      </c>
      <c r="AD31" s="86"/>
    </row>
    <row r="32" spans="2:30">
      <c r="B32" s="43" t="s">
        <v>110</v>
      </c>
      <c r="C32" s="43" t="s">
        <v>111</v>
      </c>
      <c r="D32" s="43" t="s">
        <v>112</v>
      </c>
      <c r="E32" s="43" t="s">
        <v>113</v>
      </c>
      <c r="F32" s="44" t="s">
        <v>27</v>
      </c>
      <c r="X32" s="45">
        <v>188597.38689126971</v>
      </c>
      <c r="Y32" s="45">
        <v>195142.20570003233</v>
      </c>
      <c r="Z32" s="45">
        <v>201992.84408872479</v>
      </c>
      <c r="AA32" s="45">
        <v>167167.44812977043</v>
      </c>
      <c r="AB32" s="45">
        <v>217142.32914153492</v>
      </c>
      <c r="AC32" s="45">
        <v>222845.07584675564</v>
      </c>
      <c r="AD32" s="86"/>
    </row>
    <row r="33" spans="2:30">
      <c r="B33" s="43" t="s">
        <v>110</v>
      </c>
      <c r="C33" s="43" t="s">
        <v>111</v>
      </c>
      <c r="D33" s="43" t="s">
        <v>112</v>
      </c>
      <c r="E33" s="43" t="s">
        <v>24</v>
      </c>
      <c r="F33" s="44" t="s">
        <v>27</v>
      </c>
      <c r="X33" s="45">
        <v>29464.019440555774</v>
      </c>
      <c r="Y33" s="45">
        <v>29977.564699664992</v>
      </c>
      <c r="Z33" s="45">
        <v>30594.841303046091</v>
      </c>
      <c r="AA33" s="45">
        <v>20521.53590119597</v>
      </c>
      <c r="AB33" s="45">
        <v>24412.168868581743</v>
      </c>
      <c r="AC33" s="45">
        <v>31160.748595260633</v>
      </c>
      <c r="AD33" s="86"/>
    </row>
    <row r="34" spans="2:30">
      <c r="B34" s="43" t="s">
        <v>110</v>
      </c>
      <c r="C34" s="43" t="s">
        <v>111</v>
      </c>
      <c r="D34" s="43" t="s">
        <v>114</v>
      </c>
      <c r="E34" s="43" t="s">
        <v>15</v>
      </c>
      <c r="F34" s="44" t="s">
        <v>27</v>
      </c>
      <c r="X34" s="45">
        <v>70.104999687495024</v>
      </c>
      <c r="Y34" s="45">
        <v>68.489718346426372</v>
      </c>
      <c r="Z34" s="45">
        <v>76.975691573962678</v>
      </c>
      <c r="AA34" s="45">
        <v>38.252492762824531</v>
      </c>
      <c r="AB34" s="45">
        <v>19.878987145893333</v>
      </c>
      <c r="AC34" s="45">
        <v>96.919736542645168</v>
      </c>
      <c r="AD34" s="86"/>
    </row>
    <row r="35" spans="2:30">
      <c r="B35" s="43" t="s">
        <v>110</v>
      </c>
      <c r="C35" s="43" t="s">
        <v>111</v>
      </c>
      <c r="D35" s="43" t="s">
        <v>114</v>
      </c>
      <c r="E35" s="43" t="s">
        <v>38</v>
      </c>
      <c r="F35" s="44" t="s">
        <v>27</v>
      </c>
      <c r="X35" s="45">
        <v>14488.552984301214</v>
      </c>
      <c r="Y35" s="45">
        <v>15318.879025339846</v>
      </c>
      <c r="Z35" s="45">
        <v>16130.279185810217</v>
      </c>
      <c r="AA35" s="45">
        <v>6183.5482724191679</v>
      </c>
      <c r="AB35" s="45">
        <v>8532.2665066146965</v>
      </c>
      <c r="AC35" s="45">
        <v>12352.5033294185</v>
      </c>
      <c r="AD35" s="86"/>
    </row>
    <row r="36" spans="2:30">
      <c r="B36" s="43" t="s">
        <v>110</v>
      </c>
      <c r="C36" s="43" t="s">
        <v>111</v>
      </c>
      <c r="D36" s="43" t="s">
        <v>115</v>
      </c>
      <c r="E36" s="43" t="s">
        <v>113</v>
      </c>
      <c r="F36" s="44" t="s">
        <v>27</v>
      </c>
      <c r="X36" s="45">
        <v>355.77533772534218</v>
      </c>
      <c r="Y36" s="45">
        <v>64.21247294250864</v>
      </c>
      <c r="Z36" s="45">
        <v>61.101022189993515</v>
      </c>
      <c r="AA36" s="45">
        <v>0</v>
      </c>
      <c r="AB36" s="45">
        <v>128.02539693377037</v>
      </c>
      <c r="AC36" s="45">
        <v>107.13035528790844</v>
      </c>
      <c r="AD36" s="86"/>
    </row>
    <row r="37" spans="2:30">
      <c r="B37" s="43" t="s">
        <v>110</v>
      </c>
      <c r="C37" s="43" t="s">
        <v>111</v>
      </c>
      <c r="D37" s="43" t="s">
        <v>115</v>
      </c>
      <c r="E37" s="43" t="s">
        <v>104</v>
      </c>
      <c r="F37" s="44" t="s">
        <v>27</v>
      </c>
      <c r="X37" s="45">
        <v>248.26652555803921</v>
      </c>
      <c r="Y37" s="45">
        <v>0</v>
      </c>
      <c r="Z37" s="45">
        <v>25.644854432436162</v>
      </c>
      <c r="AA37" s="45">
        <v>70.743483601373271</v>
      </c>
      <c r="AB37" s="45">
        <v>424.96097058020757</v>
      </c>
      <c r="AC37" s="45">
        <v>336.51408328273226</v>
      </c>
      <c r="AD37" s="86"/>
    </row>
    <row r="38" spans="2:30">
      <c r="B38" s="43" t="s">
        <v>110</v>
      </c>
      <c r="C38" s="43" t="s">
        <v>111</v>
      </c>
      <c r="D38" s="43" t="s">
        <v>115</v>
      </c>
      <c r="E38" s="43" t="s">
        <v>53</v>
      </c>
      <c r="F38" s="44" t="s">
        <v>27</v>
      </c>
      <c r="X38" s="45">
        <v>1496.9078705099221</v>
      </c>
      <c r="Y38" s="45">
        <v>1239.1209007631182</v>
      </c>
      <c r="Z38" s="45">
        <v>754.68186551615986</v>
      </c>
      <c r="AA38" s="45">
        <v>578.56051382380201</v>
      </c>
      <c r="AB38" s="45">
        <v>7561.2343949568849</v>
      </c>
      <c r="AC38" s="45">
        <v>392.57079066932158</v>
      </c>
      <c r="AD38" s="86"/>
    </row>
    <row r="39" spans="2:30">
      <c r="B39" s="43" t="s">
        <v>110</v>
      </c>
      <c r="C39" s="43" t="s">
        <v>111</v>
      </c>
      <c r="D39" s="43" t="s">
        <v>116</v>
      </c>
      <c r="E39" s="43" t="s">
        <v>40</v>
      </c>
      <c r="F39" s="44" t="s">
        <v>27</v>
      </c>
      <c r="X39" s="45">
        <v>3.6146085646342088</v>
      </c>
      <c r="Y39" s="45">
        <v>2.1389441743579423</v>
      </c>
      <c r="Z39" s="45">
        <v>0.89462893267751264</v>
      </c>
      <c r="AA39" s="45">
        <v>0.71534813466078873</v>
      </c>
      <c r="AB39" s="45">
        <v>2137.8211547056785</v>
      </c>
      <c r="AC39" s="45">
        <v>0.94255548264237932</v>
      </c>
      <c r="AD39" s="86"/>
    </row>
    <row r="40" spans="2:30">
      <c r="B40" s="43" t="s">
        <v>110</v>
      </c>
      <c r="C40" s="43" t="s">
        <v>111</v>
      </c>
      <c r="D40" s="43" t="s">
        <v>116</v>
      </c>
      <c r="E40" s="43" t="s">
        <v>15</v>
      </c>
      <c r="F40" s="44" t="s">
        <v>27</v>
      </c>
      <c r="X40" s="45">
        <v>2324.1181018257053</v>
      </c>
      <c r="Y40" s="45">
        <v>2641.7058911745025</v>
      </c>
      <c r="Z40" s="45">
        <v>2901.0945783978823</v>
      </c>
      <c r="AA40" s="45">
        <v>2873.5149472526032</v>
      </c>
      <c r="AB40" s="45">
        <v>627.98932051769964</v>
      </c>
      <c r="AC40" s="45">
        <v>2580.2961921788792</v>
      </c>
      <c r="AD40" s="86"/>
    </row>
    <row r="41" spans="2:30">
      <c r="B41" s="43" t="s">
        <v>110</v>
      </c>
      <c r="C41" s="43" t="s">
        <v>111</v>
      </c>
      <c r="D41" s="43" t="s">
        <v>116</v>
      </c>
      <c r="E41" s="43" t="s">
        <v>113</v>
      </c>
      <c r="F41" s="44" t="s">
        <v>27</v>
      </c>
      <c r="X41" s="45">
        <v>1237.1038111164589</v>
      </c>
      <c r="Y41" s="45">
        <v>1676.0529364461368</v>
      </c>
      <c r="Z41" s="45">
        <v>1815.7002838872422</v>
      </c>
      <c r="AA41" s="45">
        <v>1523.7990292914151</v>
      </c>
      <c r="AB41" s="45">
        <v>1836.785237948711</v>
      </c>
      <c r="AC41" s="45">
        <v>1901.1313881021658</v>
      </c>
      <c r="AD41" s="86"/>
    </row>
    <row r="42" spans="2:30">
      <c r="B42" s="43" t="s">
        <v>110</v>
      </c>
      <c r="C42" s="43" t="s">
        <v>111</v>
      </c>
      <c r="D42" s="43" t="s">
        <v>116</v>
      </c>
      <c r="E42" s="43" t="s">
        <v>104</v>
      </c>
      <c r="F42" s="44" t="s">
        <v>27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86"/>
    </row>
    <row r="43" spans="2:30">
      <c r="B43" s="43" t="s">
        <v>110</v>
      </c>
      <c r="C43" s="43" t="s">
        <v>111</v>
      </c>
      <c r="D43" s="43" t="s">
        <v>117</v>
      </c>
      <c r="E43" s="43" t="s">
        <v>113</v>
      </c>
      <c r="F43" s="44" t="s">
        <v>27</v>
      </c>
      <c r="X43" s="45">
        <v>948.47994674869642</v>
      </c>
      <c r="Y43" s="45">
        <v>981.35740980694595</v>
      </c>
      <c r="Z43" s="45">
        <v>1259.2959891549488</v>
      </c>
      <c r="AA43" s="45">
        <v>1033.9019730522707</v>
      </c>
      <c r="AB43" s="45">
        <v>1137.746058395049</v>
      </c>
      <c r="AC43" s="45">
        <v>1090.8827262150983</v>
      </c>
      <c r="AD43" s="86"/>
    </row>
    <row r="44" spans="2:30">
      <c r="B44" s="43" t="s">
        <v>110</v>
      </c>
      <c r="C44" s="43" t="s">
        <v>111</v>
      </c>
      <c r="D44" s="43" t="s">
        <v>117</v>
      </c>
      <c r="E44" s="43" t="s">
        <v>14</v>
      </c>
      <c r="F44" s="44" t="s">
        <v>27</v>
      </c>
      <c r="X44" s="45">
        <v>172.94607401580802</v>
      </c>
      <c r="Y44" s="45">
        <v>214.85605486982112</v>
      </c>
      <c r="Z44" s="45">
        <v>270.67471063783336</v>
      </c>
      <c r="AA44" s="45">
        <v>275.97295604247103</v>
      </c>
      <c r="AB44" s="45">
        <v>279.27460693196861</v>
      </c>
      <c r="AC44" s="45">
        <v>289.00174606714404</v>
      </c>
      <c r="AD44" s="86"/>
    </row>
    <row r="45" spans="2:30">
      <c r="B45" s="43" t="s">
        <v>110</v>
      </c>
      <c r="C45" s="43" t="s">
        <v>71</v>
      </c>
      <c r="D45" s="43" t="s">
        <v>114</v>
      </c>
      <c r="E45" s="43" t="s">
        <v>38</v>
      </c>
      <c r="F45" s="44" t="s">
        <v>27</v>
      </c>
      <c r="X45" s="45">
        <v>29491.134548952883</v>
      </c>
      <c r="Y45" s="45">
        <v>29858.982470571504</v>
      </c>
      <c r="Z45" s="45">
        <v>31147.637310184102</v>
      </c>
      <c r="AA45" s="45">
        <v>11121.782242013476</v>
      </c>
      <c r="AB45" s="45">
        <v>13416.169377271481</v>
      </c>
      <c r="AC45" s="45">
        <v>19783.433728428525</v>
      </c>
      <c r="AD45" s="86"/>
    </row>
    <row r="46" spans="2:30">
      <c r="B46" s="43" t="s">
        <v>110</v>
      </c>
      <c r="C46" s="43" t="s">
        <v>71</v>
      </c>
      <c r="D46" s="43" t="s">
        <v>115</v>
      </c>
      <c r="E46" s="43" t="s">
        <v>113</v>
      </c>
      <c r="F46" s="44" t="s">
        <v>27</v>
      </c>
      <c r="X46" s="45">
        <v>2.0751335301906804</v>
      </c>
      <c r="Y46" s="45">
        <v>36.100735699825165</v>
      </c>
      <c r="Z46" s="45">
        <v>21.831722282704483</v>
      </c>
      <c r="AA46" s="45">
        <v>0</v>
      </c>
      <c r="AB46" s="45">
        <v>24.373389181965873</v>
      </c>
      <c r="AC46" s="45">
        <v>33.850683607309499</v>
      </c>
      <c r="AD46" s="86"/>
    </row>
    <row r="47" spans="2:30">
      <c r="B47" s="43" t="s">
        <v>110</v>
      </c>
      <c r="C47" s="43" t="s">
        <v>71</v>
      </c>
      <c r="D47" s="43" t="s">
        <v>115</v>
      </c>
      <c r="E47" s="43" t="s">
        <v>104</v>
      </c>
      <c r="F47" s="44" t="s">
        <v>27</v>
      </c>
      <c r="X47" s="45">
        <v>540.37362550854755</v>
      </c>
      <c r="Y47" s="45">
        <v>451.88018376215626</v>
      </c>
      <c r="Z47" s="45">
        <v>795.66074695191139</v>
      </c>
      <c r="AA47" s="45">
        <v>348.05708284303989</v>
      </c>
      <c r="AB47" s="45">
        <v>35.550252607221267</v>
      </c>
      <c r="AC47" s="45">
        <v>188.10340689685916</v>
      </c>
      <c r="AD47" s="86"/>
    </row>
    <row r="48" spans="2:30">
      <c r="B48" s="43" t="s">
        <v>110</v>
      </c>
      <c r="C48" s="43" t="s">
        <v>71</v>
      </c>
      <c r="D48" s="43" t="s">
        <v>115</v>
      </c>
      <c r="E48" s="43" t="s">
        <v>53</v>
      </c>
      <c r="F48" s="44" t="s">
        <v>27</v>
      </c>
      <c r="X48" s="45">
        <v>18722.00025953271</v>
      </c>
      <c r="Y48" s="45">
        <v>19888.454924525406</v>
      </c>
      <c r="Z48" s="45">
        <v>16812.526499259526</v>
      </c>
      <c r="AA48" s="45">
        <v>9374.602533000103</v>
      </c>
      <c r="AB48" s="45">
        <v>10906.576279679064</v>
      </c>
      <c r="AC48" s="45">
        <v>10321.273485480007</v>
      </c>
      <c r="AD48" s="86"/>
    </row>
    <row r="51" spans="2:29" s="80" customFormat="1" ht="20.100000000000001" customHeight="1">
      <c r="B51" s="120" t="s">
        <v>156</v>
      </c>
      <c r="C51" s="120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  <c r="W51" s="120"/>
      <c r="X51" s="120"/>
      <c r="Y51" s="120"/>
      <c r="Z51" s="120"/>
      <c r="AA51" s="120"/>
      <c r="AB51" s="120"/>
      <c r="AC51" s="120"/>
    </row>
    <row r="52" spans="2:29" s="80" customFormat="1" ht="5.0999999999999996" customHeight="1">
      <c r="AC52" s="83"/>
    </row>
    <row r="53" spans="2:29" s="80" customFormat="1" ht="12.75">
      <c r="B53" s="80" t="s">
        <v>157</v>
      </c>
      <c r="AC53" s="83"/>
    </row>
    <row r="54" spans="2:29" hidden="1"/>
    <row r="56" spans="2:29">
      <c r="B56" s="22" t="s">
        <v>93</v>
      </c>
      <c r="C56" s="21"/>
      <c r="D56" s="21"/>
      <c r="E56" s="21"/>
      <c r="F56" s="21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</row>
    <row r="57" spans="2:29">
      <c r="B57" s="14"/>
      <c r="C57" s="14"/>
      <c r="D57" s="14"/>
      <c r="E57" s="14"/>
      <c r="F57" s="14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4"/>
    </row>
    <row r="58" spans="2:29" ht="14.25" customHeight="1">
      <c r="B58" s="19" t="s">
        <v>76</v>
      </c>
      <c r="C58" s="19" t="s">
        <v>17</v>
      </c>
      <c r="D58" s="19" t="s">
        <v>75</v>
      </c>
      <c r="E58" s="19"/>
      <c r="F58" s="19" t="s">
        <v>28</v>
      </c>
      <c r="G58" s="20">
        <v>2000</v>
      </c>
      <c r="H58" s="20">
        <v>2001</v>
      </c>
      <c r="I58" s="20">
        <v>2002</v>
      </c>
      <c r="J58" s="20">
        <v>2003</v>
      </c>
      <c r="K58" s="20">
        <v>2004</v>
      </c>
      <c r="L58" s="20">
        <v>2005</v>
      </c>
      <c r="M58" s="20">
        <v>2006</v>
      </c>
      <c r="N58" s="20">
        <v>2007</v>
      </c>
      <c r="O58" s="20">
        <v>2008</v>
      </c>
      <c r="P58" s="20">
        <v>2009</v>
      </c>
      <c r="Q58" s="20">
        <v>2010</v>
      </c>
      <c r="R58" s="20">
        <v>2011</v>
      </c>
      <c r="S58" s="20">
        <v>2012</v>
      </c>
      <c r="T58" s="20">
        <v>2013</v>
      </c>
      <c r="U58" s="20">
        <v>2014</v>
      </c>
      <c r="V58" s="20">
        <v>2015</v>
      </c>
      <c r="W58" s="20">
        <v>2016</v>
      </c>
      <c r="X58" s="20">
        <v>2017</v>
      </c>
      <c r="Y58" s="20">
        <v>2018</v>
      </c>
      <c r="Z58" s="20">
        <v>2019</v>
      </c>
      <c r="AA58" s="20">
        <v>2020</v>
      </c>
      <c r="AB58" s="20">
        <v>2021</v>
      </c>
      <c r="AC58" s="20">
        <v>2022</v>
      </c>
    </row>
    <row r="59" spans="2:29" ht="14.25" customHeight="1">
      <c r="B59" s="89" t="s">
        <v>79</v>
      </c>
      <c r="C59" s="89" t="s">
        <v>78</v>
      </c>
      <c r="D59" s="89" t="s">
        <v>77</v>
      </c>
      <c r="E59" s="89"/>
      <c r="F59" s="90" t="s">
        <v>80</v>
      </c>
      <c r="G59" s="91">
        <v>222.20699999999999</v>
      </c>
      <c r="H59" s="91">
        <v>223.58</v>
      </c>
      <c r="I59" s="91">
        <v>235.773</v>
      </c>
      <c r="J59" s="91">
        <v>245.59299999999999</v>
      </c>
      <c r="K59" s="91">
        <v>257.77</v>
      </c>
      <c r="L59" s="91">
        <v>273.971</v>
      </c>
      <c r="M59" s="91">
        <v>294.59800000000001</v>
      </c>
      <c r="N59" s="91">
        <v>319.69299999999998</v>
      </c>
      <c r="O59" s="91">
        <v>348.87</v>
      </c>
      <c r="P59" s="91">
        <v>352.69299999999998</v>
      </c>
      <c r="Q59" s="91">
        <v>382.08100000000002</v>
      </c>
      <c r="R59" s="91">
        <v>406.25599999999997</v>
      </c>
      <c r="S59" s="91">
        <v>431.19900000000001</v>
      </c>
      <c r="T59" s="91">
        <v>456.435</v>
      </c>
      <c r="U59" s="91">
        <v>467.30700000000002</v>
      </c>
      <c r="V59" s="91">
        <v>482.52199999999999</v>
      </c>
      <c r="W59" s="91">
        <v>501.61</v>
      </c>
      <c r="X59" s="91">
        <v>514.24599999999998</v>
      </c>
      <c r="Y59" s="91">
        <v>534.69500000000005</v>
      </c>
      <c r="Z59" s="91">
        <v>546.16099999999994</v>
      </c>
      <c r="AA59" s="91">
        <v>485.49047682010701</v>
      </c>
      <c r="AB59" s="91">
        <v>551.71400000000006</v>
      </c>
      <c r="AC59" s="91">
        <v>567.39</v>
      </c>
    </row>
    <row r="60" spans="2:29" ht="14.25" customHeight="1">
      <c r="B60" s="92" t="s">
        <v>70</v>
      </c>
      <c r="C60" s="89" t="s">
        <v>78</v>
      </c>
      <c r="D60" s="89" t="s">
        <v>77</v>
      </c>
      <c r="E60" s="89"/>
      <c r="F60" s="90" t="s">
        <v>80</v>
      </c>
      <c r="G60" s="91">
        <v>118.14100000000001</v>
      </c>
      <c r="H60" s="91">
        <v>117.023</v>
      </c>
      <c r="I60" s="91">
        <v>122.797</v>
      </c>
      <c r="J60" s="91">
        <v>128.41300000000001</v>
      </c>
      <c r="K60" s="91">
        <v>134.13800000000001</v>
      </c>
      <c r="L60" s="91">
        <v>140.774</v>
      </c>
      <c r="M60" s="91">
        <v>154.25200000000001</v>
      </c>
      <c r="N60" s="91">
        <v>169.94800000000001</v>
      </c>
      <c r="O60" s="91">
        <v>186.828</v>
      </c>
      <c r="P60" s="91">
        <v>191.453</v>
      </c>
      <c r="Q60" s="91">
        <v>210.82</v>
      </c>
      <c r="R60" s="91">
        <v>225.01499999999999</v>
      </c>
      <c r="S60" s="91">
        <v>244.666</v>
      </c>
      <c r="T60" s="91">
        <v>260.83699999999999</v>
      </c>
      <c r="U60" s="91">
        <v>271.80200000000002</v>
      </c>
      <c r="V60" s="91">
        <v>280.18099999999998</v>
      </c>
      <c r="W60" s="91">
        <v>289.64499999999998</v>
      </c>
      <c r="X60" s="91">
        <v>297.39400000000001</v>
      </c>
      <c r="Y60" s="91">
        <v>309.28699999999998</v>
      </c>
      <c r="Z60" s="91">
        <v>319.255</v>
      </c>
      <c r="AA60" s="91">
        <v>283.57169582010715</v>
      </c>
      <c r="AB60" s="91">
        <v>328.58499999999998</v>
      </c>
      <c r="AC60" s="91">
        <v>336.10399999999998</v>
      </c>
    </row>
    <row r="61" spans="2:29" ht="14.25" customHeight="1">
      <c r="B61" s="92" t="s">
        <v>69</v>
      </c>
      <c r="C61" s="89" t="s">
        <v>78</v>
      </c>
      <c r="D61" s="89" t="s">
        <v>77</v>
      </c>
      <c r="E61" s="89"/>
      <c r="F61" s="90" t="s">
        <v>80</v>
      </c>
      <c r="G61" s="91">
        <v>15.496</v>
      </c>
      <c r="H61" s="91">
        <v>15.374000000000001</v>
      </c>
      <c r="I61" s="91">
        <v>16.152000000000001</v>
      </c>
      <c r="J61" s="91">
        <v>16.472000000000001</v>
      </c>
      <c r="K61" s="91">
        <v>16.390999999999998</v>
      </c>
      <c r="L61" s="91">
        <v>16.948</v>
      </c>
      <c r="M61" s="91">
        <v>18.462</v>
      </c>
      <c r="N61" s="91">
        <v>19.074000000000002</v>
      </c>
      <c r="O61" s="91">
        <v>20.6</v>
      </c>
      <c r="P61" s="91">
        <v>20.783999999999999</v>
      </c>
      <c r="Q61" s="91">
        <v>21.655999999999999</v>
      </c>
      <c r="R61" s="91">
        <v>22.516999999999999</v>
      </c>
      <c r="S61" s="91">
        <v>23.943999999999999</v>
      </c>
      <c r="T61" s="91">
        <v>24.216000000000001</v>
      </c>
      <c r="U61" s="91">
        <v>24.54</v>
      </c>
      <c r="V61" s="91">
        <v>25.294</v>
      </c>
      <c r="W61" s="91">
        <v>25.963000000000001</v>
      </c>
      <c r="X61" s="91">
        <v>26.495999999999999</v>
      </c>
      <c r="Y61" s="91">
        <v>28.495000000000001</v>
      </c>
      <c r="Z61" s="91">
        <v>29.553000000000001</v>
      </c>
      <c r="AA61" s="91">
        <v>29.867000000000001</v>
      </c>
      <c r="AB61" s="91">
        <v>30.84</v>
      </c>
      <c r="AC61" s="91">
        <v>32.526000000000003</v>
      </c>
    </row>
    <row r="62" spans="2:29" ht="14.25" customHeight="1">
      <c r="B62" s="92" t="s">
        <v>72</v>
      </c>
      <c r="C62" s="89" t="s">
        <v>78</v>
      </c>
      <c r="D62" s="89" t="s">
        <v>77</v>
      </c>
      <c r="E62" s="89"/>
      <c r="F62" s="90" t="s">
        <v>80</v>
      </c>
      <c r="G62" s="91">
        <v>11.519</v>
      </c>
      <c r="H62" s="91">
        <v>11.507999999999999</v>
      </c>
      <c r="I62" s="91">
        <v>11.919</v>
      </c>
      <c r="J62" s="91">
        <v>12.398999999999999</v>
      </c>
      <c r="K62" s="91">
        <v>13.036</v>
      </c>
      <c r="L62" s="91">
        <v>13.958</v>
      </c>
      <c r="M62" s="91">
        <v>14.414999999999999</v>
      </c>
      <c r="N62" s="91">
        <v>15.885</v>
      </c>
      <c r="O62" s="91">
        <v>17.317</v>
      </c>
      <c r="P62" s="91">
        <v>17.152999999999999</v>
      </c>
      <c r="Q62" s="91">
        <v>19.419</v>
      </c>
      <c r="R62" s="91">
        <v>21.631</v>
      </c>
      <c r="S62" s="91">
        <v>23.152000000000001</v>
      </c>
      <c r="T62" s="91">
        <v>24.687000000000001</v>
      </c>
      <c r="U62" s="91">
        <v>25.292000000000002</v>
      </c>
      <c r="V62" s="91">
        <v>26.369</v>
      </c>
      <c r="W62" s="91">
        <v>27.452999999999999</v>
      </c>
      <c r="X62" s="91">
        <v>28.492000000000001</v>
      </c>
      <c r="Y62" s="91">
        <v>29.902999999999999</v>
      </c>
      <c r="Z62" s="91">
        <v>30.670999999999999</v>
      </c>
      <c r="AA62" s="91">
        <v>22.605</v>
      </c>
      <c r="AB62" s="91">
        <v>26.425000000000001</v>
      </c>
      <c r="AC62" s="91">
        <v>29.280999999999999</v>
      </c>
    </row>
    <row r="63" spans="2:29" ht="14.25" customHeight="1">
      <c r="B63" s="92" t="s">
        <v>68</v>
      </c>
      <c r="C63" s="89" t="s">
        <v>78</v>
      </c>
      <c r="D63" s="89" t="s">
        <v>77</v>
      </c>
      <c r="E63" s="89"/>
      <c r="F63" s="90" t="s">
        <v>80</v>
      </c>
      <c r="G63" s="91">
        <v>1.71</v>
      </c>
      <c r="H63" s="91">
        <v>1.488</v>
      </c>
      <c r="I63" s="91">
        <v>1.5289999999999999</v>
      </c>
      <c r="J63" s="91">
        <v>1.417</v>
      </c>
      <c r="K63" s="91">
        <v>1.988</v>
      </c>
      <c r="L63" s="91">
        <v>2.0859999999999999</v>
      </c>
      <c r="M63" s="91">
        <v>2.1629999999999998</v>
      </c>
      <c r="N63" s="91">
        <v>2.3639999999999999</v>
      </c>
      <c r="O63" s="91">
        <v>2.4350000000000001</v>
      </c>
      <c r="P63" s="91">
        <v>2.3210000000000002</v>
      </c>
      <c r="Q63" s="91">
        <v>1.675</v>
      </c>
      <c r="R63" s="91">
        <v>2.7090000000000001</v>
      </c>
      <c r="S63" s="91">
        <v>1.7290000000000001</v>
      </c>
      <c r="T63" s="91">
        <v>2.1259999999999999</v>
      </c>
      <c r="U63" s="91">
        <v>1.5149999999999999</v>
      </c>
      <c r="V63" s="91">
        <v>1.7909999999999999</v>
      </c>
      <c r="W63" s="91">
        <v>1.593</v>
      </c>
      <c r="X63" s="91">
        <v>1.6830000000000001</v>
      </c>
      <c r="Y63" s="91">
        <v>2.355</v>
      </c>
      <c r="Z63" s="91">
        <v>1.831</v>
      </c>
      <c r="AA63" s="91">
        <v>1.927</v>
      </c>
      <c r="AB63" s="91">
        <v>2.2250000000000001</v>
      </c>
      <c r="AC63" s="91">
        <v>2.0579999999999998</v>
      </c>
    </row>
    <row r="64" spans="2:29" ht="14.25" customHeight="1">
      <c r="B64" s="92" t="s">
        <v>67</v>
      </c>
      <c r="C64" s="89" t="s">
        <v>78</v>
      </c>
      <c r="D64" s="89" t="s">
        <v>77</v>
      </c>
      <c r="E64" s="89"/>
      <c r="F64" s="90" t="s">
        <v>80</v>
      </c>
      <c r="G64" s="91">
        <v>29.44</v>
      </c>
      <c r="H64" s="91">
        <v>32.36</v>
      </c>
      <c r="I64" s="91">
        <v>35.582000000000001</v>
      </c>
      <c r="J64" s="91">
        <v>36.993000000000002</v>
      </c>
      <c r="K64" s="91">
        <v>39.206000000000003</v>
      </c>
      <c r="L64" s="91">
        <v>43.235999999999997</v>
      </c>
      <c r="M64" s="91">
        <v>44.058</v>
      </c>
      <c r="N64" s="91">
        <v>45.892000000000003</v>
      </c>
      <c r="O64" s="91">
        <v>49.600999999999999</v>
      </c>
      <c r="P64" s="91">
        <v>49.91</v>
      </c>
      <c r="Q64" s="91">
        <v>50.600999999999999</v>
      </c>
      <c r="R64" s="91">
        <v>50.75</v>
      </c>
      <c r="S64" s="91">
        <v>51.661999999999999</v>
      </c>
      <c r="T64" s="91">
        <v>54.304000000000002</v>
      </c>
      <c r="U64" s="91">
        <v>53.444000000000003</v>
      </c>
      <c r="V64" s="91">
        <v>57.938000000000002</v>
      </c>
      <c r="W64" s="91">
        <v>65.076999999999998</v>
      </c>
      <c r="X64" s="91">
        <v>67.328999999999994</v>
      </c>
      <c r="Y64" s="91">
        <v>66.463999999999999</v>
      </c>
      <c r="Z64" s="91">
        <v>66.528000000000006</v>
      </c>
      <c r="AA64" s="91">
        <v>57.540970000000002</v>
      </c>
      <c r="AB64" s="91">
        <v>61.515999999999998</v>
      </c>
      <c r="AC64" s="91">
        <v>62.441000000000003</v>
      </c>
    </row>
    <row r="65" spans="2:29" ht="14.25" customHeight="1">
      <c r="B65" s="92" t="s">
        <v>66</v>
      </c>
      <c r="C65" s="89" t="s">
        <v>78</v>
      </c>
      <c r="D65" s="89" t="s">
        <v>77</v>
      </c>
      <c r="E65" s="89"/>
      <c r="F65" s="90" t="s">
        <v>80</v>
      </c>
      <c r="G65" s="91">
        <v>34.792000000000002</v>
      </c>
      <c r="H65" s="91">
        <v>35.094000000000001</v>
      </c>
      <c r="I65" s="91">
        <v>37.423999999999999</v>
      </c>
      <c r="J65" s="91">
        <v>38.883000000000003</v>
      </c>
      <c r="K65" s="91">
        <v>41.777999999999999</v>
      </c>
      <c r="L65" s="91">
        <v>44.529000000000003</v>
      </c>
      <c r="M65" s="91">
        <v>47.765999999999998</v>
      </c>
      <c r="N65" s="91">
        <v>52.807000000000002</v>
      </c>
      <c r="O65" s="91">
        <v>57.304000000000002</v>
      </c>
      <c r="P65" s="91">
        <v>53.6</v>
      </c>
      <c r="Q65" s="91">
        <v>59.024000000000001</v>
      </c>
      <c r="R65" s="91">
        <v>63.942999999999998</v>
      </c>
      <c r="S65" s="91">
        <v>64.757999999999996</v>
      </c>
      <c r="T65" s="91">
        <v>68.155000000000001</v>
      </c>
      <c r="U65" s="91">
        <v>67.436000000000007</v>
      </c>
      <c r="V65" s="91">
        <v>66.831000000000003</v>
      </c>
      <c r="W65" s="91">
        <v>66.73</v>
      </c>
      <c r="X65" s="91">
        <v>66.881</v>
      </c>
      <c r="Y65" s="91">
        <v>71.039000000000001</v>
      </c>
      <c r="Z65" s="91">
        <v>69.778999999999996</v>
      </c>
      <c r="AA65" s="91">
        <v>60.706811000000002</v>
      </c>
      <c r="AB65" s="91">
        <v>71.635999999999996</v>
      </c>
      <c r="AC65" s="91">
        <v>73.510000000000005</v>
      </c>
    </row>
    <row r="66" spans="2:29" ht="14.25" customHeight="1">
      <c r="B66" s="93" t="s">
        <v>65</v>
      </c>
      <c r="C66" s="94" t="s">
        <v>78</v>
      </c>
      <c r="D66" s="94" t="s">
        <v>77</v>
      </c>
      <c r="E66" s="94"/>
      <c r="F66" s="95" t="s">
        <v>80</v>
      </c>
      <c r="G66" s="91">
        <v>11.109</v>
      </c>
      <c r="H66" s="91">
        <v>10.733000000000001</v>
      </c>
      <c r="I66" s="91">
        <v>10.37</v>
      </c>
      <c r="J66" s="91">
        <v>11.016</v>
      </c>
      <c r="K66" s="91">
        <v>11.233000000000001</v>
      </c>
      <c r="L66" s="91">
        <v>12.44</v>
      </c>
      <c r="M66" s="91">
        <v>13.481999999999999</v>
      </c>
      <c r="N66" s="91">
        <v>13.723000000000001</v>
      </c>
      <c r="O66" s="91">
        <v>14.785</v>
      </c>
      <c r="P66" s="91">
        <v>17.472000000000001</v>
      </c>
      <c r="Q66" s="91">
        <v>18.885999999999999</v>
      </c>
      <c r="R66" s="91">
        <v>19.690999999999999</v>
      </c>
      <c r="S66" s="91">
        <v>21.288</v>
      </c>
      <c r="T66" s="91">
        <v>22.11</v>
      </c>
      <c r="U66" s="91">
        <v>23.277999999999999</v>
      </c>
      <c r="V66" s="91">
        <v>24.117999999999999</v>
      </c>
      <c r="W66" s="91">
        <v>25.149000000000001</v>
      </c>
      <c r="X66" s="91">
        <v>25.971</v>
      </c>
      <c r="Y66" s="91">
        <v>27.152000000000001</v>
      </c>
      <c r="Z66" s="91">
        <v>28.544</v>
      </c>
      <c r="AA66" s="91">
        <v>29.271999999999998</v>
      </c>
      <c r="AB66" s="91">
        <v>30.486999999999998</v>
      </c>
      <c r="AC66" s="91">
        <v>31.47</v>
      </c>
    </row>
    <row r="67" spans="2:29" ht="14.25" customHeight="1">
      <c r="B67" s="93" t="s">
        <v>81</v>
      </c>
      <c r="C67" s="94" t="s">
        <v>78</v>
      </c>
      <c r="D67" s="94" t="s">
        <v>77</v>
      </c>
      <c r="E67" s="94"/>
      <c r="F67" s="95" t="s">
        <v>82</v>
      </c>
      <c r="G67" s="96">
        <v>2.6943713980690953E-2</v>
      </c>
      <c r="H67" s="96">
        <v>6.1789232562430296E-3</v>
      </c>
      <c r="I67" s="96">
        <v>5.4535289381876684E-2</v>
      </c>
      <c r="J67" s="96">
        <v>4.1650231366611168E-2</v>
      </c>
      <c r="K67" s="96">
        <v>4.9582032061174397E-2</v>
      </c>
      <c r="L67" s="96">
        <v>6.2850603250960146E-2</v>
      </c>
      <c r="M67" s="96">
        <v>7.5288990440594006E-2</v>
      </c>
      <c r="N67" s="96">
        <v>8.5183877690955034E-2</v>
      </c>
      <c r="O67" s="96">
        <v>9.1265683014642329E-2</v>
      </c>
      <c r="P67" s="96">
        <v>1.0958236592427006E-2</v>
      </c>
      <c r="Q67" s="96">
        <v>8.3324591074957599E-2</v>
      </c>
      <c r="R67" s="96">
        <v>6.3271924016111702E-2</v>
      </c>
      <c r="S67" s="96">
        <v>6.1397247056043547E-2</v>
      </c>
      <c r="T67" s="96">
        <v>5.852518210849289E-2</v>
      </c>
      <c r="U67" s="96">
        <v>2.3819382825593927E-2</v>
      </c>
      <c r="V67" s="96">
        <v>3.255889597202688E-2</v>
      </c>
      <c r="W67" s="96">
        <v>3.9558818043529564E-2</v>
      </c>
      <c r="X67" s="96">
        <v>2.5190885349175574E-2</v>
      </c>
      <c r="Y67" s="96">
        <v>3.9765015187284147E-2</v>
      </c>
      <c r="Z67" s="96">
        <v>2.1444000785494355E-2</v>
      </c>
      <c r="AA67" s="96">
        <v>-0.11108541836545072</v>
      </c>
      <c r="AB67" s="96">
        <v>0.13640540101558241</v>
      </c>
      <c r="AC67" s="96">
        <v>2.8413272093874564E-2</v>
      </c>
    </row>
    <row r="68" spans="2:29">
      <c r="B68" s="97"/>
      <c r="C68" s="97"/>
      <c r="D68" s="97"/>
      <c r="E68" s="97"/>
      <c r="F68" s="97"/>
      <c r="G68" s="97"/>
      <c r="H68" s="97"/>
      <c r="I68" s="97"/>
      <c r="J68" s="97"/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  <c r="AA68" s="97"/>
      <c r="AB68" s="97"/>
      <c r="AC68" s="97"/>
    </row>
    <row r="69" spans="2:29">
      <c r="B69" s="97"/>
      <c r="C69" s="97"/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  <c r="AA69" s="97"/>
      <c r="AB69" s="97"/>
      <c r="AC69" s="97"/>
    </row>
    <row r="70" spans="2:29">
      <c r="B70" s="22" t="s">
        <v>94</v>
      </c>
      <c r="C70" s="97"/>
      <c r="D70" s="97"/>
      <c r="E70" s="97"/>
      <c r="F70" s="97"/>
      <c r="G70" s="97"/>
      <c r="H70" s="97"/>
      <c r="I70" s="97"/>
      <c r="J70" s="97"/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  <c r="AA70" s="97"/>
      <c r="AB70" s="97"/>
      <c r="AC70" s="97"/>
    </row>
    <row r="71" spans="2:29">
      <c r="B71" s="97"/>
      <c r="C71" s="97"/>
      <c r="D71" s="97"/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  <c r="AA71" s="97"/>
      <c r="AB71" s="97"/>
      <c r="AC71" s="97"/>
    </row>
    <row r="72" spans="2:29">
      <c r="B72" s="19" t="s">
        <v>76</v>
      </c>
      <c r="C72" s="19" t="s">
        <v>17</v>
      </c>
      <c r="D72" s="19" t="s">
        <v>75</v>
      </c>
      <c r="E72" s="19"/>
      <c r="F72" s="19" t="s">
        <v>28</v>
      </c>
      <c r="G72" s="20">
        <v>2000</v>
      </c>
      <c r="H72" s="20">
        <v>2001</v>
      </c>
      <c r="I72" s="20">
        <v>2002</v>
      </c>
      <c r="J72" s="20">
        <v>2003</v>
      </c>
      <c r="K72" s="20">
        <v>2004</v>
      </c>
      <c r="L72" s="20">
        <v>2005</v>
      </c>
      <c r="M72" s="20">
        <v>2006</v>
      </c>
      <c r="N72" s="20">
        <v>2007</v>
      </c>
      <c r="O72" s="20">
        <v>2008</v>
      </c>
      <c r="P72" s="20">
        <v>2009</v>
      </c>
      <c r="Q72" s="20">
        <v>2010</v>
      </c>
      <c r="R72" s="20">
        <v>2011</v>
      </c>
      <c r="S72" s="20">
        <v>2012</v>
      </c>
      <c r="T72" s="20">
        <v>2013</v>
      </c>
      <c r="U72" s="20">
        <v>2014</v>
      </c>
      <c r="V72" s="20">
        <v>2015</v>
      </c>
      <c r="W72" s="20">
        <v>2016</v>
      </c>
      <c r="X72" s="20">
        <v>2017</v>
      </c>
      <c r="Y72" s="20">
        <v>2018</v>
      </c>
      <c r="Z72" s="20">
        <v>2019</v>
      </c>
      <c r="AA72" s="20">
        <v>2020</v>
      </c>
      <c r="AB72" s="20">
        <v>2021</v>
      </c>
      <c r="AC72" s="20">
        <v>2022</v>
      </c>
    </row>
    <row r="73" spans="2:29" ht="15" customHeight="1">
      <c r="B73" s="89" t="s">
        <v>64</v>
      </c>
      <c r="C73" s="89" t="s">
        <v>78</v>
      </c>
      <c r="D73" s="89" t="s">
        <v>77</v>
      </c>
      <c r="E73" s="89"/>
      <c r="F73" s="90" t="s">
        <v>83</v>
      </c>
      <c r="G73" s="99">
        <v>25983.587999999996</v>
      </c>
      <c r="H73" s="99">
        <v>26366.533000000003</v>
      </c>
      <c r="I73" s="99">
        <v>26739.379000000001</v>
      </c>
      <c r="J73" s="99">
        <v>27103.457000000002</v>
      </c>
      <c r="K73" s="99">
        <v>27460.073</v>
      </c>
      <c r="L73" s="99">
        <v>27810.54</v>
      </c>
      <c r="M73" s="99">
        <v>28151.442999999999</v>
      </c>
      <c r="N73" s="99">
        <v>28481.900999999998</v>
      </c>
      <c r="O73" s="99">
        <v>28807.034</v>
      </c>
      <c r="P73" s="99">
        <v>29132.013000000003</v>
      </c>
      <c r="Q73" s="99">
        <v>29461.932999999997</v>
      </c>
      <c r="R73" s="99">
        <v>29797.694000000003</v>
      </c>
      <c r="S73" s="99">
        <v>30135.875</v>
      </c>
      <c r="T73" s="99">
        <v>30475.144</v>
      </c>
      <c r="U73" s="99">
        <v>30814.174999999999</v>
      </c>
      <c r="V73" s="99">
        <v>31151.642999999996</v>
      </c>
      <c r="W73" s="99">
        <v>31488.625</v>
      </c>
      <c r="X73" s="99">
        <v>31826.017999999996</v>
      </c>
      <c r="Y73" s="99">
        <v>32162.184000000001</v>
      </c>
      <c r="Z73" s="99">
        <v>32495.510000000002</v>
      </c>
      <c r="AA73" s="99">
        <v>32625.948</v>
      </c>
      <c r="AB73" s="99">
        <v>33271.4545611508</v>
      </c>
      <c r="AC73" s="99">
        <v>33396.698000000004</v>
      </c>
    </row>
    <row r="74" spans="2:29" ht="15" customHeight="1">
      <c r="B74" s="92" t="s">
        <v>63</v>
      </c>
      <c r="C74" s="89" t="s">
        <v>78</v>
      </c>
      <c r="D74" s="89" t="s">
        <v>77</v>
      </c>
      <c r="E74" s="89"/>
      <c r="F74" s="90" t="s">
        <v>83</v>
      </c>
      <c r="G74" s="99">
        <v>17687.118999999999</v>
      </c>
      <c r="H74" s="99">
        <v>18112.915000000001</v>
      </c>
      <c r="I74" s="99">
        <v>18534.702000000001</v>
      </c>
      <c r="J74" s="99">
        <v>18953.109</v>
      </c>
      <c r="K74" s="99">
        <v>19368.781999999999</v>
      </c>
      <c r="L74" s="99">
        <v>19782.407999999999</v>
      </c>
      <c r="M74" s="99">
        <v>20191.317999999999</v>
      </c>
      <c r="N74" s="99">
        <v>20594.599999999999</v>
      </c>
      <c r="O74" s="99">
        <v>20995.699000000001</v>
      </c>
      <c r="P74" s="99">
        <v>21398.222000000002</v>
      </c>
      <c r="Q74" s="99">
        <v>21805.837</v>
      </c>
      <c r="R74" s="99">
        <v>22219.201000000001</v>
      </c>
      <c r="S74" s="99">
        <v>22635.741999999998</v>
      </c>
      <c r="T74" s="99">
        <v>23054.394</v>
      </c>
      <c r="U74" s="99">
        <v>23474.069</v>
      </c>
      <c r="V74" s="99">
        <v>23893.653999999999</v>
      </c>
      <c r="W74" s="99">
        <v>24313.862000000001</v>
      </c>
      <c r="X74" s="99">
        <v>24735.294999999998</v>
      </c>
      <c r="Y74" s="99">
        <v>25061.78</v>
      </c>
      <c r="Z74" s="99">
        <v>25489.267</v>
      </c>
      <c r="AA74" s="99">
        <v>25754.63</v>
      </c>
      <c r="AB74" s="99">
        <v>26496.165308908712</v>
      </c>
      <c r="AC74" s="99">
        <v>26660.113000000001</v>
      </c>
    </row>
    <row r="75" spans="2:29" ht="15" customHeight="1">
      <c r="B75" s="93" t="s">
        <v>62</v>
      </c>
      <c r="C75" s="94" t="s">
        <v>78</v>
      </c>
      <c r="D75" s="94" t="s">
        <v>77</v>
      </c>
      <c r="E75" s="94"/>
      <c r="F75" s="95" t="s">
        <v>83</v>
      </c>
      <c r="G75" s="99">
        <v>8296.4689999999991</v>
      </c>
      <c r="H75" s="99">
        <v>8253.6180000000004</v>
      </c>
      <c r="I75" s="99">
        <v>8204.6769999999997</v>
      </c>
      <c r="J75" s="99">
        <v>8150.348</v>
      </c>
      <c r="K75" s="99">
        <v>8091.2910000000002</v>
      </c>
      <c r="L75" s="99">
        <v>8028.1319999999996</v>
      </c>
      <c r="M75" s="99">
        <v>7960.125</v>
      </c>
      <c r="N75" s="99">
        <v>7887.3010000000004</v>
      </c>
      <c r="O75" s="99">
        <v>7811.335</v>
      </c>
      <c r="P75" s="99">
        <v>7733.7910000000002</v>
      </c>
      <c r="Q75" s="99">
        <v>7656.0959999999995</v>
      </c>
      <c r="R75" s="99">
        <v>7578.4930000000004</v>
      </c>
      <c r="S75" s="99">
        <v>7500.1329999999998</v>
      </c>
      <c r="T75" s="99">
        <v>7420.75</v>
      </c>
      <c r="U75" s="99">
        <v>7340.1059999999998</v>
      </c>
      <c r="V75" s="99">
        <v>7257.9889999999996</v>
      </c>
      <c r="W75" s="99">
        <v>7174.7629999999999</v>
      </c>
      <c r="X75" s="99">
        <v>7090.723</v>
      </c>
      <c r="Y75" s="99">
        <v>7100.4040000000005</v>
      </c>
      <c r="Z75" s="99">
        <v>7006.2430000000004</v>
      </c>
      <c r="AA75" s="99">
        <v>6871.3180000000002</v>
      </c>
      <c r="AB75" s="99">
        <v>6775.289252242088</v>
      </c>
      <c r="AC75" s="99">
        <v>6736.585</v>
      </c>
    </row>
    <row r="76" spans="2:29" ht="15" customHeight="1">
      <c r="B76" s="92" t="s">
        <v>61</v>
      </c>
      <c r="C76" s="89" t="s">
        <v>78</v>
      </c>
      <c r="D76" s="89" t="s">
        <v>77</v>
      </c>
      <c r="E76" s="89"/>
      <c r="F76" s="90" t="s">
        <v>83</v>
      </c>
      <c r="G76" s="99"/>
      <c r="H76" s="99">
        <v>11861.5</v>
      </c>
      <c r="I76" s="99">
        <v>12033.9</v>
      </c>
      <c r="J76" s="99">
        <v>12836</v>
      </c>
      <c r="K76" s="99">
        <v>13059.8</v>
      </c>
      <c r="L76" s="99">
        <v>13124.4</v>
      </c>
      <c r="M76" s="99">
        <v>13683</v>
      </c>
      <c r="N76" s="99">
        <v>14197.87934</v>
      </c>
      <c r="O76" s="99">
        <v>14459.600920000001</v>
      </c>
      <c r="P76" s="99">
        <v>14762.43093</v>
      </c>
      <c r="Q76" s="99">
        <v>15092.51374</v>
      </c>
      <c r="R76" s="99">
        <v>15307.419180000001</v>
      </c>
      <c r="S76" s="99">
        <v>15542.73121</v>
      </c>
      <c r="T76" s="99">
        <v>15682.85788</v>
      </c>
      <c r="U76" s="99">
        <v>15796.828450000001</v>
      </c>
      <c r="V76" s="99">
        <v>15919.2466</v>
      </c>
      <c r="W76" s="99">
        <v>16197.11003</v>
      </c>
      <c r="X76" s="99">
        <v>16510.983980000001</v>
      </c>
      <c r="Y76" s="99">
        <v>16776.5</v>
      </c>
      <c r="Z76" s="99">
        <v>17132.099999999999</v>
      </c>
      <c r="AA76" s="99">
        <v>15074.5139</v>
      </c>
      <c r="AB76" s="99">
        <v>17312.2768</v>
      </c>
      <c r="AC76" s="99">
        <v>18000.015800000001</v>
      </c>
    </row>
    <row r="77" spans="2:29" ht="15" customHeight="1">
      <c r="B77" s="97"/>
      <c r="C77" s="97"/>
      <c r="D77" s="97"/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</row>
    <row r="78" spans="2:29" ht="15" customHeight="1"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</row>
    <row r="79" spans="2:29" ht="15" customHeight="1"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</row>
    <row r="80" spans="2:29" ht="15" customHeight="1"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</row>
    <row r="81" spans="2:32" s="80" customFormat="1" ht="20.100000000000001" customHeight="1">
      <c r="B81" s="120" t="s">
        <v>158</v>
      </c>
      <c r="C81" s="120"/>
      <c r="D81" s="120"/>
      <c r="E81" s="120"/>
      <c r="F81" s="120"/>
      <c r="G81" s="120"/>
      <c r="H81" s="120"/>
      <c r="I81" s="120"/>
      <c r="J81" s="120"/>
      <c r="K81" s="120"/>
      <c r="L81" s="120"/>
      <c r="M81" s="120"/>
      <c r="N81" s="120"/>
      <c r="O81" s="120"/>
      <c r="P81" s="120"/>
      <c r="Q81" s="120"/>
      <c r="R81" s="120"/>
      <c r="S81" s="120"/>
      <c r="T81" s="120"/>
      <c r="U81" s="120"/>
      <c r="V81" s="120"/>
      <c r="W81" s="120"/>
      <c r="X81" s="120"/>
      <c r="Y81" s="120"/>
      <c r="Z81" s="120"/>
      <c r="AA81" s="120"/>
      <c r="AB81" s="120"/>
      <c r="AC81" s="120"/>
    </row>
    <row r="82" spans="2:32" s="80" customFormat="1" ht="5.0999999999999996" customHeight="1">
      <c r="AC82" s="83"/>
    </row>
    <row r="83" spans="2:32" s="80" customFormat="1" ht="12.75">
      <c r="B83" s="80" t="s">
        <v>159</v>
      </c>
      <c r="AC83" s="83"/>
    </row>
    <row r="84" spans="2:32" s="80" customFormat="1" ht="12.75">
      <c r="AC84" s="83"/>
    </row>
    <row r="85" spans="2:32" ht="14.25" customHeight="1">
      <c r="B85" s="22" t="s">
        <v>36</v>
      </c>
      <c r="C85" s="9"/>
      <c r="D85" s="9"/>
      <c r="E85" s="9"/>
      <c r="F85" s="9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16"/>
      <c r="Y85" s="16"/>
      <c r="Z85" s="16"/>
      <c r="AA85" s="5"/>
      <c r="AB85" s="5"/>
      <c r="AC85" s="5"/>
    </row>
    <row r="86" spans="2:32" ht="15" customHeight="1">
      <c r="B86" s="22" t="s">
        <v>35</v>
      </c>
      <c r="C86" s="10"/>
      <c r="D86" s="10"/>
      <c r="E86" s="10"/>
      <c r="F86" s="11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12"/>
      <c r="T86" s="12"/>
      <c r="U86" s="12"/>
      <c r="V86" s="12"/>
      <c r="W86" s="12"/>
      <c r="X86" s="12"/>
      <c r="Y86" s="16"/>
      <c r="Z86" s="16"/>
      <c r="AA86" s="12"/>
      <c r="AB86" s="12"/>
      <c r="AC86" s="5"/>
    </row>
    <row r="87" spans="2:32">
      <c r="B87" s="23" t="s">
        <v>76</v>
      </c>
      <c r="C87" s="23" t="s">
        <v>25</v>
      </c>
      <c r="D87" s="23" t="s">
        <v>84</v>
      </c>
      <c r="E87" s="23"/>
      <c r="F87" s="23" t="s">
        <v>28</v>
      </c>
      <c r="G87" s="24">
        <v>2000</v>
      </c>
      <c r="H87" s="24">
        <v>2001</v>
      </c>
      <c r="I87" s="24">
        <v>2002</v>
      </c>
      <c r="J87" s="24">
        <v>2003</v>
      </c>
      <c r="K87" s="24">
        <v>2004</v>
      </c>
      <c r="L87" s="24">
        <v>2005</v>
      </c>
      <c r="M87" s="24">
        <v>2006</v>
      </c>
      <c r="N87" s="24">
        <v>2007</v>
      </c>
      <c r="O87" s="24">
        <v>2008</v>
      </c>
      <c r="P87" s="24">
        <v>2009</v>
      </c>
      <c r="Q87" s="24">
        <v>2010</v>
      </c>
      <c r="R87" s="24">
        <v>2011</v>
      </c>
      <c r="S87" s="24">
        <v>2012</v>
      </c>
      <c r="T87" s="24">
        <v>2013</v>
      </c>
      <c r="U87" s="24">
        <v>2014</v>
      </c>
      <c r="V87" s="24">
        <v>2015</v>
      </c>
      <c r="W87" s="24">
        <v>2016</v>
      </c>
      <c r="X87" s="24">
        <v>2017</v>
      </c>
      <c r="Y87" s="24">
        <v>2018</v>
      </c>
      <c r="Z87" s="24">
        <v>2019</v>
      </c>
      <c r="AA87" s="24">
        <v>2020</v>
      </c>
      <c r="AB87" s="20">
        <v>2021</v>
      </c>
      <c r="AC87" s="20">
        <v>2022</v>
      </c>
    </row>
    <row r="88" spans="2:32">
      <c r="B88" s="92" t="s">
        <v>9</v>
      </c>
      <c r="C88" s="92" t="s">
        <v>86</v>
      </c>
      <c r="D88" s="100" t="s">
        <v>23</v>
      </c>
      <c r="E88" s="98"/>
      <c r="F88" s="98" t="s">
        <v>27</v>
      </c>
      <c r="G88" s="101">
        <v>15948.439601316226</v>
      </c>
      <c r="H88" s="101">
        <v>13775.401095074254</v>
      </c>
      <c r="I88" s="101">
        <v>17745.743169746052</v>
      </c>
      <c r="J88" s="101">
        <v>19698.414276593241</v>
      </c>
      <c r="K88" s="101">
        <v>19972.720937884405</v>
      </c>
      <c r="L88" s="101">
        <v>22042.983625850396</v>
      </c>
      <c r="M88" s="101">
        <v>15336.494006753375</v>
      </c>
      <c r="N88" s="101">
        <v>24630.367720590511</v>
      </c>
      <c r="O88" s="101">
        <v>20999.22484372777</v>
      </c>
      <c r="P88" s="101">
        <v>22949.412025555841</v>
      </c>
      <c r="Q88" s="101">
        <v>22896.326024451268</v>
      </c>
      <c r="R88" s="101">
        <v>23900.574798323054</v>
      </c>
      <c r="S88" s="101">
        <v>24021.637575793815</v>
      </c>
      <c r="T88" s="101">
        <v>22959.142391153357</v>
      </c>
      <c r="U88" s="101">
        <v>26519.051222730806</v>
      </c>
      <c r="V88" s="101">
        <v>29206.352978586314</v>
      </c>
      <c r="W88" s="101">
        <v>23285.60000133888</v>
      </c>
      <c r="X88" s="101">
        <v>19898.505906252751</v>
      </c>
      <c r="Y88" s="101">
        <v>21279.81185443854</v>
      </c>
      <c r="Z88" s="101">
        <v>22039.238004430972</v>
      </c>
      <c r="AA88" s="101">
        <v>14258.92611663589</v>
      </c>
      <c r="AB88" s="101">
        <v>21737.792921040251</v>
      </c>
      <c r="AC88" s="101">
        <v>24251.230574752288</v>
      </c>
      <c r="AE88" s="82">
        <v>24251.230574752288</v>
      </c>
      <c r="AF88" s="111">
        <f>+AE88-AC88</f>
        <v>0</v>
      </c>
    </row>
    <row r="89" spans="2:32">
      <c r="B89" s="92" t="s">
        <v>9</v>
      </c>
      <c r="C89" s="92" t="s">
        <v>86</v>
      </c>
      <c r="D89" s="100" t="s">
        <v>16</v>
      </c>
      <c r="E89" s="98"/>
      <c r="F89" s="98" t="s">
        <v>27</v>
      </c>
      <c r="G89" s="101">
        <v>108200.49157731548</v>
      </c>
      <c r="H89" s="101">
        <v>109706.54797154562</v>
      </c>
      <c r="I89" s="101">
        <v>107780.91454582772</v>
      </c>
      <c r="J89" s="101">
        <v>107503.78150219723</v>
      </c>
      <c r="K89" s="101">
        <v>127320.83668606867</v>
      </c>
      <c r="L89" s="101">
        <v>120907.78966861848</v>
      </c>
      <c r="M89" s="101">
        <v>115843.68654050733</v>
      </c>
      <c r="N89" s="101">
        <v>116883.57555504565</v>
      </c>
      <c r="O89" s="101">
        <v>105647.69667771047</v>
      </c>
      <c r="P89" s="101">
        <v>118263.85411956257</v>
      </c>
      <c r="Q89" s="101">
        <v>111426.40920684558</v>
      </c>
      <c r="R89" s="101">
        <v>103830.85059922862</v>
      </c>
      <c r="S89" s="101">
        <v>106079.83897872191</v>
      </c>
      <c r="T89" s="101">
        <v>100142.62367455209</v>
      </c>
      <c r="U89" s="101">
        <v>97024.917926204478</v>
      </c>
      <c r="V89" s="101">
        <v>95718.414581100616</v>
      </c>
      <c r="W89" s="101">
        <v>94073.523727622174</v>
      </c>
      <c r="X89" s="101">
        <v>90976.778122254385</v>
      </c>
      <c r="Y89" s="101">
        <v>92228.211563917459</v>
      </c>
      <c r="Z89" s="101">
        <v>93698.001446564318</v>
      </c>
      <c r="AA89" s="101">
        <v>96759.665204062811</v>
      </c>
      <c r="AB89" s="101">
        <v>106843.81115881674</v>
      </c>
      <c r="AC89" s="101">
        <v>101627.07425535018</v>
      </c>
      <c r="AE89" s="82">
        <v>101627.07425535018</v>
      </c>
      <c r="AF89" s="111">
        <f t="shared" ref="AF89:AF152" si="0">+AE89-AC89</f>
        <v>0</v>
      </c>
    </row>
    <row r="90" spans="2:32">
      <c r="B90" s="92" t="s">
        <v>9</v>
      </c>
      <c r="C90" s="92" t="s">
        <v>86</v>
      </c>
      <c r="D90" s="100" t="s">
        <v>29</v>
      </c>
      <c r="E90" s="98"/>
      <c r="F90" s="98" t="s">
        <v>27</v>
      </c>
      <c r="G90" s="101">
        <v>12922.168562598419</v>
      </c>
      <c r="H90" s="101">
        <v>12422.350901709582</v>
      </c>
      <c r="I90" s="101">
        <v>11668.911617763857</v>
      </c>
      <c r="J90" s="101">
        <v>11093.262317624229</v>
      </c>
      <c r="K90" s="101">
        <v>5464.4303698593376</v>
      </c>
      <c r="L90" s="101">
        <v>6107.2397333949048</v>
      </c>
      <c r="M90" s="101">
        <v>6135.7298012526862</v>
      </c>
      <c r="N90" s="101">
        <v>6345.5821347230631</v>
      </c>
      <c r="O90" s="101">
        <v>6483.7152744493969</v>
      </c>
      <c r="P90" s="101">
        <v>7457.4970820385661</v>
      </c>
      <c r="Q90" s="101">
        <v>7077.5063808049035</v>
      </c>
      <c r="R90" s="101">
        <v>6646.9344930460675</v>
      </c>
      <c r="S90" s="101">
        <v>6830.0956047472164</v>
      </c>
      <c r="T90" s="101">
        <v>6406.4</v>
      </c>
      <c r="U90" s="101">
        <v>5941.3924661459223</v>
      </c>
      <c r="V90" s="101">
        <v>5752.4875905052277</v>
      </c>
      <c r="W90" s="101">
        <v>5519.0989218121349</v>
      </c>
      <c r="X90" s="101">
        <v>5689.9157825223429</v>
      </c>
      <c r="Y90" s="101">
        <v>4637.3220187119814</v>
      </c>
      <c r="Z90" s="101">
        <v>4373.5570831646783</v>
      </c>
      <c r="AA90" s="101">
        <v>4654.2817604455213</v>
      </c>
      <c r="AB90" s="101">
        <v>4405.4246421073967</v>
      </c>
      <c r="AC90" s="101">
        <v>4465.9982324653029</v>
      </c>
      <c r="AE90" s="82">
        <v>4465.9982324653029</v>
      </c>
      <c r="AF90" s="111">
        <f t="shared" si="0"/>
        <v>0</v>
      </c>
    </row>
    <row r="91" spans="2:32">
      <c r="B91" s="92" t="s">
        <v>9</v>
      </c>
      <c r="C91" s="92" t="s">
        <v>86</v>
      </c>
      <c r="D91" s="100" t="s">
        <v>18</v>
      </c>
      <c r="E91" s="98"/>
      <c r="F91" s="98" t="s">
        <v>27</v>
      </c>
      <c r="G91" s="101">
        <v>6169.1092136709321</v>
      </c>
      <c r="H91" s="101">
        <v>6388.1542620249675</v>
      </c>
      <c r="I91" s="101">
        <v>7280.5172010541992</v>
      </c>
      <c r="J91" s="101">
        <v>7666.3064411715468</v>
      </c>
      <c r="K91" s="101">
        <v>6021.2686743039485</v>
      </c>
      <c r="L91" s="101">
        <v>2475.1534258829442</v>
      </c>
      <c r="M91" s="101">
        <v>3991.9539847799479</v>
      </c>
      <c r="N91" s="101">
        <v>3748.1114509204135</v>
      </c>
      <c r="O91" s="101">
        <v>4507.7244709238721</v>
      </c>
      <c r="P91" s="101">
        <v>3993.359873155574</v>
      </c>
      <c r="Q91" s="101">
        <v>6245.6278948463632</v>
      </c>
      <c r="R91" s="101">
        <v>6143.7808316372111</v>
      </c>
      <c r="S91" s="101">
        <v>8713.129569634104</v>
      </c>
      <c r="T91" s="101">
        <v>5426.7367649820262</v>
      </c>
      <c r="U91" s="101">
        <v>1362.4598713866114</v>
      </c>
      <c r="V91" s="101">
        <v>5174.1471570236818</v>
      </c>
      <c r="W91" s="101">
        <v>6574.5170178362732</v>
      </c>
      <c r="X91" s="101">
        <v>2708.6321221540393</v>
      </c>
      <c r="Y91" s="101">
        <v>6172.9677715496937</v>
      </c>
      <c r="Z91" s="101">
        <v>8931.8296573647713</v>
      </c>
      <c r="AA91" s="101">
        <v>6422.2135896204045</v>
      </c>
      <c r="AB91" s="101">
        <v>4397.623138288619</v>
      </c>
      <c r="AC91" s="101">
        <v>3412.804534027925</v>
      </c>
      <c r="AE91" s="82">
        <v>3412.804534027925</v>
      </c>
      <c r="AF91" s="111">
        <f t="shared" si="0"/>
        <v>0</v>
      </c>
    </row>
    <row r="92" spans="2:32">
      <c r="B92" s="92" t="s">
        <v>9</v>
      </c>
      <c r="C92" s="92" t="s">
        <v>86</v>
      </c>
      <c r="D92" s="100" t="s">
        <v>34</v>
      </c>
      <c r="E92" s="98"/>
      <c r="F92" s="98" t="s">
        <v>27</v>
      </c>
      <c r="G92" s="101">
        <v>0</v>
      </c>
      <c r="H92" s="101">
        <v>0</v>
      </c>
      <c r="I92" s="101">
        <v>0</v>
      </c>
      <c r="J92" s="101">
        <v>0</v>
      </c>
      <c r="K92" s="101">
        <v>0</v>
      </c>
      <c r="L92" s="101">
        <v>0</v>
      </c>
      <c r="M92" s="101">
        <v>0</v>
      </c>
      <c r="N92" s="101">
        <v>294.24549452484291</v>
      </c>
      <c r="O92" s="101">
        <v>301.32106521823681</v>
      </c>
      <c r="P92" s="101">
        <v>214.62450181292718</v>
      </c>
      <c r="Q92" s="101">
        <v>238.7556263523866</v>
      </c>
      <c r="R92" s="101">
        <v>262.7092011730233</v>
      </c>
      <c r="S92" s="101">
        <v>286.54920965930717</v>
      </c>
      <c r="T92" s="101">
        <v>310.60653249700925</v>
      </c>
      <c r="U92" s="101">
        <v>334.7275969298496</v>
      </c>
      <c r="V92" s="101">
        <v>1066.7867186547378</v>
      </c>
      <c r="W92" s="101">
        <v>1382.5487418580954</v>
      </c>
      <c r="X92" s="101">
        <v>1382.2593868587187</v>
      </c>
      <c r="Y92" s="101">
        <v>1436.4423101647646</v>
      </c>
      <c r="Z92" s="101">
        <v>1481.7085034520912</v>
      </c>
      <c r="AA92" s="101">
        <v>1514.707938021427</v>
      </c>
      <c r="AB92" s="101">
        <v>1583.044662474837</v>
      </c>
      <c r="AC92" s="101">
        <v>1604.1525221590839</v>
      </c>
      <c r="AE92" s="82">
        <v>1604.1525221590839</v>
      </c>
      <c r="AF92" s="111">
        <f t="shared" si="0"/>
        <v>0</v>
      </c>
    </row>
    <row r="93" spans="2:32">
      <c r="B93" s="92" t="s">
        <v>9</v>
      </c>
      <c r="C93" s="92" t="s">
        <v>86</v>
      </c>
      <c r="D93" s="100" t="s">
        <v>20</v>
      </c>
      <c r="E93" s="98"/>
      <c r="F93" s="98" t="s">
        <v>27</v>
      </c>
      <c r="G93" s="101">
        <v>5143.4309541595485</v>
      </c>
      <c r="H93" s="101">
        <v>5515.8266305419693</v>
      </c>
      <c r="I93" s="101">
        <v>5988.9406898266543</v>
      </c>
      <c r="J93" s="101">
        <v>6608.7250920860024</v>
      </c>
      <c r="K93" s="101">
        <v>5062.405325045871</v>
      </c>
      <c r="L93" s="101">
        <v>5104.245331372098</v>
      </c>
      <c r="M93" s="101">
        <v>5362.5804569250186</v>
      </c>
      <c r="N93" s="101">
        <v>5874.8068123953353</v>
      </c>
      <c r="O93" s="101">
        <v>7740.5519830797693</v>
      </c>
      <c r="P93" s="101">
        <v>7113.1720086867372</v>
      </c>
      <c r="Q93" s="101">
        <v>2266.6958605105851</v>
      </c>
      <c r="R93" s="101">
        <v>2132.0140588283725</v>
      </c>
      <c r="S93" s="101">
        <v>2325.5069401275014</v>
      </c>
      <c r="T93" s="101">
        <v>2279.683445828724</v>
      </c>
      <c r="U93" s="101">
        <v>2724.5779146424602</v>
      </c>
      <c r="V93" s="101">
        <v>3939.179314921771</v>
      </c>
      <c r="W93" s="101">
        <v>2090.3638630331011</v>
      </c>
      <c r="X93" s="101">
        <v>2592.6299397967841</v>
      </c>
      <c r="Y93" s="101">
        <v>2404.6570495257038</v>
      </c>
      <c r="Z93" s="101">
        <v>2915.98751247679</v>
      </c>
      <c r="AA93" s="101">
        <v>2578.7818719941065</v>
      </c>
      <c r="AB93" s="101">
        <v>2330.7283807636259</v>
      </c>
      <c r="AC93" s="101">
        <v>3904.8674209859532</v>
      </c>
      <c r="AE93" s="82">
        <v>3904.8674209859532</v>
      </c>
      <c r="AF93" s="111">
        <f t="shared" si="0"/>
        <v>0</v>
      </c>
    </row>
    <row r="94" spans="2:32">
      <c r="B94" s="92" t="s">
        <v>9</v>
      </c>
      <c r="C94" s="92" t="s">
        <v>86</v>
      </c>
      <c r="D94" s="100" t="s">
        <v>43</v>
      </c>
      <c r="E94" s="98"/>
      <c r="F94" s="98" t="s">
        <v>27</v>
      </c>
      <c r="G94" s="101">
        <v>148383.63990906058</v>
      </c>
      <c r="H94" s="101">
        <v>147808.2808608964</v>
      </c>
      <c r="I94" s="101">
        <v>150465.02722421847</v>
      </c>
      <c r="J94" s="101">
        <v>152570.48962967229</v>
      </c>
      <c r="K94" s="101">
        <v>163841.66199316221</v>
      </c>
      <c r="L94" s="101">
        <v>156637.41178511883</v>
      </c>
      <c r="M94" s="101">
        <v>146670.44479021837</v>
      </c>
      <c r="N94" s="101">
        <v>157776.68916819981</v>
      </c>
      <c r="O94" s="101">
        <v>145680.2343151095</v>
      </c>
      <c r="P94" s="101">
        <v>159991.91961081224</v>
      </c>
      <c r="Q94" s="101">
        <v>150151.3209938111</v>
      </c>
      <c r="R94" s="101">
        <v>142916.86398223636</v>
      </c>
      <c r="S94" s="101">
        <v>148256.75787868383</v>
      </c>
      <c r="T94" s="101">
        <v>137525.19280901321</v>
      </c>
      <c r="U94" s="101">
        <v>133907.12699804013</v>
      </c>
      <c r="V94" s="101">
        <v>140857.36834079237</v>
      </c>
      <c r="W94" s="101">
        <v>132925.65227350066</v>
      </c>
      <c r="X94" s="101">
        <v>123248.721259839</v>
      </c>
      <c r="Y94" s="101">
        <v>128159.41256830815</v>
      </c>
      <c r="Z94" s="101">
        <v>133440.3222074536</v>
      </c>
      <c r="AA94" s="101">
        <v>126188.57648078016</v>
      </c>
      <c r="AB94" s="101">
        <v>141298.42490349145</v>
      </c>
      <c r="AC94" s="101">
        <v>139266.12753974073</v>
      </c>
      <c r="AE94" s="82">
        <v>139266.12753974073</v>
      </c>
      <c r="AF94" s="111">
        <f t="shared" si="0"/>
        <v>0</v>
      </c>
    </row>
    <row r="95" spans="2:32">
      <c r="B95" s="92" t="s">
        <v>10</v>
      </c>
      <c r="C95" s="92" t="s">
        <v>86</v>
      </c>
      <c r="D95" s="100" t="s">
        <v>71</v>
      </c>
      <c r="E95" s="98"/>
      <c r="F95" s="98" t="s">
        <v>27</v>
      </c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>
        <v>48755.583567524329</v>
      </c>
      <c r="Y95" s="101">
        <v>50235.41831455889</v>
      </c>
      <c r="Z95" s="101">
        <v>48777.656278678245</v>
      </c>
      <c r="AA95" s="101">
        <v>20844.441857856618</v>
      </c>
      <c r="AB95" s="101">
        <v>24382.669298739733</v>
      </c>
      <c r="AC95" s="101">
        <v>30326.661304412701</v>
      </c>
      <c r="AE95" s="82">
        <v>30326.661304412701</v>
      </c>
      <c r="AF95" s="111">
        <f t="shared" si="0"/>
        <v>0</v>
      </c>
    </row>
    <row r="96" spans="2:32">
      <c r="B96" s="92" t="s">
        <v>10</v>
      </c>
      <c r="C96" s="92" t="s">
        <v>86</v>
      </c>
      <c r="D96" s="100" t="s">
        <v>22</v>
      </c>
      <c r="E96" s="98"/>
      <c r="F96" s="98" t="s">
        <v>27</v>
      </c>
      <c r="G96" s="101">
        <v>1042.1717321660706</v>
      </c>
      <c r="H96" s="101">
        <v>1205.1212327227308</v>
      </c>
      <c r="I96" s="101">
        <v>1220.3321931595469</v>
      </c>
      <c r="J96" s="101">
        <v>1140.3832837332168</v>
      </c>
      <c r="K96" s="101">
        <v>992.3347394793916</v>
      </c>
      <c r="L96" s="101">
        <v>1262.5617862725167</v>
      </c>
      <c r="M96" s="101">
        <v>1257.6380241764805</v>
      </c>
      <c r="N96" s="101">
        <v>1263.363647102309</v>
      </c>
      <c r="O96" s="101">
        <v>1355.2790073094318</v>
      </c>
      <c r="P96" s="101">
        <v>201.29431405516297</v>
      </c>
      <c r="Q96" s="101">
        <v>1.974997491691155</v>
      </c>
      <c r="R96" s="101">
        <v>1.8813719450983422</v>
      </c>
      <c r="S96" s="101">
        <v>21.21106224281943</v>
      </c>
      <c r="T96" s="101">
        <v>1017.7408895104761</v>
      </c>
      <c r="U96" s="101">
        <v>2468.7951965566194</v>
      </c>
      <c r="V96" s="101">
        <v>1119.0093957536117</v>
      </c>
      <c r="W96" s="101">
        <v>2478.2768811753967</v>
      </c>
      <c r="X96" s="101">
        <v>2110.7578137257815</v>
      </c>
      <c r="Y96" s="101">
        <v>2097.977934417464</v>
      </c>
      <c r="Z96" s="101">
        <v>1566.2273627783775</v>
      </c>
      <c r="AA96" s="101">
        <v>1684.9999075335863</v>
      </c>
      <c r="AB96" s="101">
        <v>1502.561268789824</v>
      </c>
      <c r="AC96" s="101">
        <v>1629.0864502881852</v>
      </c>
      <c r="AE96" s="82">
        <v>1629.0864502881852</v>
      </c>
      <c r="AF96" s="111">
        <f t="shared" si="0"/>
        <v>0</v>
      </c>
    </row>
    <row r="97" spans="2:32">
      <c r="B97" s="92" t="s">
        <v>10</v>
      </c>
      <c r="C97" s="92" t="s">
        <v>86</v>
      </c>
      <c r="D97" s="100" t="s">
        <v>21</v>
      </c>
      <c r="E97" s="98"/>
      <c r="F97" s="98" t="s">
        <v>27</v>
      </c>
      <c r="G97" s="101">
        <v>6333.8093883684851</v>
      </c>
      <c r="H97" s="101">
        <v>6131.4864682250927</v>
      </c>
      <c r="I97" s="101">
        <v>5788.0520091399176</v>
      </c>
      <c r="J97" s="101">
        <v>5625.914486499064</v>
      </c>
      <c r="K97" s="101">
        <v>3829.6249503539057</v>
      </c>
      <c r="L97" s="101">
        <v>4386.7313979334431</v>
      </c>
      <c r="M97" s="101">
        <v>4682.259021452016</v>
      </c>
      <c r="N97" s="101">
        <v>5537.0923517343599</v>
      </c>
      <c r="O97" s="101">
        <v>5545.5889150597623</v>
      </c>
      <c r="P97" s="101">
        <v>6458.8842311488997</v>
      </c>
      <c r="Q97" s="101">
        <v>6501.1971677444581</v>
      </c>
      <c r="R97" s="101">
        <v>6351.4370408581626</v>
      </c>
      <c r="S97" s="101">
        <v>5939.3701684749776</v>
      </c>
      <c r="T97" s="101">
        <v>6173.3656304820433</v>
      </c>
      <c r="U97" s="101">
        <v>5966.6068688069818</v>
      </c>
      <c r="V97" s="101">
        <v>5522.5677809056951</v>
      </c>
      <c r="W97" s="101">
        <v>5378.545230633883</v>
      </c>
      <c r="X97" s="101">
        <v>4955.61299999115</v>
      </c>
      <c r="Y97" s="101">
        <v>4795.3709941152829</v>
      </c>
      <c r="Z97" s="101">
        <v>4782.5301091119272</v>
      </c>
      <c r="AA97" s="101">
        <v>5190.7740177704545</v>
      </c>
      <c r="AB97" s="101">
        <v>5586.9754854775456</v>
      </c>
      <c r="AC97" s="101">
        <v>5333.8521201893964</v>
      </c>
      <c r="AE97" s="82">
        <v>5333.8521201893964</v>
      </c>
      <c r="AF97" s="111">
        <f t="shared" si="0"/>
        <v>0</v>
      </c>
    </row>
    <row r="98" spans="2:32">
      <c r="B98" s="92" t="s">
        <v>10</v>
      </c>
      <c r="C98" s="92" t="s">
        <v>86</v>
      </c>
      <c r="D98" s="100" t="s">
        <v>95</v>
      </c>
      <c r="E98" s="98"/>
      <c r="F98" s="98" t="s">
        <v>27</v>
      </c>
      <c r="G98" s="101">
        <v>19714.227048693334</v>
      </c>
      <c r="H98" s="101">
        <v>20457.1998192514</v>
      </c>
      <c r="I98" s="101">
        <v>23294.528170840906</v>
      </c>
      <c r="J98" s="101">
        <v>25455.617414584562</v>
      </c>
      <c r="K98" s="101">
        <v>26600.741318928198</v>
      </c>
      <c r="L98" s="101">
        <v>31044.226923173464</v>
      </c>
      <c r="M98" s="101">
        <v>34240.876798072022</v>
      </c>
      <c r="N98" s="101">
        <v>38368.702040952936</v>
      </c>
      <c r="O98" s="101">
        <v>43622.101955599435</v>
      </c>
      <c r="P98" s="101">
        <v>47397.481496787295</v>
      </c>
      <c r="Q98" s="101">
        <v>52698.944648371435</v>
      </c>
      <c r="R98" s="101">
        <v>58787.153949443476</v>
      </c>
      <c r="S98" s="101">
        <v>64405.203216655646</v>
      </c>
      <c r="T98" s="101">
        <v>71385.739270143793</v>
      </c>
      <c r="U98" s="101">
        <v>72510.606428290514</v>
      </c>
      <c r="V98" s="101">
        <v>75001.996069104425</v>
      </c>
      <c r="W98" s="101">
        <v>79351.830551876992</v>
      </c>
      <c r="X98" s="101">
        <v>82800.125187034893</v>
      </c>
      <c r="Y98" s="101">
        <v>88503.074129210392</v>
      </c>
      <c r="Z98" s="101">
        <v>92047.285352889099</v>
      </c>
      <c r="AA98" s="101">
        <v>81653.973316497868</v>
      </c>
      <c r="AB98" s="101">
        <v>90809.625163441247</v>
      </c>
      <c r="AC98" s="101">
        <v>92856.319895350462</v>
      </c>
      <c r="AE98" s="82">
        <v>92856.319895350462</v>
      </c>
      <c r="AF98" s="111">
        <f t="shared" si="0"/>
        <v>0</v>
      </c>
    </row>
    <row r="99" spans="2:32">
      <c r="B99" s="92" t="s">
        <v>10</v>
      </c>
      <c r="C99" s="92" t="s">
        <v>86</v>
      </c>
      <c r="D99" s="100" t="s">
        <v>15</v>
      </c>
      <c r="E99" s="98"/>
      <c r="F99" s="98" t="s">
        <v>27</v>
      </c>
      <c r="G99" s="101">
        <v>48051.13316382176</v>
      </c>
      <c r="H99" s="101">
        <v>43982.141870915366</v>
      </c>
      <c r="I99" s="101">
        <v>43971.034534697857</v>
      </c>
      <c r="J99" s="101">
        <v>41404.625386969776</v>
      </c>
      <c r="K99" s="101">
        <v>41289.408519764627</v>
      </c>
      <c r="L99" s="101">
        <v>40515.223718233021</v>
      </c>
      <c r="M99" s="101">
        <v>39522.377202724136</v>
      </c>
      <c r="N99" s="101">
        <v>39264.637707839975</v>
      </c>
      <c r="O99" s="101">
        <v>44169.016677405583</v>
      </c>
      <c r="P99" s="101">
        <v>51988.11224902502</v>
      </c>
      <c r="Q99" s="101">
        <v>48448.727518562649</v>
      </c>
      <c r="R99" s="101">
        <v>33397.91303705069</v>
      </c>
      <c r="S99" s="101">
        <v>9542.8148247324334</v>
      </c>
      <c r="T99" s="101">
        <v>9876.6474481812184</v>
      </c>
      <c r="U99" s="101">
        <v>10251.826313983747</v>
      </c>
      <c r="V99" s="101">
        <v>10533.082851476531</v>
      </c>
      <c r="W99" s="101">
        <v>11699.455243801414</v>
      </c>
      <c r="X99" s="101">
        <v>12627.296085407172</v>
      </c>
      <c r="Y99" s="101">
        <v>13444.925252529802</v>
      </c>
      <c r="Z99" s="101">
        <v>14506.59378249138</v>
      </c>
      <c r="AA99" s="101">
        <v>12900.847692933085</v>
      </c>
      <c r="AB99" s="101">
        <v>16789.881946214602</v>
      </c>
      <c r="AC99" s="101">
        <v>15427.545841851699</v>
      </c>
      <c r="AE99" s="82">
        <v>15427.545841851699</v>
      </c>
      <c r="AF99" s="111">
        <f t="shared" si="0"/>
        <v>0</v>
      </c>
    </row>
    <row r="100" spans="2:32">
      <c r="B100" s="92" t="s">
        <v>10</v>
      </c>
      <c r="C100" s="92" t="s">
        <v>86</v>
      </c>
      <c r="D100" s="100" t="s">
        <v>40</v>
      </c>
      <c r="E100" s="98"/>
      <c r="F100" s="98" t="s">
        <v>27</v>
      </c>
      <c r="G100" s="101">
        <v>0</v>
      </c>
      <c r="H100" s="101">
        <v>0</v>
      </c>
      <c r="I100" s="101">
        <v>0</v>
      </c>
      <c r="J100" s="101">
        <v>0</v>
      </c>
      <c r="K100" s="101">
        <v>0</v>
      </c>
      <c r="L100" s="101">
        <v>0</v>
      </c>
      <c r="M100" s="101">
        <v>0</v>
      </c>
      <c r="N100" s="101">
        <v>0</v>
      </c>
      <c r="O100" s="101">
        <v>0</v>
      </c>
      <c r="P100" s="101">
        <v>0</v>
      </c>
      <c r="Q100" s="101">
        <v>8396.648749810256</v>
      </c>
      <c r="R100" s="101">
        <v>25152.798841360498</v>
      </c>
      <c r="S100" s="101">
        <v>51078.774797134749</v>
      </c>
      <c r="T100" s="101">
        <v>54365.537967031429</v>
      </c>
      <c r="U100" s="101">
        <v>57212.442463805695</v>
      </c>
      <c r="V100" s="101">
        <v>64147.796051094105</v>
      </c>
      <c r="W100" s="101">
        <v>71981.753571721885</v>
      </c>
      <c r="X100" s="101">
        <v>74487.74802272956</v>
      </c>
      <c r="Y100" s="101">
        <v>77769.993648646021</v>
      </c>
      <c r="Z100" s="101">
        <v>82419.540659683291</v>
      </c>
      <c r="AA100" s="101">
        <v>62385.759568478534</v>
      </c>
      <c r="AB100" s="101">
        <v>81468.198607616199</v>
      </c>
      <c r="AC100" s="101">
        <v>81566.420522630899</v>
      </c>
      <c r="AE100" s="82">
        <v>81566.420522630899</v>
      </c>
      <c r="AF100" s="111">
        <f t="shared" si="0"/>
        <v>0</v>
      </c>
    </row>
    <row r="101" spans="2:32">
      <c r="B101" s="92" t="s">
        <v>10</v>
      </c>
      <c r="C101" s="92" t="s">
        <v>86</v>
      </c>
      <c r="D101" s="100" t="s">
        <v>96</v>
      </c>
      <c r="E101" s="98"/>
      <c r="F101" s="98" t="s">
        <v>27</v>
      </c>
      <c r="G101" s="101">
        <v>42998.908578499999</v>
      </c>
      <c r="H101" s="101">
        <v>46101.142416000002</v>
      </c>
      <c r="I101" s="101">
        <v>44496.32763800001</v>
      </c>
      <c r="J101" s="101">
        <v>30055.220454000006</v>
      </c>
      <c r="K101" s="101">
        <v>20098.023631</v>
      </c>
      <c r="L101" s="101">
        <v>13206.891102999998</v>
      </c>
      <c r="M101" s="101">
        <v>12838.518223999999</v>
      </c>
      <c r="N101" s="101">
        <v>9784.695928000001</v>
      </c>
      <c r="O101" s="101">
        <v>9379.0405975000031</v>
      </c>
      <c r="P101" s="101">
        <v>26055.981962499995</v>
      </c>
      <c r="Q101" s="101">
        <v>27960.725715999997</v>
      </c>
      <c r="R101" s="101">
        <v>29759.743114499997</v>
      </c>
      <c r="S101" s="101">
        <v>30915.499110999997</v>
      </c>
      <c r="T101" s="101">
        <v>33750.078333999998</v>
      </c>
      <c r="U101" s="101">
        <v>37208.443051499999</v>
      </c>
      <c r="V101" s="101">
        <v>39187.195253499987</v>
      </c>
      <c r="W101" s="101">
        <v>43448.523814499997</v>
      </c>
      <c r="X101" s="101">
        <v>15351.237214565737</v>
      </c>
      <c r="Y101" s="101">
        <v>16140.589552257541</v>
      </c>
      <c r="Z101" s="101">
        <v>16240.146384235471</v>
      </c>
      <c r="AA101" s="101">
        <v>6269.3891261449717</v>
      </c>
      <c r="AB101" s="101">
        <v>8580.0414899449406</v>
      </c>
      <c r="AC101" s="101">
        <v>11658.207816801021</v>
      </c>
      <c r="AE101" s="112">
        <v>11658.207816801021</v>
      </c>
      <c r="AF101" s="111">
        <f t="shared" si="0"/>
        <v>0</v>
      </c>
    </row>
    <row r="102" spans="2:32">
      <c r="B102" s="92" t="s">
        <v>10</v>
      </c>
      <c r="C102" s="92" t="s">
        <v>86</v>
      </c>
      <c r="D102" s="100" t="s">
        <v>97</v>
      </c>
      <c r="E102" s="98"/>
      <c r="F102" s="98" t="s">
        <v>27</v>
      </c>
      <c r="G102" s="101">
        <v>107071.2501886169</v>
      </c>
      <c r="H102" s="101">
        <v>96590.699150187749</v>
      </c>
      <c r="I102" s="101">
        <v>94583.954684090495</v>
      </c>
      <c r="J102" s="101">
        <v>105289.76990343347</v>
      </c>
      <c r="K102" s="101">
        <v>128548.2771195284</v>
      </c>
      <c r="L102" s="101">
        <v>121228.08831656948</v>
      </c>
      <c r="M102" s="101">
        <v>127902.69161802276</v>
      </c>
      <c r="N102" s="101">
        <v>129707.3926829691</v>
      </c>
      <c r="O102" s="101">
        <v>156542.01426670703</v>
      </c>
      <c r="P102" s="101">
        <v>154495.6193131477</v>
      </c>
      <c r="Q102" s="101">
        <v>185683.31793067334</v>
      </c>
      <c r="R102" s="101">
        <v>190234.65887069906</v>
      </c>
      <c r="S102" s="101">
        <v>197309.29573414684</v>
      </c>
      <c r="T102" s="101">
        <v>208975.22502555471</v>
      </c>
      <c r="U102" s="101">
        <v>204762.49520086861</v>
      </c>
      <c r="V102" s="101">
        <v>219296.06243850241</v>
      </c>
      <c r="W102" s="101">
        <v>227523.48082233846</v>
      </c>
      <c r="X102" s="101">
        <v>223982.02212737058</v>
      </c>
      <c r="Y102" s="101">
        <v>230325.66805348362</v>
      </c>
      <c r="Z102" s="101">
        <v>238832.14146620192</v>
      </c>
      <c r="AA102" s="101">
        <v>202664.2616488093</v>
      </c>
      <c r="AB102" s="101">
        <v>259144.83698432436</v>
      </c>
      <c r="AC102" s="101">
        <v>262091.95165194053</v>
      </c>
      <c r="AE102" s="112">
        <v>262091.95165194053</v>
      </c>
      <c r="AF102" s="111">
        <f t="shared" si="0"/>
        <v>0</v>
      </c>
    </row>
    <row r="103" spans="2:32">
      <c r="B103" s="92" t="s">
        <v>10</v>
      </c>
      <c r="C103" s="92" t="s">
        <v>86</v>
      </c>
      <c r="D103" s="100" t="s">
        <v>98</v>
      </c>
      <c r="E103" s="98"/>
      <c r="F103" s="98" t="s">
        <v>27</v>
      </c>
      <c r="G103" s="101">
        <v>64506.061828373095</v>
      </c>
      <c r="H103" s="101">
        <v>57275.943428502767</v>
      </c>
      <c r="I103" s="101">
        <v>55901.814518232735</v>
      </c>
      <c r="J103" s="101">
        <v>49783.492842333384</v>
      </c>
      <c r="K103" s="101">
        <v>59949.680479276663</v>
      </c>
      <c r="L103" s="101">
        <v>52820.654942428264</v>
      </c>
      <c r="M103" s="101">
        <v>33687.15308402299</v>
      </c>
      <c r="N103" s="101">
        <v>35972.938152598668</v>
      </c>
      <c r="O103" s="101">
        <v>19510.819400768174</v>
      </c>
      <c r="P103" s="101">
        <v>19633.229511602221</v>
      </c>
      <c r="Q103" s="101">
        <v>13740.753408208198</v>
      </c>
      <c r="R103" s="101">
        <v>22934.163429126591</v>
      </c>
      <c r="S103" s="101">
        <v>15758.55037614118</v>
      </c>
      <c r="T103" s="101">
        <v>17093.675052927538</v>
      </c>
      <c r="U103" s="101">
        <v>9416.4117254378561</v>
      </c>
      <c r="V103" s="101">
        <v>9264.2223954570272</v>
      </c>
      <c r="W103" s="101">
        <v>9686.8550719503255</v>
      </c>
      <c r="X103" s="101">
        <v>3729.2186003827278</v>
      </c>
      <c r="Y103" s="101">
        <v>2908.3376886021028</v>
      </c>
      <c r="Z103" s="101">
        <v>2942.1183686468285</v>
      </c>
      <c r="AA103" s="101">
        <v>3680.3374230721388</v>
      </c>
      <c r="AB103" s="101">
        <v>10069.17460722449</v>
      </c>
      <c r="AC103" s="101">
        <v>20188.684473063568</v>
      </c>
      <c r="AE103" s="82">
        <v>20188.684473063568</v>
      </c>
      <c r="AF103" s="111">
        <f t="shared" si="0"/>
        <v>0</v>
      </c>
    </row>
    <row r="104" spans="2:32">
      <c r="B104" s="92" t="s">
        <v>10</v>
      </c>
      <c r="C104" s="92" t="s">
        <v>86</v>
      </c>
      <c r="D104" s="100" t="s">
        <v>24</v>
      </c>
      <c r="E104" s="98"/>
      <c r="F104" s="98" t="s">
        <v>27</v>
      </c>
      <c r="G104" s="101">
        <v>37.07342526287465</v>
      </c>
      <c r="H104" s="101">
        <v>4.8107755220369119</v>
      </c>
      <c r="I104" s="101">
        <v>261.97317384662784</v>
      </c>
      <c r="J104" s="101">
        <v>988.49644738953987</v>
      </c>
      <c r="K104" s="101">
        <v>2249.8943080178319</v>
      </c>
      <c r="L104" s="101">
        <v>6799.4795587278559</v>
      </c>
      <c r="M104" s="101">
        <v>15601.846968556905</v>
      </c>
      <c r="N104" s="101">
        <v>26010.21870077835</v>
      </c>
      <c r="O104" s="101">
        <v>35635.284590956173</v>
      </c>
      <c r="P104" s="101">
        <v>38375.681788872331</v>
      </c>
      <c r="Q104" s="101">
        <v>46958.643820558907</v>
      </c>
      <c r="R104" s="101">
        <v>65040.601420156687</v>
      </c>
      <c r="S104" s="101">
        <v>61920.78444568783</v>
      </c>
      <c r="T104" s="101">
        <v>70004.804178209379</v>
      </c>
      <c r="U104" s="101">
        <v>76132.583265277019</v>
      </c>
      <c r="V104" s="101">
        <v>79987.505284750572</v>
      </c>
      <c r="W104" s="101">
        <v>81455.115029254739</v>
      </c>
      <c r="X104" s="101">
        <v>87256.275281221519</v>
      </c>
      <c r="Y104" s="101">
        <v>96261.570275204736</v>
      </c>
      <c r="Z104" s="101">
        <v>101605.9090967721</v>
      </c>
      <c r="AA104" s="101">
        <v>75624.975913099086</v>
      </c>
      <c r="AB104" s="101">
        <v>97868.312246398913</v>
      </c>
      <c r="AC104" s="101">
        <v>108751.0639032129</v>
      </c>
      <c r="AE104" s="82">
        <v>108751.0639032129</v>
      </c>
      <c r="AF104" s="111">
        <f t="shared" si="0"/>
        <v>0</v>
      </c>
    </row>
    <row r="105" spans="2:32">
      <c r="B105" s="92" t="s">
        <v>10</v>
      </c>
      <c r="C105" s="92" t="s">
        <v>86</v>
      </c>
      <c r="D105" s="100" t="s">
        <v>20</v>
      </c>
      <c r="E105" s="98"/>
      <c r="F105" s="98" t="s">
        <v>27</v>
      </c>
      <c r="G105" s="101">
        <v>5120.5357578142648</v>
      </c>
      <c r="H105" s="101">
        <v>5833.0458227565296</v>
      </c>
      <c r="I105" s="101">
        <v>7189.4495403247702</v>
      </c>
      <c r="J105" s="101">
        <v>6890.8538343885266</v>
      </c>
      <c r="K105" s="101">
        <v>8843.9840257246706</v>
      </c>
      <c r="L105" s="101">
        <v>8885.8240320508703</v>
      </c>
      <c r="M105" s="101">
        <v>14025.34537866436</v>
      </c>
      <c r="N105" s="101">
        <v>9238.6784261459507</v>
      </c>
      <c r="O105" s="101">
        <v>16699.913485719335</v>
      </c>
      <c r="P105" s="101">
        <v>49101.22819577995</v>
      </c>
      <c r="Q105" s="101">
        <v>35585.233147228617</v>
      </c>
      <c r="R105" s="101">
        <v>33195.406356467633</v>
      </c>
      <c r="S105" s="101">
        <v>29463.982002687306</v>
      </c>
      <c r="T105" s="101">
        <v>16040.414098910613</v>
      </c>
      <c r="U105" s="101">
        <v>13668.025490605456</v>
      </c>
      <c r="V105" s="101">
        <v>12758.055561018004</v>
      </c>
      <c r="W105" s="101">
        <v>11228.659400173303</v>
      </c>
      <c r="X105" s="101">
        <v>12330.901759270662</v>
      </c>
      <c r="Y105" s="101">
        <v>12121.029997718526</v>
      </c>
      <c r="Z105" s="101">
        <v>11755.720256841059</v>
      </c>
      <c r="AA105" s="101">
        <v>4973.8459809994192</v>
      </c>
      <c r="AB105" s="101">
        <v>7348.7380236930021</v>
      </c>
      <c r="AC105" s="101">
        <v>8248.8154869536156</v>
      </c>
      <c r="AE105" s="82">
        <v>8248.8154869536156</v>
      </c>
      <c r="AF105" s="111">
        <f t="shared" si="0"/>
        <v>0</v>
      </c>
    </row>
    <row r="106" spans="2:32">
      <c r="B106" s="92" t="s">
        <v>10</v>
      </c>
      <c r="C106" s="92" t="s">
        <v>86</v>
      </c>
      <c r="D106" s="100" t="s">
        <v>19</v>
      </c>
      <c r="E106" s="98"/>
      <c r="F106" s="98" t="s">
        <v>27</v>
      </c>
      <c r="G106" s="101">
        <v>1022.7154966820917</v>
      </c>
      <c r="H106" s="101">
        <v>1011.6725103135485</v>
      </c>
      <c r="I106" s="101">
        <v>1256.9636745521032</v>
      </c>
      <c r="J106" s="101">
        <v>1113.0088968477778</v>
      </c>
      <c r="K106" s="101">
        <v>1237.4015547726835</v>
      </c>
      <c r="L106" s="101">
        <v>1493.6893634469427</v>
      </c>
      <c r="M106" s="101">
        <v>1677.6511056653078</v>
      </c>
      <c r="N106" s="101">
        <v>1566.2769940503588</v>
      </c>
      <c r="O106" s="101">
        <v>1713.8080056768449</v>
      </c>
      <c r="P106" s="101">
        <v>0</v>
      </c>
      <c r="Q106" s="101">
        <v>0</v>
      </c>
      <c r="R106" s="101">
        <v>0</v>
      </c>
      <c r="S106" s="101">
        <v>0</v>
      </c>
      <c r="T106" s="101">
        <v>0</v>
      </c>
      <c r="U106" s="101">
        <v>0</v>
      </c>
      <c r="V106" s="101">
        <v>0</v>
      </c>
      <c r="W106" s="101">
        <v>0</v>
      </c>
      <c r="X106" s="101">
        <v>0</v>
      </c>
      <c r="Y106" s="101">
        <v>0</v>
      </c>
      <c r="Z106" s="101">
        <v>0</v>
      </c>
      <c r="AA106" s="101">
        <v>0</v>
      </c>
      <c r="AB106" s="101">
        <v>0</v>
      </c>
      <c r="AC106" s="101">
        <v>0</v>
      </c>
      <c r="AE106" s="82">
        <v>0</v>
      </c>
      <c r="AF106" s="111">
        <f t="shared" si="0"/>
        <v>0</v>
      </c>
    </row>
    <row r="107" spans="2:32">
      <c r="B107" s="92" t="s">
        <v>10</v>
      </c>
      <c r="C107" s="92" t="s">
        <v>86</v>
      </c>
      <c r="D107" s="100" t="s">
        <v>14</v>
      </c>
      <c r="E107" s="98"/>
      <c r="F107" s="98" t="s">
        <v>27</v>
      </c>
      <c r="G107" s="101">
        <v>62357.307304294125</v>
      </c>
      <c r="H107" s="101">
        <v>65678.11700058663</v>
      </c>
      <c r="I107" s="101">
        <v>69574.184787734746</v>
      </c>
      <c r="J107" s="101">
        <v>72706.197515470369</v>
      </c>
      <c r="K107" s="101">
        <v>77566.530586024761</v>
      </c>
      <c r="L107" s="101">
        <v>81820.937796218379</v>
      </c>
      <c r="M107" s="101">
        <v>87773.538071423944</v>
      </c>
      <c r="N107" s="101">
        <v>96824.011259057632</v>
      </c>
      <c r="O107" s="101">
        <v>105247.32186882272</v>
      </c>
      <c r="P107" s="101">
        <v>106852.02181633173</v>
      </c>
      <c r="Q107" s="101">
        <v>113692.40594992407</v>
      </c>
      <c r="R107" s="101">
        <v>126390.38300895748</v>
      </c>
      <c r="S107" s="101">
        <v>130498.56988675405</v>
      </c>
      <c r="T107" s="101">
        <v>137734.22214006959</v>
      </c>
      <c r="U107" s="101">
        <v>142917.26330127666</v>
      </c>
      <c r="V107" s="101">
        <v>151522.9534240191</v>
      </c>
      <c r="W107" s="101">
        <v>164279.22143162848</v>
      </c>
      <c r="X107" s="101">
        <v>167170.65288696319</v>
      </c>
      <c r="Y107" s="101">
        <v>173766.55681775374</v>
      </c>
      <c r="Z107" s="101">
        <v>179304.6032343345</v>
      </c>
      <c r="AA107" s="101">
        <v>164249.84442275588</v>
      </c>
      <c r="AB107" s="101">
        <v>179133.9397911781</v>
      </c>
      <c r="AC107" s="101">
        <v>187681.01250791925</v>
      </c>
      <c r="AE107" s="112">
        <v>187681.01250791925</v>
      </c>
      <c r="AF107" s="111">
        <f t="shared" si="0"/>
        <v>0</v>
      </c>
    </row>
    <row r="108" spans="2:32">
      <c r="B108" s="92" t="s">
        <v>10</v>
      </c>
      <c r="C108" s="92" t="s">
        <v>86</v>
      </c>
      <c r="D108" s="100" t="s">
        <v>73</v>
      </c>
      <c r="E108" s="98"/>
      <c r="F108" s="98" t="s">
        <v>27</v>
      </c>
      <c r="G108" s="101">
        <v>358255.19391259301</v>
      </c>
      <c r="H108" s="101">
        <v>344271.38049498387</v>
      </c>
      <c r="I108" s="101">
        <v>347538.61492461967</v>
      </c>
      <c r="J108" s="101">
        <v>340453.58046564972</v>
      </c>
      <c r="K108" s="101">
        <v>371205.90123287123</v>
      </c>
      <c r="L108" s="101">
        <v>363464.30893805425</v>
      </c>
      <c r="M108" s="101">
        <v>373209.89549678093</v>
      </c>
      <c r="N108" s="101">
        <v>393538.00789122964</v>
      </c>
      <c r="O108" s="101">
        <v>439420.18877152452</v>
      </c>
      <c r="P108" s="101">
        <v>500559.53487925028</v>
      </c>
      <c r="Q108" s="101">
        <v>539668.57305457362</v>
      </c>
      <c r="R108" s="101">
        <v>591246.14044056542</v>
      </c>
      <c r="S108" s="101">
        <v>596854.05562565778</v>
      </c>
      <c r="T108" s="101">
        <v>626417.45003502071</v>
      </c>
      <c r="U108" s="101">
        <v>632515.49930640915</v>
      </c>
      <c r="V108" s="101">
        <v>668340.44650558149</v>
      </c>
      <c r="W108" s="101">
        <v>708511.7170490548</v>
      </c>
      <c r="X108" s="101">
        <v>735557.43154618738</v>
      </c>
      <c r="Y108" s="101">
        <v>768370.51265849813</v>
      </c>
      <c r="Z108" s="101">
        <v>794780.47235266422</v>
      </c>
      <c r="AA108" s="101">
        <v>642123.45087595086</v>
      </c>
      <c r="AB108" s="101">
        <v>782684.95491304295</v>
      </c>
      <c r="AC108" s="101">
        <v>825759.62197461422</v>
      </c>
      <c r="AE108" s="112">
        <v>825759.62197461422</v>
      </c>
      <c r="AF108" s="111">
        <f t="shared" si="0"/>
        <v>0</v>
      </c>
    </row>
    <row r="109" spans="2:32">
      <c r="B109" s="92" t="s">
        <v>26</v>
      </c>
      <c r="C109" s="92" t="s">
        <v>86</v>
      </c>
      <c r="D109" s="100" t="s">
        <v>33</v>
      </c>
      <c r="E109" s="98"/>
      <c r="F109" s="98" t="s">
        <v>27</v>
      </c>
      <c r="G109" s="101">
        <v>506638.83382165362</v>
      </c>
      <c r="H109" s="101">
        <v>492079.66135588026</v>
      </c>
      <c r="I109" s="101">
        <v>498003.64214883815</v>
      </c>
      <c r="J109" s="101">
        <v>493024.07009532198</v>
      </c>
      <c r="K109" s="101">
        <v>535047.56322603347</v>
      </c>
      <c r="L109" s="101">
        <v>520101.72072317312</v>
      </c>
      <c r="M109" s="101">
        <v>519880.3402869993</v>
      </c>
      <c r="N109" s="101">
        <v>551314.69705942948</v>
      </c>
      <c r="O109" s="101">
        <v>585100.42308663402</v>
      </c>
      <c r="P109" s="101">
        <v>660551.45449006255</v>
      </c>
      <c r="Q109" s="101">
        <v>689819.89404838474</v>
      </c>
      <c r="R109" s="101">
        <v>734163.00442280178</v>
      </c>
      <c r="S109" s="101">
        <v>745110.81350434164</v>
      </c>
      <c r="T109" s="101">
        <v>763942.64284403389</v>
      </c>
      <c r="U109" s="101">
        <v>766422.62630444928</v>
      </c>
      <c r="V109" s="101">
        <v>809197.81484637386</v>
      </c>
      <c r="W109" s="101">
        <v>841437.36932255549</v>
      </c>
      <c r="X109" s="101">
        <v>858806.1528060264</v>
      </c>
      <c r="Y109" s="101">
        <v>896529.92522680631</v>
      </c>
      <c r="Z109" s="101">
        <v>928220.79456011788</v>
      </c>
      <c r="AA109" s="101">
        <v>768312.02735673101</v>
      </c>
      <c r="AB109" s="101">
        <v>923983.37981653446</v>
      </c>
      <c r="AC109" s="101">
        <v>965025.74951435497</v>
      </c>
      <c r="AE109" s="112">
        <v>965025.74951435497</v>
      </c>
      <c r="AF109" s="111">
        <f t="shared" si="0"/>
        <v>0</v>
      </c>
    </row>
    <row r="110" spans="2:32">
      <c r="B110" s="92" t="s">
        <v>26</v>
      </c>
      <c r="C110" s="92" t="s">
        <v>86</v>
      </c>
      <c r="D110" s="100" t="s">
        <v>85</v>
      </c>
      <c r="E110" s="98"/>
      <c r="F110" s="98" t="s">
        <v>82</v>
      </c>
      <c r="G110" s="102">
        <v>-7.3632720815844932E-3</v>
      </c>
      <c r="H110" s="102">
        <v>-2.873678741906005E-2</v>
      </c>
      <c r="I110" s="102">
        <v>1.2038662147984214E-2</v>
      </c>
      <c r="J110" s="102">
        <v>-9.9990675410118746E-3</v>
      </c>
      <c r="K110" s="102">
        <v>8.5236189629821935E-2</v>
      </c>
      <c r="L110" s="102">
        <v>-2.7933670817497758E-2</v>
      </c>
      <c r="M110" s="102">
        <v>-4.2564834407010643E-4</v>
      </c>
      <c r="N110" s="102">
        <v>6.0464599902117611E-2</v>
      </c>
      <c r="O110" s="102">
        <v>6.1282106585238694E-2</v>
      </c>
      <c r="P110" s="102">
        <v>0.12895398537809077</v>
      </c>
      <c r="Q110" s="102">
        <v>4.4309098646852618E-2</v>
      </c>
      <c r="R110" s="102">
        <v>6.4282156483162822E-2</v>
      </c>
      <c r="S110" s="102">
        <v>1.4911959626931814E-2</v>
      </c>
      <c r="T110" s="102">
        <v>2.5273863965447063E-2</v>
      </c>
      <c r="U110" s="102">
        <v>3.2462953647709458E-3</v>
      </c>
      <c r="V110" s="102">
        <v>5.5811489736646624E-2</v>
      </c>
      <c r="W110" s="102">
        <v>3.9841376094549075E-2</v>
      </c>
      <c r="X110" s="102">
        <v>2.0641801893650946E-2</v>
      </c>
      <c r="Y110" s="102">
        <v>4.3925829242749126E-2</v>
      </c>
      <c r="Z110" s="102">
        <v>3.5348367568761585E-2</v>
      </c>
      <c r="AA110" s="102">
        <v>-0.1053720040938444</v>
      </c>
      <c r="AB110" s="102">
        <v>3.062190543476051E-2</v>
      </c>
      <c r="AC110" s="102">
        <v>7.6401046256454164E-2</v>
      </c>
      <c r="AE110" s="82">
        <v>7.6401046256454164E-2</v>
      </c>
      <c r="AF110" s="111">
        <f t="shared" si="0"/>
        <v>0</v>
      </c>
    </row>
    <row r="111" spans="2:32">
      <c r="B111" s="103" t="s">
        <v>9</v>
      </c>
      <c r="C111" s="103" t="s">
        <v>86</v>
      </c>
      <c r="D111" s="104" t="s">
        <v>23</v>
      </c>
      <c r="E111" s="105"/>
      <c r="F111" s="105" t="s">
        <v>52</v>
      </c>
      <c r="G111" s="106">
        <f t="shared" ref="G111:AB111" si="1">G88/G$94</f>
        <v>0.10748111861314695</v>
      </c>
      <c r="H111" s="106">
        <f t="shared" si="1"/>
        <v>9.3197762769721942E-2</v>
      </c>
      <c r="I111" s="106">
        <f t="shared" si="1"/>
        <v>0.117939321163993</v>
      </c>
      <c r="J111" s="106">
        <f t="shared" si="1"/>
        <v>0.12911025142808641</v>
      </c>
      <c r="K111" s="106">
        <f t="shared" si="1"/>
        <v>0.12190257773824309</v>
      </c>
      <c r="L111" s="106">
        <f t="shared" si="1"/>
        <v>0.14072617374506802</v>
      </c>
      <c r="M111" s="106">
        <f t="shared" si="1"/>
        <v>0.10456431102182207</v>
      </c>
      <c r="N111" s="106">
        <f t="shared" si="1"/>
        <v>0.1561090415221795</v>
      </c>
      <c r="O111" s="106">
        <f t="shared" si="1"/>
        <v>0.14414601227443108</v>
      </c>
      <c r="P111" s="106">
        <f t="shared" si="1"/>
        <v>0.1434410692826322</v>
      </c>
      <c r="Q111" s="106">
        <f t="shared" si="1"/>
        <v>0.15248834224638624</v>
      </c>
      <c r="R111" s="106">
        <f t="shared" si="1"/>
        <v>0.16723411172311856</v>
      </c>
      <c r="S111" s="106">
        <f t="shared" si="1"/>
        <v>0.16202726890500563</v>
      </c>
      <c r="T111" s="106">
        <f t="shared" si="1"/>
        <v>0.16694499329324805</v>
      </c>
      <c r="U111" s="106">
        <f t="shared" si="1"/>
        <v>0.19804062574741776</v>
      </c>
      <c r="V111" s="106">
        <f t="shared" si="1"/>
        <v>0.20734700159897945</v>
      </c>
      <c r="W111" s="106">
        <f t="shared" si="1"/>
        <v>0.17517762450717703</v>
      </c>
      <c r="X111" s="106">
        <f t="shared" si="1"/>
        <v>0.16144999885476899</v>
      </c>
      <c r="Y111" s="106">
        <f t="shared" si="1"/>
        <v>0.16604173995489044</v>
      </c>
      <c r="Z111" s="106">
        <f t="shared" si="1"/>
        <v>0.16516175650541048</v>
      </c>
      <c r="AA111" s="106">
        <f t="shared" si="1"/>
        <v>0.11299696465636629</v>
      </c>
      <c r="AB111" s="106">
        <f t="shared" si="1"/>
        <v>0.15384313686360926</v>
      </c>
      <c r="AC111" s="106">
        <v>0.17413588647269596</v>
      </c>
      <c r="AE111" s="82">
        <v>2.5130138327352006E-2</v>
      </c>
      <c r="AF111" s="111">
        <f t="shared" si="0"/>
        <v>-0.14900574814534395</v>
      </c>
    </row>
    <row r="112" spans="2:32">
      <c r="B112" s="103" t="s">
        <v>9</v>
      </c>
      <c r="C112" s="103" t="s">
        <v>86</v>
      </c>
      <c r="D112" s="104" t="s">
        <v>16</v>
      </c>
      <c r="E112" s="105"/>
      <c r="F112" s="105" t="s">
        <v>52</v>
      </c>
      <c r="G112" s="106">
        <f t="shared" ref="G112:AB112" si="2">G89/G$94</f>
        <v>0.72919421334877599</v>
      </c>
      <c r="H112" s="106">
        <f t="shared" si="2"/>
        <v>0.74222193325414132</v>
      </c>
      <c r="I112" s="106">
        <f t="shared" si="2"/>
        <v>0.7163187122893071</v>
      </c>
      <c r="J112" s="106">
        <f t="shared" si="2"/>
        <v>0.70461713640125612</v>
      </c>
      <c r="K112" s="106">
        <f t="shared" si="2"/>
        <v>0.77709683323025791</v>
      </c>
      <c r="L112" s="106">
        <f t="shared" si="2"/>
        <v>0.77189598762321476</v>
      </c>
      <c r="M112" s="106">
        <f t="shared" si="2"/>
        <v>0.78982297153456971</v>
      </c>
      <c r="N112" s="106">
        <f t="shared" si="2"/>
        <v>0.74081650572880542</v>
      </c>
      <c r="O112" s="106">
        <f t="shared" si="2"/>
        <v>0.72520268226087703</v>
      </c>
      <c r="P112" s="106">
        <f t="shared" si="2"/>
        <v>0.73918641895943793</v>
      </c>
      <c r="Q112" s="106">
        <f t="shared" si="2"/>
        <v>0.74209409860229159</v>
      </c>
      <c r="R112" s="106">
        <f t="shared" si="2"/>
        <v>0.7265122372971613</v>
      </c>
      <c r="S112" s="106">
        <f t="shared" si="2"/>
        <v>0.71551435831023213</v>
      </c>
      <c r="T112" s="106">
        <f t="shared" si="2"/>
        <v>0.72817657353605159</v>
      </c>
      <c r="U112" s="106">
        <f t="shared" si="2"/>
        <v>0.72456873731317184</v>
      </c>
      <c r="V112" s="106">
        <f t="shared" si="2"/>
        <v>0.67954140921842365</v>
      </c>
      <c r="W112" s="106">
        <f t="shared" si="2"/>
        <v>0.70771534401848613</v>
      </c>
      <c r="X112" s="106">
        <f t="shared" si="2"/>
        <v>0.73815595969107606</v>
      </c>
      <c r="Y112" s="106">
        <f t="shared" si="2"/>
        <v>0.71963665965432233</v>
      </c>
      <c r="Z112" s="106">
        <f t="shared" si="2"/>
        <v>0.70217157675096353</v>
      </c>
      <c r="AA112" s="106">
        <f t="shared" si="2"/>
        <v>0.76678624882340529</v>
      </c>
      <c r="AB112" s="106">
        <f t="shared" si="2"/>
        <v>0.75615712794953205</v>
      </c>
      <c r="AC112" s="106">
        <v>0.72973289378172779</v>
      </c>
      <c r="AE112" s="82">
        <v>0.10531022027805327</v>
      </c>
      <c r="AF112" s="111">
        <f t="shared" si="0"/>
        <v>-0.62442267350367453</v>
      </c>
    </row>
    <row r="113" spans="2:32">
      <c r="B113" s="103" t="s">
        <v>9</v>
      </c>
      <c r="C113" s="103" t="s">
        <v>86</v>
      </c>
      <c r="D113" s="104" t="s">
        <v>29</v>
      </c>
      <c r="E113" s="105"/>
      <c r="F113" s="105" t="s">
        <v>52</v>
      </c>
      <c r="G113" s="106">
        <f t="shared" ref="G113:AB113" si="3">G90/G$94</f>
        <v>8.7086208226985054E-2</v>
      </c>
      <c r="H113" s="106">
        <f t="shared" si="3"/>
        <v>8.4043673530039636E-2</v>
      </c>
      <c r="I113" s="106">
        <f t="shared" si="3"/>
        <v>7.7552317857725137E-2</v>
      </c>
      <c r="J113" s="106">
        <f t="shared" si="3"/>
        <v>7.2709095609186425E-2</v>
      </c>
      <c r="K113" s="106">
        <f t="shared" si="3"/>
        <v>3.3351897822468321E-2</v>
      </c>
      <c r="L113" s="106">
        <f t="shared" si="3"/>
        <v>3.8989661944702256E-2</v>
      </c>
      <c r="M113" s="106">
        <f t="shared" si="3"/>
        <v>4.1833443745456514E-2</v>
      </c>
      <c r="N113" s="106">
        <f t="shared" si="3"/>
        <v>4.0218755813530072E-2</v>
      </c>
      <c r="O113" s="106">
        <f t="shared" si="3"/>
        <v>4.4506485762680618E-2</v>
      </c>
      <c r="P113" s="106">
        <f t="shared" si="3"/>
        <v>4.6611710767514219E-2</v>
      </c>
      <c r="Q113" s="106">
        <f t="shared" si="3"/>
        <v>4.713582493953964E-2</v>
      </c>
      <c r="R113" s="106">
        <f t="shared" si="3"/>
        <v>4.6509098421528741E-2</v>
      </c>
      <c r="S113" s="106">
        <f t="shared" si="3"/>
        <v>4.6069371153631834E-2</v>
      </c>
      <c r="T113" s="106">
        <f t="shared" si="3"/>
        <v>4.6583464957557455E-2</v>
      </c>
      <c r="U113" s="106">
        <f t="shared" si="3"/>
        <v>4.4369501454787248E-2</v>
      </c>
      <c r="V113" s="106">
        <f t="shared" si="3"/>
        <v>4.0839096017948988E-2</v>
      </c>
      <c r="W113" s="106">
        <f t="shared" si="3"/>
        <v>4.1520194389991293E-2</v>
      </c>
      <c r="X113" s="106">
        <f t="shared" si="3"/>
        <v>4.616612427585827E-2</v>
      </c>
      <c r="Y113" s="106">
        <f t="shared" si="3"/>
        <v>3.6184014312958236E-2</v>
      </c>
      <c r="Z113" s="106">
        <f t="shared" si="3"/>
        <v>3.2775378617306603E-2</v>
      </c>
      <c r="AA113" s="106">
        <f t="shared" si="3"/>
        <v>3.6883542791644193E-2</v>
      </c>
      <c r="AB113" s="106">
        <f t="shared" si="3"/>
        <v>3.117815817916127E-2</v>
      </c>
      <c r="AC113" s="106">
        <v>3.2068086557450186E-2</v>
      </c>
      <c r="AE113" s="82">
        <v>4.6278539559310179E-3</v>
      </c>
      <c r="AF113" s="111">
        <f t="shared" si="0"/>
        <v>-2.744023260151917E-2</v>
      </c>
    </row>
    <row r="114" spans="2:32">
      <c r="B114" s="103" t="s">
        <v>9</v>
      </c>
      <c r="C114" s="103" t="s">
        <v>86</v>
      </c>
      <c r="D114" s="104" t="s">
        <v>18</v>
      </c>
      <c r="E114" s="105"/>
      <c r="F114" s="105" t="s">
        <v>52</v>
      </c>
      <c r="G114" s="106">
        <f t="shared" ref="G114:AB114" si="4">G91/G$94</f>
        <v>4.1575400208889432E-2</v>
      </c>
      <c r="H114" s="106">
        <f t="shared" si="4"/>
        <v>4.3219190594855184E-2</v>
      </c>
      <c r="I114" s="106">
        <f t="shared" si="4"/>
        <v>4.8386773560376864E-2</v>
      </c>
      <c r="J114" s="106">
        <f t="shared" si="4"/>
        <v>5.0247636091223402E-2</v>
      </c>
      <c r="K114" s="106">
        <f t="shared" si="4"/>
        <v>3.6750534638468453E-2</v>
      </c>
      <c r="L114" s="106">
        <f t="shared" si="4"/>
        <v>1.580180237706209E-2</v>
      </c>
      <c r="M114" s="106">
        <f t="shared" si="4"/>
        <v>2.7217166965639257E-2</v>
      </c>
      <c r="N114" s="106">
        <f t="shared" si="4"/>
        <v>2.3755799862961332E-2</v>
      </c>
      <c r="O114" s="106">
        <f t="shared" si="4"/>
        <v>3.0942594869620862E-2</v>
      </c>
      <c r="P114" s="106">
        <f t="shared" si="4"/>
        <v>2.4959759735801702E-2</v>
      </c>
      <c r="Q114" s="106">
        <f t="shared" si="4"/>
        <v>4.1595557425057848E-2</v>
      </c>
      <c r="R114" s="106">
        <f t="shared" si="4"/>
        <v>4.2988494572626802E-2</v>
      </c>
      <c r="S114" s="106">
        <f t="shared" si="4"/>
        <v>5.8770538991308047E-2</v>
      </c>
      <c r="T114" s="106">
        <f t="shared" si="4"/>
        <v>3.9459946604244026E-2</v>
      </c>
      <c r="U114" s="106">
        <f t="shared" si="4"/>
        <v>1.0174662857239499E-2</v>
      </c>
      <c r="V114" s="106">
        <f t="shared" si="4"/>
        <v>3.6733237444173138E-2</v>
      </c>
      <c r="W114" s="106">
        <f t="shared" si="4"/>
        <v>4.9460107250848026E-2</v>
      </c>
      <c r="X114" s="106">
        <f t="shared" si="4"/>
        <v>2.1976959229001395E-2</v>
      </c>
      <c r="Y114" s="106">
        <f t="shared" si="4"/>
        <v>4.8166323860602447E-2</v>
      </c>
      <c r="Z114" s="106">
        <f t="shared" si="4"/>
        <v>6.6935012667901556E-2</v>
      </c>
      <c r="AA114" s="106">
        <f t="shared" si="4"/>
        <v>5.0893779522099412E-2</v>
      </c>
      <c r="AB114" s="106">
        <f t="shared" si="4"/>
        <v>3.1122945222441432E-2</v>
      </c>
      <c r="AC114" s="106">
        <v>2.4505632448594172E-2</v>
      </c>
      <c r="AE114" s="82">
        <v>3.5364906436386842E-3</v>
      </c>
      <c r="AF114" s="111">
        <f t="shared" si="0"/>
        <v>-2.0969141804955488E-2</v>
      </c>
    </row>
    <row r="115" spans="2:32">
      <c r="B115" s="103" t="s">
        <v>9</v>
      </c>
      <c r="C115" s="103" t="s">
        <v>86</v>
      </c>
      <c r="D115" s="104" t="s">
        <v>34</v>
      </c>
      <c r="E115" s="105"/>
      <c r="F115" s="105" t="s">
        <v>52</v>
      </c>
      <c r="G115" s="106">
        <f t="shared" ref="G115:AB115" si="5">G92/G$94</f>
        <v>0</v>
      </c>
      <c r="H115" s="106">
        <f t="shared" si="5"/>
        <v>0</v>
      </c>
      <c r="I115" s="106">
        <f t="shared" si="5"/>
        <v>0</v>
      </c>
      <c r="J115" s="106">
        <f t="shared" si="5"/>
        <v>0</v>
      </c>
      <c r="K115" s="106">
        <f t="shared" si="5"/>
        <v>0</v>
      </c>
      <c r="L115" s="106">
        <f t="shared" si="5"/>
        <v>0</v>
      </c>
      <c r="M115" s="106">
        <f t="shared" si="5"/>
        <v>0</v>
      </c>
      <c r="N115" s="106">
        <f t="shared" si="5"/>
        <v>1.8649491003779324E-3</v>
      </c>
      <c r="O115" s="106">
        <f t="shared" si="5"/>
        <v>2.0683730132289107E-3</v>
      </c>
      <c r="P115" s="106">
        <f t="shared" si="5"/>
        <v>1.3414708838734558E-3</v>
      </c>
      <c r="Q115" s="106">
        <f t="shared" si="5"/>
        <v>1.5901000721946868E-3</v>
      </c>
      <c r="R115" s="106">
        <f t="shared" si="5"/>
        <v>1.8381959542974322E-3</v>
      </c>
      <c r="S115" s="106">
        <f t="shared" si="5"/>
        <v>1.9327902063917106E-3</v>
      </c>
      <c r="T115" s="106">
        <f t="shared" si="5"/>
        <v>2.2585427887991481E-3</v>
      </c>
      <c r="U115" s="106">
        <f t="shared" si="5"/>
        <v>2.4996996383526973E-3</v>
      </c>
      <c r="V115" s="106">
        <f t="shared" si="5"/>
        <v>7.5735244185006958E-3</v>
      </c>
      <c r="W115" s="106">
        <f t="shared" si="5"/>
        <v>1.0400917491933292E-2</v>
      </c>
      <c r="X115" s="106">
        <f t="shared" si="5"/>
        <v>1.1215202662789268E-2</v>
      </c>
      <c r="Y115" s="106">
        <f t="shared" si="5"/>
        <v>1.1208246677934405E-2</v>
      </c>
      <c r="Z115" s="106">
        <f t="shared" si="5"/>
        <v>1.1103903819630669E-2</v>
      </c>
      <c r="AA115" s="106">
        <f t="shared" si="5"/>
        <v>1.200352662867334E-2</v>
      </c>
      <c r="AB115" s="106">
        <f t="shared" si="5"/>
        <v>1.1203554912633144E-2</v>
      </c>
      <c r="AC115" s="106">
        <v>1.1518612246192642E-2</v>
      </c>
      <c r="AE115" s="82">
        <v>1.6622898642511526E-3</v>
      </c>
      <c r="AF115" s="111">
        <f t="shared" si="0"/>
        <v>-9.8563223819414895E-3</v>
      </c>
    </row>
    <row r="116" spans="2:32">
      <c r="B116" s="103" t="s">
        <v>9</v>
      </c>
      <c r="C116" s="103" t="s">
        <v>86</v>
      </c>
      <c r="D116" s="104" t="s">
        <v>20</v>
      </c>
      <c r="E116" s="105"/>
      <c r="F116" s="105" t="s">
        <v>52</v>
      </c>
      <c r="G116" s="106">
        <f t="shared" ref="G116:AB116" si="6">G93/G$94</f>
        <v>3.4663059602202687E-2</v>
      </c>
      <c r="H116" s="106">
        <f t="shared" si="6"/>
        <v>3.731743985124189E-2</v>
      </c>
      <c r="I116" s="106">
        <f t="shared" si="6"/>
        <v>3.9802875128597918E-2</v>
      </c>
      <c r="J116" s="106">
        <f t="shared" si="6"/>
        <v>4.3315880470247384E-2</v>
      </c>
      <c r="K116" s="106">
        <f t="shared" si="6"/>
        <v>3.0898156570562291E-2</v>
      </c>
      <c r="L116" s="106">
        <f t="shared" si="6"/>
        <v>3.2586374309952822E-2</v>
      </c>
      <c r="M116" s="106">
        <f t="shared" si="6"/>
        <v>3.6562106732512312E-2</v>
      </c>
      <c r="N116" s="106">
        <f t="shared" si="6"/>
        <v>3.7234947972145771E-2</v>
      </c>
      <c r="O116" s="106">
        <f t="shared" si="6"/>
        <v>5.3133851819161602E-2</v>
      </c>
      <c r="P116" s="106">
        <f t="shared" si="6"/>
        <v>4.4459570370740331E-2</v>
      </c>
      <c r="Q116" s="106">
        <f t="shared" si="6"/>
        <v>1.5096076714529959E-2</v>
      </c>
      <c r="R116" s="106">
        <f t="shared" si="6"/>
        <v>1.4917862031267128E-2</v>
      </c>
      <c r="S116" s="106">
        <f t="shared" si="6"/>
        <v>1.5685672433430841E-2</v>
      </c>
      <c r="T116" s="106">
        <f t="shared" si="6"/>
        <v>1.6576478820099619E-2</v>
      </c>
      <c r="U116" s="106">
        <f t="shared" si="6"/>
        <v>2.0346772989030953E-2</v>
      </c>
      <c r="V116" s="106">
        <f t="shared" si="6"/>
        <v>2.7965731301973946E-2</v>
      </c>
      <c r="W116" s="106">
        <f t="shared" si="6"/>
        <v>1.57258123415643E-2</v>
      </c>
      <c r="X116" s="106">
        <f t="shared" si="6"/>
        <v>2.1035755286506173E-2</v>
      </c>
      <c r="Y116" s="106">
        <f t="shared" si="6"/>
        <v>1.8763015539292029E-2</v>
      </c>
      <c r="Z116" s="106">
        <f t="shared" si="6"/>
        <v>2.1852371638787237E-2</v>
      </c>
      <c r="AA116" s="106">
        <f t="shared" si="6"/>
        <v>2.0435937577811428E-2</v>
      </c>
      <c r="AB116" s="106">
        <f t="shared" si="6"/>
        <v>1.6495076872622902E-2</v>
      </c>
      <c r="AC116" s="106">
        <v>2.8038888493339253E-2</v>
      </c>
      <c r="AE116" s="82">
        <v>4.0463867652765339E-3</v>
      </c>
      <c r="AF116" s="111">
        <f t="shared" si="0"/>
        <v>-2.3992501728062721E-2</v>
      </c>
    </row>
    <row r="117" spans="2:32">
      <c r="B117" s="103" t="s">
        <v>9</v>
      </c>
      <c r="C117" s="103" t="s">
        <v>86</v>
      </c>
      <c r="D117" s="104" t="s">
        <v>43</v>
      </c>
      <c r="E117" s="105"/>
      <c r="F117" s="105" t="s">
        <v>52</v>
      </c>
      <c r="G117" s="106">
        <f t="shared" ref="G117:AB117" si="7">G94/G$94</f>
        <v>1</v>
      </c>
      <c r="H117" s="106">
        <f t="shared" si="7"/>
        <v>1</v>
      </c>
      <c r="I117" s="106">
        <f t="shared" si="7"/>
        <v>1</v>
      </c>
      <c r="J117" s="106">
        <f t="shared" si="7"/>
        <v>1</v>
      </c>
      <c r="K117" s="106">
        <f t="shared" si="7"/>
        <v>1</v>
      </c>
      <c r="L117" s="106">
        <f t="shared" si="7"/>
        <v>1</v>
      </c>
      <c r="M117" s="106">
        <f t="shared" si="7"/>
        <v>1</v>
      </c>
      <c r="N117" s="106">
        <f t="shared" si="7"/>
        <v>1</v>
      </c>
      <c r="O117" s="106">
        <f t="shared" si="7"/>
        <v>1</v>
      </c>
      <c r="P117" s="106">
        <f t="shared" si="7"/>
        <v>1</v>
      </c>
      <c r="Q117" s="106">
        <f t="shared" si="7"/>
        <v>1</v>
      </c>
      <c r="R117" s="106">
        <f t="shared" si="7"/>
        <v>1</v>
      </c>
      <c r="S117" s="106">
        <f t="shared" si="7"/>
        <v>1</v>
      </c>
      <c r="T117" s="106">
        <f t="shared" si="7"/>
        <v>1</v>
      </c>
      <c r="U117" s="106">
        <f t="shared" si="7"/>
        <v>1</v>
      </c>
      <c r="V117" s="106">
        <f t="shared" si="7"/>
        <v>1</v>
      </c>
      <c r="W117" s="106">
        <f t="shared" si="7"/>
        <v>1</v>
      </c>
      <c r="X117" s="106">
        <f t="shared" si="7"/>
        <v>1</v>
      </c>
      <c r="Y117" s="106">
        <f t="shared" si="7"/>
        <v>1</v>
      </c>
      <c r="Z117" s="106">
        <f t="shared" si="7"/>
        <v>1</v>
      </c>
      <c r="AA117" s="106">
        <f t="shared" si="7"/>
        <v>1</v>
      </c>
      <c r="AB117" s="106">
        <f t="shared" si="7"/>
        <v>1</v>
      </c>
      <c r="AC117" s="106">
        <v>1</v>
      </c>
      <c r="AE117" s="82">
        <v>0.14431337983450265</v>
      </c>
      <c r="AF117" s="111">
        <f t="shared" si="0"/>
        <v>-0.85568662016549735</v>
      </c>
    </row>
    <row r="118" spans="2:32">
      <c r="B118" s="103" t="s">
        <v>10</v>
      </c>
      <c r="C118" s="103" t="s">
        <v>86</v>
      </c>
      <c r="D118" s="104" t="s">
        <v>71</v>
      </c>
      <c r="E118" s="105"/>
      <c r="F118" s="105" t="s">
        <v>52</v>
      </c>
      <c r="G118" s="106">
        <f t="shared" ref="G118:AB118" si="8">G95/G$108</f>
        <v>0</v>
      </c>
      <c r="H118" s="106">
        <f t="shared" si="8"/>
        <v>0</v>
      </c>
      <c r="I118" s="106">
        <f t="shared" si="8"/>
        <v>0</v>
      </c>
      <c r="J118" s="106">
        <f t="shared" si="8"/>
        <v>0</v>
      </c>
      <c r="K118" s="106">
        <f t="shared" si="8"/>
        <v>0</v>
      </c>
      <c r="L118" s="106">
        <f t="shared" si="8"/>
        <v>0</v>
      </c>
      <c r="M118" s="106">
        <f t="shared" si="8"/>
        <v>0</v>
      </c>
      <c r="N118" s="106">
        <f t="shared" si="8"/>
        <v>0</v>
      </c>
      <c r="O118" s="106">
        <f t="shared" si="8"/>
        <v>0</v>
      </c>
      <c r="P118" s="106">
        <f t="shared" si="8"/>
        <v>0</v>
      </c>
      <c r="Q118" s="106">
        <f t="shared" si="8"/>
        <v>0</v>
      </c>
      <c r="R118" s="106">
        <f t="shared" si="8"/>
        <v>0</v>
      </c>
      <c r="S118" s="106">
        <f t="shared" si="8"/>
        <v>0</v>
      </c>
      <c r="T118" s="106">
        <f t="shared" si="8"/>
        <v>0</v>
      </c>
      <c r="U118" s="106">
        <f t="shared" si="8"/>
        <v>0</v>
      </c>
      <c r="V118" s="106">
        <f t="shared" si="8"/>
        <v>0</v>
      </c>
      <c r="W118" s="106">
        <f t="shared" si="8"/>
        <v>0</v>
      </c>
      <c r="X118" s="106">
        <f t="shared" si="8"/>
        <v>6.6283856945115849E-2</v>
      </c>
      <c r="Y118" s="106">
        <f t="shared" si="8"/>
        <v>6.5379159516088817E-2</v>
      </c>
      <c r="Z118" s="106">
        <f t="shared" si="8"/>
        <v>6.1372489606204575E-2</v>
      </c>
      <c r="AA118" s="106">
        <f t="shared" si="8"/>
        <v>3.2461735869359284E-2</v>
      </c>
      <c r="AB118" s="106">
        <f t="shared" si="8"/>
        <v>3.1152597409322465E-2</v>
      </c>
      <c r="AC118" s="106">
        <v>3.6644473629788211E-2</v>
      </c>
      <c r="AE118" s="82">
        <v>3.1425753478261549E-2</v>
      </c>
      <c r="AF118" s="111">
        <f t="shared" si="0"/>
        <v>-5.2187201515266624E-3</v>
      </c>
    </row>
    <row r="119" spans="2:32">
      <c r="B119" s="103" t="s">
        <v>10</v>
      </c>
      <c r="C119" s="103" t="s">
        <v>86</v>
      </c>
      <c r="D119" s="104" t="s">
        <v>22</v>
      </c>
      <c r="E119" s="105"/>
      <c r="F119" s="105" t="s">
        <v>52</v>
      </c>
      <c r="G119" s="106">
        <f t="shared" ref="G119:AB119" si="9">G96/G$108</f>
        <v>2.9090205805092648E-3</v>
      </c>
      <c r="H119" s="106">
        <f t="shared" si="9"/>
        <v>3.5004978659278646E-3</v>
      </c>
      <c r="I119" s="106">
        <f t="shared" si="9"/>
        <v>3.5113571291185419E-3</v>
      </c>
      <c r="J119" s="106">
        <f t="shared" si="9"/>
        <v>3.3495999136607009E-3</v>
      </c>
      <c r="K119" s="106">
        <f t="shared" si="9"/>
        <v>2.6732730707771353E-3</v>
      </c>
      <c r="L119" s="106">
        <f t="shared" si="9"/>
        <v>3.4736884894183569E-3</v>
      </c>
      <c r="M119" s="106">
        <f t="shared" si="9"/>
        <v>3.3697874556687045E-3</v>
      </c>
      <c r="N119" s="106">
        <f t="shared" si="9"/>
        <v>3.2102709821397765E-3</v>
      </c>
      <c r="O119" s="106">
        <f t="shared" si="9"/>
        <v>3.084243832988989E-3</v>
      </c>
      <c r="P119" s="106">
        <f t="shared" si="9"/>
        <v>4.0213860695655535E-4</v>
      </c>
      <c r="Q119" s="106">
        <f t="shared" si="9"/>
        <v>3.6596488850786477E-6</v>
      </c>
      <c r="R119" s="106">
        <f t="shared" si="9"/>
        <v>3.1820452031981858E-6</v>
      </c>
      <c r="S119" s="106">
        <f t="shared" si="9"/>
        <v>3.5538105241799417E-5</v>
      </c>
      <c r="T119" s="106">
        <f t="shared" si="9"/>
        <v>1.6247007318419657E-3</v>
      </c>
      <c r="U119" s="106">
        <f t="shared" si="9"/>
        <v>3.9031378666037433E-3</v>
      </c>
      <c r="V119" s="106">
        <f t="shared" si="9"/>
        <v>1.6743104530099189E-3</v>
      </c>
      <c r="W119" s="106">
        <f t="shared" si="9"/>
        <v>3.497862945015784E-3</v>
      </c>
      <c r="X119" s="106">
        <f t="shared" si="9"/>
        <v>2.8696030020236999E-3</v>
      </c>
      <c r="Y119" s="106">
        <f t="shared" si="9"/>
        <v>2.7304248404309982E-3</v>
      </c>
      <c r="Z119" s="106">
        <f t="shared" si="9"/>
        <v>1.9706414755537712E-3</v>
      </c>
      <c r="AA119" s="106">
        <f t="shared" si="9"/>
        <v>2.6241058557120106E-3</v>
      </c>
      <c r="AB119" s="106">
        <f t="shared" si="9"/>
        <v>1.9197523337557447E-3</v>
      </c>
      <c r="AC119" s="106">
        <v>1.9684664549455182E-3</v>
      </c>
      <c r="AE119" s="82">
        <v>1.688127442307126E-3</v>
      </c>
      <c r="AF119" s="111">
        <f t="shared" si="0"/>
        <v>-2.8033901263839218E-4</v>
      </c>
    </row>
    <row r="120" spans="2:32">
      <c r="B120" s="103" t="s">
        <v>10</v>
      </c>
      <c r="C120" s="103" t="s">
        <v>86</v>
      </c>
      <c r="D120" s="104" t="s">
        <v>21</v>
      </c>
      <c r="E120" s="105"/>
      <c r="F120" s="105" t="s">
        <v>52</v>
      </c>
      <c r="G120" s="106">
        <f t="shared" ref="G120:AB120" si="10">G97/G$108</f>
        <v>1.7679602406305395E-2</v>
      </c>
      <c r="H120" s="106">
        <f t="shared" si="10"/>
        <v>1.7810038288426446E-2</v>
      </c>
      <c r="I120" s="106">
        <f t="shared" si="10"/>
        <v>1.6654414101280036E-2</v>
      </c>
      <c r="J120" s="106">
        <f t="shared" si="10"/>
        <v>1.6524762285666999E-2</v>
      </c>
      <c r="K120" s="106">
        <f t="shared" si="10"/>
        <v>1.0316713548019378E-2</v>
      </c>
      <c r="L120" s="106">
        <f t="shared" si="10"/>
        <v>1.206922190173308E-2</v>
      </c>
      <c r="M120" s="106">
        <f t="shared" si="10"/>
        <v>1.2545913379974681E-2</v>
      </c>
      <c r="N120" s="106">
        <f t="shared" si="10"/>
        <v>1.4070031968207662E-2</v>
      </c>
      <c r="O120" s="106">
        <f t="shared" si="10"/>
        <v>1.2620241529100925E-2</v>
      </c>
      <c r="P120" s="106">
        <f t="shared" si="10"/>
        <v>1.2903328737323869E-2</v>
      </c>
      <c r="Q120" s="106">
        <f t="shared" si="10"/>
        <v>1.2046647687759704E-2</v>
      </c>
      <c r="R120" s="106">
        <f t="shared" si="10"/>
        <v>1.0742458354358823E-2</v>
      </c>
      <c r="S120" s="106">
        <f t="shared" si="10"/>
        <v>9.9511264311490325E-3</v>
      </c>
      <c r="T120" s="106">
        <f t="shared" si="10"/>
        <v>9.8550345781984738E-3</v>
      </c>
      <c r="U120" s="106">
        <f t="shared" si="10"/>
        <v>9.43313938606994E-3</v>
      </c>
      <c r="V120" s="106">
        <f t="shared" si="10"/>
        <v>8.2631057416627188E-3</v>
      </c>
      <c r="W120" s="106">
        <f t="shared" si="10"/>
        <v>7.591328557042751E-3</v>
      </c>
      <c r="X120" s="106">
        <f t="shared" si="10"/>
        <v>6.737221034629674E-3</v>
      </c>
      <c r="Y120" s="106">
        <f t="shared" si="10"/>
        <v>6.2409617692429364E-3</v>
      </c>
      <c r="Z120" s="106">
        <f t="shared" si="10"/>
        <v>6.0174227670125712E-3</v>
      </c>
      <c r="AA120" s="106">
        <f t="shared" si="10"/>
        <v>8.0837633490717011E-3</v>
      </c>
      <c r="AB120" s="106">
        <f t="shared" si="10"/>
        <v>7.1382175553614214E-3</v>
      </c>
      <c r="AC120" s="106">
        <v>6.4450287290619196E-3</v>
      </c>
      <c r="AE120" s="82">
        <v>5.5271604129461154E-3</v>
      </c>
      <c r="AF120" s="111">
        <f t="shared" si="0"/>
        <v>-9.1786831611580418E-4</v>
      </c>
    </row>
    <row r="121" spans="2:32">
      <c r="B121" s="103" t="s">
        <v>10</v>
      </c>
      <c r="C121" s="103" t="s">
        <v>86</v>
      </c>
      <c r="D121" s="104" t="s">
        <v>95</v>
      </c>
      <c r="E121" s="105"/>
      <c r="F121" s="105" t="s">
        <v>52</v>
      </c>
      <c r="G121" s="106">
        <f t="shared" ref="G121:AB121" si="11">G98/G$108</f>
        <v>5.5028447273546589E-2</v>
      </c>
      <c r="H121" s="106">
        <f t="shared" si="11"/>
        <v>5.9421726516559713E-2</v>
      </c>
      <c r="I121" s="106">
        <f t="shared" si="11"/>
        <v>6.702716524289952E-2</v>
      </c>
      <c r="J121" s="106">
        <f t="shared" si="11"/>
        <v>7.4769715682731441E-2</v>
      </c>
      <c r="K121" s="106">
        <f t="shared" si="11"/>
        <v>7.1660340610373449E-2</v>
      </c>
      <c r="L121" s="106">
        <f t="shared" si="11"/>
        <v>8.5412036779832418E-2</v>
      </c>
      <c r="M121" s="106">
        <f t="shared" si="11"/>
        <v>9.1746969228921102E-2</v>
      </c>
      <c r="N121" s="106">
        <f t="shared" si="11"/>
        <v>9.74968142125619E-2</v>
      </c>
      <c r="O121" s="106">
        <f t="shared" si="11"/>
        <v>9.9271956706296544E-2</v>
      </c>
      <c r="P121" s="106">
        <f t="shared" si="11"/>
        <v>9.4688999397885734E-2</v>
      </c>
      <c r="Q121" s="106">
        <f t="shared" si="11"/>
        <v>9.7650571627861477E-2</v>
      </c>
      <c r="R121" s="106">
        <f t="shared" si="11"/>
        <v>9.9429239243132128E-2</v>
      </c>
      <c r="S121" s="106">
        <f t="shared" si="11"/>
        <v>0.10790779187910904</v>
      </c>
      <c r="T121" s="106">
        <f t="shared" si="11"/>
        <v>0.11395873353488617</v>
      </c>
      <c r="U121" s="106">
        <f t="shared" si="11"/>
        <v>0.11463846578906399</v>
      </c>
      <c r="V121" s="106">
        <f t="shared" si="11"/>
        <v>0.11222124362105035</v>
      </c>
      <c r="W121" s="106">
        <f t="shared" si="11"/>
        <v>0.11199790863357445</v>
      </c>
      <c r="X121" s="106">
        <f t="shared" si="11"/>
        <v>0.1125678589270506</v>
      </c>
      <c r="Y121" s="106">
        <f t="shared" si="11"/>
        <v>0.1151828091671518</v>
      </c>
      <c r="Z121" s="106">
        <f t="shared" si="11"/>
        <v>0.1158147294188242</v>
      </c>
      <c r="AA121" s="106">
        <f t="shared" si="11"/>
        <v>0.12716242212476406</v>
      </c>
      <c r="AB121" s="106">
        <f t="shared" si="11"/>
        <v>0.11602321546289374</v>
      </c>
      <c r="AC121" s="106">
        <v>0.11220064522134657</v>
      </c>
      <c r="AE121" s="82">
        <v>9.6221598171945158E-2</v>
      </c>
      <c r="AF121" s="111">
        <f t="shared" si="0"/>
        <v>-1.597904704940141E-2</v>
      </c>
    </row>
    <row r="122" spans="2:32">
      <c r="B122" s="103" t="s">
        <v>10</v>
      </c>
      <c r="C122" s="103" t="s">
        <v>86</v>
      </c>
      <c r="D122" s="104" t="s">
        <v>15</v>
      </c>
      <c r="E122" s="105"/>
      <c r="F122" s="105" t="s">
        <v>52</v>
      </c>
      <c r="G122" s="106">
        <f t="shared" ref="G122:AB122" si="12">G99/G$108</f>
        <v>0.1341254334348751</v>
      </c>
      <c r="H122" s="106">
        <f t="shared" si="12"/>
        <v>0.12775427863820413</v>
      </c>
      <c r="I122" s="106">
        <f t="shared" si="12"/>
        <v>0.12652129186920733</v>
      </c>
      <c r="J122" s="106">
        <f t="shared" si="12"/>
        <v>0.12161606680810726</v>
      </c>
      <c r="K122" s="106">
        <f t="shared" si="12"/>
        <v>0.11123047446883731</v>
      </c>
      <c r="L122" s="106">
        <f t="shared" si="12"/>
        <v>0.11146960711660436</v>
      </c>
      <c r="M122" s="106">
        <f t="shared" si="12"/>
        <v>0.10589852434141857</v>
      </c>
      <c r="N122" s="106">
        <f t="shared" si="12"/>
        <v>9.9773432096785852E-2</v>
      </c>
      <c r="O122" s="106">
        <f t="shared" si="12"/>
        <v>0.10051658482257664</v>
      </c>
      <c r="P122" s="106">
        <f t="shared" si="12"/>
        <v>0.10385999791526514</v>
      </c>
      <c r="Q122" s="106">
        <f t="shared" si="12"/>
        <v>8.9774965483608596E-2</v>
      </c>
      <c r="R122" s="106">
        <f t="shared" si="12"/>
        <v>5.6487325248608521E-2</v>
      </c>
      <c r="S122" s="106">
        <f t="shared" si="12"/>
        <v>1.5988523048116158E-2</v>
      </c>
      <c r="T122" s="106">
        <f t="shared" si="12"/>
        <v>1.5766877898482953E-2</v>
      </c>
      <c r="U122" s="106">
        <f t="shared" si="12"/>
        <v>1.6208023874870234E-2</v>
      </c>
      <c r="V122" s="106">
        <f t="shared" si="12"/>
        <v>1.576005598127236E-2</v>
      </c>
      <c r="W122" s="106">
        <f t="shared" si="12"/>
        <v>1.6512719496763646E-2</v>
      </c>
      <c r="X122" s="106">
        <f t="shared" si="12"/>
        <v>1.7166975063882928E-2</v>
      </c>
      <c r="Y122" s="106">
        <f t="shared" si="12"/>
        <v>1.7497971396652739E-2</v>
      </c>
      <c r="Z122" s="106">
        <f t="shared" si="12"/>
        <v>1.8252327890681284E-2</v>
      </c>
      <c r="AA122" s="106">
        <f t="shared" si="12"/>
        <v>2.009091503407083E-2</v>
      </c>
      <c r="AB122" s="106">
        <f t="shared" si="12"/>
        <v>2.14516477425837E-2</v>
      </c>
      <c r="AC122" s="106">
        <v>1.8641494553839261E-2</v>
      </c>
      <c r="AE122" s="82">
        <v>1.5986667557436208E-2</v>
      </c>
      <c r="AF122" s="111">
        <f t="shared" si="0"/>
        <v>-2.6548269964030528E-3</v>
      </c>
    </row>
    <row r="123" spans="2:32">
      <c r="B123" s="103" t="s">
        <v>10</v>
      </c>
      <c r="C123" s="103" t="s">
        <v>86</v>
      </c>
      <c r="D123" s="104" t="s">
        <v>40</v>
      </c>
      <c r="E123" s="105"/>
      <c r="F123" s="105" t="s">
        <v>52</v>
      </c>
      <c r="G123" s="106">
        <f t="shared" ref="G123:AB123" si="13">G100/G$108</f>
        <v>0</v>
      </c>
      <c r="H123" s="106">
        <f t="shared" si="13"/>
        <v>0</v>
      </c>
      <c r="I123" s="106">
        <f t="shared" si="13"/>
        <v>0</v>
      </c>
      <c r="J123" s="106">
        <f t="shared" si="13"/>
        <v>0</v>
      </c>
      <c r="K123" s="106">
        <f t="shared" si="13"/>
        <v>0</v>
      </c>
      <c r="L123" s="106">
        <f t="shared" si="13"/>
        <v>0</v>
      </c>
      <c r="M123" s="106">
        <f t="shared" si="13"/>
        <v>0</v>
      </c>
      <c r="N123" s="106">
        <f t="shared" si="13"/>
        <v>0</v>
      </c>
      <c r="O123" s="106">
        <f t="shared" si="13"/>
        <v>0</v>
      </c>
      <c r="P123" s="106">
        <f t="shared" si="13"/>
        <v>0</v>
      </c>
      <c r="Q123" s="106">
        <f t="shared" si="13"/>
        <v>1.5558898866918365E-2</v>
      </c>
      <c r="R123" s="106">
        <f t="shared" si="13"/>
        <v>4.2542009361140116E-2</v>
      </c>
      <c r="S123" s="106">
        <f t="shared" si="13"/>
        <v>8.5580007902586755E-2</v>
      </c>
      <c r="T123" s="106">
        <f t="shared" si="13"/>
        <v>8.6788032427883438E-2</v>
      </c>
      <c r="U123" s="106">
        <f t="shared" si="13"/>
        <v>9.0452237971310648E-2</v>
      </c>
      <c r="V123" s="106">
        <f t="shared" si="13"/>
        <v>9.5980718190094433E-2</v>
      </c>
      <c r="W123" s="106">
        <f t="shared" si="13"/>
        <v>0.10159571371878685</v>
      </c>
      <c r="X123" s="106">
        <f t="shared" si="13"/>
        <v>0.10126707287308849</v>
      </c>
      <c r="Y123" s="106">
        <f t="shared" si="13"/>
        <v>0.1012141829591668</v>
      </c>
      <c r="Z123" s="106">
        <f t="shared" si="13"/>
        <v>0.10370101370974757</v>
      </c>
      <c r="AA123" s="106">
        <f t="shared" si="13"/>
        <v>9.7155398207891611E-2</v>
      </c>
      <c r="AB123" s="106">
        <f t="shared" si="13"/>
        <v>0.10408811118219002</v>
      </c>
      <c r="AC123" s="106">
        <v>9.8558773612275399E-2</v>
      </c>
      <c r="AE123" s="82">
        <v>8.4522532754881252E-2</v>
      </c>
      <c r="AF123" s="111">
        <f t="shared" si="0"/>
        <v>-1.4036240857394147E-2</v>
      </c>
    </row>
    <row r="124" spans="2:32">
      <c r="B124" s="103" t="s">
        <v>10</v>
      </c>
      <c r="C124" s="103" t="s">
        <v>86</v>
      </c>
      <c r="D124" s="104" t="s">
        <v>96</v>
      </c>
      <c r="E124" s="105"/>
      <c r="F124" s="105" t="s">
        <v>52</v>
      </c>
      <c r="G124" s="106">
        <f t="shared" ref="G124:AB124" si="14">G101/G$108</f>
        <v>0.12002312683564571</v>
      </c>
      <c r="H124" s="106">
        <f t="shared" si="14"/>
        <v>0.13390930826058517</v>
      </c>
      <c r="I124" s="106">
        <f t="shared" si="14"/>
        <v>0.12803275874150319</v>
      </c>
      <c r="J124" s="106">
        <f t="shared" si="14"/>
        <v>8.8279936468556086E-2</v>
      </c>
      <c r="K124" s="106">
        <f t="shared" si="14"/>
        <v>5.4142521884079003E-2</v>
      </c>
      <c r="L124" s="106">
        <f t="shared" si="14"/>
        <v>3.6336142994581808E-2</v>
      </c>
      <c r="M124" s="106">
        <f t="shared" si="14"/>
        <v>3.4400262101599972E-2</v>
      </c>
      <c r="N124" s="106">
        <f t="shared" si="14"/>
        <v>2.4863407680572502E-2</v>
      </c>
      <c r="O124" s="106">
        <f t="shared" si="14"/>
        <v>2.1344127641747049E-2</v>
      </c>
      <c r="P124" s="106">
        <f t="shared" si="14"/>
        <v>5.2053712189870614E-2</v>
      </c>
      <c r="Q124" s="106">
        <f t="shared" si="14"/>
        <v>5.1810920835615323E-2</v>
      </c>
      <c r="R124" s="106">
        <f t="shared" si="14"/>
        <v>5.0333932145966494E-2</v>
      </c>
      <c r="S124" s="106">
        <f t="shared" si="14"/>
        <v>5.1797418178875468E-2</v>
      </c>
      <c r="T124" s="106">
        <f t="shared" si="14"/>
        <v>5.3877934486201103E-2</v>
      </c>
      <c r="U124" s="106">
        <f t="shared" si="14"/>
        <v>5.8826136422429599E-2</v>
      </c>
      <c r="V124" s="106">
        <f t="shared" si="14"/>
        <v>5.8633583315794019E-2</v>
      </c>
      <c r="W124" s="106">
        <f t="shared" si="14"/>
        <v>6.1323648951724784E-2</v>
      </c>
      <c r="X124" s="106">
        <f t="shared" si="14"/>
        <v>2.0870208845958478E-2</v>
      </c>
      <c r="Y124" s="106">
        <f t="shared" si="14"/>
        <v>2.1006258421360342E-2</v>
      </c>
      <c r="Z124" s="106">
        <f t="shared" si="14"/>
        <v>2.043349949975785E-2</v>
      </c>
      <c r="AA124" s="106">
        <f t="shared" si="14"/>
        <v>9.7635261842447928E-3</v>
      </c>
      <c r="AB124" s="106">
        <f t="shared" si="14"/>
        <v>1.0962318153794321E-2</v>
      </c>
      <c r="AC124" s="106">
        <v>1.4972425131114925E-2</v>
      </c>
      <c r="AE124" s="82">
        <v>1.208072201458662E-2</v>
      </c>
      <c r="AF124" s="111">
        <f t="shared" si="0"/>
        <v>-2.891703116528305E-3</v>
      </c>
    </row>
    <row r="125" spans="2:32">
      <c r="B125" s="103" t="s">
        <v>10</v>
      </c>
      <c r="C125" s="103" t="s">
        <v>86</v>
      </c>
      <c r="D125" s="104" t="s">
        <v>97</v>
      </c>
      <c r="E125" s="105"/>
      <c r="F125" s="105" t="s">
        <v>52</v>
      </c>
      <c r="G125" s="106">
        <f t="shared" ref="G125:AB125" si="15">G102/G$108</f>
        <v>0.29886866124469952</v>
      </c>
      <c r="H125" s="106">
        <f t="shared" si="15"/>
        <v>0.28056557885036021</v>
      </c>
      <c r="I125" s="106">
        <f t="shared" si="15"/>
        <v>0.2721537999586191</v>
      </c>
      <c r="J125" s="106">
        <f t="shared" si="15"/>
        <v>0.30926321808519425</v>
      </c>
      <c r="K125" s="106">
        <f t="shared" si="15"/>
        <v>0.34629912049508421</v>
      </c>
      <c r="L125" s="106">
        <f t="shared" si="15"/>
        <v>0.33353505512209886</v>
      </c>
      <c r="M125" s="106">
        <f t="shared" si="15"/>
        <v>0.34270980796951017</v>
      </c>
      <c r="N125" s="106">
        <f t="shared" si="15"/>
        <v>0.32959305094317359</v>
      </c>
      <c r="O125" s="106">
        <f t="shared" si="15"/>
        <v>0.35624675030145392</v>
      </c>
      <c r="P125" s="106">
        <f t="shared" si="15"/>
        <v>0.30864584239798087</v>
      </c>
      <c r="Q125" s="106">
        <f t="shared" si="15"/>
        <v>0.34406916986047331</v>
      </c>
      <c r="R125" s="106">
        <f t="shared" si="15"/>
        <v>0.32175205191013379</v>
      </c>
      <c r="S125" s="106">
        <f t="shared" si="15"/>
        <v>0.33058214797135882</v>
      </c>
      <c r="T125" s="106">
        <f t="shared" si="15"/>
        <v>0.333603773352533</v>
      </c>
      <c r="U125" s="106">
        <f t="shared" si="15"/>
        <v>0.32372723739640036</v>
      </c>
      <c r="V125" s="106">
        <f t="shared" si="15"/>
        <v>0.32812029196361231</v>
      </c>
      <c r="W125" s="106">
        <f t="shared" si="15"/>
        <v>0.32112874825835175</v>
      </c>
      <c r="X125" s="106">
        <f t="shared" si="15"/>
        <v>0.30450650421211362</v>
      </c>
      <c r="Y125" s="106">
        <f t="shared" si="15"/>
        <v>0.29975859856539255</v>
      </c>
      <c r="Z125" s="106">
        <f t="shared" si="15"/>
        <v>0.30050076690891075</v>
      </c>
      <c r="AA125" s="106">
        <f t="shared" si="15"/>
        <v>0.31561572992287612</v>
      </c>
      <c r="AB125" s="106">
        <f t="shared" si="15"/>
        <v>0.33109725101732101</v>
      </c>
      <c r="AC125" s="106">
        <v>0.31813183556048713</v>
      </c>
      <c r="AE125" s="82">
        <v>0.27159063038870951</v>
      </c>
      <c r="AF125" s="111">
        <f t="shared" si="0"/>
        <v>-4.6541205171777622E-2</v>
      </c>
    </row>
    <row r="126" spans="2:32">
      <c r="B126" s="103" t="s">
        <v>10</v>
      </c>
      <c r="C126" s="103" t="s">
        <v>86</v>
      </c>
      <c r="D126" s="104" t="s">
        <v>98</v>
      </c>
      <c r="E126" s="105"/>
      <c r="F126" s="105" t="s">
        <v>52</v>
      </c>
      <c r="G126" s="106">
        <f t="shared" ref="G126:AB126" si="16">G103/G$108</f>
        <v>0.18005618041119389</v>
      </c>
      <c r="H126" s="106">
        <f t="shared" si="16"/>
        <v>0.1663685879033947</v>
      </c>
      <c r="I126" s="106">
        <f t="shared" si="16"/>
        <v>0.16085065692731068</v>
      </c>
      <c r="J126" s="106">
        <f t="shared" si="16"/>
        <v>0.14622696220213879</v>
      </c>
      <c r="K126" s="106">
        <f t="shared" si="16"/>
        <v>0.16149980450248286</v>
      </c>
      <c r="L126" s="106">
        <f t="shared" si="16"/>
        <v>0.14532556194239848</v>
      </c>
      <c r="M126" s="106">
        <f t="shared" si="16"/>
        <v>9.0263290149854972E-2</v>
      </c>
      <c r="N126" s="106">
        <f t="shared" si="16"/>
        <v>9.1409056892266582E-2</v>
      </c>
      <c r="O126" s="106">
        <f t="shared" si="16"/>
        <v>4.4401281277753897E-2</v>
      </c>
      <c r="P126" s="106">
        <f t="shared" si="16"/>
        <v>3.9222566235479532E-2</v>
      </c>
      <c r="Q126" s="106">
        <f t="shared" si="16"/>
        <v>2.546146671175287E-2</v>
      </c>
      <c r="R126" s="106">
        <f t="shared" si="16"/>
        <v>3.878953596557478E-2</v>
      </c>
      <c r="S126" s="106">
        <f t="shared" si="16"/>
        <v>2.6402686264102092E-2</v>
      </c>
      <c r="T126" s="106">
        <f t="shared" si="16"/>
        <v>2.7287993097848556E-2</v>
      </c>
      <c r="U126" s="106">
        <f t="shared" si="16"/>
        <v>1.4887242661663646E-2</v>
      </c>
      <c r="V126" s="106">
        <f t="shared" si="16"/>
        <v>1.3861531864329056E-2</v>
      </c>
      <c r="W126" s="106">
        <f t="shared" si="16"/>
        <v>1.3672116972597141E-2</v>
      </c>
      <c r="X126" s="106">
        <f t="shared" si="16"/>
        <v>5.0699217225549324E-3</v>
      </c>
      <c r="Y126" s="106">
        <f t="shared" si="16"/>
        <v>3.7850719681309687E-3</v>
      </c>
      <c r="Z126" s="106">
        <f t="shared" si="16"/>
        <v>3.7018000202467681E-3</v>
      </c>
      <c r="AA126" s="106">
        <f t="shared" si="16"/>
        <v>5.7315106901198159E-3</v>
      </c>
      <c r="AB126" s="106">
        <f t="shared" si="16"/>
        <v>1.2864913965726074E-2</v>
      </c>
      <c r="AC126" s="106">
        <v>2.4394499228493939E-2</v>
      </c>
      <c r="AE126" s="82">
        <v>2.0920358325385031E-2</v>
      </c>
      <c r="AF126" s="111">
        <f t="shared" si="0"/>
        <v>-3.4741409031089077E-3</v>
      </c>
    </row>
    <row r="127" spans="2:32">
      <c r="B127" s="103" t="s">
        <v>10</v>
      </c>
      <c r="C127" s="103" t="s">
        <v>86</v>
      </c>
      <c r="D127" s="104" t="s">
        <v>24</v>
      </c>
      <c r="E127" s="105"/>
      <c r="F127" s="105" t="s">
        <v>52</v>
      </c>
      <c r="G127" s="106">
        <f t="shared" ref="G127:AB127" si="17">G104/G$108</f>
        <v>1.0348328759169312E-4</v>
      </c>
      <c r="H127" s="106">
        <f t="shared" si="17"/>
        <v>1.3973788687052964E-5</v>
      </c>
      <c r="I127" s="106">
        <f t="shared" si="17"/>
        <v>7.5379587359939619E-4</v>
      </c>
      <c r="J127" s="106">
        <f t="shared" si="17"/>
        <v>2.9034690897876306E-3</v>
      </c>
      <c r="K127" s="106">
        <f t="shared" si="17"/>
        <v>6.061041326512721E-3</v>
      </c>
      <c r="L127" s="106">
        <f t="shared" si="17"/>
        <v>1.8707420210237757E-2</v>
      </c>
      <c r="M127" s="106">
        <f t="shared" si="17"/>
        <v>4.1804483634575756E-2</v>
      </c>
      <c r="N127" s="106">
        <f t="shared" si="17"/>
        <v>6.6093282425638902E-2</v>
      </c>
      <c r="O127" s="106">
        <f t="shared" si="17"/>
        <v>8.1096147836495186E-2</v>
      </c>
      <c r="P127" s="106">
        <f t="shared" si="17"/>
        <v>7.6665569457446611E-2</v>
      </c>
      <c r="Q127" s="106">
        <f t="shared" si="17"/>
        <v>8.7013856587513844E-2</v>
      </c>
      <c r="R127" s="106">
        <f t="shared" si="17"/>
        <v>0.11000596362741896</v>
      </c>
      <c r="S127" s="106">
        <f t="shared" si="17"/>
        <v>0.10374526881748135</v>
      </c>
      <c r="T127" s="106">
        <f t="shared" si="17"/>
        <v>0.11175423700967409</v>
      </c>
      <c r="U127" s="106">
        <f t="shared" si="17"/>
        <v>0.12036477105898737</v>
      </c>
      <c r="V127" s="106">
        <f t="shared" si="17"/>
        <v>0.11968077901459548</v>
      </c>
      <c r="W127" s="106">
        <f t="shared" si="17"/>
        <v>0.11496650382652046</v>
      </c>
      <c r="X127" s="106">
        <f t="shared" si="17"/>
        <v>0.1186260535738228</v>
      </c>
      <c r="Y127" s="106">
        <f t="shared" si="17"/>
        <v>0.1252801463478182</v>
      </c>
      <c r="Z127" s="106">
        <f t="shared" si="17"/>
        <v>0.12784147652244654</v>
      </c>
      <c r="AA127" s="106">
        <f t="shared" si="17"/>
        <v>0.11777326588825793</v>
      </c>
      <c r="AB127" s="106">
        <f t="shared" si="17"/>
        <v>0.12504177016826928</v>
      </c>
      <c r="AC127" s="106">
        <v>0.13140666733508313</v>
      </c>
      <c r="AE127" s="82">
        <v>0.11269239598833647</v>
      </c>
      <c r="AF127" s="111">
        <f t="shared" si="0"/>
        <v>-1.8714271346746664E-2</v>
      </c>
    </row>
    <row r="128" spans="2:32">
      <c r="B128" s="103" t="s">
        <v>10</v>
      </c>
      <c r="C128" s="103" t="s">
        <v>86</v>
      </c>
      <c r="D128" s="104" t="s">
        <v>20</v>
      </c>
      <c r="E128" s="105"/>
      <c r="F128" s="105" t="s">
        <v>52</v>
      </c>
      <c r="G128" s="106">
        <f t="shared" ref="G128:AB128" si="18">G105/G$108</f>
        <v>1.4292984009224362E-2</v>
      </c>
      <c r="H128" s="106">
        <f t="shared" si="18"/>
        <v>1.6943162148331754E-2</v>
      </c>
      <c r="I128" s="106">
        <f t="shared" si="18"/>
        <v>2.0686764668968211E-2</v>
      </c>
      <c r="J128" s="106">
        <f t="shared" si="18"/>
        <v>2.0240215494175963E-2</v>
      </c>
      <c r="K128" s="106">
        <f t="shared" si="18"/>
        <v>2.3825009237060893E-2</v>
      </c>
      <c r="L128" s="106">
        <f t="shared" si="18"/>
        <v>2.4447583472536484E-2</v>
      </c>
      <c r="M128" s="106">
        <f t="shared" si="18"/>
        <v>3.7580314852035682E-2</v>
      </c>
      <c r="N128" s="106">
        <f t="shared" si="18"/>
        <v>2.3475949567492445E-2</v>
      </c>
      <c r="O128" s="106">
        <f t="shared" si="18"/>
        <v>3.8004429273964045E-2</v>
      </c>
      <c r="P128" s="106">
        <f t="shared" si="18"/>
        <v>9.809268383554938E-2</v>
      </c>
      <c r="Q128" s="106">
        <f t="shared" si="18"/>
        <v>6.593905023190981E-2</v>
      </c>
      <c r="R128" s="106">
        <f t="shared" si="18"/>
        <v>5.6144816999113376E-2</v>
      </c>
      <c r="S128" s="106">
        <f t="shared" si="18"/>
        <v>4.9365471717874837E-2</v>
      </c>
      <c r="T128" s="106">
        <f t="shared" si="18"/>
        <v>2.5606588861810685E-2</v>
      </c>
      <c r="U128" s="106">
        <f t="shared" si="18"/>
        <v>2.160899694251486E-2</v>
      </c>
      <c r="V128" s="106">
        <f t="shared" si="18"/>
        <v>1.9089156772904448E-2</v>
      </c>
      <c r="W128" s="106">
        <f t="shared" si="18"/>
        <v>1.5848233882342234E-2</v>
      </c>
      <c r="X128" s="106">
        <f t="shared" si="18"/>
        <v>1.6764023080224125E-2</v>
      </c>
      <c r="Y128" s="106">
        <f t="shared" si="18"/>
        <v>1.5774980687091659E-2</v>
      </c>
      <c r="Z128" s="106">
        <f t="shared" si="18"/>
        <v>1.4791153866730571E-2</v>
      </c>
      <c r="AA128" s="106">
        <f t="shared" si="18"/>
        <v>7.745934172337674E-3</v>
      </c>
      <c r="AB128" s="106">
        <f t="shared" si="18"/>
        <v>9.389139241228233E-3</v>
      </c>
      <c r="AC128" s="106">
        <v>9.997400981656487E-3</v>
      </c>
      <c r="AE128" s="82">
        <v>8.5477672394801869E-3</v>
      </c>
      <c r="AF128" s="111">
        <f t="shared" si="0"/>
        <v>-1.4496337421763001E-3</v>
      </c>
    </row>
    <row r="129" spans="2:32">
      <c r="B129" s="103" t="s">
        <v>10</v>
      </c>
      <c r="C129" s="103" t="s">
        <v>86</v>
      </c>
      <c r="D129" s="104" t="s">
        <v>19</v>
      </c>
      <c r="E129" s="105"/>
      <c r="F129" s="105" t="s">
        <v>52</v>
      </c>
      <c r="G129" s="106">
        <f t="shared" ref="G129:AB129" si="19">G106/G$108</f>
        <v>2.8547122667302166E-3</v>
      </c>
      <c r="H129" s="106">
        <f t="shared" si="19"/>
        <v>2.9385902158320385E-3</v>
      </c>
      <c r="I129" s="106">
        <f t="shared" si="19"/>
        <v>3.6167597515019611E-3</v>
      </c>
      <c r="J129" s="106">
        <f t="shared" si="19"/>
        <v>3.2691942770156166E-3</v>
      </c>
      <c r="K129" s="106">
        <f t="shared" si="19"/>
        <v>3.3334641250663084E-3</v>
      </c>
      <c r="L129" s="106">
        <f t="shared" si="19"/>
        <v>4.1095902038114952E-3</v>
      </c>
      <c r="M129" s="106">
        <f t="shared" si="19"/>
        <v>4.495194596681797E-3</v>
      </c>
      <c r="N129" s="106">
        <f t="shared" si="19"/>
        <v>3.9799891310200045E-3</v>
      </c>
      <c r="O129" s="106">
        <f t="shared" si="19"/>
        <v>3.9001576383372208E-3</v>
      </c>
      <c r="P129" s="106">
        <f t="shared" si="19"/>
        <v>0</v>
      </c>
      <c r="Q129" s="106">
        <f t="shared" si="19"/>
        <v>0</v>
      </c>
      <c r="R129" s="106">
        <f t="shared" si="19"/>
        <v>0</v>
      </c>
      <c r="S129" s="106">
        <f t="shared" si="19"/>
        <v>0</v>
      </c>
      <c r="T129" s="106">
        <f t="shared" si="19"/>
        <v>0</v>
      </c>
      <c r="U129" s="106">
        <f t="shared" si="19"/>
        <v>0</v>
      </c>
      <c r="V129" s="106">
        <f t="shared" si="19"/>
        <v>0</v>
      </c>
      <c r="W129" s="106">
        <f t="shared" si="19"/>
        <v>0</v>
      </c>
      <c r="X129" s="106">
        <f t="shared" si="19"/>
        <v>0</v>
      </c>
      <c r="Y129" s="106">
        <f t="shared" si="19"/>
        <v>0</v>
      </c>
      <c r="Z129" s="106">
        <f t="shared" si="19"/>
        <v>0</v>
      </c>
      <c r="AA129" s="106">
        <f t="shared" si="19"/>
        <v>0</v>
      </c>
      <c r="AB129" s="106">
        <f t="shared" si="19"/>
        <v>0</v>
      </c>
      <c r="AC129" s="106">
        <v>0</v>
      </c>
      <c r="AE129" s="82">
        <v>0</v>
      </c>
      <c r="AF129" s="111">
        <f t="shared" si="0"/>
        <v>0</v>
      </c>
    </row>
    <row r="130" spans="2:32">
      <c r="B130" s="103" t="s">
        <v>10</v>
      </c>
      <c r="C130" s="103" t="s">
        <v>86</v>
      </c>
      <c r="D130" s="104" t="s">
        <v>14</v>
      </c>
      <c r="E130" s="105"/>
      <c r="F130" s="105" t="s">
        <v>52</v>
      </c>
      <c r="G130" s="106">
        <f t="shared" ref="G130:AA131" si="20">G107/G$108</f>
        <v>0.17405834824967825</v>
      </c>
      <c r="H130" s="106">
        <f t="shared" si="20"/>
        <v>0.1907742575236909</v>
      </c>
      <c r="I130" s="106">
        <f t="shared" si="20"/>
        <v>0.20019123573599218</v>
      </c>
      <c r="J130" s="106">
        <f t="shared" si="20"/>
        <v>0.21355685969296512</v>
      </c>
      <c r="K130" s="106">
        <f t="shared" si="20"/>
        <v>0.20895823673170649</v>
      </c>
      <c r="L130" s="106">
        <f t="shared" si="20"/>
        <v>0.22511409176674688</v>
      </c>
      <c r="M130" s="106">
        <f t="shared" si="20"/>
        <v>0.23518545228975854</v>
      </c>
      <c r="N130" s="106">
        <f t="shared" si="20"/>
        <v>0.24603471410014077</v>
      </c>
      <c r="O130" s="106">
        <f t="shared" si="20"/>
        <v>0.23951407913928555</v>
      </c>
      <c r="P130" s="106">
        <f t="shared" si="20"/>
        <v>0.21346516122624173</v>
      </c>
      <c r="Q130" s="106">
        <f t="shared" si="20"/>
        <v>0.21067079245770162</v>
      </c>
      <c r="R130" s="106">
        <f t="shared" si="20"/>
        <v>0.2137694850993497</v>
      </c>
      <c r="S130" s="106">
        <f t="shared" si="20"/>
        <v>0.21864401968410471</v>
      </c>
      <c r="T130" s="106">
        <f t="shared" si="20"/>
        <v>0.21987609402063971</v>
      </c>
      <c r="U130" s="106">
        <f t="shared" si="20"/>
        <v>0.22595061063008565</v>
      </c>
      <c r="V130" s="106">
        <f t="shared" si="20"/>
        <v>0.22671522308167488</v>
      </c>
      <c r="W130" s="106">
        <f t="shared" si="20"/>
        <v>0.23186521475728025</v>
      </c>
      <c r="X130" s="106">
        <f t="shared" si="20"/>
        <v>0.2272707007195347</v>
      </c>
      <c r="Y130" s="106">
        <f t="shared" si="20"/>
        <v>0.22614943436147217</v>
      </c>
      <c r="Z130" s="106">
        <f t="shared" si="20"/>
        <v>0.22560267831388353</v>
      </c>
      <c r="AA130" s="106">
        <f t="shared" si="20"/>
        <v>0.25579169270129432</v>
      </c>
      <c r="AB130" s="106">
        <f>AB107/AB$108</f>
        <v>0.228871065767554</v>
      </c>
      <c r="AC130" s="106">
        <v>0.22663828956190754</v>
      </c>
      <c r="AE130" s="82">
        <v>0.19448290639122209</v>
      </c>
      <c r="AF130" s="111">
        <f t="shared" si="0"/>
        <v>-3.2155383170685448E-2</v>
      </c>
    </row>
    <row r="131" spans="2:32">
      <c r="B131" s="103" t="s">
        <v>10</v>
      </c>
      <c r="C131" s="103" t="s">
        <v>86</v>
      </c>
      <c r="D131" s="104" t="s">
        <v>73</v>
      </c>
      <c r="E131" s="105"/>
      <c r="F131" s="105" t="s">
        <v>52</v>
      </c>
      <c r="G131" s="106">
        <f t="shared" si="20"/>
        <v>1</v>
      </c>
      <c r="H131" s="106">
        <f t="shared" si="20"/>
        <v>1</v>
      </c>
      <c r="I131" s="106">
        <f t="shared" si="20"/>
        <v>1</v>
      </c>
      <c r="J131" s="106">
        <f t="shared" si="20"/>
        <v>1</v>
      </c>
      <c r="K131" s="106">
        <f t="shared" si="20"/>
        <v>1</v>
      </c>
      <c r="L131" s="106">
        <f t="shared" si="20"/>
        <v>1</v>
      </c>
      <c r="M131" s="106">
        <f t="shared" si="20"/>
        <v>1</v>
      </c>
      <c r="N131" s="106">
        <f t="shared" si="20"/>
        <v>1</v>
      </c>
      <c r="O131" s="106">
        <f t="shared" si="20"/>
        <v>1</v>
      </c>
      <c r="P131" s="106">
        <f t="shared" si="20"/>
        <v>1</v>
      </c>
      <c r="Q131" s="106">
        <f t="shared" si="20"/>
        <v>1</v>
      </c>
      <c r="R131" s="106">
        <f t="shared" si="20"/>
        <v>1</v>
      </c>
      <c r="S131" s="106">
        <f t="shared" si="20"/>
        <v>1</v>
      </c>
      <c r="T131" s="106">
        <f t="shared" si="20"/>
        <v>1</v>
      </c>
      <c r="U131" s="106">
        <f t="shared" si="20"/>
        <v>1</v>
      </c>
      <c r="V131" s="106">
        <f t="shared" si="20"/>
        <v>1</v>
      </c>
      <c r="W131" s="106">
        <f t="shared" si="20"/>
        <v>1</v>
      </c>
      <c r="X131" s="106">
        <f t="shared" si="20"/>
        <v>1</v>
      </c>
      <c r="Y131" s="106">
        <f t="shared" si="20"/>
        <v>1</v>
      </c>
      <c r="Z131" s="106">
        <f t="shared" si="20"/>
        <v>1</v>
      </c>
      <c r="AA131" s="106">
        <f t="shared" si="20"/>
        <v>1</v>
      </c>
      <c r="AB131" s="106">
        <f>AB108/AB$108</f>
        <v>1</v>
      </c>
      <c r="AC131" s="106">
        <v>1</v>
      </c>
      <c r="AE131" s="82">
        <v>0.85568662016549735</v>
      </c>
      <c r="AF131" s="111">
        <f t="shared" si="0"/>
        <v>-0.14431337983450265</v>
      </c>
    </row>
    <row r="132" spans="2:32">
      <c r="B132" s="103" t="s">
        <v>9</v>
      </c>
      <c r="C132" s="103" t="s">
        <v>86</v>
      </c>
      <c r="D132" s="104" t="s">
        <v>43</v>
      </c>
      <c r="E132" s="105"/>
      <c r="F132" s="105" t="s">
        <v>52</v>
      </c>
      <c r="G132" s="106">
        <f t="shared" ref="G132:AB132" si="21">G94/G109</f>
        <v>0.29287853595781488</v>
      </c>
      <c r="H132" s="106">
        <f t="shared" si="21"/>
        <v>0.30037470041664449</v>
      </c>
      <c r="I132" s="106">
        <f t="shared" si="21"/>
        <v>0.30213639919374136</v>
      </c>
      <c r="J132" s="106">
        <f t="shared" si="21"/>
        <v>0.30945850088044197</v>
      </c>
      <c r="K132" s="106">
        <f t="shared" si="21"/>
        <v>0.30621887333770831</v>
      </c>
      <c r="L132" s="106">
        <f t="shared" si="21"/>
        <v>0.3011668786008303</v>
      </c>
      <c r="M132" s="106">
        <f t="shared" si="21"/>
        <v>0.28212346846824238</v>
      </c>
      <c r="N132" s="106">
        <f t="shared" si="21"/>
        <v>0.28618262855994953</v>
      </c>
      <c r="O132" s="106">
        <f t="shared" si="21"/>
        <v>0.24898330024543339</v>
      </c>
      <c r="P132" s="106">
        <f t="shared" si="21"/>
        <v>0.24220962428176621</v>
      </c>
      <c r="Q132" s="106">
        <f t="shared" si="21"/>
        <v>0.21766742636633687</v>
      </c>
      <c r="R132" s="106">
        <f t="shared" si="21"/>
        <v>0.19466639305067879</v>
      </c>
      <c r="S132" s="106">
        <f t="shared" si="21"/>
        <v>0.19897276377108969</v>
      </c>
      <c r="T132" s="106">
        <f t="shared" si="21"/>
        <v>0.18002031186141063</v>
      </c>
      <c r="U132" s="106">
        <f t="shared" si="21"/>
        <v>0.1747170848070026</v>
      </c>
      <c r="V132" s="106">
        <f t="shared" si="21"/>
        <v>0.1740703765587085</v>
      </c>
      <c r="W132" s="106">
        <f t="shared" si="21"/>
        <v>0.15797450543528821</v>
      </c>
      <c r="X132" s="106">
        <f t="shared" si="21"/>
        <v>0.14351168870546796</v>
      </c>
      <c r="Y132" s="106">
        <f t="shared" si="21"/>
        <v>0.14295051281850527</v>
      </c>
      <c r="Z132" s="106">
        <f t="shared" si="21"/>
        <v>0.14375924671100557</v>
      </c>
      <c r="AA132" s="106">
        <f t="shared" si="21"/>
        <v>0.16424131340871251</v>
      </c>
      <c r="AB132" s="106">
        <f t="shared" si="21"/>
        <v>0.15292312393275687</v>
      </c>
      <c r="AC132" s="106">
        <v>0.14403992727669426</v>
      </c>
      <c r="AE132" s="82">
        <v>1</v>
      </c>
      <c r="AF132" s="111"/>
    </row>
    <row r="133" spans="2:32">
      <c r="B133" s="103" t="s">
        <v>10</v>
      </c>
      <c r="C133" s="103" t="s">
        <v>86</v>
      </c>
      <c r="D133" s="104" t="s">
        <v>73</v>
      </c>
      <c r="E133" s="105"/>
      <c r="F133" s="105" t="s">
        <v>52</v>
      </c>
      <c r="G133" s="106">
        <f t="shared" ref="G133:AB133" si="22">G108/G109</f>
        <v>0.70712146404218501</v>
      </c>
      <c r="H133" s="106">
        <f t="shared" si="22"/>
        <v>0.69962529958335551</v>
      </c>
      <c r="I133" s="106">
        <f t="shared" si="22"/>
        <v>0.69786360080625864</v>
      </c>
      <c r="J133" s="106">
        <f t="shared" si="22"/>
        <v>0.69054149911955809</v>
      </c>
      <c r="K133" s="106">
        <f t="shared" si="22"/>
        <v>0.69378112666229164</v>
      </c>
      <c r="L133" s="106">
        <f t="shared" si="22"/>
        <v>0.69883312139916964</v>
      </c>
      <c r="M133" s="106">
        <f t="shared" si="22"/>
        <v>0.71787653153175757</v>
      </c>
      <c r="N133" s="106">
        <f t="shared" si="22"/>
        <v>0.71381737144005042</v>
      </c>
      <c r="O133" s="106">
        <f t="shared" si="22"/>
        <v>0.75101669975456664</v>
      </c>
      <c r="P133" s="106">
        <f t="shared" si="22"/>
        <v>0.75779037571823371</v>
      </c>
      <c r="Q133" s="106">
        <f t="shared" si="22"/>
        <v>0.78233257363366304</v>
      </c>
      <c r="R133" s="106">
        <f t="shared" si="22"/>
        <v>0.80533360694932121</v>
      </c>
      <c r="S133" s="106">
        <f t="shared" si="22"/>
        <v>0.80102723622891026</v>
      </c>
      <c r="T133" s="106">
        <f t="shared" si="22"/>
        <v>0.81997968813858946</v>
      </c>
      <c r="U133" s="106">
        <f t="shared" si="22"/>
        <v>0.82528291519299735</v>
      </c>
      <c r="V133" s="106">
        <f t="shared" si="22"/>
        <v>0.8259296234412915</v>
      </c>
      <c r="W133" s="106">
        <f t="shared" si="22"/>
        <v>0.84202549456471176</v>
      </c>
      <c r="X133" s="106">
        <f t="shared" si="22"/>
        <v>0.85648831129453207</v>
      </c>
      <c r="Y133" s="106">
        <f t="shared" si="22"/>
        <v>0.85704948718149465</v>
      </c>
      <c r="Z133" s="106">
        <f t="shared" si="22"/>
        <v>0.85624075328899441</v>
      </c>
      <c r="AA133" s="106">
        <f t="shared" si="22"/>
        <v>0.83575868659128749</v>
      </c>
      <c r="AB133" s="106">
        <f t="shared" si="22"/>
        <v>0.84707687606724302</v>
      </c>
      <c r="AC133" s="106">
        <v>0.85596007272330576</v>
      </c>
      <c r="AF133" s="111"/>
    </row>
    <row r="134" spans="2:32">
      <c r="B134" s="103" t="s">
        <v>26</v>
      </c>
      <c r="C134" s="103" t="s">
        <v>86</v>
      </c>
      <c r="D134" s="104" t="s">
        <v>33</v>
      </c>
      <c r="E134" s="105"/>
      <c r="F134" s="105" t="s">
        <v>52</v>
      </c>
      <c r="G134" s="106">
        <v>1</v>
      </c>
      <c r="H134" s="106">
        <v>1</v>
      </c>
      <c r="I134" s="106">
        <v>1</v>
      </c>
      <c r="J134" s="106">
        <v>1</v>
      </c>
      <c r="K134" s="106">
        <v>1</v>
      </c>
      <c r="L134" s="106">
        <v>1</v>
      </c>
      <c r="M134" s="106">
        <v>1</v>
      </c>
      <c r="N134" s="106">
        <v>1</v>
      </c>
      <c r="O134" s="106">
        <v>1</v>
      </c>
      <c r="P134" s="106">
        <v>1</v>
      </c>
      <c r="Q134" s="106">
        <v>1</v>
      </c>
      <c r="R134" s="106">
        <v>1</v>
      </c>
      <c r="S134" s="106">
        <v>1</v>
      </c>
      <c r="T134" s="106">
        <v>1</v>
      </c>
      <c r="U134" s="106">
        <v>1</v>
      </c>
      <c r="V134" s="106">
        <v>1</v>
      </c>
      <c r="W134" s="106">
        <v>1</v>
      </c>
      <c r="X134" s="106">
        <v>1</v>
      </c>
      <c r="Y134" s="106">
        <v>1</v>
      </c>
      <c r="Z134" s="106">
        <v>1</v>
      </c>
      <c r="AA134" s="106">
        <v>1</v>
      </c>
      <c r="AB134" s="106">
        <v>1</v>
      </c>
      <c r="AC134" s="106">
        <v>1</v>
      </c>
      <c r="AF134" s="111"/>
    </row>
    <row r="135" spans="2:32">
      <c r="B135" s="17"/>
      <c r="C135" s="17"/>
      <c r="D135" s="35"/>
      <c r="E135" s="18"/>
      <c r="F135" s="18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F135" s="111"/>
    </row>
    <row r="136" spans="2:32">
      <c r="B136" s="17"/>
      <c r="C136" s="17"/>
      <c r="D136" s="35"/>
      <c r="E136" s="18"/>
      <c r="F136" s="18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F136" s="111"/>
    </row>
    <row r="137" spans="2:32">
      <c r="B137" s="8" t="s">
        <v>54</v>
      </c>
      <c r="C137" s="8"/>
      <c r="D137" s="36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F137" s="111"/>
    </row>
    <row r="138" spans="2:32">
      <c r="B138" s="6" t="s">
        <v>45</v>
      </c>
      <c r="C138" s="6"/>
      <c r="D138" s="36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F138" s="111"/>
    </row>
    <row r="139" spans="2:32">
      <c r="B139" s="23" t="s">
        <v>76</v>
      </c>
      <c r="C139" s="23" t="s">
        <v>25</v>
      </c>
      <c r="D139" s="37" t="s">
        <v>84</v>
      </c>
      <c r="E139" s="23"/>
      <c r="F139" s="23" t="s">
        <v>28</v>
      </c>
      <c r="G139" s="24">
        <v>2000</v>
      </c>
      <c r="H139" s="24">
        <v>2001</v>
      </c>
      <c r="I139" s="24">
        <v>2002</v>
      </c>
      <c r="J139" s="24">
        <v>2003</v>
      </c>
      <c r="K139" s="24">
        <v>2004</v>
      </c>
      <c r="L139" s="24">
        <v>2005</v>
      </c>
      <c r="M139" s="24">
        <v>2006</v>
      </c>
      <c r="N139" s="24">
        <v>2007</v>
      </c>
      <c r="O139" s="24">
        <v>2008</v>
      </c>
      <c r="P139" s="24">
        <v>2009</v>
      </c>
      <c r="Q139" s="24">
        <v>2010</v>
      </c>
      <c r="R139" s="24">
        <v>2011</v>
      </c>
      <c r="S139" s="24">
        <v>2012</v>
      </c>
      <c r="T139" s="24">
        <v>2013</v>
      </c>
      <c r="U139" s="24">
        <v>2014</v>
      </c>
      <c r="V139" s="24">
        <v>2015</v>
      </c>
      <c r="W139" s="24">
        <v>2016</v>
      </c>
      <c r="X139" s="24">
        <v>2017</v>
      </c>
      <c r="Y139" s="24">
        <v>2018</v>
      </c>
      <c r="Z139" s="24">
        <v>2019</v>
      </c>
      <c r="AA139" s="24">
        <v>2020</v>
      </c>
      <c r="AB139" s="20">
        <v>2021</v>
      </c>
      <c r="AC139" s="20">
        <v>2022</v>
      </c>
      <c r="AF139" s="111"/>
    </row>
    <row r="140" spans="2:32">
      <c r="B140" s="92" t="s">
        <v>9</v>
      </c>
      <c r="C140" s="92" t="s">
        <v>2</v>
      </c>
      <c r="D140" s="100" t="s">
        <v>23</v>
      </c>
      <c r="E140" s="98"/>
      <c r="F140" s="98" t="s">
        <v>27</v>
      </c>
      <c r="G140" s="101">
        <v>0</v>
      </c>
      <c r="H140" s="101">
        <v>0</v>
      </c>
      <c r="I140" s="101">
        <v>0</v>
      </c>
      <c r="J140" s="101">
        <v>0</v>
      </c>
      <c r="K140" s="101">
        <v>0</v>
      </c>
      <c r="L140" s="101">
        <v>0</v>
      </c>
      <c r="M140" s="101">
        <v>0</v>
      </c>
      <c r="N140" s="101">
        <v>0</v>
      </c>
      <c r="O140" s="101">
        <v>0</v>
      </c>
      <c r="P140" s="101">
        <v>0</v>
      </c>
      <c r="Q140" s="101">
        <v>0</v>
      </c>
      <c r="R140" s="101">
        <v>0</v>
      </c>
      <c r="S140" s="101">
        <v>0</v>
      </c>
      <c r="T140" s="101">
        <v>0</v>
      </c>
      <c r="U140" s="101">
        <v>0</v>
      </c>
      <c r="V140" s="101">
        <v>0</v>
      </c>
      <c r="W140" s="101">
        <v>0</v>
      </c>
      <c r="X140" s="101">
        <v>0</v>
      </c>
      <c r="Y140" s="101">
        <v>0</v>
      </c>
      <c r="Z140" s="101"/>
      <c r="AA140" s="101"/>
      <c r="AB140" s="101"/>
      <c r="AC140" s="101"/>
    </row>
    <row r="141" spans="2:32">
      <c r="B141" s="92" t="s">
        <v>9</v>
      </c>
      <c r="C141" s="92" t="s">
        <v>2</v>
      </c>
      <c r="D141" s="100" t="s">
        <v>16</v>
      </c>
      <c r="E141" s="98"/>
      <c r="F141" s="98" t="s">
        <v>27</v>
      </c>
      <c r="G141" s="101">
        <v>91138.639704487257</v>
      </c>
      <c r="H141" s="101">
        <v>92799.982432824952</v>
      </c>
      <c r="I141" s="101">
        <v>90986.07145033362</v>
      </c>
      <c r="J141" s="101">
        <v>90806.828158921708</v>
      </c>
      <c r="K141" s="101">
        <v>110715.4415567197</v>
      </c>
      <c r="L141" s="101">
        <v>104394.32994890401</v>
      </c>
      <c r="M141" s="101">
        <v>99410.291782317916</v>
      </c>
      <c r="N141" s="101">
        <v>100443.17094806299</v>
      </c>
      <c r="O141" s="101">
        <v>89169.398507189719</v>
      </c>
      <c r="P141" s="101">
        <v>101943.55043453827</v>
      </c>
      <c r="Q141" s="101">
        <v>95106.699809419631</v>
      </c>
      <c r="R141" s="101">
        <v>87402.306463218556</v>
      </c>
      <c r="S141" s="101">
        <v>89518.618273779168</v>
      </c>
      <c r="T141" s="101">
        <v>83538.189720143811</v>
      </c>
      <c r="U141" s="101">
        <v>80424.290061856824</v>
      </c>
      <c r="V141" s="101">
        <v>79173.30938513462</v>
      </c>
      <c r="W141" s="101">
        <v>77595.380298279182</v>
      </c>
      <c r="X141" s="101">
        <v>74615.117252891956</v>
      </c>
      <c r="Y141" s="101">
        <v>76514.967054103763</v>
      </c>
      <c r="Z141" s="101">
        <v>78069.227297474572</v>
      </c>
      <c r="AA141" s="101">
        <v>83128.128711223995</v>
      </c>
      <c r="AB141" s="101">
        <v>94422.152934883445</v>
      </c>
      <c r="AC141" s="101">
        <v>88176.874146825197</v>
      </c>
      <c r="AE141" s="82">
        <v>88176.874146825197</v>
      </c>
      <c r="AF141" s="111">
        <f t="shared" si="0"/>
        <v>0</v>
      </c>
    </row>
    <row r="142" spans="2:32">
      <c r="B142" s="92" t="s">
        <v>9</v>
      </c>
      <c r="C142" s="92" t="s">
        <v>2</v>
      </c>
      <c r="D142" s="100" t="s">
        <v>29</v>
      </c>
      <c r="E142" s="98"/>
      <c r="F142" s="98" t="s">
        <v>27</v>
      </c>
      <c r="G142" s="101">
        <v>12922.168562598419</v>
      </c>
      <c r="H142" s="101">
        <v>12422.350901709582</v>
      </c>
      <c r="I142" s="101">
        <v>11668.911617763857</v>
      </c>
      <c r="J142" s="101">
        <v>11093.262317624229</v>
      </c>
      <c r="K142" s="101">
        <v>5464.4303698593376</v>
      </c>
      <c r="L142" s="101">
        <v>6107.2397333949048</v>
      </c>
      <c r="M142" s="101">
        <v>6135.7298012526862</v>
      </c>
      <c r="N142" s="101">
        <v>6345.5821347230631</v>
      </c>
      <c r="O142" s="101">
        <v>6483.7152744493969</v>
      </c>
      <c r="P142" s="101">
        <v>7457.4970820385661</v>
      </c>
      <c r="Q142" s="101">
        <v>7077.5063808049035</v>
      </c>
      <c r="R142" s="101">
        <v>6646.9344930460675</v>
      </c>
      <c r="S142" s="101">
        <v>6830.0956047472164</v>
      </c>
      <c r="T142" s="101">
        <v>6406.4</v>
      </c>
      <c r="U142" s="101">
        <v>5941.3924661459223</v>
      </c>
      <c r="V142" s="101">
        <v>5752.4875905052277</v>
      </c>
      <c r="W142" s="101">
        <v>5519.0989218121349</v>
      </c>
      <c r="X142" s="101">
        <v>5689.9157825223429</v>
      </c>
      <c r="Y142" s="101">
        <v>4637.3220187119814</v>
      </c>
      <c r="Z142" s="101">
        <v>4373.5570831646783</v>
      </c>
      <c r="AA142" s="101">
        <v>4654.2817604455213</v>
      </c>
      <c r="AB142" s="101">
        <v>4405.4246421073967</v>
      </c>
      <c r="AC142" s="101">
        <v>4465.9982324653029</v>
      </c>
      <c r="AE142" s="82">
        <v>4465.9982324653029</v>
      </c>
      <c r="AF142" s="111">
        <f t="shared" si="0"/>
        <v>0</v>
      </c>
    </row>
    <row r="143" spans="2:32">
      <c r="B143" s="92" t="s">
        <v>9</v>
      </c>
      <c r="C143" s="92" t="s">
        <v>2</v>
      </c>
      <c r="D143" s="100" t="s">
        <v>34</v>
      </c>
      <c r="E143" s="98"/>
      <c r="F143" s="98" t="s">
        <v>27</v>
      </c>
      <c r="G143" s="101">
        <v>0</v>
      </c>
      <c r="H143" s="101">
        <v>0</v>
      </c>
      <c r="I143" s="101">
        <v>0</v>
      </c>
      <c r="J143" s="101">
        <v>0</v>
      </c>
      <c r="K143" s="101">
        <v>0</v>
      </c>
      <c r="L143" s="101">
        <v>0</v>
      </c>
      <c r="M143" s="101">
        <v>0</v>
      </c>
      <c r="N143" s="101">
        <v>159.02362211918401</v>
      </c>
      <c r="O143" s="101">
        <v>163.99054211918403</v>
      </c>
      <c r="P143" s="101">
        <v>116.12860784913778</v>
      </c>
      <c r="Q143" s="101">
        <v>129.73473717169159</v>
      </c>
      <c r="R143" s="101">
        <v>142.75060105374783</v>
      </c>
      <c r="S143" s="101">
        <v>80.282600694199687</v>
      </c>
      <c r="T143" s="101">
        <v>87.91220152065614</v>
      </c>
      <c r="U143" s="101">
        <v>95.597577292858588</v>
      </c>
      <c r="V143" s="101">
        <v>649.9905111526873</v>
      </c>
      <c r="W143" s="101">
        <v>819.19456531146716</v>
      </c>
      <c r="X143" s="101">
        <v>837.26761034689571</v>
      </c>
      <c r="Y143" s="101">
        <v>870.08750446326633</v>
      </c>
      <c r="Z143" s="101">
        <v>897.50632168635684</v>
      </c>
      <c r="AA143" s="101">
        <v>917.49486941288467</v>
      </c>
      <c r="AB143" s="101">
        <v>958.88805981260293</v>
      </c>
      <c r="AC143" s="101">
        <v>971.6735958743476</v>
      </c>
      <c r="AE143" s="82">
        <v>971.6735958743476</v>
      </c>
      <c r="AF143" s="111">
        <f t="shared" si="0"/>
        <v>0</v>
      </c>
    </row>
    <row r="144" spans="2:32">
      <c r="B144" s="92" t="s">
        <v>9</v>
      </c>
      <c r="C144" s="92" t="s">
        <v>2</v>
      </c>
      <c r="D144" s="100" t="s">
        <v>43</v>
      </c>
      <c r="E144" s="98"/>
      <c r="F144" s="98" t="s">
        <v>27</v>
      </c>
      <c r="G144" s="101">
        <v>104060.80826708568</v>
      </c>
      <c r="H144" s="101">
        <v>105222.33333453453</v>
      </c>
      <c r="I144" s="101">
        <v>102654.98306809747</v>
      </c>
      <c r="J144" s="101">
        <v>101900.09047654594</v>
      </c>
      <c r="K144" s="101">
        <v>116179.87192657904</v>
      </c>
      <c r="L144" s="101">
        <v>110501.56968229891</v>
      </c>
      <c r="M144" s="101">
        <v>105546.0215835706</v>
      </c>
      <c r="N144" s="101">
        <v>106947.77670490525</v>
      </c>
      <c r="O144" s="101">
        <v>95817.104323758293</v>
      </c>
      <c r="P144" s="101">
        <v>109517.17612442597</v>
      </c>
      <c r="Q144" s="101">
        <v>102313.94092739622</v>
      </c>
      <c r="R144" s="101">
        <v>94191.991557318368</v>
      </c>
      <c r="S144" s="101">
        <v>96428.996479220586</v>
      </c>
      <c r="T144" s="101">
        <v>90032.501921664458</v>
      </c>
      <c r="U144" s="101">
        <v>86461.280105295606</v>
      </c>
      <c r="V144" s="101">
        <v>85575.787486792542</v>
      </c>
      <c r="W144" s="101">
        <v>83933.673785402789</v>
      </c>
      <c r="X144" s="101">
        <v>81142.300645761192</v>
      </c>
      <c r="Y144" s="101">
        <v>82022.376577279021</v>
      </c>
      <c r="Z144" s="101">
        <v>83340.290702325612</v>
      </c>
      <c r="AA144" s="101">
        <v>88699.905341082398</v>
      </c>
      <c r="AB144" s="101">
        <v>99786.465636803434</v>
      </c>
      <c r="AC144" s="101">
        <v>93614.545975164845</v>
      </c>
      <c r="AE144" s="82">
        <v>93614.545975164845</v>
      </c>
      <c r="AF144" s="111">
        <f t="shared" si="0"/>
        <v>0</v>
      </c>
    </row>
    <row r="145" spans="2:32">
      <c r="B145" s="92" t="s">
        <v>10</v>
      </c>
      <c r="C145" s="92" t="s">
        <v>2</v>
      </c>
      <c r="D145" s="100" t="s">
        <v>21</v>
      </c>
      <c r="E145" s="98"/>
      <c r="F145" s="98" t="s">
        <v>27</v>
      </c>
      <c r="G145" s="101">
        <v>3521.5311683540549</v>
      </c>
      <c r="H145" s="101">
        <v>3400.2749665846131</v>
      </c>
      <c r="I145" s="101">
        <v>3199.7783758533565</v>
      </c>
      <c r="J145" s="101">
        <v>3089.2252008071973</v>
      </c>
      <c r="K145" s="101">
        <v>1387.8191770888129</v>
      </c>
      <c r="L145" s="101">
        <v>2053.5312176059119</v>
      </c>
      <c r="M145" s="101">
        <v>2415.7664429211391</v>
      </c>
      <c r="N145" s="101">
        <v>3335.8367448385225</v>
      </c>
      <c r="O145" s="101">
        <v>3409.9280118807806</v>
      </c>
      <c r="P145" s="101">
        <v>4277.578821870914</v>
      </c>
      <c r="Q145" s="101">
        <v>4351.4378011736389</v>
      </c>
      <c r="R145" s="101">
        <v>4206.9065992554215</v>
      </c>
      <c r="S145" s="101">
        <v>3743.5410005437302</v>
      </c>
      <c r="T145" s="101">
        <v>3988.8</v>
      </c>
      <c r="U145" s="101">
        <v>3757.7460023984704</v>
      </c>
      <c r="V145" s="101">
        <v>3331.5752493333684</v>
      </c>
      <c r="W145" s="101">
        <v>3227.2552916751292</v>
      </c>
      <c r="X145" s="101">
        <v>2813.6646969807462</v>
      </c>
      <c r="Y145" s="101">
        <v>2693.5435540696694</v>
      </c>
      <c r="Z145" s="101">
        <v>2668.0965468982758</v>
      </c>
      <c r="AA145" s="101">
        <v>3318.9404100924821</v>
      </c>
      <c r="AB145" s="101">
        <v>3529.5754418495653</v>
      </c>
      <c r="AC145" s="101">
        <v>3226.8636891555939</v>
      </c>
      <c r="AE145" s="82">
        <v>3226.8636891555939</v>
      </c>
      <c r="AF145" s="111">
        <f t="shared" si="0"/>
        <v>0</v>
      </c>
    </row>
    <row r="146" spans="2:32">
      <c r="B146" s="92" t="s">
        <v>10</v>
      </c>
      <c r="C146" s="92" t="s">
        <v>2</v>
      </c>
      <c r="D146" s="100" t="s">
        <v>95</v>
      </c>
      <c r="E146" s="98"/>
      <c r="F146" s="98" t="s">
        <v>27</v>
      </c>
      <c r="G146" s="101">
        <v>15169.245280809255</v>
      </c>
      <c r="H146" s="101">
        <v>15795.019452086322</v>
      </c>
      <c r="I146" s="101">
        <v>17376.995459994854</v>
      </c>
      <c r="J146" s="101">
        <v>18913.796236082828</v>
      </c>
      <c r="K146" s="101">
        <v>19007.995658955435</v>
      </c>
      <c r="L146" s="101">
        <v>20987.700470362073</v>
      </c>
      <c r="M146" s="101">
        <v>22086.682817490149</v>
      </c>
      <c r="N146" s="101">
        <v>23828.436010097434</v>
      </c>
      <c r="O146" s="101">
        <v>25218.517126568713</v>
      </c>
      <c r="P146" s="101">
        <v>26878.425788421129</v>
      </c>
      <c r="Q146" s="101">
        <v>27894.899064654153</v>
      </c>
      <c r="R146" s="101">
        <v>29464.187923977344</v>
      </c>
      <c r="S146" s="101">
        <v>31593.995046208773</v>
      </c>
      <c r="T146" s="101">
        <v>33016.953269550097</v>
      </c>
      <c r="U146" s="101">
        <v>33691.424563132947</v>
      </c>
      <c r="V146" s="101">
        <v>34983.316196369291</v>
      </c>
      <c r="W146" s="101">
        <v>36498.091954373704</v>
      </c>
      <c r="X146" s="101">
        <v>37959.08505443616</v>
      </c>
      <c r="Y146" s="101">
        <v>39508.441018896396</v>
      </c>
      <c r="Z146" s="101">
        <v>38035.818201347873</v>
      </c>
      <c r="AA146" s="101">
        <v>38575.663053947959</v>
      </c>
      <c r="AB146" s="101">
        <v>38174.073187757866</v>
      </c>
      <c r="AC146" s="101">
        <v>37664.587984702172</v>
      </c>
      <c r="AE146" s="82">
        <v>37664.587984702172</v>
      </c>
      <c r="AF146" s="111">
        <f t="shared" si="0"/>
        <v>0</v>
      </c>
    </row>
    <row r="147" spans="2:32">
      <c r="B147" s="92" t="s">
        <v>10</v>
      </c>
      <c r="C147" s="92" t="s">
        <v>2</v>
      </c>
      <c r="D147" s="100" t="s">
        <v>15</v>
      </c>
      <c r="E147" s="98"/>
      <c r="F147" s="98" t="s">
        <v>27</v>
      </c>
      <c r="G147" s="101">
        <v>0</v>
      </c>
      <c r="H147" s="101">
        <v>0</v>
      </c>
      <c r="I147" s="101">
        <v>0</v>
      </c>
      <c r="J147" s="101">
        <v>0</v>
      </c>
      <c r="K147" s="101">
        <v>0</v>
      </c>
      <c r="L147" s="101">
        <v>0</v>
      </c>
      <c r="M147" s="101">
        <v>0</v>
      </c>
      <c r="N147" s="101">
        <v>0</v>
      </c>
      <c r="O147" s="101">
        <v>0</v>
      </c>
      <c r="P147" s="101">
        <v>0</v>
      </c>
      <c r="Q147" s="101">
        <v>0</v>
      </c>
      <c r="R147" s="101">
        <v>0</v>
      </c>
      <c r="S147" s="101">
        <v>0</v>
      </c>
      <c r="T147" s="101">
        <v>0</v>
      </c>
      <c r="U147" s="101">
        <v>0</v>
      </c>
      <c r="V147" s="101">
        <v>0</v>
      </c>
      <c r="W147" s="101">
        <v>0</v>
      </c>
      <c r="X147" s="101">
        <v>0</v>
      </c>
      <c r="Y147" s="101">
        <v>0</v>
      </c>
      <c r="Z147" s="101">
        <v>0</v>
      </c>
      <c r="AA147" s="101">
        <v>0</v>
      </c>
      <c r="AB147" s="101">
        <v>0</v>
      </c>
      <c r="AC147" s="101">
        <v>0</v>
      </c>
      <c r="AE147" s="82">
        <v>0</v>
      </c>
      <c r="AF147" s="111">
        <f t="shared" si="0"/>
        <v>0</v>
      </c>
    </row>
    <row r="148" spans="2:32">
      <c r="B148" s="92" t="s">
        <v>10</v>
      </c>
      <c r="C148" s="92" t="s">
        <v>2</v>
      </c>
      <c r="D148" s="100" t="s">
        <v>40</v>
      </c>
      <c r="E148" s="98"/>
      <c r="F148" s="98" t="s">
        <v>27</v>
      </c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>
        <v>0</v>
      </c>
      <c r="R148" s="101">
        <v>0</v>
      </c>
      <c r="S148" s="101">
        <v>0</v>
      </c>
      <c r="T148" s="101">
        <v>0</v>
      </c>
      <c r="U148" s="101">
        <v>0</v>
      </c>
      <c r="V148" s="101">
        <v>0</v>
      </c>
      <c r="W148" s="101">
        <v>0</v>
      </c>
      <c r="X148" s="101">
        <v>0</v>
      </c>
      <c r="Y148" s="101">
        <v>0</v>
      </c>
      <c r="Z148" s="101">
        <v>0</v>
      </c>
      <c r="AA148" s="101">
        <v>0</v>
      </c>
      <c r="AB148" s="101">
        <v>0</v>
      </c>
      <c r="AC148" s="101">
        <v>0</v>
      </c>
      <c r="AE148" s="82">
        <v>0</v>
      </c>
      <c r="AF148" s="111">
        <f t="shared" si="0"/>
        <v>0</v>
      </c>
    </row>
    <row r="149" spans="2:32">
      <c r="B149" s="92" t="s">
        <v>10</v>
      </c>
      <c r="C149" s="92" t="s">
        <v>2</v>
      </c>
      <c r="D149" s="100" t="s">
        <v>37</v>
      </c>
      <c r="E149" s="98"/>
      <c r="F149" s="98" t="s">
        <v>27</v>
      </c>
      <c r="G149" s="101">
        <v>25326.578005019372</v>
      </c>
      <c r="H149" s="101">
        <v>27657.340184581633</v>
      </c>
      <c r="I149" s="101">
        <v>32288.236260002297</v>
      </c>
      <c r="J149" s="101">
        <v>21671.268081018243</v>
      </c>
      <c r="K149" s="101">
        <v>12747.391256942405</v>
      </c>
      <c r="L149" s="101">
        <v>8297.252265675641</v>
      </c>
      <c r="M149" s="101">
        <v>3285.2600044971696</v>
      </c>
      <c r="N149" s="101">
        <v>2244.4004615776175</v>
      </c>
      <c r="O149" s="101">
        <v>1677.526161550519</v>
      </c>
      <c r="P149" s="101">
        <v>1356.1802341658042</v>
      </c>
      <c r="Q149" s="101">
        <v>577.92056628094804</v>
      </c>
      <c r="R149" s="101">
        <v>0</v>
      </c>
      <c r="S149" s="101">
        <v>0</v>
      </c>
      <c r="T149" s="101">
        <v>0</v>
      </c>
      <c r="U149" s="101">
        <v>0</v>
      </c>
      <c r="V149" s="101">
        <v>0</v>
      </c>
      <c r="W149" s="101">
        <v>0</v>
      </c>
      <c r="X149" s="101">
        <v>0</v>
      </c>
      <c r="Y149" s="101">
        <v>0</v>
      </c>
      <c r="Z149" s="101">
        <v>0</v>
      </c>
      <c r="AA149" s="101">
        <v>0</v>
      </c>
      <c r="AB149" s="101">
        <v>0</v>
      </c>
      <c r="AC149" s="101">
        <v>0</v>
      </c>
      <c r="AE149" s="82">
        <v>0</v>
      </c>
      <c r="AF149" s="111">
        <f t="shared" si="0"/>
        <v>0</v>
      </c>
    </row>
    <row r="150" spans="2:32">
      <c r="B150" s="92" t="s">
        <v>10</v>
      </c>
      <c r="C150" s="92" t="s">
        <v>2</v>
      </c>
      <c r="D150" s="100" t="s">
        <v>97</v>
      </c>
      <c r="E150" s="98"/>
      <c r="F150" s="98" t="s">
        <v>27</v>
      </c>
      <c r="G150" s="101">
        <v>0</v>
      </c>
      <c r="H150" s="101">
        <v>0</v>
      </c>
      <c r="I150" s="101">
        <v>0</v>
      </c>
      <c r="J150" s="101">
        <v>0</v>
      </c>
      <c r="K150" s="101">
        <v>0</v>
      </c>
      <c r="L150" s="101">
        <v>0</v>
      </c>
      <c r="M150" s="101">
        <v>0</v>
      </c>
      <c r="N150" s="101">
        <v>0</v>
      </c>
      <c r="O150" s="101">
        <v>0</v>
      </c>
      <c r="P150" s="101">
        <v>0</v>
      </c>
      <c r="Q150" s="101">
        <v>0</v>
      </c>
      <c r="R150" s="101">
        <v>0</v>
      </c>
      <c r="S150" s="101">
        <v>0</v>
      </c>
      <c r="T150" s="101">
        <v>0</v>
      </c>
      <c r="U150" s="101">
        <v>0</v>
      </c>
      <c r="V150" s="101">
        <v>0</v>
      </c>
      <c r="W150" s="101">
        <v>0</v>
      </c>
      <c r="X150" s="101">
        <v>0</v>
      </c>
      <c r="Y150" s="101">
        <v>0</v>
      </c>
      <c r="Z150" s="101">
        <v>0</v>
      </c>
      <c r="AA150" s="101">
        <v>0</v>
      </c>
      <c r="AB150" s="101">
        <v>0</v>
      </c>
      <c r="AC150" s="101">
        <v>0</v>
      </c>
      <c r="AE150" s="82">
        <v>0</v>
      </c>
      <c r="AF150" s="111">
        <f t="shared" si="0"/>
        <v>0</v>
      </c>
    </row>
    <row r="151" spans="2:32">
      <c r="B151" s="92" t="s">
        <v>10</v>
      </c>
      <c r="C151" s="92" t="s">
        <v>2</v>
      </c>
      <c r="D151" s="100" t="s">
        <v>98</v>
      </c>
      <c r="E151" s="98"/>
      <c r="F151" s="98" t="s">
        <v>27</v>
      </c>
      <c r="G151" s="101">
        <v>0</v>
      </c>
      <c r="H151" s="101">
        <v>0</v>
      </c>
      <c r="I151" s="101">
        <v>0</v>
      </c>
      <c r="J151" s="101">
        <v>0</v>
      </c>
      <c r="K151" s="101">
        <v>0</v>
      </c>
      <c r="L151" s="101">
        <v>0</v>
      </c>
      <c r="M151" s="101">
        <v>0</v>
      </c>
      <c r="N151" s="101">
        <v>0</v>
      </c>
      <c r="O151" s="101">
        <v>0</v>
      </c>
      <c r="P151" s="101">
        <v>0</v>
      </c>
      <c r="Q151" s="101">
        <v>0</v>
      </c>
      <c r="R151" s="101">
        <v>0</v>
      </c>
      <c r="S151" s="101">
        <v>0</v>
      </c>
      <c r="T151" s="101">
        <v>0</v>
      </c>
      <c r="U151" s="101">
        <v>0</v>
      </c>
      <c r="V151" s="101">
        <v>0</v>
      </c>
      <c r="W151" s="101">
        <v>0</v>
      </c>
      <c r="X151" s="101">
        <v>0</v>
      </c>
      <c r="Y151" s="101">
        <v>0</v>
      </c>
      <c r="Z151" s="101">
        <v>0</v>
      </c>
      <c r="AA151" s="101">
        <v>0</v>
      </c>
      <c r="AB151" s="101">
        <v>0</v>
      </c>
      <c r="AC151" s="101">
        <v>0</v>
      </c>
      <c r="AE151" s="82">
        <v>0</v>
      </c>
      <c r="AF151" s="111">
        <f t="shared" si="0"/>
        <v>0</v>
      </c>
    </row>
    <row r="152" spans="2:32">
      <c r="B152" s="92" t="s">
        <v>10</v>
      </c>
      <c r="C152" s="92" t="s">
        <v>2</v>
      </c>
      <c r="D152" s="100" t="s">
        <v>24</v>
      </c>
      <c r="E152" s="98"/>
      <c r="F152" s="98" t="s">
        <v>27</v>
      </c>
      <c r="G152" s="101">
        <v>37.07342526287465</v>
      </c>
      <c r="H152" s="101">
        <v>4.8107755220369119</v>
      </c>
      <c r="I152" s="101">
        <v>3.6933750200121556</v>
      </c>
      <c r="J152" s="101">
        <v>3.6613184482327563</v>
      </c>
      <c r="K152" s="101">
        <v>3.7723715718971023</v>
      </c>
      <c r="L152" s="101">
        <v>6.7611510742497618</v>
      </c>
      <c r="M152" s="101">
        <v>33.312295424492966</v>
      </c>
      <c r="N152" s="101">
        <v>66.888919820498501</v>
      </c>
      <c r="O152" s="101">
        <v>102.33679944494224</v>
      </c>
      <c r="P152" s="101">
        <v>146.73105357758394</v>
      </c>
      <c r="Q152" s="101">
        <v>251.82670589397824</v>
      </c>
      <c r="R152" s="101">
        <v>423.63907445272264</v>
      </c>
      <c r="S152" s="101">
        <v>720.62134500893592</v>
      </c>
      <c r="T152" s="101">
        <v>1055.2328004274</v>
      </c>
      <c r="U152" s="101">
        <v>1772.5330884156549</v>
      </c>
      <c r="V152" s="101">
        <v>2491.8758313189487</v>
      </c>
      <c r="W152" s="101">
        <v>3197.1079291300362</v>
      </c>
      <c r="X152" s="101">
        <v>3931.0160921967713</v>
      </c>
      <c r="Y152" s="101">
        <v>5014.2194101808245</v>
      </c>
      <c r="Z152" s="101">
        <v>6516.5450055753163</v>
      </c>
      <c r="AA152" s="101">
        <v>8265.7952693044099</v>
      </c>
      <c r="AB152" s="101">
        <v>8811.8628885292419</v>
      </c>
      <c r="AC152" s="101">
        <v>10113.837543537298</v>
      </c>
      <c r="AE152" s="82">
        <v>10113.837543537298</v>
      </c>
      <c r="AF152" s="111">
        <f t="shared" si="0"/>
        <v>0</v>
      </c>
    </row>
    <row r="153" spans="2:32">
      <c r="B153" s="92" t="s">
        <v>10</v>
      </c>
      <c r="C153" s="92" t="s">
        <v>2</v>
      </c>
      <c r="D153" s="100" t="s">
        <v>14</v>
      </c>
      <c r="E153" s="98"/>
      <c r="F153" s="98" t="s">
        <v>27</v>
      </c>
      <c r="G153" s="101">
        <v>17592.847300135341</v>
      </c>
      <c r="H153" s="101">
        <v>18113.17135061587</v>
      </c>
      <c r="I153" s="101">
        <v>18746.369801983477</v>
      </c>
      <c r="J153" s="101">
        <v>19129.121118818832</v>
      </c>
      <c r="K153" s="101">
        <v>19915.903533668181</v>
      </c>
      <c r="L153" s="101">
        <v>20489.29720762686</v>
      </c>
      <c r="M153" s="101">
        <v>21423.206391556821</v>
      </c>
      <c r="N153" s="101">
        <v>23018.065059186963</v>
      </c>
      <c r="O153" s="101">
        <v>24815.113735806644</v>
      </c>
      <c r="P153" s="101">
        <v>26211.483118560311</v>
      </c>
      <c r="Q153" s="101">
        <v>27376.670503472589</v>
      </c>
      <c r="R153" s="101">
        <v>30418.257798663097</v>
      </c>
      <c r="S153" s="101">
        <v>31406.971374481956</v>
      </c>
      <c r="T153" s="101">
        <v>31522.259357854029</v>
      </c>
      <c r="U153" s="101">
        <v>32107.553764033797</v>
      </c>
      <c r="V153" s="101">
        <v>33129.502870779332</v>
      </c>
      <c r="W153" s="101">
        <v>33845.664086769764</v>
      </c>
      <c r="X153" s="101">
        <v>34731.01630002122</v>
      </c>
      <c r="Y153" s="101">
        <v>35775.890782421913</v>
      </c>
      <c r="Z153" s="101">
        <v>36894.134964295146</v>
      </c>
      <c r="AA153" s="101">
        <v>36975.814672017586</v>
      </c>
      <c r="AB153" s="101">
        <v>38102.090488811918</v>
      </c>
      <c r="AC153" s="101">
        <v>38164.212653400165</v>
      </c>
      <c r="AE153" s="112">
        <v>38164.212653400165</v>
      </c>
      <c r="AF153" s="111">
        <f t="shared" ref="AF153:AF172" si="23">+AE153-AC153</f>
        <v>0</v>
      </c>
    </row>
    <row r="154" spans="2:32">
      <c r="B154" s="92" t="s">
        <v>10</v>
      </c>
      <c r="C154" s="92" t="s">
        <v>2</v>
      </c>
      <c r="D154" s="100" t="s">
        <v>73</v>
      </c>
      <c r="E154" s="98"/>
      <c r="F154" s="98" t="s">
        <v>27</v>
      </c>
      <c r="G154" s="101">
        <v>61647.275179580902</v>
      </c>
      <c r="H154" s="101">
        <v>64970.616729390473</v>
      </c>
      <c r="I154" s="101">
        <v>71615.073272854002</v>
      </c>
      <c r="J154" s="101">
        <v>62807.071955175335</v>
      </c>
      <c r="K154" s="101">
        <v>53062.881998226731</v>
      </c>
      <c r="L154" s="101">
        <v>51834.54231234474</v>
      </c>
      <c r="M154" s="101">
        <v>49244.22795188977</v>
      </c>
      <c r="N154" s="101">
        <v>52493.62719552104</v>
      </c>
      <c r="O154" s="101">
        <v>55223.421835251604</v>
      </c>
      <c r="P154" s="101">
        <v>58870.399016595737</v>
      </c>
      <c r="Q154" s="101">
        <v>60452.754641475309</v>
      </c>
      <c r="R154" s="101">
        <v>64512.991396348589</v>
      </c>
      <c r="S154" s="101">
        <v>67465.12876624339</v>
      </c>
      <c r="T154" s="101">
        <v>69583.245427831527</v>
      </c>
      <c r="U154" s="101">
        <v>71329.257417980873</v>
      </c>
      <c r="V154" s="101">
        <v>73936.27014780094</v>
      </c>
      <c r="W154" s="101">
        <v>76768.119261948625</v>
      </c>
      <c r="X154" s="101">
        <v>79434.78214363489</v>
      </c>
      <c r="Y154" s="101">
        <v>82992.094765568807</v>
      </c>
      <c r="Z154" s="101">
        <v>84114.594718116612</v>
      </c>
      <c r="AA154" s="101">
        <v>87136.213405362432</v>
      </c>
      <c r="AB154" s="101">
        <v>88617.602006948582</v>
      </c>
      <c r="AC154" s="101">
        <v>89169.50187079524</v>
      </c>
      <c r="AE154" s="112">
        <v>89169.50187079524</v>
      </c>
      <c r="AF154" s="111">
        <f t="shared" si="23"/>
        <v>0</v>
      </c>
    </row>
    <row r="155" spans="2:32">
      <c r="B155" s="92" t="s">
        <v>26</v>
      </c>
      <c r="C155" s="92" t="s">
        <v>2</v>
      </c>
      <c r="D155" s="100" t="s">
        <v>33</v>
      </c>
      <c r="E155" s="98"/>
      <c r="F155" s="98" t="s">
        <v>27</v>
      </c>
      <c r="G155" s="101">
        <v>165708.0834466666</v>
      </c>
      <c r="H155" s="101">
        <v>170192.950063925</v>
      </c>
      <c r="I155" s="101">
        <v>174270.05634095147</v>
      </c>
      <c r="J155" s="101">
        <v>164707.16243172128</v>
      </c>
      <c r="K155" s="101">
        <v>169242.75392480579</v>
      </c>
      <c r="L155" s="101">
        <v>162336.11199464364</v>
      </c>
      <c r="M155" s="101">
        <v>154790.24953546037</v>
      </c>
      <c r="N155" s="101">
        <v>159441.40390042629</v>
      </c>
      <c r="O155" s="101">
        <v>151040.5261590099</v>
      </c>
      <c r="P155" s="101">
        <v>168387.57514102169</v>
      </c>
      <c r="Q155" s="101">
        <v>162766.69556887154</v>
      </c>
      <c r="R155" s="101">
        <v>158704.98295366694</v>
      </c>
      <c r="S155" s="101">
        <v>163894.12524546398</v>
      </c>
      <c r="T155" s="101">
        <v>159615.747349496</v>
      </c>
      <c r="U155" s="101">
        <v>157790.53752327646</v>
      </c>
      <c r="V155" s="101">
        <v>159512.05763459348</v>
      </c>
      <c r="W155" s="101">
        <v>160701.79304735141</v>
      </c>
      <c r="X155" s="101">
        <v>160577.08278939608</v>
      </c>
      <c r="Y155" s="101">
        <v>165014.47134284783</v>
      </c>
      <c r="Z155" s="101">
        <v>167454.88542044221</v>
      </c>
      <c r="AA155" s="101">
        <v>175836.11874644482</v>
      </c>
      <c r="AB155" s="101">
        <v>188404.06764375203</v>
      </c>
      <c r="AC155" s="101">
        <v>182784.04784596007</v>
      </c>
      <c r="AE155" s="112">
        <v>182784.04784596007</v>
      </c>
      <c r="AF155" s="111">
        <f t="shared" si="23"/>
        <v>0</v>
      </c>
    </row>
    <row r="156" spans="2:32">
      <c r="B156" s="92" t="s">
        <v>26</v>
      </c>
      <c r="C156" s="92" t="s">
        <v>2</v>
      </c>
      <c r="D156" s="100" t="s">
        <v>85</v>
      </c>
      <c r="E156" s="98"/>
      <c r="F156" s="98" t="s">
        <v>82</v>
      </c>
      <c r="G156" s="102">
        <v>3.0065936009272765E-2</v>
      </c>
      <c r="H156" s="102">
        <v>2.7064863246106352E-2</v>
      </c>
      <c r="I156" s="102">
        <v>2.395578827145961E-2</v>
      </c>
      <c r="J156" s="102">
        <v>-5.4873993329759507E-2</v>
      </c>
      <c r="K156" s="102">
        <v>2.7537305762065589E-2</v>
      </c>
      <c r="L156" s="102">
        <v>-4.080908499769953E-2</v>
      </c>
      <c r="M156" s="102">
        <v>-4.6482956666057396E-2</v>
      </c>
      <c r="N156" s="102">
        <v>3.0048109483151952E-2</v>
      </c>
      <c r="O156" s="102">
        <v>-5.2689436594919092E-2</v>
      </c>
      <c r="P156" s="102">
        <v>0.11485029497149313</v>
      </c>
      <c r="Q156" s="102">
        <v>-3.3380607609811874E-2</v>
      </c>
      <c r="R156" s="102">
        <v>-2.495419963530543E-2</v>
      </c>
      <c r="S156" s="102">
        <v>3.269678238969953E-2</v>
      </c>
      <c r="T156" s="102">
        <v>-2.6104522596891444E-2</v>
      </c>
      <c r="U156" s="102">
        <v>-1.1435023526989774E-2</v>
      </c>
      <c r="V156" s="102">
        <v>1.091016063661665E-2</v>
      </c>
      <c r="W156" s="102">
        <v>7.4585923496977014E-3</v>
      </c>
      <c r="X156" s="102">
        <v>-7.7603526127789646E-4</v>
      </c>
      <c r="Y156" s="102">
        <v>2.7634009015293781E-2</v>
      </c>
      <c r="Z156" s="102">
        <v>-2.441716608975153E-2</v>
      </c>
      <c r="AA156" s="102">
        <v>5.0050694579373944E-2</v>
      </c>
      <c r="AB156" s="102">
        <v>7.1475354363514931E-2</v>
      </c>
      <c r="AC156" s="102">
        <v>3.951366277331303E-2</v>
      </c>
      <c r="AE156" s="82">
        <v>3.951366277331303E-2</v>
      </c>
      <c r="AF156" s="111">
        <f t="shared" si="23"/>
        <v>0</v>
      </c>
    </row>
    <row r="157" spans="2:32">
      <c r="B157" s="103" t="s">
        <v>9</v>
      </c>
      <c r="C157" s="103" t="s">
        <v>2</v>
      </c>
      <c r="D157" s="104" t="s">
        <v>23</v>
      </c>
      <c r="E157" s="105"/>
      <c r="F157" s="105" t="s">
        <v>52</v>
      </c>
      <c r="G157" s="106">
        <f t="shared" ref="G157:AB157" si="24">G140/G$144</f>
        <v>0</v>
      </c>
      <c r="H157" s="106">
        <f t="shared" si="24"/>
        <v>0</v>
      </c>
      <c r="I157" s="106">
        <f t="shared" si="24"/>
        <v>0</v>
      </c>
      <c r="J157" s="106">
        <f t="shared" si="24"/>
        <v>0</v>
      </c>
      <c r="K157" s="106">
        <f t="shared" si="24"/>
        <v>0</v>
      </c>
      <c r="L157" s="106">
        <f t="shared" si="24"/>
        <v>0</v>
      </c>
      <c r="M157" s="106">
        <f t="shared" si="24"/>
        <v>0</v>
      </c>
      <c r="N157" s="106">
        <f t="shared" si="24"/>
        <v>0</v>
      </c>
      <c r="O157" s="106">
        <f t="shared" si="24"/>
        <v>0</v>
      </c>
      <c r="P157" s="106">
        <f t="shared" si="24"/>
        <v>0</v>
      </c>
      <c r="Q157" s="106">
        <f t="shared" si="24"/>
        <v>0</v>
      </c>
      <c r="R157" s="106">
        <f t="shared" si="24"/>
        <v>0</v>
      </c>
      <c r="S157" s="106">
        <f t="shared" si="24"/>
        <v>0</v>
      </c>
      <c r="T157" s="106">
        <f t="shared" si="24"/>
        <v>0</v>
      </c>
      <c r="U157" s="106">
        <f t="shared" si="24"/>
        <v>0</v>
      </c>
      <c r="V157" s="106">
        <f t="shared" si="24"/>
        <v>0</v>
      </c>
      <c r="W157" s="106">
        <f t="shared" si="24"/>
        <v>0</v>
      </c>
      <c r="X157" s="106">
        <f t="shared" si="24"/>
        <v>0</v>
      </c>
      <c r="Y157" s="106">
        <f t="shared" si="24"/>
        <v>0</v>
      </c>
      <c r="Z157" s="106">
        <f t="shared" si="24"/>
        <v>0</v>
      </c>
      <c r="AA157" s="106">
        <f t="shared" si="24"/>
        <v>0</v>
      </c>
      <c r="AB157" s="106">
        <f t="shared" si="24"/>
        <v>0</v>
      </c>
      <c r="AC157" s="106">
        <v>0</v>
      </c>
      <c r="AE157" s="82">
        <v>0</v>
      </c>
      <c r="AF157" s="111">
        <f t="shared" si="23"/>
        <v>0</v>
      </c>
    </row>
    <row r="158" spans="2:32">
      <c r="B158" s="103" t="s">
        <v>9</v>
      </c>
      <c r="C158" s="103" t="s">
        <v>2</v>
      </c>
      <c r="D158" s="104" t="s">
        <v>16</v>
      </c>
      <c r="E158" s="105"/>
      <c r="F158" s="105" t="s">
        <v>52</v>
      </c>
      <c r="G158" s="106">
        <f t="shared" ref="G158:AB158" si="25">G141/G$144</f>
        <v>0.87582098603893233</v>
      </c>
      <c r="H158" s="106">
        <f t="shared" si="25"/>
        <v>0.88194187956072922</v>
      </c>
      <c r="I158" s="106">
        <f t="shared" si="25"/>
        <v>0.88632883403211771</v>
      </c>
      <c r="J158" s="106">
        <f t="shared" si="25"/>
        <v>0.89113589334665466</v>
      </c>
      <c r="K158" s="106">
        <f t="shared" si="25"/>
        <v>0.95296577385355841</v>
      </c>
      <c r="L158" s="106">
        <f t="shared" si="25"/>
        <v>0.9447316472430779</v>
      </c>
      <c r="M158" s="106">
        <f t="shared" si="25"/>
        <v>0.94186678276267888</v>
      </c>
      <c r="N158" s="106">
        <f t="shared" si="25"/>
        <v>0.93917960749394502</v>
      </c>
      <c r="O158" s="106">
        <f t="shared" si="25"/>
        <v>0.93062088586911884</v>
      </c>
      <c r="P158" s="106">
        <f t="shared" si="25"/>
        <v>0.93084531616042521</v>
      </c>
      <c r="Q158" s="106">
        <f t="shared" si="25"/>
        <v>0.92955758469814997</v>
      </c>
      <c r="R158" s="106">
        <f t="shared" si="25"/>
        <v>0.9279165353461275</v>
      </c>
      <c r="S158" s="106">
        <f t="shared" si="25"/>
        <v>0.9283371344953224</v>
      </c>
      <c r="T158" s="106">
        <f t="shared" si="25"/>
        <v>0.92786702509754504</v>
      </c>
      <c r="U158" s="106">
        <f t="shared" si="25"/>
        <v>0.93017695278063517</v>
      </c>
      <c r="V158" s="106">
        <f t="shared" si="25"/>
        <v>0.92518353275281218</v>
      </c>
      <c r="W158" s="106">
        <f t="shared" si="25"/>
        <v>0.92448449827980816</v>
      </c>
      <c r="X158" s="106">
        <f t="shared" si="25"/>
        <v>0.91955880791001199</v>
      </c>
      <c r="Y158" s="106">
        <f t="shared" si="25"/>
        <v>0.93285479215557299</v>
      </c>
      <c r="Z158" s="106">
        <f t="shared" si="25"/>
        <v>0.93675251957449734</v>
      </c>
      <c r="AA158" s="106">
        <f t="shared" si="25"/>
        <v>0.93718396193961018</v>
      </c>
      <c r="AB158" s="106">
        <f t="shared" si="25"/>
        <v>0.94624208135154642</v>
      </c>
      <c r="AC158" s="106">
        <v>0.94191424236803734</v>
      </c>
      <c r="AE158" s="82">
        <v>0.48241011831150393</v>
      </c>
      <c r="AF158" s="111">
        <f t="shared" si="23"/>
        <v>-0.4595041240565334</v>
      </c>
    </row>
    <row r="159" spans="2:32">
      <c r="B159" s="103" t="s">
        <v>9</v>
      </c>
      <c r="C159" s="103" t="s">
        <v>2</v>
      </c>
      <c r="D159" s="104" t="s">
        <v>29</v>
      </c>
      <c r="E159" s="105"/>
      <c r="F159" s="105" t="s">
        <v>52</v>
      </c>
      <c r="G159" s="106">
        <f t="shared" ref="G159:AB159" si="26">G142/G$144</f>
        <v>0.12417901396106767</v>
      </c>
      <c r="H159" s="106">
        <f t="shared" si="26"/>
        <v>0.11805812043927086</v>
      </c>
      <c r="I159" s="106">
        <f t="shared" si="26"/>
        <v>0.11367116596788232</v>
      </c>
      <c r="J159" s="106">
        <f t="shared" si="26"/>
        <v>0.10886410665334526</v>
      </c>
      <c r="K159" s="106">
        <f t="shared" si="26"/>
        <v>4.7034226146441573E-2</v>
      </c>
      <c r="L159" s="106">
        <f t="shared" si="26"/>
        <v>5.5268352756922101E-2</v>
      </c>
      <c r="M159" s="106">
        <f t="shared" si="26"/>
        <v>5.8133217237321053E-2</v>
      </c>
      <c r="N159" s="106">
        <f t="shared" si="26"/>
        <v>5.9333464708032753E-2</v>
      </c>
      <c r="O159" s="106">
        <f t="shared" si="26"/>
        <v>6.7667618638749968E-2</v>
      </c>
      <c r="P159" s="106">
        <f t="shared" si="26"/>
        <v>6.8094314937100511E-2</v>
      </c>
      <c r="Q159" s="106">
        <f t="shared" si="26"/>
        <v>6.917440885037579E-2</v>
      </c>
      <c r="R159" s="106">
        <f t="shared" si="26"/>
        <v>7.0567936648852234E-2</v>
      </c>
      <c r="S159" s="106">
        <f t="shared" si="26"/>
        <v>7.083030887103578E-2</v>
      </c>
      <c r="T159" s="106">
        <f t="shared" si="26"/>
        <v>7.1156525290989744E-2</v>
      </c>
      <c r="U159" s="106">
        <f t="shared" si="26"/>
        <v>6.8717377985964168E-2</v>
      </c>
      <c r="V159" s="106">
        <f t="shared" si="26"/>
        <v>6.7220971719285039E-2</v>
      </c>
      <c r="W159" s="106">
        <f t="shared" si="26"/>
        <v>6.5755478974065612E-2</v>
      </c>
      <c r="X159" s="106">
        <f t="shared" si="26"/>
        <v>7.0122682463275451E-2</v>
      </c>
      <c r="Y159" s="106">
        <f t="shared" si="26"/>
        <v>5.6537279364769877E-2</v>
      </c>
      <c r="Z159" s="106">
        <f t="shared" si="26"/>
        <v>5.2478303666903744E-2</v>
      </c>
      <c r="AA159" s="106">
        <f t="shared" si="26"/>
        <v>5.24722291703488E-2</v>
      </c>
      <c r="AB159" s="106">
        <f t="shared" si="26"/>
        <v>4.414851867929652E-2</v>
      </c>
      <c r="AC159" s="106">
        <v>4.7706242506908005E-2</v>
      </c>
      <c r="AE159" s="82">
        <v>2.4433194718551099E-2</v>
      </c>
      <c r="AF159" s="111">
        <f t="shared" si="23"/>
        <v>-2.3273047788356906E-2</v>
      </c>
    </row>
    <row r="160" spans="2:32">
      <c r="B160" s="103" t="s">
        <v>9</v>
      </c>
      <c r="C160" s="103" t="s">
        <v>2</v>
      </c>
      <c r="D160" s="104" t="s">
        <v>34</v>
      </c>
      <c r="E160" s="105"/>
      <c r="F160" s="105" t="s">
        <v>52</v>
      </c>
      <c r="G160" s="106">
        <f t="shared" ref="G160:AB160" si="27">G143/G$144</f>
        <v>0</v>
      </c>
      <c r="H160" s="106">
        <f t="shared" si="27"/>
        <v>0</v>
      </c>
      <c r="I160" s="106">
        <f t="shared" si="27"/>
        <v>0</v>
      </c>
      <c r="J160" s="106">
        <f t="shared" si="27"/>
        <v>0</v>
      </c>
      <c r="K160" s="106">
        <f t="shared" si="27"/>
        <v>0</v>
      </c>
      <c r="L160" s="106">
        <f t="shared" si="27"/>
        <v>0</v>
      </c>
      <c r="M160" s="106">
        <f t="shared" si="27"/>
        <v>0</v>
      </c>
      <c r="N160" s="106">
        <f t="shared" si="27"/>
        <v>1.4869277980221001E-3</v>
      </c>
      <c r="O160" s="106">
        <f t="shared" si="27"/>
        <v>1.711495492131271E-3</v>
      </c>
      <c r="P160" s="106">
        <f t="shared" si="27"/>
        <v>1.0603689024742599E-3</v>
      </c>
      <c r="Q160" s="106">
        <f t="shared" si="27"/>
        <v>1.2680064514742292E-3</v>
      </c>
      <c r="R160" s="106">
        <f t="shared" si="27"/>
        <v>1.5155280050202595E-3</v>
      </c>
      <c r="S160" s="106">
        <f t="shared" si="27"/>
        <v>8.3255663364182914E-4</v>
      </c>
      <c r="T160" s="106">
        <f t="shared" si="27"/>
        <v>9.7644961146527783E-4</v>
      </c>
      <c r="U160" s="106">
        <f t="shared" si="27"/>
        <v>1.1056692334006214E-3</v>
      </c>
      <c r="V160" s="106">
        <f t="shared" si="27"/>
        <v>7.5954955279027318E-3</v>
      </c>
      <c r="W160" s="106">
        <f t="shared" si="27"/>
        <v>9.7600227461261957E-3</v>
      </c>
      <c r="X160" s="106">
        <f t="shared" si="27"/>
        <v>1.0318509626712611E-2</v>
      </c>
      <c r="Y160" s="106">
        <f t="shared" si="27"/>
        <v>1.0607928479656963E-2</v>
      </c>
      <c r="Z160" s="106">
        <f t="shared" si="27"/>
        <v>1.076917675859885E-2</v>
      </c>
      <c r="AA160" s="106">
        <f t="shared" si="27"/>
        <v>1.0343808890041016E-2</v>
      </c>
      <c r="AB160" s="106">
        <f t="shared" si="27"/>
        <v>9.609399969157181E-3</v>
      </c>
      <c r="AC160" s="106">
        <v>1.0379515125054651E-2</v>
      </c>
      <c r="AE160" s="82">
        <v>5.3159649724642188E-3</v>
      </c>
      <c r="AF160" s="111">
        <f t="shared" si="23"/>
        <v>-5.0635501525904325E-3</v>
      </c>
    </row>
    <row r="161" spans="2:32">
      <c r="B161" s="103" t="s">
        <v>9</v>
      </c>
      <c r="C161" s="103" t="s">
        <v>2</v>
      </c>
      <c r="D161" s="104" t="s">
        <v>43</v>
      </c>
      <c r="E161" s="105"/>
      <c r="F161" s="105" t="s">
        <v>52</v>
      </c>
      <c r="G161" s="106">
        <f t="shared" ref="G161:AB161" si="28">G144/G$144</f>
        <v>1</v>
      </c>
      <c r="H161" s="106">
        <f t="shared" si="28"/>
        <v>1</v>
      </c>
      <c r="I161" s="106">
        <f t="shared" si="28"/>
        <v>1</v>
      </c>
      <c r="J161" s="106">
        <f t="shared" si="28"/>
        <v>1</v>
      </c>
      <c r="K161" s="106">
        <f t="shared" si="28"/>
        <v>1</v>
      </c>
      <c r="L161" s="106">
        <f t="shared" si="28"/>
        <v>1</v>
      </c>
      <c r="M161" s="106">
        <f t="shared" si="28"/>
        <v>1</v>
      </c>
      <c r="N161" s="106">
        <f t="shared" si="28"/>
        <v>1</v>
      </c>
      <c r="O161" s="106">
        <f t="shared" si="28"/>
        <v>1</v>
      </c>
      <c r="P161" s="106">
        <f t="shared" si="28"/>
        <v>1</v>
      </c>
      <c r="Q161" s="106">
        <f t="shared" si="28"/>
        <v>1</v>
      </c>
      <c r="R161" s="106">
        <f t="shared" si="28"/>
        <v>1</v>
      </c>
      <c r="S161" s="106">
        <f t="shared" si="28"/>
        <v>1</v>
      </c>
      <c r="T161" s="106">
        <f t="shared" si="28"/>
        <v>1</v>
      </c>
      <c r="U161" s="106">
        <f t="shared" si="28"/>
        <v>1</v>
      </c>
      <c r="V161" s="106">
        <f t="shared" si="28"/>
        <v>1</v>
      </c>
      <c r="W161" s="106">
        <f t="shared" si="28"/>
        <v>1</v>
      </c>
      <c r="X161" s="106">
        <f t="shared" si="28"/>
        <v>1</v>
      </c>
      <c r="Y161" s="106">
        <f t="shared" si="28"/>
        <v>1</v>
      </c>
      <c r="Z161" s="106">
        <f t="shared" si="28"/>
        <v>1</v>
      </c>
      <c r="AA161" s="106">
        <f t="shared" si="28"/>
        <v>1</v>
      </c>
      <c r="AB161" s="106">
        <f t="shared" si="28"/>
        <v>1</v>
      </c>
      <c r="AC161" s="106">
        <v>1</v>
      </c>
      <c r="AE161" s="82">
        <v>0.51215927800251926</v>
      </c>
      <c r="AF161" s="111">
        <f t="shared" si="23"/>
        <v>-0.48784072199748074</v>
      </c>
    </row>
    <row r="162" spans="2:32">
      <c r="B162" s="103" t="s">
        <v>10</v>
      </c>
      <c r="C162" s="103" t="s">
        <v>2</v>
      </c>
      <c r="D162" s="104" t="s">
        <v>21</v>
      </c>
      <c r="E162" s="105"/>
      <c r="F162" s="105" t="s">
        <v>52</v>
      </c>
      <c r="G162" s="106">
        <f t="shared" ref="G162:AB162" si="29">G145/G$154</f>
        <v>5.7123873814304005E-2</v>
      </c>
      <c r="H162" s="106">
        <f t="shared" si="29"/>
        <v>5.2335580878770473E-2</v>
      </c>
      <c r="I162" s="106">
        <f t="shared" si="29"/>
        <v>4.4680236012077726E-2</v>
      </c>
      <c r="J162" s="106">
        <f t="shared" si="29"/>
        <v>4.9185945223046548E-2</v>
      </c>
      <c r="K162" s="106">
        <f t="shared" si="29"/>
        <v>2.6154236724933097E-2</v>
      </c>
      <c r="L162" s="106">
        <f t="shared" si="29"/>
        <v>3.9617041571077011E-2</v>
      </c>
      <c r="M162" s="106">
        <f t="shared" si="29"/>
        <v>4.9056844698251237E-2</v>
      </c>
      <c r="N162" s="106">
        <f t="shared" si="29"/>
        <v>6.3547461340662498E-2</v>
      </c>
      <c r="O162" s="106">
        <f t="shared" si="29"/>
        <v>6.1747858038454069E-2</v>
      </c>
      <c r="P162" s="106">
        <f t="shared" si="29"/>
        <v>7.266094494560929E-2</v>
      </c>
      <c r="Q162" s="106">
        <f t="shared" si="29"/>
        <v>7.1980802644652578E-2</v>
      </c>
      <c r="R162" s="106">
        <f t="shared" si="29"/>
        <v>6.5210223680521054E-2</v>
      </c>
      <c r="S162" s="106">
        <f t="shared" si="29"/>
        <v>5.5488532653877258E-2</v>
      </c>
      <c r="T162" s="106">
        <f t="shared" si="29"/>
        <v>5.7324144274601217E-2</v>
      </c>
      <c r="U162" s="106">
        <f t="shared" si="29"/>
        <v>5.2681692455853434E-2</v>
      </c>
      <c r="V162" s="106">
        <f t="shared" si="29"/>
        <v>4.506009354642105E-2</v>
      </c>
      <c r="W162" s="106">
        <f t="shared" si="29"/>
        <v>4.2039004246841975E-2</v>
      </c>
      <c r="X162" s="106">
        <f t="shared" si="29"/>
        <v>3.5421066452892704E-2</v>
      </c>
      <c r="Y162" s="106">
        <f t="shared" si="29"/>
        <v>3.2455423154195986E-2</v>
      </c>
      <c r="Z162" s="106">
        <f t="shared" si="29"/>
        <v>3.171978127980709E-2</v>
      </c>
      <c r="AA162" s="106">
        <f t="shared" si="29"/>
        <v>3.8089105325848735E-2</v>
      </c>
      <c r="AB162" s="106">
        <f t="shared" si="29"/>
        <v>3.9829281789556983E-2</v>
      </c>
      <c r="AC162" s="106">
        <v>3.6132655768906334E-2</v>
      </c>
      <c r="AE162" s="82">
        <v>1.7653967767882073E-2</v>
      </c>
      <c r="AF162" s="111">
        <f t="shared" si="23"/>
        <v>-1.8478688001024261E-2</v>
      </c>
    </row>
    <row r="163" spans="2:32">
      <c r="B163" s="103" t="s">
        <v>10</v>
      </c>
      <c r="C163" s="103" t="s">
        <v>2</v>
      </c>
      <c r="D163" s="104" t="s">
        <v>95</v>
      </c>
      <c r="E163" s="105"/>
      <c r="F163" s="105" t="s">
        <v>52</v>
      </c>
      <c r="G163" s="106">
        <f t="shared" ref="G163:AB163" si="30">G146/G$154</f>
        <v>0.24606513810416852</v>
      </c>
      <c r="H163" s="106">
        <f t="shared" si="30"/>
        <v>0.24311019730464092</v>
      </c>
      <c r="I163" s="106">
        <f t="shared" si="30"/>
        <v>0.24264438568384009</v>
      </c>
      <c r="J163" s="106">
        <f t="shared" si="30"/>
        <v>0.30114118756533309</v>
      </c>
      <c r="K163" s="106">
        <f t="shared" si="30"/>
        <v>0.35821642065334197</v>
      </c>
      <c r="L163" s="106">
        <f t="shared" si="30"/>
        <v>0.40489796058956834</v>
      </c>
      <c r="M163" s="106">
        <f t="shared" si="30"/>
        <v>0.44851313008842819</v>
      </c>
      <c r="N163" s="106">
        <f t="shared" si="30"/>
        <v>0.45393007271805685</v>
      </c>
      <c r="O163" s="106">
        <f t="shared" si="30"/>
        <v>0.45666342809765176</v>
      </c>
      <c r="P163" s="106">
        <f t="shared" si="30"/>
        <v>0.45656945149707617</v>
      </c>
      <c r="Q163" s="106">
        <f t="shared" si="30"/>
        <v>0.46143305181193639</v>
      </c>
      <c r="R163" s="106">
        <f t="shared" si="30"/>
        <v>0.45671712450842894</v>
      </c>
      <c r="S163" s="106">
        <f t="shared" si="30"/>
        <v>0.46830111531658458</v>
      </c>
      <c r="T163" s="106">
        <f t="shared" si="30"/>
        <v>0.47449573624434821</v>
      </c>
      <c r="U163" s="106">
        <f t="shared" si="30"/>
        <v>0.4723366789830048</v>
      </c>
      <c r="V163" s="106">
        <f t="shared" si="30"/>
        <v>0.47315500398433052</v>
      </c>
      <c r="W163" s="106">
        <f t="shared" si="30"/>
        <v>0.47543293108216839</v>
      </c>
      <c r="X163" s="106">
        <f t="shared" si="30"/>
        <v>0.47786478454486231</v>
      </c>
      <c r="Y163" s="106">
        <f t="shared" si="30"/>
        <v>0.47605065434843546</v>
      </c>
      <c r="Z163" s="106">
        <f t="shared" si="30"/>
        <v>0.45219047097370979</v>
      </c>
      <c r="AA163" s="106">
        <f t="shared" si="30"/>
        <v>0.44270529492131894</v>
      </c>
      <c r="AB163" s="106">
        <f t="shared" si="30"/>
        <v>0.43077303293271924</v>
      </c>
      <c r="AC163" s="106">
        <v>0.42174746857220213</v>
      </c>
      <c r="AE163" s="82">
        <v>0.2060605858583662</v>
      </c>
      <c r="AF163" s="111">
        <f t="shared" si="23"/>
        <v>-0.21568688271383593</v>
      </c>
    </row>
    <row r="164" spans="2:32">
      <c r="B164" s="103" t="s">
        <v>10</v>
      </c>
      <c r="C164" s="103" t="s">
        <v>2</v>
      </c>
      <c r="D164" s="104" t="s">
        <v>15</v>
      </c>
      <c r="E164" s="105"/>
      <c r="F164" s="105" t="s">
        <v>52</v>
      </c>
      <c r="G164" s="106">
        <f t="shared" ref="G164:AB164" si="31">G147/G$154</f>
        <v>0</v>
      </c>
      <c r="H164" s="106">
        <f t="shared" si="31"/>
        <v>0</v>
      </c>
      <c r="I164" s="106">
        <f t="shared" si="31"/>
        <v>0</v>
      </c>
      <c r="J164" s="106">
        <f t="shared" si="31"/>
        <v>0</v>
      </c>
      <c r="K164" s="106">
        <f t="shared" si="31"/>
        <v>0</v>
      </c>
      <c r="L164" s="106">
        <f t="shared" si="31"/>
        <v>0</v>
      </c>
      <c r="M164" s="106">
        <f t="shared" si="31"/>
        <v>0</v>
      </c>
      <c r="N164" s="106">
        <f t="shared" si="31"/>
        <v>0</v>
      </c>
      <c r="O164" s="106">
        <f t="shared" si="31"/>
        <v>0</v>
      </c>
      <c r="P164" s="106">
        <f t="shared" si="31"/>
        <v>0</v>
      </c>
      <c r="Q164" s="106">
        <f t="shared" si="31"/>
        <v>0</v>
      </c>
      <c r="R164" s="106">
        <f t="shared" si="31"/>
        <v>0</v>
      </c>
      <c r="S164" s="106">
        <f t="shared" si="31"/>
        <v>0</v>
      </c>
      <c r="T164" s="106">
        <f t="shared" si="31"/>
        <v>0</v>
      </c>
      <c r="U164" s="106">
        <f t="shared" si="31"/>
        <v>0</v>
      </c>
      <c r="V164" s="106">
        <f t="shared" si="31"/>
        <v>0</v>
      </c>
      <c r="W164" s="106">
        <f t="shared" si="31"/>
        <v>0</v>
      </c>
      <c r="X164" s="106">
        <f t="shared" si="31"/>
        <v>0</v>
      </c>
      <c r="Y164" s="106">
        <f t="shared" si="31"/>
        <v>0</v>
      </c>
      <c r="Z164" s="106">
        <f t="shared" si="31"/>
        <v>0</v>
      </c>
      <c r="AA164" s="106">
        <f t="shared" si="31"/>
        <v>0</v>
      </c>
      <c r="AB164" s="106">
        <f t="shared" si="31"/>
        <v>0</v>
      </c>
      <c r="AC164" s="106">
        <v>0</v>
      </c>
      <c r="AE164" s="82">
        <v>0</v>
      </c>
      <c r="AF164" s="111">
        <f t="shared" si="23"/>
        <v>0</v>
      </c>
    </row>
    <row r="165" spans="2:32">
      <c r="B165" s="103" t="s">
        <v>10</v>
      </c>
      <c r="C165" s="103" t="s">
        <v>2</v>
      </c>
      <c r="D165" s="104" t="s">
        <v>40</v>
      </c>
      <c r="E165" s="105"/>
      <c r="F165" s="105" t="s">
        <v>52</v>
      </c>
      <c r="G165" s="106">
        <f t="shared" ref="G165:AB165" si="32">G148/G$154</f>
        <v>0</v>
      </c>
      <c r="H165" s="106">
        <f t="shared" si="32"/>
        <v>0</v>
      </c>
      <c r="I165" s="106">
        <f t="shared" si="32"/>
        <v>0</v>
      </c>
      <c r="J165" s="106">
        <f t="shared" si="32"/>
        <v>0</v>
      </c>
      <c r="K165" s="106">
        <f t="shared" si="32"/>
        <v>0</v>
      </c>
      <c r="L165" s="106">
        <f t="shared" si="32"/>
        <v>0</v>
      </c>
      <c r="M165" s="106">
        <f t="shared" si="32"/>
        <v>0</v>
      </c>
      <c r="N165" s="106">
        <f t="shared" si="32"/>
        <v>0</v>
      </c>
      <c r="O165" s="106">
        <f t="shared" si="32"/>
        <v>0</v>
      </c>
      <c r="P165" s="106">
        <f t="shared" si="32"/>
        <v>0</v>
      </c>
      <c r="Q165" s="106">
        <f t="shared" si="32"/>
        <v>0</v>
      </c>
      <c r="R165" s="106">
        <f t="shared" si="32"/>
        <v>0</v>
      </c>
      <c r="S165" s="106">
        <f t="shared" si="32"/>
        <v>0</v>
      </c>
      <c r="T165" s="106">
        <f t="shared" si="32"/>
        <v>0</v>
      </c>
      <c r="U165" s="106">
        <f t="shared" si="32"/>
        <v>0</v>
      </c>
      <c r="V165" s="106">
        <f t="shared" si="32"/>
        <v>0</v>
      </c>
      <c r="W165" s="106">
        <f t="shared" si="32"/>
        <v>0</v>
      </c>
      <c r="X165" s="106">
        <f t="shared" si="32"/>
        <v>0</v>
      </c>
      <c r="Y165" s="106">
        <f t="shared" si="32"/>
        <v>0</v>
      </c>
      <c r="Z165" s="106">
        <f t="shared" si="32"/>
        <v>0</v>
      </c>
      <c r="AA165" s="106">
        <f t="shared" si="32"/>
        <v>0</v>
      </c>
      <c r="AB165" s="106">
        <f t="shared" si="32"/>
        <v>0</v>
      </c>
      <c r="AC165" s="106">
        <v>0</v>
      </c>
      <c r="AE165" s="82">
        <v>0</v>
      </c>
      <c r="AF165" s="111">
        <f t="shared" si="23"/>
        <v>0</v>
      </c>
    </row>
    <row r="166" spans="2:32">
      <c r="B166" s="103" t="s">
        <v>10</v>
      </c>
      <c r="C166" s="103" t="s">
        <v>2</v>
      </c>
      <c r="D166" s="104" t="s">
        <v>37</v>
      </c>
      <c r="E166" s="105"/>
      <c r="F166" s="105" t="s">
        <v>52</v>
      </c>
      <c r="G166" s="106">
        <f t="shared" ref="G166:AB166" si="33">G149/G$154</f>
        <v>0.4108304532721368</v>
      </c>
      <c r="H166" s="106">
        <f t="shared" si="33"/>
        <v>0.42568997458924235</v>
      </c>
      <c r="I166" s="106">
        <f t="shared" si="33"/>
        <v>0.45085810548547312</v>
      </c>
      <c r="J166" s="106">
        <f t="shared" si="33"/>
        <v>0.34504503086029503</v>
      </c>
      <c r="K166" s="106">
        <f t="shared" si="33"/>
        <v>0.24023179248666518</v>
      </c>
      <c r="L166" s="106">
        <f t="shared" si="33"/>
        <v>0.16007187283873434</v>
      </c>
      <c r="M166" s="106">
        <f t="shared" si="33"/>
        <v>6.6713605657637204E-2</v>
      </c>
      <c r="N166" s="106">
        <f t="shared" si="33"/>
        <v>4.2755674954942313E-2</v>
      </c>
      <c r="O166" s="106">
        <f t="shared" si="33"/>
        <v>3.0377077439262885E-2</v>
      </c>
      <c r="P166" s="106">
        <f t="shared" si="33"/>
        <v>2.3036708716438172E-2</v>
      </c>
      <c r="Q166" s="106">
        <f t="shared" si="33"/>
        <v>9.5598715014460142E-3</v>
      </c>
      <c r="R166" s="106">
        <f t="shared" si="33"/>
        <v>0</v>
      </c>
      <c r="S166" s="106">
        <f t="shared" si="33"/>
        <v>0</v>
      </c>
      <c r="T166" s="106">
        <f t="shared" si="33"/>
        <v>0</v>
      </c>
      <c r="U166" s="106">
        <f t="shared" si="33"/>
        <v>0</v>
      </c>
      <c r="V166" s="106">
        <f t="shared" si="33"/>
        <v>0</v>
      </c>
      <c r="W166" s="106">
        <f t="shared" si="33"/>
        <v>0</v>
      </c>
      <c r="X166" s="106">
        <f t="shared" si="33"/>
        <v>0</v>
      </c>
      <c r="Y166" s="106">
        <f t="shared" si="33"/>
        <v>0</v>
      </c>
      <c r="Z166" s="106">
        <f t="shared" si="33"/>
        <v>0</v>
      </c>
      <c r="AA166" s="106">
        <f t="shared" si="33"/>
        <v>0</v>
      </c>
      <c r="AB166" s="106">
        <f t="shared" si="33"/>
        <v>0</v>
      </c>
      <c r="AC166" s="106">
        <v>0</v>
      </c>
      <c r="AE166" s="82">
        <v>0</v>
      </c>
      <c r="AF166" s="111">
        <f t="shared" si="23"/>
        <v>0</v>
      </c>
    </row>
    <row r="167" spans="2:32">
      <c r="B167" s="103" t="s">
        <v>10</v>
      </c>
      <c r="C167" s="103" t="s">
        <v>2</v>
      </c>
      <c r="D167" s="104" t="s">
        <v>97</v>
      </c>
      <c r="E167" s="105"/>
      <c r="F167" s="105" t="s">
        <v>52</v>
      </c>
      <c r="G167" s="106">
        <f t="shared" ref="G167:AB167" si="34">G150/G$154</f>
        <v>0</v>
      </c>
      <c r="H167" s="106">
        <f t="shared" si="34"/>
        <v>0</v>
      </c>
      <c r="I167" s="106">
        <f t="shared" si="34"/>
        <v>0</v>
      </c>
      <c r="J167" s="106">
        <f t="shared" si="34"/>
        <v>0</v>
      </c>
      <c r="K167" s="106">
        <f t="shared" si="34"/>
        <v>0</v>
      </c>
      <c r="L167" s="106">
        <f t="shared" si="34"/>
        <v>0</v>
      </c>
      <c r="M167" s="106">
        <f t="shared" si="34"/>
        <v>0</v>
      </c>
      <c r="N167" s="106">
        <f t="shared" si="34"/>
        <v>0</v>
      </c>
      <c r="O167" s="106">
        <f t="shared" si="34"/>
        <v>0</v>
      </c>
      <c r="P167" s="106">
        <f t="shared" si="34"/>
        <v>0</v>
      </c>
      <c r="Q167" s="106">
        <f t="shared" si="34"/>
        <v>0</v>
      </c>
      <c r="R167" s="106">
        <f t="shared" si="34"/>
        <v>0</v>
      </c>
      <c r="S167" s="106">
        <f t="shared" si="34"/>
        <v>0</v>
      </c>
      <c r="T167" s="106">
        <f t="shared" si="34"/>
        <v>0</v>
      </c>
      <c r="U167" s="106">
        <f t="shared" si="34"/>
        <v>0</v>
      </c>
      <c r="V167" s="106">
        <f t="shared" si="34"/>
        <v>0</v>
      </c>
      <c r="W167" s="106">
        <f t="shared" si="34"/>
        <v>0</v>
      </c>
      <c r="X167" s="106">
        <f t="shared" si="34"/>
        <v>0</v>
      </c>
      <c r="Y167" s="106">
        <f t="shared" si="34"/>
        <v>0</v>
      </c>
      <c r="Z167" s="106">
        <f t="shared" si="34"/>
        <v>0</v>
      </c>
      <c r="AA167" s="106">
        <f t="shared" si="34"/>
        <v>0</v>
      </c>
      <c r="AB167" s="106">
        <f t="shared" si="34"/>
        <v>0</v>
      </c>
      <c r="AC167" s="106">
        <v>0</v>
      </c>
      <c r="AE167" s="82">
        <v>0</v>
      </c>
      <c r="AF167" s="111">
        <f t="shared" si="23"/>
        <v>0</v>
      </c>
    </row>
    <row r="168" spans="2:32">
      <c r="B168" s="103" t="s">
        <v>10</v>
      </c>
      <c r="C168" s="103" t="s">
        <v>2</v>
      </c>
      <c r="D168" s="104" t="s">
        <v>98</v>
      </c>
      <c r="E168" s="105"/>
      <c r="F168" s="105" t="s">
        <v>52</v>
      </c>
      <c r="G168" s="106">
        <f t="shared" ref="G168:AB168" si="35">G151/G$154</f>
        <v>0</v>
      </c>
      <c r="H168" s="106">
        <f t="shared" si="35"/>
        <v>0</v>
      </c>
      <c r="I168" s="106">
        <f t="shared" si="35"/>
        <v>0</v>
      </c>
      <c r="J168" s="106">
        <f t="shared" si="35"/>
        <v>0</v>
      </c>
      <c r="K168" s="106">
        <f t="shared" si="35"/>
        <v>0</v>
      </c>
      <c r="L168" s="106">
        <f t="shared" si="35"/>
        <v>0</v>
      </c>
      <c r="M168" s="106">
        <f t="shared" si="35"/>
        <v>0</v>
      </c>
      <c r="N168" s="106">
        <f t="shared" si="35"/>
        <v>0</v>
      </c>
      <c r="O168" s="106">
        <f t="shared" si="35"/>
        <v>0</v>
      </c>
      <c r="P168" s="106">
        <f t="shared" si="35"/>
        <v>0</v>
      </c>
      <c r="Q168" s="106">
        <f t="shared" si="35"/>
        <v>0</v>
      </c>
      <c r="R168" s="106">
        <f t="shared" si="35"/>
        <v>0</v>
      </c>
      <c r="S168" s="106">
        <f t="shared" si="35"/>
        <v>0</v>
      </c>
      <c r="T168" s="106">
        <f t="shared" si="35"/>
        <v>0</v>
      </c>
      <c r="U168" s="106">
        <f t="shared" si="35"/>
        <v>0</v>
      </c>
      <c r="V168" s="106">
        <f t="shared" si="35"/>
        <v>0</v>
      </c>
      <c r="W168" s="106">
        <f t="shared" si="35"/>
        <v>0</v>
      </c>
      <c r="X168" s="106">
        <f t="shared" si="35"/>
        <v>0</v>
      </c>
      <c r="Y168" s="106">
        <f t="shared" si="35"/>
        <v>0</v>
      </c>
      <c r="Z168" s="106">
        <f t="shared" si="35"/>
        <v>0</v>
      </c>
      <c r="AA168" s="106">
        <f t="shared" si="35"/>
        <v>0</v>
      </c>
      <c r="AB168" s="106">
        <f t="shared" si="35"/>
        <v>0</v>
      </c>
      <c r="AC168" s="106">
        <v>0</v>
      </c>
      <c r="AE168" s="82">
        <v>0</v>
      </c>
      <c r="AF168" s="111">
        <f t="shared" si="23"/>
        <v>0</v>
      </c>
    </row>
    <row r="169" spans="2:32">
      <c r="B169" s="103" t="s">
        <v>10</v>
      </c>
      <c r="C169" s="103" t="s">
        <v>2</v>
      </c>
      <c r="D169" s="104" t="s">
        <v>24</v>
      </c>
      <c r="E169" s="105"/>
      <c r="F169" s="105" t="s">
        <v>52</v>
      </c>
      <c r="G169" s="106">
        <f t="shared" ref="G169:AB169" si="36">G152/G$154</f>
        <v>6.0137978775020185E-4</v>
      </c>
      <c r="H169" s="106">
        <f t="shared" si="36"/>
        <v>7.4045403356324957E-5</v>
      </c>
      <c r="I169" s="106">
        <f t="shared" si="36"/>
        <v>5.1572592908484042E-5</v>
      </c>
      <c r="J169" s="106">
        <f t="shared" si="36"/>
        <v>5.829468456746075E-5</v>
      </c>
      <c r="K169" s="106">
        <f t="shared" si="36"/>
        <v>7.1092474246369961E-5</v>
      </c>
      <c r="L169" s="106">
        <f t="shared" si="36"/>
        <v>1.3043717128837363E-4</v>
      </c>
      <c r="M169" s="106">
        <f t="shared" si="36"/>
        <v>6.7647106696521147E-4</v>
      </c>
      <c r="N169" s="106">
        <f t="shared" si="36"/>
        <v>1.2742293378081848E-3</v>
      </c>
      <c r="O169" s="106">
        <f t="shared" si="36"/>
        <v>1.853141222400964E-3</v>
      </c>
      <c r="P169" s="106">
        <f t="shared" si="36"/>
        <v>2.4924419747217957E-3</v>
      </c>
      <c r="Q169" s="106">
        <f t="shared" si="36"/>
        <v>4.1656779312618034E-3</v>
      </c>
      <c r="R169" s="106">
        <f t="shared" si="36"/>
        <v>6.5667250158965729E-3</v>
      </c>
      <c r="S169" s="106">
        <f t="shared" si="36"/>
        <v>1.0681389900044235E-2</v>
      </c>
      <c r="T169" s="106">
        <f t="shared" si="36"/>
        <v>1.5165041439779319E-2</v>
      </c>
      <c r="U169" s="106">
        <f t="shared" si="36"/>
        <v>2.4850014602406753E-2</v>
      </c>
      <c r="V169" s="106">
        <f t="shared" si="36"/>
        <v>3.3703023243363647E-2</v>
      </c>
      <c r="W169" s="106">
        <f t="shared" si="36"/>
        <v>4.1646297445699379E-2</v>
      </c>
      <c r="X169" s="106">
        <f t="shared" si="36"/>
        <v>4.9487340257176798E-2</v>
      </c>
      <c r="Y169" s="106">
        <f t="shared" si="36"/>
        <v>6.0418036493050296E-2</v>
      </c>
      <c r="Z169" s="106">
        <f t="shared" si="36"/>
        <v>7.7472227351429918E-2</v>
      </c>
      <c r="AA169" s="106">
        <f t="shared" si="36"/>
        <v>9.4860620473045776E-2</v>
      </c>
      <c r="AB169" s="106">
        <f t="shared" si="36"/>
        <v>9.9436936781908139E-2</v>
      </c>
      <c r="AC169" s="106">
        <v>0.11324922453074017</v>
      </c>
      <c r="AE169" s="82">
        <v>5.5332167455119832E-2</v>
      </c>
      <c r="AF169" s="111">
        <f t="shared" si="23"/>
        <v>-5.7917057075620337E-2</v>
      </c>
    </row>
    <row r="170" spans="2:32">
      <c r="B170" s="103" t="s">
        <v>10</v>
      </c>
      <c r="C170" s="103" t="s">
        <v>2</v>
      </c>
      <c r="D170" s="104" t="s">
        <v>14</v>
      </c>
      <c r="E170" s="105"/>
      <c r="F170" s="105" t="s">
        <v>52</v>
      </c>
      <c r="G170" s="106">
        <f t="shared" ref="G170:AB170" si="37">G153/G$154</f>
        <v>0.28537915502164035</v>
      </c>
      <c r="H170" s="106">
        <f t="shared" si="37"/>
        <v>0.27879020182399</v>
      </c>
      <c r="I170" s="106">
        <f t="shared" si="37"/>
        <v>0.2617657002257005</v>
      </c>
      <c r="J170" s="106">
        <f t="shared" si="37"/>
        <v>0.30456954166675781</v>
      </c>
      <c r="K170" s="106">
        <f t="shared" si="37"/>
        <v>0.37532645766081335</v>
      </c>
      <c r="L170" s="106">
        <f t="shared" si="37"/>
        <v>0.39528268782933185</v>
      </c>
      <c r="M170" s="106">
        <f t="shared" si="37"/>
        <v>0.43503994848871819</v>
      </c>
      <c r="N170" s="106">
        <f t="shared" si="37"/>
        <v>0.43849256164853007</v>
      </c>
      <c r="O170" s="106">
        <f t="shared" si="37"/>
        <v>0.44935849520223026</v>
      </c>
      <c r="P170" s="106">
        <f t="shared" si="37"/>
        <v>0.44524045286615466</v>
      </c>
      <c r="Q170" s="106">
        <f t="shared" si="37"/>
        <v>0.45286059611070323</v>
      </c>
      <c r="R170" s="106">
        <f t="shared" si="37"/>
        <v>0.47150592679515335</v>
      </c>
      <c r="S170" s="106">
        <f t="shared" si="37"/>
        <v>0.46552896212949402</v>
      </c>
      <c r="T170" s="106">
        <f t="shared" si="37"/>
        <v>0.45301507804127122</v>
      </c>
      <c r="U170" s="106">
        <f t="shared" si="37"/>
        <v>0.45013161395873497</v>
      </c>
      <c r="V170" s="106">
        <f t="shared" si="37"/>
        <v>0.44808187922588477</v>
      </c>
      <c r="W170" s="106">
        <f t="shared" si="37"/>
        <v>0.44088176722529038</v>
      </c>
      <c r="X170" s="106">
        <f t="shared" si="37"/>
        <v>0.43722680874506831</v>
      </c>
      <c r="Y170" s="106">
        <f t="shared" si="37"/>
        <v>0.43107588600431823</v>
      </c>
      <c r="Z170" s="106">
        <f t="shared" si="37"/>
        <v>0.4386175203950532</v>
      </c>
      <c r="AA170" s="106">
        <f t="shared" si="37"/>
        <v>0.42434497927978659</v>
      </c>
      <c r="AB170" s="106">
        <f t="shared" si="37"/>
        <v>0.42996074849581578</v>
      </c>
      <c r="AC170" s="106">
        <v>0.42887065112815126</v>
      </c>
      <c r="AE170" s="82">
        <v>0.20879400091611264</v>
      </c>
      <c r="AF170" s="111">
        <f t="shared" si="23"/>
        <v>-0.22007665021203862</v>
      </c>
    </row>
    <row r="171" spans="2:32">
      <c r="B171" s="103" t="s">
        <v>10</v>
      </c>
      <c r="C171" s="103" t="s">
        <v>2</v>
      </c>
      <c r="D171" s="104" t="s">
        <v>73</v>
      </c>
      <c r="E171" s="105"/>
      <c r="F171" s="105" t="s">
        <v>52</v>
      </c>
      <c r="G171" s="106">
        <f t="shared" ref="G171:AB171" si="38">G154/G$154</f>
        <v>1</v>
      </c>
      <c r="H171" s="106">
        <f t="shared" si="38"/>
        <v>1</v>
      </c>
      <c r="I171" s="106">
        <f t="shared" si="38"/>
        <v>1</v>
      </c>
      <c r="J171" s="106">
        <f t="shared" si="38"/>
        <v>1</v>
      </c>
      <c r="K171" s="106">
        <f t="shared" si="38"/>
        <v>1</v>
      </c>
      <c r="L171" s="106">
        <f t="shared" si="38"/>
        <v>1</v>
      </c>
      <c r="M171" s="106">
        <f t="shared" si="38"/>
        <v>1</v>
      </c>
      <c r="N171" s="106">
        <f t="shared" si="38"/>
        <v>1</v>
      </c>
      <c r="O171" s="106">
        <f t="shared" si="38"/>
        <v>1</v>
      </c>
      <c r="P171" s="106">
        <f t="shared" si="38"/>
        <v>1</v>
      </c>
      <c r="Q171" s="106">
        <f t="shared" si="38"/>
        <v>1</v>
      </c>
      <c r="R171" s="106">
        <f t="shared" si="38"/>
        <v>1</v>
      </c>
      <c r="S171" s="106">
        <f t="shared" si="38"/>
        <v>1</v>
      </c>
      <c r="T171" s="106">
        <f t="shared" si="38"/>
        <v>1</v>
      </c>
      <c r="U171" s="106">
        <f t="shared" si="38"/>
        <v>1</v>
      </c>
      <c r="V171" s="106">
        <f t="shared" si="38"/>
        <v>1</v>
      </c>
      <c r="W171" s="106">
        <f t="shared" si="38"/>
        <v>1</v>
      </c>
      <c r="X171" s="106">
        <f t="shared" si="38"/>
        <v>1</v>
      </c>
      <c r="Y171" s="106">
        <f t="shared" si="38"/>
        <v>1</v>
      </c>
      <c r="Z171" s="106">
        <f t="shared" si="38"/>
        <v>1</v>
      </c>
      <c r="AA171" s="106">
        <f t="shared" si="38"/>
        <v>1</v>
      </c>
      <c r="AB171" s="106">
        <f t="shared" si="38"/>
        <v>1</v>
      </c>
      <c r="AC171" s="106">
        <v>1</v>
      </c>
      <c r="AE171" s="82">
        <v>0.4878407219974808</v>
      </c>
      <c r="AF171" s="111">
        <f t="shared" si="23"/>
        <v>-0.51215927800251926</v>
      </c>
    </row>
    <row r="172" spans="2:32">
      <c r="B172" s="103" t="s">
        <v>26</v>
      </c>
      <c r="C172" s="103" t="s">
        <v>2</v>
      </c>
      <c r="D172" s="104" t="s">
        <v>43</v>
      </c>
      <c r="E172" s="105"/>
      <c r="F172" s="105" t="s">
        <v>52</v>
      </c>
      <c r="G172" s="106">
        <f t="shared" ref="G172:AB172" si="39">G144/G$155</f>
        <v>0.62797665691775273</v>
      </c>
      <c r="H172" s="106">
        <f t="shared" si="39"/>
        <v>0.61825318437110754</v>
      </c>
      <c r="I172" s="106">
        <f t="shared" si="39"/>
        <v>0.58905692247701835</v>
      </c>
      <c r="J172" s="106">
        <f t="shared" si="39"/>
        <v>0.61867431247131244</v>
      </c>
      <c r="K172" s="106">
        <f t="shared" si="39"/>
        <v>0.68646881022863482</v>
      </c>
      <c r="L172" s="106">
        <f t="shared" si="39"/>
        <v>0.68069616996829985</v>
      </c>
      <c r="M172" s="106">
        <f t="shared" si="39"/>
        <v>0.68186479381177967</v>
      </c>
      <c r="N172" s="106">
        <f t="shared" si="39"/>
        <v>0.6707653977488548</v>
      </c>
      <c r="O172" s="106">
        <f t="shared" si="39"/>
        <v>0.63438010155556246</v>
      </c>
      <c r="P172" s="106">
        <f t="shared" si="39"/>
        <v>0.65038751245575699</v>
      </c>
      <c r="Q172" s="106">
        <f t="shared" si="39"/>
        <v>0.62859260347952495</v>
      </c>
      <c r="R172" s="106">
        <f t="shared" si="39"/>
        <v>0.59350368088201244</v>
      </c>
      <c r="S172" s="106">
        <f t="shared" si="39"/>
        <v>0.58836151896719313</v>
      </c>
      <c r="T172" s="106">
        <f t="shared" si="39"/>
        <v>0.56405776633384752</v>
      </c>
      <c r="U172" s="106">
        <f t="shared" si="39"/>
        <v>0.54794971525172276</v>
      </c>
      <c r="V172" s="106">
        <f t="shared" si="39"/>
        <v>0.53648475705095333</v>
      </c>
      <c r="W172" s="106">
        <f t="shared" si="39"/>
        <v>0.52229456929999163</v>
      </c>
      <c r="X172" s="106">
        <f t="shared" si="39"/>
        <v>0.5053168187902809</v>
      </c>
      <c r="Y172" s="106">
        <f t="shared" si="39"/>
        <v>0.49706171773784913</v>
      </c>
      <c r="Z172" s="106">
        <f t="shared" si="39"/>
        <v>0.4976880220190445</v>
      </c>
      <c r="AA172" s="106">
        <f t="shared" si="39"/>
        <v>0.50444644691564999</v>
      </c>
      <c r="AB172" s="106">
        <f t="shared" si="39"/>
        <v>0.52964071787179701</v>
      </c>
      <c r="AC172" s="106">
        <v>0.51177704009786884</v>
      </c>
      <c r="AE172" s="82">
        <v>1</v>
      </c>
      <c r="AF172" s="111">
        <f t="shared" si="23"/>
        <v>0.48822295990213116</v>
      </c>
    </row>
    <row r="173" spans="2:32">
      <c r="B173" s="103" t="s">
        <v>26</v>
      </c>
      <c r="C173" s="103" t="s">
        <v>2</v>
      </c>
      <c r="D173" s="104" t="s">
        <v>73</v>
      </c>
      <c r="E173" s="105"/>
      <c r="F173" s="105" t="s">
        <v>52</v>
      </c>
      <c r="G173" s="106">
        <f t="shared" ref="G173:AB173" si="40">G154/G$155</f>
        <v>0.37202334308224722</v>
      </c>
      <c r="H173" s="106">
        <f t="shared" si="40"/>
        <v>0.3817468156288924</v>
      </c>
      <c r="I173" s="106">
        <f t="shared" si="40"/>
        <v>0.41094307752298165</v>
      </c>
      <c r="J173" s="106">
        <f t="shared" si="40"/>
        <v>0.38132568752868756</v>
      </c>
      <c r="K173" s="106">
        <f t="shared" si="40"/>
        <v>0.31353118977136513</v>
      </c>
      <c r="L173" s="106">
        <f t="shared" si="40"/>
        <v>0.31930383003170021</v>
      </c>
      <c r="M173" s="106">
        <f t="shared" si="40"/>
        <v>0.31813520618822039</v>
      </c>
      <c r="N173" s="106">
        <f t="shared" si="40"/>
        <v>0.3292346022511452</v>
      </c>
      <c r="O173" s="106">
        <f t="shared" si="40"/>
        <v>0.36561989844443749</v>
      </c>
      <c r="P173" s="106">
        <f t="shared" si="40"/>
        <v>0.34961248754424307</v>
      </c>
      <c r="Q173" s="106">
        <f t="shared" si="40"/>
        <v>0.371407396520475</v>
      </c>
      <c r="R173" s="106">
        <f t="shared" si="40"/>
        <v>0.40649631911798767</v>
      </c>
      <c r="S173" s="106">
        <f t="shared" si="40"/>
        <v>0.41163848103280681</v>
      </c>
      <c r="T173" s="106">
        <f t="shared" si="40"/>
        <v>0.43594223366615237</v>
      </c>
      <c r="U173" s="106">
        <f t="shared" si="40"/>
        <v>0.45205028474827741</v>
      </c>
      <c r="V173" s="106">
        <f t="shared" si="40"/>
        <v>0.46351524294904672</v>
      </c>
      <c r="W173" s="106">
        <f t="shared" si="40"/>
        <v>0.47770543070000843</v>
      </c>
      <c r="X173" s="106">
        <f t="shared" si="40"/>
        <v>0.4946831812097191</v>
      </c>
      <c r="Y173" s="106">
        <f t="shared" si="40"/>
        <v>0.50293828226215087</v>
      </c>
      <c r="Z173" s="106">
        <f t="shared" si="40"/>
        <v>0.50231197798095562</v>
      </c>
      <c r="AA173" s="106">
        <f t="shared" si="40"/>
        <v>0.49555355308435012</v>
      </c>
      <c r="AB173" s="106">
        <f t="shared" si="40"/>
        <v>0.47035928212820288</v>
      </c>
      <c r="AC173" s="106">
        <v>0.48822295990213127</v>
      </c>
      <c r="AF173" s="111"/>
    </row>
    <row r="174" spans="2:32">
      <c r="B174" s="103" t="s">
        <v>26</v>
      </c>
      <c r="C174" s="103" t="s">
        <v>2</v>
      </c>
      <c r="D174" s="104" t="s">
        <v>33</v>
      </c>
      <c r="E174" s="105"/>
      <c r="F174" s="105" t="s">
        <v>52</v>
      </c>
      <c r="G174" s="106">
        <v>1</v>
      </c>
      <c r="H174" s="106">
        <v>1</v>
      </c>
      <c r="I174" s="106">
        <v>1</v>
      </c>
      <c r="J174" s="106">
        <v>1</v>
      </c>
      <c r="K174" s="106">
        <v>1</v>
      </c>
      <c r="L174" s="106">
        <v>1</v>
      </c>
      <c r="M174" s="106">
        <v>1</v>
      </c>
      <c r="N174" s="106">
        <v>1</v>
      </c>
      <c r="O174" s="106">
        <v>1</v>
      </c>
      <c r="P174" s="106">
        <v>1</v>
      </c>
      <c r="Q174" s="106">
        <v>1</v>
      </c>
      <c r="R174" s="106">
        <v>1</v>
      </c>
      <c r="S174" s="106">
        <v>1</v>
      </c>
      <c r="T174" s="106">
        <v>1</v>
      </c>
      <c r="U174" s="106">
        <v>1</v>
      </c>
      <c r="V174" s="106">
        <v>1</v>
      </c>
      <c r="W174" s="106">
        <v>1</v>
      </c>
      <c r="X174" s="106">
        <v>1</v>
      </c>
      <c r="Y174" s="106">
        <v>1</v>
      </c>
      <c r="Z174" s="106">
        <v>1</v>
      </c>
      <c r="AA174" s="106">
        <v>1</v>
      </c>
      <c r="AB174" s="106">
        <v>1</v>
      </c>
      <c r="AC174" s="106">
        <v>1</v>
      </c>
      <c r="AF174" s="111"/>
    </row>
    <row r="175" spans="2:32"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</row>
    <row r="176" spans="2:32">
      <c r="B176" s="8" t="s">
        <v>55</v>
      </c>
      <c r="C176" s="1"/>
      <c r="D176" s="38"/>
      <c r="E176" s="1"/>
      <c r="F176" s="1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</row>
    <row r="177" spans="2:32">
      <c r="B177" s="6" t="s">
        <v>46</v>
      </c>
      <c r="C177" s="1"/>
      <c r="D177" s="38"/>
      <c r="E177" s="1"/>
      <c r="F177" s="1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</row>
    <row r="178" spans="2:32">
      <c r="B178" s="23" t="s">
        <v>76</v>
      </c>
      <c r="C178" s="23" t="s">
        <v>25</v>
      </c>
      <c r="D178" s="37" t="s">
        <v>84</v>
      </c>
      <c r="E178" s="23"/>
      <c r="F178" s="23" t="s">
        <v>28</v>
      </c>
      <c r="G178" s="24">
        <v>2000</v>
      </c>
      <c r="H178" s="24">
        <v>2001</v>
      </c>
      <c r="I178" s="24">
        <v>2002</v>
      </c>
      <c r="J178" s="24">
        <v>2003</v>
      </c>
      <c r="K178" s="24">
        <v>2004</v>
      </c>
      <c r="L178" s="24">
        <v>2005</v>
      </c>
      <c r="M178" s="24">
        <v>2006</v>
      </c>
      <c r="N178" s="24">
        <v>2007</v>
      </c>
      <c r="O178" s="24">
        <v>2008</v>
      </c>
      <c r="P178" s="24">
        <v>2009</v>
      </c>
      <c r="Q178" s="24">
        <v>2010</v>
      </c>
      <c r="R178" s="24">
        <v>2011</v>
      </c>
      <c r="S178" s="24">
        <v>2012</v>
      </c>
      <c r="T178" s="24">
        <v>2013</v>
      </c>
      <c r="U178" s="24">
        <v>2014</v>
      </c>
      <c r="V178" s="24">
        <v>2015</v>
      </c>
      <c r="W178" s="24">
        <v>2016</v>
      </c>
      <c r="X178" s="24">
        <v>2017</v>
      </c>
      <c r="Y178" s="24">
        <v>2018</v>
      </c>
      <c r="Z178" s="24">
        <v>2019</v>
      </c>
      <c r="AA178" s="24">
        <v>2020</v>
      </c>
      <c r="AB178" s="20">
        <v>2021</v>
      </c>
      <c r="AC178" s="20">
        <v>2022</v>
      </c>
    </row>
    <row r="179" spans="2:32">
      <c r="B179" s="92" t="s">
        <v>9</v>
      </c>
      <c r="C179" s="92" t="s">
        <v>3</v>
      </c>
      <c r="D179" s="100" t="s">
        <v>23</v>
      </c>
      <c r="E179" s="98"/>
      <c r="F179" s="98" t="s">
        <v>27</v>
      </c>
      <c r="G179" s="101">
        <v>3.9701568106710168E-2</v>
      </c>
      <c r="H179" s="101">
        <v>4.2850687419277368E-2</v>
      </c>
      <c r="I179" s="101">
        <v>5.5201100025822743E-2</v>
      </c>
      <c r="J179" s="101">
        <v>5.5201100025822743E-2</v>
      </c>
      <c r="K179" s="101">
        <v>8.7863902998251101E-2</v>
      </c>
      <c r="L179" s="101">
        <v>0</v>
      </c>
      <c r="M179" s="101">
        <v>0</v>
      </c>
      <c r="N179" s="101">
        <v>0</v>
      </c>
      <c r="O179" s="101">
        <v>0</v>
      </c>
      <c r="P179" s="101">
        <v>0</v>
      </c>
      <c r="Q179" s="101">
        <v>8.144398048584554</v>
      </c>
      <c r="R179" s="101">
        <v>8.7395295515593752</v>
      </c>
      <c r="S179" s="101">
        <v>7.8374601474439958</v>
      </c>
      <c r="T179" s="101">
        <v>6.5544831510506008</v>
      </c>
      <c r="U179" s="101">
        <v>6.5544831510506008</v>
      </c>
      <c r="V179" s="101">
        <v>3.7702400776549538</v>
      </c>
      <c r="W179" s="101">
        <v>0.39622189373807082</v>
      </c>
      <c r="X179" s="101">
        <v>0.39622239107586715</v>
      </c>
      <c r="Y179" s="101">
        <v>0.39622239107586715</v>
      </c>
      <c r="Z179" s="101">
        <v>0.39622239107586715</v>
      </c>
      <c r="AA179" s="101">
        <v>0.39622239107586715</v>
      </c>
      <c r="AB179" s="101">
        <v>0.39622239107586715</v>
      </c>
      <c r="AC179" s="101">
        <v>0.39622239107586715</v>
      </c>
      <c r="AE179" s="82">
        <v>0.39622239107586715</v>
      </c>
      <c r="AF179" s="111">
        <f t="shared" ref="AF179:AF196" si="41">+AE179-AC179</f>
        <v>0</v>
      </c>
    </row>
    <row r="180" spans="2:32">
      <c r="B180" s="92" t="s">
        <v>9</v>
      </c>
      <c r="C180" s="92" t="s">
        <v>3</v>
      </c>
      <c r="D180" s="100" t="s">
        <v>16</v>
      </c>
      <c r="E180" s="98"/>
      <c r="F180" s="98" t="s">
        <v>27</v>
      </c>
      <c r="G180" s="101">
        <v>1517.6327374840114</v>
      </c>
      <c r="H180" s="101">
        <v>1514.6854375755422</v>
      </c>
      <c r="I180" s="101">
        <v>1561.6155207334734</v>
      </c>
      <c r="J180" s="101">
        <v>1636.2048799554991</v>
      </c>
      <c r="K180" s="101">
        <v>1712.154531442972</v>
      </c>
      <c r="L180" s="101">
        <v>1804.4276901158121</v>
      </c>
      <c r="M180" s="101">
        <v>1899.874864074696</v>
      </c>
      <c r="N180" s="101">
        <v>2072.8586971640748</v>
      </c>
      <c r="O180" s="101">
        <v>2286.6512982168715</v>
      </c>
      <c r="P180" s="101">
        <v>2300.7076516264938</v>
      </c>
      <c r="Q180" s="101">
        <v>2470.0640386746795</v>
      </c>
      <c r="R180" s="101">
        <v>2743.936214784731</v>
      </c>
      <c r="S180" s="101">
        <v>3040.9333594073864</v>
      </c>
      <c r="T180" s="101">
        <v>3247.2443530002233</v>
      </c>
      <c r="U180" s="101">
        <v>3415.6938785381112</v>
      </c>
      <c r="V180" s="101">
        <v>3528.1447058150861</v>
      </c>
      <c r="W180" s="101">
        <v>3627.6727565703118</v>
      </c>
      <c r="X180" s="101">
        <v>3674.8295551058172</v>
      </c>
      <c r="Y180" s="101">
        <v>3822.7758301915451</v>
      </c>
      <c r="Z180" s="101">
        <v>3956.9327387107446</v>
      </c>
      <c r="AA180" s="101">
        <v>3643.9246735161259</v>
      </c>
      <c r="AB180" s="101">
        <v>4179.9802597774433</v>
      </c>
      <c r="AC180" s="101">
        <v>3727.0268546101597</v>
      </c>
      <c r="AE180" s="82">
        <v>3727.0268546101597</v>
      </c>
      <c r="AF180" s="111">
        <f t="shared" si="41"/>
        <v>0</v>
      </c>
    </row>
    <row r="181" spans="2:32">
      <c r="B181" s="92" t="s">
        <v>9</v>
      </c>
      <c r="C181" s="92" t="s">
        <v>3</v>
      </c>
      <c r="D181" s="100" t="s">
        <v>29</v>
      </c>
      <c r="E181" s="98"/>
      <c r="F181" s="98" t="s">
        <v>27</v>
      </c>
      <c r="G181" s="101">
        <v>0</v>
      </c>
      <c r="H181" s="101">
        <v>0</v>
      </c>
      <c r="I181" s="101">
        <v>0</v>
      </c>
      <c r="J181" s="101">
        <v>0</v>
      </c>
      <c r="K181" s="101">
        <v>0</v>
      </c>
      <c r="L181" s="101">
        <v>0</v>
      </c>
      <c r="M181" s="101">
        <v>0</v>
      </c>
      <c r="N181" s="101">
        <v>0</v>
      </c>
      <c r="O181" s="101">
        <v>0</v>
      </c>
      <c r="P181" s="101">
        <v>0</v>
      </c>
      <c r="Q181" s="101">
        <v>0</v>
      </c>
      <c r="R181" s="101">
        <v>0</v>
      </c>
      <c r="S181" s="101">
        <v>0</v>
      </c>
      <c r="T181" s="101">
        <v>0</v>
      </c>
      <c r="U181" s="101">
        <v>0</v>
      </c>
      <c r="V181" s="101">
        <v>0</v>
      </c>
      <c r="W181" s="101">
        <v>0</v>
      </c>
      <c r="X181" s="101">
        <v>0</v>
      </c>
      <c r="Y181" s="101">
        <v>0</v>
      </c>
      <c r="Z181" s="101">
        <v>0</v>
      </c>
      <c r="AA181" s="101">
        <v>0</v>
      </c>
      <c r="AB181" s="101">
        <v>0</v>
      </c>
      <c r="AC181" s="101">
        <v>0</v>
      </c>
      <c r="AE181" s="82">
        <v>0</v>
      </c>
      <c r="AF181" s="111">
        <f t="shared" si="41"/>
        <v>0</v>
      </c>
    </row>
    <row r="182" spans="2:32">
      <c r="B182" s="92" t="s">
        <v>9</v>
      </c>
      <c r="C182" s="92" t="s">
        <v>3</v>
      </c>
      <c r="D182" s="100" t="s">
        <v>34</v>
      </c>
      <c r="E182" s="98"/>
      <c r="F182" s="98" t="s">
        <v>27</v>
      </c>
      <c r="G182" s="101">
        <v>0</v>
      </c>
      <c r="H182" s="101">
        <v>0</v>
      </c>
      <c r="I182" s="101">
        <v>0</v>
      </c>
      <c r="J182" s="101">
        <v>0</v>
      </c>
      <c r="K182" s="101">
        <v>0</v>
      </c>
      <c r="L182" s="101">
        <v>0</v>
      </c>
      <c r="M182" s="101">
        <v>0</v>
      </c>
      <c r="N182" s="101">
        <v>132.23536236000004</v>
      </c>
      <c r="O182" s="101">
        <v>132.18891246000001</v>
      </c>
      <c r="P182" s="101">
        <v>93.253228645464532</v>
      </c>
      <c r="Q182" s="101">
        <v>104.58003656504056</v>
      </c>
      <c r="R182" s="101">
        <v>115.07221121607191</v>
      </c>
      <c r="S182" s="101">
        <v>201.66332089584608</v>
      </c>
      <c r="T182" s="101">
        <v>217.6175558082893</v>
      </c>
      <c r="U182" s="101">
        <v>233.57502395349331</v>
      </c>
      <c r="V182" s="101">
        <v>406.18218140773638</v>
      </c>
      <c r="W182" s="101">
        <v>556.82419798971205</v>
      </c>
      <c r="X182" s="101">
        <v>533.39385962412587</v>
      </c>
      <c r="Y182" s="101">
        <v>554.30226427139633</v>
      </c>
      <c r="Z182" s="101">
        <v>571.76983206479667</v>
      </c>
      <c r="AA182" s="101">
        <v>584.50383549258527</v>
      </c>
      <c r="AB182" s="101">
        <v>610.87398682366859</v>
      </c>
      <c r="AC182" s="101">
        <v>619.01920388815267</v>
      </c>
      <c r="AE182" s="82">
        <v>619.01920388815267</v>
      </c>
      <c r="AF182" s="111">
        <f t="shared" si="41"/>
        <v>0</v>
      </c>
    </row>
    <row r="183" spans="2:32">
      <c r="B183" s="92" t="s">
        <v>9</v>
      </c>
      <c r="C183" s="92" t="s">
        <v>3</v>
      </c>
      <c r="D183" s="100" t="s">
        <v>43</v>
      </c>
      <c r="E183" s="98"/>
      <c r="F183" s="98" t="s">
        <v>27</v>
      </c>
      <c r="G183" s="101">
        <v>1517.6724390521181</v>
      </c>
      <c r="H183" s="101">
        <v>1514.7282882629615</v>
      </c>
      <c r="I183" s="101">
        <v>1561.6707218334993</v>
      </c>
      <c r="J183" s="101">
        <v>1636.260081055525</v>
      </c>
      <c r="K183" s="101">
        <v>1712.2423953459702</v>
      </c>
      <c r="L183" s="101">
        <v>1804.4276901158121</v>
      </c>
      <c r="M183" s="101">
        <v>1899.874864074696</v>
      </c>
      <c r="N183" s="101">
        <v>2205.094059524075</v>
      </c>
      <c r="O183" s="101">
        <v>2418.8402106768717</v>
      </c>
      <c r="P183" s="101">
        <v>2393.9608802719581</v>
      </c>
      <c r="Q183" s="101">
        <v>2582.7884732883049</v>
      </c>
      <c r="R183" s="101">
        <v>2867.7479555523623</v>
      </c>
      <c r="S183" s="101">
        <v>3250.4341404506763</v>
      </c>
      <c r="T183" s="101">
        <v>3471.416391959563</v>
      </c>
      <c r="U183" s="101">
        <v>3655.823385642655</v>
      </c>
      <c r="V183" s="101">
        <v>3938.097127300477</v>
      </c>
      <c r="W183" s="101">
        <v>4184.893176453762</v>
      </c>
      <c r="X183" s="101">
        <v>4208.619637121019</v>
      </c>
      <c r="Y183" s="101">
        <v>4377.4743168540172</v>
      </c>
      <c r="Z183" s="101">
        <v>4529.0987931666168</v>
      </c>
      <c r="AA183" s="101">
        <v>4228.8247313997872</v>
      </c>
      <c r="AB183" s="101">
        <v>4791.250468992188</v>
      </c>
      <c r="AC183" s="101">
        <v>4346.4422808893878</v>
      </c>
      <c r="AE183" s="82">
        <v>4346.4422808893878</v>
      </c>
      <c r="AF183" s="111">
        <f t="shared" si="41"/>
        <v>0</v>
      </c>
    </row>
    <row r="184" spans="2:32">
      <c r="B184" s="92" t="s">
        <v>10</v>
      </c>
      <c r="C184" s="92" t="s">
        <v>3</v>
      </c>
      <c r="D184" s="100" t="s">
        <v>21</v>
      </c>
      <c r="E184" s="98"/>
      <c r="F184" s="98" t="s">
        <v>27</v>
      </c>
      <c r="G184" s="101">
        <v>375.26372328908536</v>
      </c>
      <c r="H184" s="101">
        <v>374.53494701141011</v>
      </c>
      <c r="I184" s="101">
        <v>386.13930774054677</v>
      </c>
      <c r="J184" s="101">
        <v>404.5829535370973</v>
      </c>
      <c r="K184" s="101">
        <v>423.36295761565174</v>
      </c>
      <c r="L184" s="101">
        <v>446.17926107825372</v>
      </c>
      <c r="M184" s="101">
        <v>469.78040053219831</v>
      </c>
      <c r="N184" s="101">
        <v>512.55396206036869</v>
      </c>
      <c r="O184" s="101">
        <v>565.41827204865774</v>
      </c>
      <c r="P184" s="101">
        <v>568.89397429603207</v>
      </c>
      <c r="Q184" s="101">
        <v>610.77058040552515</v>
      </c>
      <c r="R184" s="101">
        <v>678.4907145156559</v>
      </c>
      <c r="S184" s="101">
        <v>751.92893941985392</v>
      </c>
      <c r="T184" s="101">
        <v>802.9432788571213</v>
      </c>
      <c r="U184" s="101">
        <v>844.59564611194503</v>
      </c>
      <c r="V184" s="101">
        <v>872.40126409093921</v>
      </c>
      <c r="W184" s="101">
        <v>897.0114783908956</v>
      </c>
      <c r="X184" s="101">
        <v>908.67189883369952</v>
      </c>
      <c r="Y184" s="101">
        <v>945.25444523254873</v>
      </c>
      <c r="Z184" s="101">
        <v>978.42730698784442</v>
      </c>
      <c r="AA184" s="101">
        <v>901.03007571885109</v>
      </c>
      <c r="AB184" s="101">
        <v>1122.3631647934217</v>
      </c>
      <c r="AC184" s="101">
        <v>1000.7410073350566</v>
      </c>
      <c r="AE184" s="82">
        <v>1000.7410073350566</v>
      </c>
      <c r="AF184" s="111">
        <f t="shared" si="41"/>
        <v>0</v>
      </c>
    </row>
    <row r="185" spans="2:32">
      <c r="B185" s="92" t="s">
        <v>10</v>
      </c>
      <c r="C185" s="92" t="s">
        <v>3</v>
      </c>
      <c r="D185" s="100" t="s">
        <v>95</v>
      </c>
      <c r="E185" s="98"/>
      <c r="F185" s="98" t="s">
        <v>27</v>
      </c>
      <c r="G185" s="101">
        <v>1621.894777190997</v>
      </c>
      <c r="H185" s="101">
        <v>1521.7120307518835</v>
      </c>
      <c r="I185" s="101">
        <v>1642.3676173557208</v>
      </c>
      <c r="J185" s="101">
        <v>1669.0635659837112</v>
      </c>
      <c r="K185" s="101">
        <v>1661.0592804671323</v>
      </c>
      <c r="L185" s="101">
        <v>1860.0846243128376</v>
      </c>
      <c r="M185" s="101">
        <v>1995.5798430174102</v>
      </c>
      <c r="N185" s="101">
        <v>2121.0990974929628</v>
      </c>
      <c r="O185" s="101">
        <v>2257.0326435050611</v>
      </c>
      <c r="P185" s="101">
        <v>2397.3089875346086</v>
      </c>
      <c r="Q185" s="101">
        <v>2668.4313198868354</v>
      </c>
      <c r="R185" s="101">
        <v>2844.1607398942433</v>
      </c>
      <c r="S185" s="101">
        <v>2994.6327696224466</v>
      </c>
      <c r="T185" s="101">
        <v>3308.598300395247</v>
      </c>
      <c r="U185" s="101">
        <v>3187.6985816315096</v>
      </c>
      <c r="V185" s="101">
        <v>3283.4474513167684</v>
      </c>
      <c r="W185" s="101">
        <v>3396.1502956637396</v>
      </c>
      <c r="X185" s="101">
        <v>3593.2361769498343</v>
      </c>
      <c r="Y185" s="101">
        <v>3756.620011779557</v>
      </c>
      <c r="Z185" s="101">
        <v>3645.3658264433084</v>
      </c>
      <c r="AA185" s="101">
        <v>3835.1345854043607</v>
      </c>
      <c r="AB185" s="101">
        <v>3876.1399651618021</v>
      </c>
      <c r="AC185" s="101">
        <v>3700.5103623110572</v>
      </c>
      <c r="AE185" s="82">
        <v>3700.5103623110572</v>
      </c>
      <c r="AF185" s="111">
        <f t="shared" si="41"/>
        <v>0</v>
      </c>
    </row>
    <row r="186" spans="2:32">
      <c r="B186" s="92" t="s">
        <v>10</v>
      </c>
      <c r="C186" s="92" t="s">
        <v>3</v>
      </c>
      <c r="D186" s="100" t="s">
        <v>15</v>
      </c>
      <c r="E186" s="98"/>
      <c r="F186" s="98" t="s">
        <v>27</v>
      </c>
      <c r="G186" s="101">
        <v>243.74729999238872</v>
      </c>
      <c r="H186" s="101">
        <v>213.24731534686202</v>
      </c>
      <c r="I186" s="101">
        <v>189.99761302985581</v>
      </c>
      <c r="J186" s="101">
        <v>137.03850803499992</v>
      </c>
      <c r="K186" s="101">
        <v>114.77556730228419</v>
      </c>
      <c r="L186" s="101">
        <v>84.518618346375035</v>
      </c>
      <c r="M186" s="101">
        <v>62.219709874295795</v>
      </c>
      <c r="N186" s="101">
        <v>48.741594301216495</v>
      </c>
      <c r="O186" s="101">
        <v>44.096424277399365</v>
      </c>
      <c r="P186" s="101">
        <v>53.340150152578211</v>
      </c>
      <c r="Q186" s="101">
        <v>37.022602821796248</v>
      </c>
      <c r="R186" s="101">
        <v>17.165506234530842</v>
      </c>
      <c r="S186" s="101">
        <v>3.0858491913581418</v>
      </c>
      <c r="T186" s="101">
        <v>2.0000753127743409</v>
      </c>
      <c r="U186" s="101">
        <v>2.020741106255433</v>
      </c>
      <c r="V186" s="101">
        <v>2.3764064396332252</v>
      </c>
      <c r="W186" s="101">
        <v>2.9652535665590278</v>
      </c>
      <c r="X186" s="101">
        <v>1.9715311515720984</v>
      </c>
      <c r="Y186" s="101">
        <v>1.2018168053557565</v>
      </c>
      <c r="Z186" s="101">
        <v>5.4214126181745073</v>
      </c>
      <c r="AA186" s="101">
        <v>2.5991039999204855</v>
      </c>
      <c r="AB186" s="101">
        <v>12.833881166909379</v>
      </c>
      <c r="AC186" s="101">
        <v>2.9381375923055675</v>
      </c>
      <c r="AE186" s="82">
        <v>2.9381375923055675</v>
      </c>
      <c r="AF186" s="111">
        <f t="shared" si="41"/>
        <v>0</v>
      </c>
    </row>
    <row r="187" spans="2:32">
      <c r="B187" s="92" t="s">
        <v>10</v>
      </c>
      <c r="C187" s="92" t="s">
        <v>3</v>
      </c>
      <c r="D187" s="100" t="s">
        <v>40</v>
      </c>
      <c r="E187" s="98"/>
      <c r="F187" s="98" t="s">
        <v>27</v>
      </c>
      <c r="G187" s="101"/>
      <c r="H187" s="101"/>
      <c r="I187" s="101"/>
      <c r="J187" s="101"/>
      <c r="K187" s="101"/>
      <c r="L187" s="101"/>
      <c r="M187" s="101"/>
      <c r="N187" s="101"/>
      <c r="O187" s="101"/>
      <c r="P187" s="101"/>
      <c r="Q187" s="101">
        <v>1.479448190960202</v>
      </c>
      <c r="R187" s="101">
        <v>3.7287728457462479</v>
      </c>
      <c r="S187" s="101">
        <v>7.6240676681262673</v>
      </c>
      <c r="T187" s="101">
        <v>8.999789423628366</v>
      </c>
      <c r="U187" s="101">
        <v>10.424813870622103</v>
      </c>
      <c r="V187" s="101">
        <v>14.22940107298985</v>
      </c>
      <c r="W187" s="101">
        <v>18.783847674101807</v>
      </c>
      <c r="X187" s="101">
        <v>7.5967084621044876</v>
      </c>
      <c r="Y187" s="101">
        <v>7.1862263081963915</v>
      </c>
      <c r="Z187" s="101">
        <v>28.55391666803478</v>
      </c>
      <c r="AA187" s="101">
        <v>9.90422725300159</v>
      </c>
      <c r="AB187" s="101">
        <v>10.678976921974392</v>
      </c>
      <c r="AC187" s="101">
        <v>5.3739244264919286</v>
      </c>
      <c r="AE187" s="82">
        <v>5.3739244264919286</v>
      </c>
      <c r="AF187" s="111">
        <f t="shared" si="41"/>
        <v>0</v>
      </c>
    </row>
    <row r="188" spans="2:32">
      <c r="B188" s="92" t="s">
        <v>10</v>
      </c>
      <c r="C188" s="92" t="s">
        <v>3</v>
      </c>
      <c r="D188" s="100" t="s">
        <v>37</v>
      </c>
      <c r="E188" s="98"/>
      <c r="F188" s="98" t="s">
        <v>27</v>
      </c>
      <c r="G188" s="101">
        <v>1141.4430737553457</v>
      </c>
      <c r="H188" s="101">
        <v>1246.4881511402571</v>
      </c>
      <c r="I188" s="101">
        <v>1455.1979203606443</v>
      </c>
      <c r="J188" s="101">
        <v>976.70197867517436</v>
      </c>
      <c r="K188" s="101">
        <v>574.51193982079485</v>
      </c>
      <c r="L188" s="101">
        <v>373.9487082692072</v>
      </c>
      <c r="M188" s="101">
        <v>148.06332213043407</v>
      </c>
      <c r="N188" s="101">
        <v>101.1528427209293</v>
      </c>
      <c r="O188" s="101">
        <v>75.604395420721431</v>
      </c>
      <c r="P188" s="101">
        <v>61.121661787299793</v>
      </c>
      <c r="Q188" s="101">
        <v>26.046291268856738</v>
      </c>
      <c r="R188" s="101">
        <v>0</v>
      </c>
      <c r="S188" s="101">
        <v>0</v>
      </c>
      <c r="T188" s="101">
        <v>0</v>
      </c>
      <c r="U188" s="101">
        <v>0</v>
      </c>
      <c r="V188" s="101">
        <v>0</v>
      </c>
      <c r="W188" s="101">
        <v>0</v>
      </c>
      <c r="X188" s="101">
        <v>0</v>
      </c>
      <c r="Y188" s="101">
        <v>0</v>
      </c>
      <c r="Z188" s="101">
        <v>0</v>
      </c>
      <c r="AA188" s="101">
        <v>0</v>
      </c>
      <c r="AB188" s="101">
        <v>0</v>
      </c>
      <c r="AC188" s="101">
        <v>0</v>
      </c>
      <c r="AE188" s="82">
        <v>0</v>
      </c>
      <c r="AF188" s="111">
        <f t="shared" si="41"/>
        <v>0</v>
      </c>
    </row>
    <row r="189" spans="2:32">
      <c r="B189" s="92" t="s">
        <v>10</v>
      </c>
      <c r="C189" s="92" t="s">
        <v>3</v>
      </c>
      <c r="D189" s="100" t="s">
        <v>97</v>
      </c>
      <c r="E189" s="98"/>
      <c r="F189" s="98" t="s">
        <v>27</v>
      </c>
      <c r="G189" s="101">
        <v>2486.8681981545551</v>
      </c>
      <c r="H189" s="101">
        <v>2198.0267316019435</v>
      </c>
      <c r="I189" s="101">
        <v>2101.1549804063316</v>
      </c>
      <c r="J189" s="101">
        <v>2319.531562084871</v>
      </c>
      <c r="K189" s="101">
        <v>2835.5413806330016</v>
      </c>
      <c r="L189" s="101">
        <v>2585.4374800850715</v>
      </c>
      <c r="M189" s="101">
        <v>2734.9827820713849</v>
      </c>
      <c r="N189" s="101">
        <v>2641.5033211728783</v>
      </c>
      <c r="O189" s="101">
        <v>3033.3809947331733</v>
      </c>
      <c r="P189" s="101">
        <v>2944.4145293448823</v>
      </c>
      <c r="Q189" s="101">
        <v>3305.6535416216293</v>
      </c>
      <c r="R189" s="101">
        <v>3277.9512400255708</v>
      </c>
      <c r="S189" s="101">
        <v>3282.566893478996</v>
      </c>
      <c r="T189" s="101">
        <v>3332.7175594142759</v>
      </c>
      <c r="U189" s="101">
        <v>3255.496128558666</v>
      </c>
      <c r="V189" s="101">
        <v>3304.5933559721198</v>
      </c>
      <c r="W189" s="101">
        <v>3321.0490822568463</v>
      </c>
      <c r="X189" s="101">
        <v>3287.1811519716857</v>
      </c>
      <c r="Y189" s="101">
        <v>3349.6386783263797</v>
      </c>
      <c r="Z189" s="101">
        <v>3447.7102377845122</v>
      </c>
      <c r="AA189" s="101">
        <v>3465.7891870480939</v>
      </c>
      <c r="AB189" s="101">
        <v>4117.3796467942366</v>
      </c>
      <c r="AC189" s="101">
        <v>3964.3148425866598</v>
      </c>
      <c r="AE189" s="112">
        <v>3964.3148425866598</v>
      </c>
      <c r="AF189" s="111">
        <f t="shared" si="41"/>
        <v>0</v>
      </c>
    </row>
    <row r="190" spans="2:32">
      <c r="B190" s="92" t="s">
        <v>10</v>
      </c>
      <c r="C190" s="92" t="s">
        <v>3</v>
      </c>
      <c r="D190" s="100" t="s">
        <v>98</v>
      </c>
      <c r="E190" s="98"/>
      <c r="F190" s="98" t="s">
        <v>27</v>
      </c>
      <c r="G190" s="101">
        <v>280.61189587546852</v>
      </c>
      <c r="H190" s="101">
        <v>250.59984404162083</v>
      </c>
      <c r="I190" s="101">
        <v>235.56140959411016</v>
      </c>
      <c r="J190" s="101">
        <v>198.70582862659074</v>
      </c>
      <c r="K190" s="101">
        <v>231.59087404668361</v>
      </c>
      <c r="L190" s="101">
        <v>194.6397279668561</v>
      </c>
      <c r="M190" s="101">
        <v>108.4074308269572</v>
      </c>
      <c r="N190" s="101">
        <v>101.42264300502094</v>
      </c>
      <c r="O190" s="101">
        <v>46.592376795575774</v>
      </c>
      <c r="P190" s="101">
        <v>39.742995587254292</v>
      </c>
      <c r="Q190" s="101">
        <v>22.205284031666249</v>
      </c>
      <c r="R190" s="101">
        <v>22.596728467581702</v>
      </c>
      <c r="S190" s="101">
        <v>6.1072691111340038</v>
      </c>
      <c r="T190" s="101">
        <v>1.9690875295159684</v>
      </c>
      <c r="U190" s="101">
        <v>1.0119434941602548</v>
      </c>
      <c r="V190" s="101">
        <v>0.87014118342449254</v>
      </c>
      <c r="W190" s="101">
        <v>0.53627763956732988</v>
      </c>
      <c r="X190" s="101">
        <v>0.5926139246560993</v>
      </c>
      <c r="Y190" s="101">
        <v>0.45331791882178823</v>
      </c>
      <c r="Z190" s="101">
        <v>0.56577768616458068</v>
      </c>
      <c r="AA190" s="101">
        <v>0.85038232449851869</v>
      </c>
      <c r="AB190" s="101">
        <v>0.64466438065096288</v>
      </c>
      <c r="AC190" s="101">
        <v>5.0530073568259795</v>
      </c>
      <c r="AE190" s="82">
        <v>5.0530073568259795</v>
      </c>
      <c r="AF190" s="111">
        <f t="shared" si="41"/>
        <v>0</v>
      </c>
    </row>
    <row r="191" spans="2:32">
      <c r="B191" s="92" t="s">
        <v>10</v>
      </c>
      <c r="C191" s="92" t="s">
        <v>3</v>
      </c>
      <c r="D191" s="100" t="s">
        <v>24</v>
      </c>
      <c r="E191" s="98"/>
      <c r="F191" s="98" t="s">
        <v>27</v>
      </c>
      <c r="G191" s="101">
        <v>0</v>
      </c>
      <c r="H191" s="101">
        <v>0</v>
      </c>
      <c r="I191" s="101">
        <v>0</v>
      </c>
      <c r="J191" s="101">
        <v>0</v>
      </c>
      <c r="K191" s="101">
        <v>0.5933448670137168</v>
      </c>
      <c r="L191" s="101">
        <v>4.8701116798135038</v>
      </c>
      <c r="M191" s="101">
        <v>68.690196745682485</v>
      </c>
      <c r="N191" s="101">
        <v>169.22838831425506</v>
      </c>
      <c r="O191" s="101">
        <v>123.05045877695316</v>
      </c>
      <c r="P191" s="101">
        <v>197.54196237020557</v>
      </c>
      <c r="Q191" s="101">
        <v>266.82674227046675</v>
      </c>
      <c r="R191" s="101">
        <v>342.26238802692876</v>
      </c>
      <c r="S191" s="101">
        <v>432.09715860574818</v>
      </c>
      <c r="T191" s="101">
        <v>529.85124882740763</v>
      </c>
      <c r="U191" s="101">
        <v>621.7533271315524</v>
      </c>
      <c r="V191" s="101">
        <v>780.83970494969219</v>
      </c>
      <c r="W191" s="101">
        <v>900.42932172011967</v>
      </c>
      <c r="X191" s="101">
        <v>8308.8714824980598</v>
      </c>
      <c r="Y191" s="101">
        <v>8669.9490404581684</v>
      </c>
      <c r="Z191" s="101">
        <v>8573.4613013046728</v>
      </c>
      <c r="AA191" s="101">
        <v>5701.3032972241199</v>
      </c>
      <c r="AB191" s="101">
        <v>7975.4617821011188</v>
      </c>
      <c r="AC191" s="101">
        <v>8784.5269764757668</v>
      </c>
      <c r="AE191" s="82">
        <v>8784.5269764757668</v>
      </c>
      <c r="AF191" s="111">
        <f t="shared" si="41"/>
        <v>0</v>
      </c>
    </row>
    <row r="192" spans="2:32">
      <c r="B192" s="92" t="s">
        <v>10</v>
      </c>
      <c r="C192" s="92" t="s">
        <v>3</v>
      </c>
      <c r="D192" s="100" t="s">
        <v>14</v>
      </c>
      <c r="E192" s="98"/>
      <c r="F192" s="98" t="s">
        <v>27</v>
      </c>
      <c r="G192" s="101">
        <v>5484.7260890826319</v>
      </c>
      <c r="H192" s="101">
        <v>6359.4171052502979</v>
      </c>
      <c r="I192" s="101">
        <v>7353.8267044209952</v>
      </c>
      <c r="J192" s="101">
        <v>8329.8207986217476</v>
      </c>
      <c r="K192" s="101">
        <v>9574.722426504226</v>
      </c>
      <c r="L192" s="101">
        <v>10825.682505809647</v>
      </c>
      <c r="M192" s="101">
        <v>12391.871863162045</v>
      </c>
      <c r="N192" s="101">
        <v>14528.505348280885</v>
      </c>
      <c r="O192" s="101">
        <v>15957.731169944671</v>
      </c>
      <c r="P192" s="101">
        <v>17069.896216719917</v>
      </c>
      <c r="Q192" s="101">
        <v>17850.858666074968</v>
      </c>
      <c r="R192" s="101">
        <v>19609.430658394202</v>
      </c>
      <c r="S192" s="101">
        <v>20247.214295766033</v>
      </c>
      <c r="T192" s="101">
        <v>21857.401927132552</v>
      </c>
      <c r="U192" s="101">
        <v>21679.887446937446</v>
      </c>
      <c r="V192" s="101">
        <v>23302.494801706045</v>
      </c>
      <c r="W192" s="101">
        <v>23811.767861532891</v>
      </c>
      <c r="X192" s="101">
        <v>23797.048201753292</v>
      </c>
      <c r="Y192" s="101">
        <v>24543.19441360117</v>
      </c>
      <c r="Z192" s="101">
        <v>25539.534739178645</v>
      </c>
      <c r="AA192" s="101">
        <v>22706.091509700404</v>
      </c>
      <c r="AB192" s="101">
        <v>24258.595387628877</v>
      </c>
      <c r="AC192" s="101">
        <v>25726.575762292698</v>
      </c>
      <c r="AE192" s="112">
        <v>25726.575762292698</v>
      </c>
      <c r="AF192" s="111">
        <f t="shared" si="41"/>
        <v>0</v>
      </c>
    </row>
    <row r="193" spans="2:32">
      <c r="B193" s="92" t="s">
        <v>10</v>
      </c>
      <c r="C193" s="92" t="s">
        <v>3</v>
      </c>
      <c r="D193" s="100" t="s">
        <v>73</v>
      </c>
      <c r="E193" s="98"/>
      <c r="F193" s="98" t="s">
        <v>27</v>
      </c>
      <c r="G193" s="101">
        <v>11634.555057340473</v>
      </c>
      <c r="H193" s="101">
        <v>12164.026125144275</v>
      </c>
      <c r="I193" s="101">
        <v>13364.245552908204</v>
      </c>
      <c r="J193" s="101">
        <v>14035.445195564193</v>
      </c>
      <c r="K193" s="101">
        <v>15416.157771256789</v>
      </c>
      <c r="L193" s="101">
        <v>16375.361037548064</v>
      </c>
      <c r="M193" s="101">
        <v>17979.595548360408</v>
      </c>
      <c r="N193" s="101">
        <v>20224.207197348518</v>
      </c>
      <c r="O193" s="101">
        <v>22102.906735502213</v>
      </c>
      <c r="P193" s="101">
        <v>23332.260477792777</v>
      </c>
      <c r="Q193" s="101">
        <v>24789.294476572704</v>
      </c>
      <c r="R193" s="101">
        <v>26795.786748404458</v>
      </c>
      <c r="S193" s="101">
        <v>27725.257242863696</v>
      </c>
      <c r="T193" s="101">
        <v>29844.481266892522</v>
      </c>
      <c r="U193" s="101">
        <v>29602.888628842156</v>
      </c>
      <c r="V193" s="101">
        <v>31561.252526731612</v>
      </c>
      <c r="W193" s="101">
        <v>32348.693418444724</v>
      </c>
      <c r="X193" s="101">
        <v>39905.169765544902</v>
      </c>
      <c r="Y193" s="101">
        <v>41273.497950430203</v>
      </c>
      <c r="Z193" s="101">
        <v>42219.040518671361</v>
      </c>
      <c r="AA193" s="101">
        <v>36622.70236867325</v>
      </c>
      <c r="AB193" s="101">
        <v>41374.097468948989</v>
      </c>
      <c r="AC193" s="101">
        <v>43190.034020376857</v>
      </c>
      <c r="AE193" s="112">
        <v>43190.034020376857</v>
      </c>
      <c r="AF193" s="111">
        <f t="shared" si="41"/>
        <v>0</v>
      </c>
    </row>
    <row r="194" spans="2:32">
      <c r="B194" s="92" t="s">
        <v>26</v>
      </c>
      <c r="C194" s="92" t="s">
        <v>3</v>
      </c>
      <c r="D194" s="100" t="s">
        <v>33</v>
      </c>
      <c r="E194" s="98"/>
      <c r="F194" s="98" t="s">
        <v>27</v>
      </c>
      <c r="G194" s="101">
        <v>13152.22749639259</v>
      </c>
      <c r="H194" s="101">
        <v>13678.754413407238</v>
      </c>
      <c r="I194" s="101">
        <v>14925.916274741703</v>
      </c>
      <c r="J194" s="101">
        <v>15671.705276619718</v>
      </c>
      <c r="K194" s="101">
        <v>17128.400166602758</v>
      </c>
      <c r="L194" s="101">
        <v>18179.788727663876</v>
      </c>
      <c r="M194" s="101">
        <v>19879.470412435105</v>
      </c>
      <c r="N194" s="101">
        <v>22429.301256872594</v>
      </c>
      <c r="O194" s="101">
        <v>24521.746946179082</v>
      </c>
      <c r="P194" s="101">
        <v>25726.221358064737</v>
      </c>
      <c r="Q194" s="101">
        <v>27372.082949861011</v>
      </c>
      <c r="R194" s="101">
        <v>29663.534703956822</v>
      </c>
      <c r="S194" s="101">
        <v>30975.691383314374</v>
      </c>
      <c r="T194" s="101">
        <v>33315.897658852089</v>
      </c>
      <c r="U194" s="101">
        <v>33258.712014484809</v>
      </c>
      <c r="V194" s="101">
        <v>35499.349654032092</v>
      </c>
      <c r="W194" s="101">
        <v>36533.586594898487</v>
      </c>
      <c r="X194" s="101">
        <v>44113.78940266592</v>
      </c>
      <c r="Y194" s="101">
        <v>45650.972267284218</v>
      </c>
      <c r="Z194" s="101">
        <v>46748.139311837978</v>
      </c>
      <c r="AA194" s="101">
        <v>40851.527100073035</v>
      </c>
      <c r="AB194" s="101">
        <v>46165.347937941173</v>
      </c>
      <c r="AC194" s="101">
        <v>47536.476301266244</v>
      </c>
      <c r="AE194" s="112">
        <v>47536.476301266244</v>
      </c>
      <c r="AF194" s="111">
        <f t="shared" si="41"/>
        <v>0</v>
      </c>
    </row>
    <row r="195" spans="2:32">
      <c r="B195" s="92" t="s">
        <v>26</v>
      </c>
      <c r="C195" s="92" t="s">
        <v>3</v>
      </c>
      <c r="D195" s="100" t="s">
        <v>85</v>
      </c>
      <c r="E195" s="98"/>
      <c r="F195" s="98" t="s">
        <v>82</v>
      </c>
      <c r="G195" s="102">
        <v>6.9145782843504699E-2</v>
      </c>
      <c r="H195" s="102">
        <v>4.0033288441753578E-2</v>
      </c>
      <c r="I195" s="102">
        <v>9.117510437295806E-2</v>
      </c>
      <c r="J195" s="102">
        <v>4.9966044841084356E-2</v>
      </c>
      <c r="K195" s="102">
        <v>9.2950630724038197E-2</v>
      </c>
      <c r="L195" s="102">
        <v>6.1382764930441924E-2</v>
      </c>
      <c r="M195" s="102">
        <v>9.3492928341067705E-2</v>
      </c>
      <c r="N195" s="102">
        <v>0.12826452574121427</v>
      </c>
      <c r="O195" s="102">
        <v>9.329072115723358E-2</v>
      </c>
      <c r="P195" s="102">
        <v>4.9118621708692523E-2</v>
      </c>
      <c r="Q195" s="102">
        <v>6.3976033203194227E-2</v>
      </c>
      <c r="R195" s="102">
        <v>8.3714920720253216E-2</v>
      </c>
      <c r="S195" s="102">
        <v>4.4234670360525863E-2</v>
      </c>
      <c r="T195" s="102">
        <v>7.5549767286172909E-2</v>
      </c>
      <c r="U195" s="102">
        <v>-1.7164671639002815E-3</v>
      </c>
      <c r="V195" s="102">
        <v>6.7369946213534648E-2</v>
      </c>
      <c r="W195" s="102">
        <v>2.9133968676773314E-2</v>
      </c>
      <c r="X195" s="102">
        <v>0.20748586476932229</v>
      </c>
      <c r="Y195" s="102">
        <v>3.4845858527071005E-2</v>
      </c>
      <c r="Z195" s="102">
        <v>2.4033815493126776E-2</v>
      </c>
      <c r="AA195" s="102">
        <v>-0.1261357628039701</v>
      </c>
      <c r="AB195" s="102">
        <v>0.1300764307990494</v>
      </c>
      <c r="AC195" s="102">
        <v>0.16364012989813692</v>
      </c>
      <c r="AE195" s="82">
        <v>0.16364012989813692</v>
      </c>
      <c r="AF195" s="111">
        <f t="shared" si="41"/>
        <v>0</v>
      </c>
    </row>
    <row r="196" spans="2:32">
      <c r="B196" s="103" t="s">
        <v>9</v>
      </c>
      <c r="C196" s="103" t="s">
        <v>3</v>
      </c>
      <c r="D196" s="104" t="s">
        <v>23</v>
      </c>
      <c r="E196" s="105"/>
      <c r="F196" s="105" t="s">
        <v>52</v>
      </c>
      <c r="G196" s="106">
        <f t="shared" ref="G196:AB196" si="42">G179/G$183</f>
        <v>2.6159510501163411E-5</v>
      </c>
      <c r="H196" s="106">
        <f t="shared" si="42"/>
        <v>2.8289355755293293E-5</v>
      </c>
      <c r="I196" s="106">
        <f t="shared" si="42"/>
        <v>3.5347464259951797E-5</v>
      </c>
      <c r="J196" s="106">
        <f t="shared" si="42"/>
        <v>3.3736140522485524E-5</v>
      </c>
      <c r="K196" s="106">
        <f t="shared" si="42"/>
        <v>5.131510774238107E-5</v>
      </c>
      <c r="L196" s="106">
        <f t="shared" si="42"/>
        <v>0</v>
      </c>
      <c r="M196" s="106">
        <f t="shared" si="42"/>
        <v>0</v>
      </c>
      <c r="N196" s="106">
        <f t="shared" si="42"/>
        <v>0</v>
      </c>
      <c r="O196" s="106">
        <f t="shared" si="42"/>
        <v>0</v>
      </c>
      <c r="P196" s="106">
        <f t="shared" si="42"/>
        <v>0</v>
      </c>
      <c r="Q196" s="106">
        <f t="shared" si="42"/>
        <v>3.1533352935462912E-3</v>
      </c>
      <c r="R196" s="106">
        <f t="shared" si="42"/>
        <v>3.0475235923848958E-3</v>
      </c>
      <c r="S196" s="106">
        <f t="shared" si="42"/>
        <v>2.4112041065250818E-3</v>
      </c>
      <c r="T196" s="106">
        <f t="shared" si="42"/>
        <v>1.888129342890696E-3</v>
      </c>
      <c r="U196" s="106">
        <f t="shared" si="42"/>
        <v>1.7928883481602852E-3</v>
      </c>
      <c r="V196" s="106">
        <f t="shared" si="42"/>
        <v>9.5737610215810307E-4</v>
      </c>
      <c r="W196" s="106">
        <f t="shared" si="42"/>
        <v>9.4679093833842002E-5</v>
      </c>
      <c r="X196" s="106">
        <f t="shared" si="42"/>
        <v>9.4145450346971751E-5</v>
      </c>
      <c r="Y196" s="106">
        <f t="shared" si="42"/>
        <v>9.0513927072134696E-5</v>
      </c>
      <c r="Z196" s="106">
        <f t="shared" si="42"/>
        <v>8.7483715672900949E-5</v>
      </c>
      <c r="AA196" s="106">
        <f t="shared" si="42"/>
        <v>9.369562851206492E-5</v>
      </c>
      <c r="AB196" s="106">
        <f t="shared" si="42"/>
        <v>8.2697073267223761E-5</v>
      </c>
      <c r="AC196" s="106">
        <v>9.1160163984690127E-5</v>
      </c>
      <c r="AE196" s="82">
        <v>8.3351232969977801E-6</v>
      </c>
      <c r="AF196" s="111">
        <f t="shared" si="41"/>
        <v>-8.2825040687692345E-5</v>
      </c>
    </row>
    <row r="197" spans="2:32">
      <c r="B197" s="103" t="s">
        <v>9</v>
      </c>
      <c r="C197" s="103" t="s">
        <v>3</v>
      </c>
      <c r="D197" s="104" t="s">
        <v>16</v>
      </c>
      <c r="E197" s="105"/>
      <c r="F197" s="105" t="s">
        <v>52</v>
      </c>
      <c r="G197" s="106">
        <f t="shared" ref="G197:AB197" si="43">G180/G$183</f>
        <v>0.99997384048949889</v>
      </c>
      <c r="H197" s="106">
        <f t="shared" si="43"/>
        <v>0.99997171064424462</v>
      </c>
      <c r="I197" s="106">
        <f t="shared" si="43"/>
        <v>0.99996465253573996</v>
      </c>
      <c r="J197" s="106">
        <f t="shared" si="43"/>
        <v>0.99996626385947751</v>
      </c>
      <c r="K197" s="106">
        <f t="shared" si="43"/>
        <v>0.99994868489225763</v>
      </c>
      <c r="L197" s="106">
        <f t="shared" si="43"/>
        <v>1</v>
      </c>
      <c r="M197" s="106">
        <f t="shared" si="43"/>
        <v>1</v>
      </c>
      <c r="N197" s="106">
        <f t="shared" si="43"/>
        <v>0.94003187220569606</v>
      </c>
      <c r="O197" s="106">
        <f t="shared" si="43"/>
        <v>0.94535029148411198</v>
      </c>
      <c r="P197" s="106">
        <f t="shared" si="43"/>
        <v>0.96104646929950222</v>
      </c>
      <c r="Q197" s="106">
        <f t="shared" si="43"/>
        <v>0.95635552977743121</v>
      </c>
      <c r="R197" s="106">
        <f t="shared" si="43"/>
        <v>0.9568261427829059</v>
      </c>
      <c r="S197" s="106">
        <f t="shared" si="43"/>
        <v>0.93554683097986335</v>
      </c>
      <c r="T197" s="106">
        <f t="shared" si="43"/>
        <v>0.9354234659147882</v>
      </c>
      <c r="U197" s="106">
        <f t="shared" si="43"/>
        <v>0.93431588953460032</v>
      </c>
      <c r="V197" s="106">
        <f t="shared" si="43"/>
        <v>0.89590088607936169</v>
      </c>
      <c r="W197" s="106">
        <f t="shared" si="43"/>
        <v>0.86684954755389154</v>
      </c>
      <c r="X197" s="106">
        <f t="shared" si="43"/>
        <v>0.87316742114040258</v>
      </c>
      <c r="Y197" s="106">
        <f t="shared" si="43"/>
        <v>0.87328344005885106</v>
      </c>
      <c r="Z197" s="106">
        <f t="shared" si="43"/>
        <v>0.87366889516317436</v>
      </c>
      <c r="AA197" s="106">
        <f t="shared" si="43"/>
        <v>0.86168732566741946</v>
      </c>
      <c r="AB197" s="106">
        <f t="shared" si="43"/>
        <v>0.87241948356264454</v>
      </c>
      <c r="AC197" s="106">
        <v>0.85748909424089248</v>
      </c>
    </row>
    <row r="198" spans="2:32">
      <c r="B198" s="103" t="s">
        <v>9</v>
      </c>
      <c r="C198" s="103" t="s">
        <v>3</v>
      </c>
      <c r="D198" s="104" t="s">
        <v>29</v>
      </c>
      <c r="E198" s="105"/>
      <c r="F198" s="105" t="s">
        <v>52</v>
      </c>
      <c r="G198" s="106">
        <f t="shared" ref="G198:AB198" si="44">G181/G$183</f>
        <v>0</v>
      </c>
      <c r="H198" s="106">
        <f t="shared" si="44"/>
        <v>0</v>
      </c>
      <c r="I198" s="106">
        <f t="shared" si="44"/>
        <v>0</v>
      </c>
      <c r="J198" s="106">
        <f t="shared" si="44"/>
        <v>0</v>
      </c>
      <c r="K198" s="106">
        <f t="shared" si="44"/>
        <v>0</v>
      </c>
      <c r="L198" s="106">
        <f t="shared" si="44"/>
        <v>0</v>
      </c>
      <c r="M198" s="106">
        <f t="shared" si="44"/>
        <v>0</v>
      </c>
      <c r="N198" s="106">
        <f t="shared" si="44"/>
        <v>0</v>
      </c>
      <c r="O198" s="106">
        <f t="shared" si="44"/>
        <v>0</v>
      </c>
      <c r="P198" s="106">
        <f t="shared" si="44"/>
        <v>0</v>
      </c>
      <c r="Q198" s="106">
        <f t="shared" si="44"/>
        <v>0</v>
      </c>
      <c r="R198" s="106">
        <f t="shared" si="44"/>
        <v>0</v>
      </c>
      <c r="S198" s="106">
        <f t="shared" si="44"/>
        <v>0</v>
      </c>
      <c r="T198" s="106">
        <f t="shared" si="44"/>
        <v>0</v>
      </c>
      <c r="U198" s="106">
        <f t="shared" si="44"/>
        <v>0</v>
      </c>
      <c r="V198" s="106">
        <f t="shared" si="44"/>
        <v>0</v>
      </c>
      <c r="W198" s="106">
        <f t="shared" si="44"/>
        <v>0</v>
      </c>
      <c r="X198" s="106">
        <f t="shared" si="44"/>
        <v>0</v>
      </c>
      <c r="Y198" s="106">
        <f t="shared" si="44"/>
        <v>0</v>
      </c>
      <c r="Z198" s="106">
        <f t="shared" si="44"/>
        <v>0</v>
      </c>
      <c r="AA198" s="106">
        <f t="shared" si="44"/>
        <v>0</v>
      </c>
      <c r="AB198" s="106">
        <f t="shared" si="44"/>
        <v>0</v>
      </c>
      <c r="AC198" s="106">
        <v>0</v>
      </c>
    </row>
    <row r="199" spans="2:32">
      <c r="B199" s="103" t="s">
        <v>9</v>
      </c>
      <c r="C199" s="103" t="s">
        <v>3</v>
      </c>
      <c r="D199" s="104" t="s">
        <v>34</v>
      </c>
      <c r="E199" s="105"/>
      <c r="F199" s="105" t="s">
        <v>52</v>
      </c>
      <c r="G199" s="106">
        <f t="shared" ref="G199:AB199" si="45">G182/G$183</f>
        <v>0</v>
      </c>
      <c r="H199" s="106">
        <f t="shared" si="45"/>
        <v>0</v>
      </c>
      <c r="I199" s="106">
        <f t="shared" si="45"/>
        <v>0</v>
      </c>
      <c r="J199" s="106">
        <f t="shared" si="45"/>
        <v>0</v>
      </c>
      <c r="K199" s="106">
        <f t="shared" si="45"/>
        <v>0</v>
      </c>
      <c r="L199" s="106">
        <f t="shared" si="45"/>
        <v>0</v>
      </c>
      <c r="M199" s="106">
        <f t="shared" si="45"/>
        <v>0</v>
      </c>
      <c r="N199" s="106">
        <f t="shared" si="45"/>
        <v>5.9968127794303876E-2</v>
      </c>
      <c r="O199" s="106">
        <f t="shared" si="45"/>
        <v>5.4649708515887942E-2</v>
      </c>
      <c r="P199" s="106">
        <f t="shared" si="45"/>
        <v>3.8953530700497833E-2</v>
      </c>
      <c r="Q199" s="106">
        <f t="shared" si="45"/>
        <v>4.0491134929022413E-2</v>
      </c>
      <c r="R199" s="106">
        <f t="shared" si="45"/>
        <v>4.0126333624709229E-2</v>
      </c>
      <c r="S199" s="106">
        <f t="shared" si="45"/>
        <v>6.204196491361158E-2</v>
      </c>
      <c r="T199" s="106">
        <f t="shared" si="45"/>
        <v>6.2688404742321166E-2</v>
      </c>
      <c r="U199" s="106">
        <f t="shared" si="45"/>
        <v>6.389122211723948E-2</v>
      </c>
      <c r="V199" s="106">
        <f t="shared" si="45"/>
        <v>0.10314173781848034</v>
      </c>
      <c r="W199" s="106">
        <f t="shared" si="45"/>
        <v>0.13305577335227456</v>
      </c>
      <c r="X199" s="106">
        <f t="shared" si="45"/>
        <v>0.1267384334092504</v>
      </c>
      <c r="Y199" s="106">
        <f t="shared" si="45"/>
        <v>0.12662604601407684</v>
      </c>
      <c r="Z199" s="106">
        <f t="shared" si="45"/>
        <v>0.12624362112115278</v>
      </c>
      <c r="AA199" s="106">
        <f t="shared" si="45"/>
        <v>0.13821897870406846</v>
      </c>
      <c r="AB199" s="106">
        <f t="shared" si="45"/>
        <v>0.12749781936408813</v>
      </c>
      <c r="AC199" s="106">
        <v>0.14241974559512299</v>
      </c>
    </row>
    <row r="200" spans="2:32">
      <c r="B200" s="103" t="s">
        <v>9</v>
      </c>
      <c r="C200" s="103" t="s">
        <v>3</v>
      </c>
      <c r="D200" s="104" t="s">
        <v>43</v>
      </c>
      <c r="E200" s="105"/>
      <c r="F200" s="105" t="s">
        <v>52</v>
      </c>
      <c r="G200" s="106">
        <f t="shared" ref="G200:AB200" si="46">G183/G$183</f>
        <v>1</v>
      </c>
      <c r="H200" s="106">
        <f t="shared" si="46"/>
        <v>1</v>
      </c>
      <c r="I200" s="106">
        <f t="shared" si="46"/>
        <v>1</v>
      </c>
      <c r="J200" s="106">
        <f t="shared" si="46"/>
        <v>1</v>
      </c>
      <c r="K200" s="106">
        <f t="shared" si="46"/>
        <v>1</v>
      </c>
      <c r="L200" s="106">
        <f t="shared" si="46"/>
        <v>1</v>
      </c>
      <c r="M200" s="106">
        <f t="shared" si="46"/>
        <v>1</v>
      </c>
      <c r="N200" s="106">
        <f t="shared" si="46"/>
        <v>1</v>
      </c>
      <c r="O200" s="106">
        <f t="shared" si="46"/>
        <v>1</v>
      </c>
      <c r="P200" s="106">
        <f t="shared" si="46"/>
        <v>1</v>
      </c>
      <c r="Q200" s="106">
        <f t="shared" si="46"/>
        <v>1</v>
      </c>
      <c r="R200" s="106">
        <f t="shared" si="46"/>
        <v>1</v>
      </c>
      <c r="S200" s="106">
        <f t="shared" si="46"/>
        <v>1</v>
      </c>
      <c r="T200" s="106">
        <f t="shared" si="46"/>
        <v>1</v>
      </c>
      <c r="U200" s="106">
        <f t="shared" si="46"/>
        <v>1</v>
      </c>
      <c r="V200" s="106">
        <f t="shared" si="46"/>
        <v>1</v>
      </c>
      <c r="W200" s="106">
        <f t="shared" si="46"/>
        <v>1</v>
      </c>
      <c r="X200" s="106">
        <f t="shared" si="46"/>
        <v>1</v>
      </c>
      <c r="Y200" s="106">
        <f t="shared" si="46"/>
        <v>1</v>
      </c>
      <c r="Z200" s="106">
        <f t="shared" si="46"/>
        <v>1</v>
      </c>
      <c r="AA200" s="106">
        <f t="shared" si="46"/>
        <v>1</v>
      </c>
      <c r="AB200" s="106">
        <f t="shared" si="46"/>
        <v>1</v>
      </c>
      <c r="AC200" s="106">
        <v>1</v>
      </c>
    </row>
    <row r="201" spans="2:32">
      <c r="B201" s="103" t="s">
        <v>10</v>
      </c>
      <c r="C201" s="103" t="s">
        <v>3</v>
      </c>
      <c r="D201" s="104" t="s">
        <v>21</v>
      </c>
      <c r="E201" s="105"/>
      <c r="F201" s="105" t="s">
        <v>52</v>
      </c>
      <c r="G201" s="106">
        <f t="shared" ref="G201:AB201" si="47">G184/G$193</f>
        <v>3.2254239327555889E-2</v>
      </c>
      <c r="H201" s="106">
        <f t="shared" si="47"/>
        <v>3.0790376735315324E-2</v>
      </c>
      <c r="I201" s="106">
        <f t="shared" si="47"/>
        <v>2.8893461004726805E-2</v>
      </c>
      <c r="J201" s="106">
        <f t="shared" si="47"/>
        <v>2.8825801241058102E-2</v>
      </c>
      <c r="K201" s="106">
        <f t="shared" si="47"/>
        <v>2.746228754904196E-2</v>
      </c>
      <c r="L201" s="106">
        <f t="shared" si="47"/>
        <v>2.7246987718633018E-2</v>
      </c>
      <c r="M201" s="106">
        <f t="shared" si="47"/>
        <v>2.6128529936539004E-2</v>
      </c>
      <c r="N201" s="106">
        <f t="shared" si="47"/>
        <v>2.5343587368288373E-2</v>
      </c>
      <c r="O201" s="106">
        <f t="shared" si="47"/>
        <v>2.5581172594845613E-2</v>
      </c>
      <c r="P201" s="106">
        <f t="shared" si="47"/>
        <v>2.4382291413105689E-2</v>
      </c>
      <c r="Q201" s="106">
        <f t="shared" si="47"/>
        <v>2.4638481784253204E-2</v>
      </c>
      <c r="R201" s="106">
        <f t="shared" si="47"/>
        <v>2.5320798410819429E-2</v>
      </c>
      <c r="S201" s="106">
        <f t="shared" si="47"/>
        <v>2.7120720029149437E-2</v>
      </c>
      <c r="T201" s="106">
        <f t="shared" si="47"/>
        <v>2.690424643928568E-2</v>
      </c>
      <c r="U201" s="106">
        <f t="shared" si="47"/>
        <v>2.8530852400973254E-2</v>
      </c>
      <c r="V201" s="106">
        <f t="shared" si="47"/>
        <v>2.7641528591174781E-2</v>
      </c>
      <c r="W201" s="106">
        <f t="shared" si="47"/>
        <v>2.7729450051897107E-2</v>
      </c>
      <c r="X201" s="106">
        <f t="shared" si="47"/>
        <v>2.2770781434396228E-2</v>
      </c>
      <c r="Y201" s="106">
        <f t="shared" si="47"/>
        <v>2.2902213094897039E-2</v>
      </c>
      <c r="Z201" s="106">
        <f t="shared" si="47"/>
        <v>2.3175024703726631E-2</v>
      </c>
      <c r="AA201" s="106">
        <f t="shared" si="47"/>
        <v>2.46030472205018E-2</v>
      </c>
      <c r="AB201" s="106">
        <f t="shared" si="47"/>
        <v>2.7127193907631422E-2</v>
      </c>
      <c r="AC201" s="106">
        <v>2.3157369039504872E-2</v>
      </c>
    </row>
    <row r="202" spans="2:32">
      <c r="B202" s="103" t="s">
        <v>10</v>
      </c>
      <c r="C202" s="103" t="s">
        <v>3</v>
      </c>
      <c r="D202" s="104" t="s">
        <v>95</v>
      </c>
      <c r="E202" s="105"/>
      <c r="F202" s="105" t="s">
        <v>52</v>
      </c>
      <c r="G202" s="106">
        <f t="shared" ref="G202:AB202" si="48">G185/G$193</f>
        <v>0.13940324913136332</v>
      </c>
      <c r="H202" s="106">
        <f t="shared" si="48"/>
        <v>0.1250993721237042</v>
      </c>
      <c r="I202" s="106">
        <f t="shared" si="48"/>
        <v>0.12289265494664035</v>
      </c>
      <c r="J202" s="106">
        <f t="shared" si="48"/>
        <v>0.11891775021936657</v>
      </c>
      <c r="K202" s="106">
        <f t="shared" si="48"/>
        <v>0.10774794245840907</v>
      </c>
      <c r="L202" s="106">
        <f t="shared" si="48"/>
        <v>0.11359044970353546</v>
      </c>
      <c r="M202" s="106">
        <f t="shared" si="48"/>
        <v>0.11099136449703902</v>
      </c>
      <c r="N202" s="106">
        <f t="shared" si="48"/>
        <v>0.10487922106390643</v>
      </c>
      <c r="O202" s="106">
        <f t="shared" si="48"/>
        <v>0.10211474312017803</v>
      </c>
      <c r="P202" s="106">
        <f t="shared" si="48"/>
        <v>0.10274653798830696</v>
      </c>
      <c r="Q202" s="106">
        <f t="shared" si="48"/>
        <v>0.10764450446174073</v>
      </c>
      <c r="R202" s="106">
        <f t="shared" si="48"/>
        <v>0.10614208743333865</v>
      </c>
      <c r="S202" s="106">
        <f t="shared" si="48"/>
        <v>0.10801100034493805</v>
      </c>
      <c r="T202" s="106">
        <f t="shared" si="48"/>
        <v>0.11086131036445875</v>
      </c>
      <c r="U202" s="106">
        <f t="shared" si="48"/>
        <v>0.1076820110901518</v>
      </c>
      <c r="V202" s="106">
        <f t="shared" si="48"/>
        <v>0.10403413009467126</v>
      </c>
      <c r="W202" s="106">
        <f t="shared" si="48"/>
        <v>0.10498570225798694</v>
      </c>
      <c r="X202" s="106">
        <f t="shared" si="48"/>
        <v>9.0044377659867073E-2</v>
      </c>
      <c r="Y202" s="106">
        <f t="shared" si="48"/>
        <v>9.1017728041642779E-2</v>
      </c>
      <c r="Z202" s="106">
        <f t="shared" si="48"/>
        <v>8.6344118238100329E-2</v>
      </c>
      <c r="AA202" s="106">
        <f t="shared" si="48"/>
        <v>0.10472014180703668</v>
      </c>
      <c r="AB202" s="106">
        <f t="shared" si="48"/>
        <v>9.3685184748037637E-2</v>
      </c>
      <c r="AC202" s="106">
        <v>8.5630631168747473E-2</v>
      </c>
    </row>
    <row r="203" spans="2:32">
      <c r="B203" s="103" t="s">
        <v>10</v>
      </c>
      <c r="C203" s="103" t="s">
        <v>3</v>
      </c>
      <c r="D203" s="104" t="s">
        <v>15</v>
      </c>
      <c r="E203" s="105"/>
      <c r="F203" s="105" t="s">
        <v>52</v>
      </c>
      <c r="G203" s="106">
        <f t="shared" ref="G203:AB203" si="49">G186/G$193</f>
        <v>2.0950289786853833E-2</v>
      </c>
      <c r="H203" s="106">
        <f t="shared" si="49"/>
        <v>1.753098136693888E-2</v>
      </c>
      <c r="I203" s="106">
        <f t="shared" si="49"/>
        <v>1.4216860374023156E-2</v>
      </c>
      <c r="J203" s="106">
        <f t="shared" si="49"/>
        <v>9.7637450131122325E-3</v>
      </c>
      <c r="K203" s="106">
        <f t="shared" si="49"/>
        <v>7.4451474229383944E-3</v>
      </c>
      <c r="L203" s="106">
        <f t="shared" si="49"/>
        <v>5.1613285443036731E-3</v>
      </c>
      <c r="M203" s="106">
        <f t="shared" si="49"/>
        <v>3.4605733875904521E-3</v>
      </c>
      <c r="N203" s="106">
        <f t="shared" si="49"/>
        <v>2.4100620521533586E-3</v>
      </c>
      <c r="O203" s="106">
        <f t="shared" si="49"/>
        <v>1.995050913668773E-3</v>
      </c>
      <c r="P203" s="106">
        <f t="shared" si="49"/>
        <v>2.2861115494294433E-3</v>
      </c>
      <c r="Q203" s="106">
        <f t="shared" si="49"/>
        <v>1.4934915899597189E-3</v>
      </c>
      <c r="R203" s="106">
        <f t="shared" si="49"/>
        <v>6.4060467399983893E-4</v>
      </c>
      <c r="S203" s="106">
        <f t="shared" si="49"/>
        <v>1.1130101208176958E-4</v>
      </c>
      <c r="T203" s="106">
        <f t="shared" si="49"/>
        <v>6.7016588255902807E-5</v>
      </c>
      <c r="U203" s="106">
        <f t="shared" si="49"/>
        <v>6.826161904641362E-5</v>
      </c>
      <c r="V203" s="106">
        <f t="shared" si="49"/>
        <v>7.5295061170987007E-5</v>
      </c>
      <c r="W203" s="106">
        <f t="shared" si="49"/>
        <v>9.1665327195820714E-5</v>
      </c>
      <c r="X203" s="106">
        <f t="shared" si="49"/>
        <v>4.9405406947406761E-5</v>
      </c>
      <c r="Y203" s="106">
        <f t="shared" si="49"/>
        <v>2.9118365659221518E-5</v>
      </c>
      <c r="Z203" s="106">
        <f t="shared" si="49"/>
        <v>1.2841155439752091E-4</v>
      </c>
      <c r="AA203" s="106">
        <f t="shared" si="49"/>
        <v>7.0969749139641235E-5</v>
      </c>
      <c r="AB203" s="106">
        <f t="shared" si="49"/>
        <v>3.1019120541641128E-4</v>
      </c>
      <c r="AC203" s="106">
        <v>7.2592067349249928E-5</v>
      </c>
    </row>
    <row r="204" spans="2:32">
      <c r="B204" s="103" t="s">
        <v>10</v>
      </c>
      <c r="C204" s="103" t="s">
        <v>3</v>
      </c>
      <c r="D204" s="104" t="s">
        <v>40</v>
      </c>
      <c r="E204" s="105"/>
      <c r="F204" s="105" t="s">
        <v>52</v>
      </c>
      <c r="G204" s="106">
        <f t="shared" ref="G204:AB204" si="50">G187/G$193</f>
        <v>0</v>
      </c>
      <c r="H204" s="106">
        <f t="shared" si="50"/>
        <v>0</v>
      </c>
      <c r="I204" s="106">
        <f t="shared" si="50"/>
        <v>0</v>
      </c>
      <c r="J204" s="106">
        <f t="shared" si="50"/>
        <v>0</v>
      </c>
      <c r="K204" s="106">
        <f t="shared" si="50"/>
        <v>0</v>
      </c>
      <c r="L204" s="106">
        <f t="shared" si="50"/>
        <v>0</v>
      </c>
      <c r="M204" s="106">
        <f t="shared" si="50"/>
        <v>0</v>
      </c>
      <c r="N204" s="106">
        <f t="shared" si="50"/>
        <v>0</v>
      </c>
      <c r="O204" s="106">
        <f t="shared" si="50"/>
        <v>0</v>
      </c>
      <c r="P204" s="106">
        <f t="shared" si="50"/>
        <v>0</v>
      </c>
      <c r="Q204" s="106">
        <f t="shared" si="50"/>
        <v>5.9680931716647476E-5</v>
      </c>
      <c r="R204" s="106">
        <f t="shared" si="50"/>
        <v>1.3915519185001262E-4</v>
      </c>
      <c r="S204" s="106">
        <f t="shared" si="50"/>
        <v>2.7498636356525252E-4</v>
      </c>
      <c r="T204" s="106">
        <f t="shared" si="50"/>
        <v>3.0155623557820497E-4</v>
      </c>
      <c r="U204" s="106">
        <f t="shared" si="50"/>
        <v>3.5215529137467975E-4</v>
      </c>
      <c r="V204" s="106">
        <f t="shared" si="50"/>
        <v>4.5085032860904024E-4</v>
      </c>
      <c r="W204" s="106">
        <f t="shared" si="50"/>
        <v>5.8066789378861125E-4</v>
      </c>
      <c r="X204" s="106">
        <f t="shared" si="50"/>
        <v>1.9036903004641947E-4</v>
      </c>
      <c r="Y204" s="106">
        <f t="shared" si="50"/>
        <v>1.7411236423011943E-4</v>
      </c>
      <c r="Z204" s="106">
        <f t="shared" si="50"/>
        <v>6.7632793917727285E-4</v>
      </c>
      <c r="AA204" s="106">
        <f t="shared" si="50"/>
        <v>2.7043955285707103E-4</v>
      </c>
      <c r="AB204" s="106">
        <f t="shared" si="50"/>
        <v>2.5810779147482067E-4</v>
      </c>
      <c r="AC204" s="106">
        <v>1.2435380405373717E-4</v>
      </c>
    </row>
    <row r="205" spans="2:32">
      <c r="B205" s="103" t="s">
        <v>10</v>
      </c>
      <c r="C205" s="103" t="s">
        <v>3</v>
      </c>
      <c r="D205" s="104" t="s">
        <v>37</v>
      </c>
      <c r="E205" s="105"/>
      <c r="F205" s="105" t="s">
        <v>52</v>
      </c>
      <c r="G205" s="106">
        <f t="shared" ref="G205:AB205" si="51">G188/G$193</f>
        <v>9.8108012565137723E-2</v>
      </c>
      <c r="H205" s="106">
        <f t="shared" si="51"/>
        <v>0.1024733207834567</v>
      </c>
      <c r="I205" s="106">
        <f t="shared" si="51"/>
        <v>0.10888739769107113</v>
      </c>
      <c r="J205" s="106">
        <f t="shared" si="51"/>
        <v>6.9588243555242152E-2</v>
      </c>
      <c r="K205" s="106">
        <f t="shared" si="51"/>
        <v>3.7266869497921483E-2</v>
      </c>
      <c r="L205" s="106">
        <f t="shared" si="51"/>
        <v>2.2836058845466516E-2</v>
      </c>
      <c r="M205" s="106">
        <f t="shared" si="51"/>
        <v>8.2350752402734796E-3</v>
      </c>
      <c r="N205" s="106">
        <f t="shared" si="51"/>
        <v>5.0015727061079006E-3</v>
      </c>
      <c r="O205" s="106">
        <f t="shared" si="51"/>
        <v>3.4205634727347356E-3</v>
      </c>
      <c r="P205" s="106">
        <f t="shared" si="51"/>
        <v>2.6196202397737794E-3</v>
      </c>
      <c r="Q205" s="106">
        <f t="shared" si="51"/>
        <v>1.050707243543053E-3</v>
      </c>
      <c r="R205" s="106">
        <f t="shared" si="51"/>
        <v>0</v>
      </c>
      <c r="S205" s="106">
        <f t="shared" si="51"/>
        <v>0</v>
      </c>
      <c r="T205" s="106">
        <f t="shared" si="51"/>
        <v>0</v>
      </c>
      <c r="U205" s="106">
        <f t="shared" si="51"/>
        <v>0</v>
      </c>
      <c r="V205" s="106">
        <f t="shared" si="51"/>
        <v>0</v>
      </c>
      <c r="W205" s="106">
        <f t="shared" si="51"/>
        <v>0</v>
      </c>
      <c r="X205" s="106">
        <f t="shared" si="51"/>
        <v>0</v>
      </c>
      <c r="Y205" s="106">
        <f t="shared" si="51"/>
        <v>0</v>
      </c>
      <c r="Z205" s="106">
        <f t="shared" si="51"/>
        <v>0</v>
      </c>
      <c r="AA205" s="106">
        <f t="shared" si="51"/>
        <v>0</v>
      </c>
      <c r="AB205" s="106">
        <f t="shared" si="51"/>
        <v>0</v>
      </c>
      <c r="AC205" s="106">
        <v>0</v>
      </c>
    </row>
    <row r="206" spans="2:32">
      <c r="B206" s="103" t="s">
        <v>10</v>
      </c>
      <c r="C206" s="103" t="s">
        <v>3</v>
      </c>
      <c r="D206" s="104" t="s">
        <v>97</v>
      </c>
      <c r="E206" s="105"/>
      <c r="F206" s="105" t="s">
        <v>52</v>
      </c>
      <c r="G206" s="106">
        <f t="shared" ref="G206:AB206" si="52">G189/G$193</f>
        <v>0.21374845758158498</v>
      </c>
      <c r="H206" s="106">
        <f t="shared" si="52"/>
        <v>0.1806989486037357</v>
      </c>
      <c r="I206" s="106">
        <f t="shared" si="52"/>
        <v>0.15722211718484158</v>
      </c>
      <c r="J206" s="106">
        <f t="shared" si="52"/>
        <v>0.16526241453444906</v>
      </c>
      <c r="K206" s="106">
        <f t="shared" si="52"/>
        <v>0.18393307999998734</v>
      </c>
      <c r="L206" s="106">
        <f t="shared" si="52"/>
        <v>0.15788583067919934</v>
      </c>
      <c r="M206" s="106">
        <f t="shared" si="52"/>
        <v>0.15211592355984854</v>
      </c>
      <c r="N206" s="106">
        <f t="shared" si="52"/>
        <v>0.13061097008139785</v>
      </c>
      <c r="O206" s="106">
        <f t="shared" si="52"/>
        <v>0.1372390080197409</v>
      </c>
      <c r="P206" s="106">
        <f t="shared" si="52"/>
        <v>0.12619499650054578</v>
      </c>
      <c r="Q206" s="106">
        <f t="shared" si="52"/>
        <v>0.1333500453086981</v>
      </c>
      <c r="R206" s="106">
        <f t="shared" si="52"/>
        <v>0.12233084517366354</v>
      </c>
      <c r="S206" s="106">
        <f t="shared" si="52"/>
        <v>0.11839626463065217</v>
      </c>
      <c r="T206" s="106">
        <f t="shared" si="52"/>
        <v>0.11166947515725029</v>
      </c>
      <c r="U206" s="106">
        <f t="shared" si="52"/>
        <v>0.10997224525537785</v>
      </c>
      <c r="V206" s="106">
        <f t="shared" si="52"/>
        <v>0.10470412583192665</v>
      </c>
      <c r="W206" s="106">
        <f t="shared" si="52"/>
        <v>0.10266408721049722</v>
      </c>
      <c r="X206" s="106">
        <f t="shared" si="52"/>
        <v>8.237481938517946E-2</v>
      </c>
      <c r="Y206" s="106">
        <f t="shared" si="52"/>
        <v>8.1157130959661386E-2</v>
      </c>
      <c r="Z206" s="106">
        <f t="shared" si="52"/>
        <v>8.1662448872085638E-2</v>
      </c>
      <c r="AA206" s="106">
        <f t="shared" si="52"/>
        <v>9.4634993129635914E-2</v>
      </c>
      <c r="AB206" s="106">
        <f t="shared" si="52"/>
        <v>9.9515878258959134E-2</v>
      </c>
      <c r="AC206" s="106">
        <v>9.2078460407680654E-2</v>
      </c>
    </row>
    <row r="207" spans="2:32">
      <c r="B207" s="103" t="s">
        <v>10</v>
      </c>
      <c r="C207" s="103" t="s">
        <v>3</v>
      </c>
      <c r="D207" s="104" t="s">
        <v>98</v>
      </c>
      <c r="E207" s="105"/>
      <c r="F207" s="105" t="s">
        <v>52</v>
      </c>
      <c r="G207" s="106">
        <f t="shared" ref="G207:AB207" si="53">G190/G$193</f>
        <v>2.4118833465696213E-2</v>
      </c>
      <c r="H207" s="106">
        <f t="shared" si="53"/>
        <v>2.060171866316577E-2</v>
      </c>
      <c r="I207" s="106">
        <f t="shared" si="53"/>
        <v>1.7626240752726178E-2</v>
      </c>
      <c r="J207" s="106">
        <f t="shared" si="53"/>
        <v>1.4157429697305959E-2</v>
      </c>
      <c r="K207" s="106">
        <f t="shared" si="53"/>
        <v>1.5022606636686189E-2</v>
      </c>
      <c r="L207" s="106">
        <f t="shared" si="53"/>
        <v>1.1886133534433518E-2</v>
      </c>
      <c r="M207" s="106">
        <f t="shared" si="53"/>
        <v>6.0294699363714586E-3</v>
      </c>
      <c r="N207" s="106">
        <f t="shared" si="53"/>
        <v>5.0149131689235212E-3</v>
      </c>
      <c r="O207" s="106">
        <f t="shared" si="53"/>
        <v>2.1079750891197487E-3</v>
      </c>
      <c r="P207" s="106">
        <f t="shared" si="53"/>
        <v>1.7033495586542486E-3</v>
      </c>
      <c r="Q207" s="106">
        <f t="shared" si="53"/>
        <v>8.9576103316096824E-4</v>
      </c>
      <c r="R207" s="106">
        <f t="shared" si="53"/>
        <v>8.4329408498995514E-4</v>
      </c>
      <c r="S207" s="106">
        <f t="shared" si="53"/>
        <v>2.202781765967555E-4</v>
      </c>
      <c r="T207" s="106">
        <f t="shared" si="53"/>
        <v>6.5978279599060848E-5</v>
      </c>
      <c r="U207" s="106">
        <f t="shared" si="53"/>
        <v>3.418394423760106E-5</v>
      </c>
      <c r="V207" s="106">
        <f t="shared" si="53"/>
        <v>2.7569919244729093E-5</v>
      </c>
      <c r="W207" s="106">
        <f t="shared" si="53"/>
        <v>1.6578030915509949E-5</v>
      </c>
      <c r="X207" s="106">
        <f t="shared" si="53"/>
        <v>1.4850555157085853E-5</v>
      </c>
      <c r="Y207" s="106">
        <f t="shared" si="53"/>
        <v>1.0983268715586613E-5</v>
      </c>
      <c r="Z207" s="106">
        <f t="shared" si="53"/>
        <v>1.3401007678380697E-5</v>
      </c>
      <c r="AA207" s="106">
        <f t="shared" si="53"/>
        <v>2.3220086708454603E-5</v>
      </c>
      <c r="AB207" s="106">
        <f t="shared" si="53"/>
        <v>1.5581352104049631E-5</v>
      </c>
      <c r="AC207" s="106">
        <v>1.1692771182921546E-4</v>
      </c>
    </row>
    <row r="208" spans="2:32">
      <c r="B208" s="103" t="s">
        <v>10</v>
      </c>
      <c r="C208" s="103" t="s">
        <v>3</v>
      </c>
      <c r="D208" s="104" t="s">
        <v>24</v>
      </c>
      <c r="E208" s="105"/>
      <c r="F208" s="105" t="s">
        <v>52</v>
      </c>
      <c r="G208" s="106">
        <f t="shared" ref="G208:AB208" si="54">G191/G$193</f>
        <v>0</v>
      </c>
      <c r="H208" s="106">
        <f t="shared" si="54"/>
        <v>0</v>
      </c>
      <c r="I208" s="106">
        <f t="shared" si="54"/>
        <v>0</v>
      </c>
      <c r="J208" s="106">
        <f t="shared" si="54"/>
        <v>0</v>
      </c>
      <c r="K208" s="106">
        <f t="shared" si="54"/>
        <v>3.8488505100797554E-5</v>
      </c>
      <c r="L208" s="106">
        <f t="shared" si="54"/>
        <v>2.9740484308385796E-4</v>
      </c>
      <c r="M208" s="106">
        <f t="shared" si="54"/>
        <v>3.820452832819505E-3</v>
      </c>
      <c r="N208" s="106">
        <f t="shared" si="54"/>
        <v>8.3676154354491404E-3</v>
      </c>
      <c r="O208" s="106">
        <f t="shared" si="54"/>
        <v>5.56716183303197E-3</v>
      </c>
      <c r="P208" s="106">
        <f t="shared" si="54"/>
        <v>8.4664733859894301E-3</v>
      </c>
      <c r="Q208" s="106">
        <f t="shared" si="54"/>
        <v>1.0763789285033232E-2</v>
      </c>
      <c r="R208" s="106">
        <f t="shared" si="54"/>
        <v>1.2772992681295637E-2</v>
      </c>
      <c r="S208" s="106">
        <f t="shared" si="54"/>
        <v>1.558496481459941E-2</v>
      </c>
      <c r="T208" s="106">
        <f t="shared" si="54"/>
        <v>1.7753742947952969E-2</v>
      </c>
      <c r="U208" s="106">
        <f t="shared" si="54"/>
        <v>2.1003130300121346E-2</v>
      </c>
      <c r="V208" s="106">
        <f t="shared" si="54"/>
        <v>2.4740453639738789E-2</v>
      </c>
      <c r="W208" s="106">
        <f t="shared" si="54"/>
        <v>2.7835106354147484E-2</v>
      </c>
      <c r="X208" s="106">
        <f t="shared" si="54"/>
        <v>0.20821541497793958</v>
      </c>
      <c r="Y208" s="106">
        <f t="shared" si="54"/>
        <v>0.21006092216537706</v>
      </c>
      <c r="Z208" s="106">
        <f t="shared" si="54"/>
        <v>0.20307096504272903</v>
      </c>
      <c r="AA208" s="106">
        <f t="shared" si="54"/>
        <v>0.15567675044376209</v>
      </c>
      <c r="AB208" s="106">
        <f t="shared" si="54"/>
        <v>0.19276461046882423</v>
      </c>
      <c r="AC208" s="106">
        <v>0.20327590409576007</v>
      </c>
    </row>
    <row r="209" spans="2:32">
      <c r="B209" s="103" t="s">
        <v>10</v>
      </c>
      <c r="C209" s="103" t="s">
        <v>3</v>
      </c>
      <c r="D209" s="104" t="s">
        <v>14</v>
      </c>
      <c r="E209" s="105"/>
      <c r="F209" s="105" t="s">
        <v>52</v>
      </c>
      <c r="G209" s="106">
        <f t="shared" ref="G209:AB209" si="55">G192/G$193</f>
        <v>0.47141691814180803</v>
      </c>
      <c r="H209" s="106">
        <f t="shared" si="55"/>
        <v>0.52280528172368346</v>
      </c>
      <c r="I209" s="106">
        <f t="shared" si="55"/>
        <v>0.55026126804597086</v>
      </c>
      <c r="J209" s="106">
        <f t="shared" si="55"/>
        <v>0.59348461573946587</v>
      </c>
      <c r="K209" s="106">
        <f t="shared" si="55"/>
        <v>0.62108357792991475</v>
      </c>
      <c r="L209" s="106">
        <f t="shared" si="55"/>
        <v>0.66109580613134455</v>
      </c>
      <c r="M209" s="106">
        <f t="shared" si="55"/>
        <v>0.6892186106095185</v>
      </c>
      <c r="N209" s="106">
        <f t="shared" si="55"/>
        <v>0.71837205812377336</v>
      </c>
      <c r="O209" s="106">
        <f t="shared" si="55"/>
        <v>0.72197432495668024</v>
      </c>
      <c r="P209" s="106">
        <f t="shared" si="55"/>
        <v>0.73160061936419474</v>
      </c>
      <c r="Q209" s="106">
        <f t="shared" si="55"/>
        <v>0.72010353836189434</v>
      </c>
      <c r="R209" s="106">
        <f t="shared" si="55"/>
        <v>0.731810222350043</v>
      </c>
      <c r="S209" s="106">
        <f t="shared" si="55"/>
        <v>0.7302804846284171</v>
      </c>
      <c r="T209" s="106">
        <f t="shared" si="55"/>
        <v>0.73237667398761919</v>
      </c>
      <c r="U209" s="106">
        <f t="shared" si="55"/>
        <v>0.7323571600987171</v>
      </c>
      <c r="V209" s="106">
        <f t="shared" si="55"/>
        <v>0.73832604653346379</v>
      </c>
      <c r="W209" s="106">
        <f t="shared" si="55"/>
        <v>0.73609674287357119</v>
      </c>
      <c r="X209" s="106">
        <f t="shared" si="55"/>
        <v>0.59633998155046675</v>
      </c>
      <c r="Y209" s="106">
        <f t="shared" si="55"/>
        <v>0.59464779173981663</v>
      </c>
      <c r="Z209" s="106">
        <f t="shared" si="55"/>
        <v>0.60492930264210509</v>
      </c>
      <c r="AA209" s="106">
        <f t="shared" si="55"/>
        <v>0.62000043801035831</v>
      </c>
      <c r="AB209" s="106">
        <f t="shared" si="55"/>
        <v>0.58632325226755233</v>
      </c>
      <c r="AC209" s="106">
        <v>0.59554376170507484</v>
      </c>
    </row>
    <row r="210" spans="2:32">
      <c r="B210" s="103" t="s">
        <v>10</v>
      </c>
      <c r="C210" s="103" t="s">
        <v>3</v>
      </c>
      <c r="D210" s="104" t="s">
        <v>73</v>
      </c>
      <c r="E210" s="105"/>
      <c r="F210" s="105" t="s">
        <v>52</v>
      </c>
      <c r="G210" s="106">
        <f t="shared" ref="G210:AB210" si="56">G193/G$193</f>
        <v>1</v>
      </c>
      <c r="H210" s="106">
        <f t="shared" si="56"/>
        <v>1</v>
      </c>
      <c r="I210" s="106">
        <f t="shared" si="56"/>
        <v>1</v>
      </c>
      <c r="J210" s="106">
        <f t="shared" si="56"/>
        <v>1</v>
      </c>
      <c r="K210" s="106">
        <f t="shared" si="56"/>
        <v>1</v>
      </c>
      <c r="L210" s="106">
        <f t="shared" si="56"/>
        <v>1</v>
      </c>
      <c r="M210" s="106">
        <f t="shared" si="56"/>
        <v>1</v>
      </c>
      <c r="N210" s="106">
        <f t="shared" si="56"/>
        <v>1</v>
      </c>
      <c r="O210" s="106">
        <f t="shared" si="56"/>
        <v>1</v>
      </c>
      <c r="P210" s="106">
        <f t="shared" si="56"/>
        <v>1</v>
      </c>
      <c r="Q210" s="106">
        <f t="shared" si="56"/>
        <v>1</v>
      </c>
      <c r="R210" s="106">
        <f t="shared" si="56"/>
        <v>1</v>
      </c>
      <c r="S210" s="106">
        <f t="shared" si="56"/>
        <v>1</v>
      </c>
      <c r="T210" s="106">
        <f t="shared" si="56"/>
        <v>1</v>
      </c>
      <c r="U210" s="106">
        <f t="shared" si="56"/>
        <v>1</v>
      </c>
      <c r="V210" s="106">
        <f t="shared" si="56"/>
        <v>1</v>
      </c>
      <c r="W210" s="106">
        <f t="shared" si="56"/>
        <v>1</v>
      </c>
      <c r="X210" s="106">
        <f t="shared" si="56"/>
        <v>1</v>
      </c>
      <c r="Y210" s="106">
        <f t="shared" si="56"/>
        <v>1</v>
      </c>
      <c r="Z210" s="106">
        <f t="shared" si="56"/>
        <v>1</v>
      </c>
      <c r="AA210" s="106">
        <f t="shared" si="56"/>
        <v>1</v>
      </c>
      <c r="AB210" s="106">
        <f t="shared" si="56"/>
        <v>1</v>
      </c>
      <c r="AC210" s="106">
        <v>1</v>
      </c>
    </row>
    <row r="211" spans="2:32">
      <c r="B211" s="103" t="s">
        <v>26</v>
      </c>
      <c r="C211" s="103" t="s">
        <v>3</v>
      </c>
      <c r="D211" s="104" t="s">
        <v>43</v>
      </c>
      <c r="E211" s="105"/>
      <c r="F211" s="105" t="s">
        <v>52</v>
      </c>
      <c r="G211" s="106">
        <f t="shared" ref="G211:AB211" si="57">G183/G194</f>
        <v>0.11539280623517098</v>
      </c>
      <c r="H211" s="106">
        <f t="shared" si="57"/>
        <v>0.11073583474664184</v>
      </c>
      <c r="I211" s="106">
        <f t="shared" si="57"/>
        <v>0.10462813090250464</v>
      </c>
      <c r="J211" s="106">
        <f t="shared" si="57"/>
        <v>0.10440855364327369</v>
      </c>
      <c r="K211" s="106">
        <f t="shared" si="57"/>
        <v>9.9965109332541699E-2</v>
      </c>
      <c r="L211" s="106">
        <f t="shared" si="57"/>
        <v>9.9254601752882046E-2</v>
      </c>
      <c r="M211" s="106">
        <f t="shared" si="57"/>
        <v>9.5569691981647401E-2</v>
      </c>
      <c r="N211" s="106">
        <f t="shared" si="57"/>
        <v>9.831309652806991E-2</v>
      </c>
      <c r="O211" s="106">
        <f t="shared" si="57"/>
        <v>9.8640615449861718E-2</v>
      </c>
      <c r="P211" s="106">
        <f t="shared" si="57"/>
        <v>9.3055285770581767E-2</v>
      </c>
      <c r="Q211" s="106">
        <f t="shared" si="57"/>
        <v>9.4358492118387344E-2</v>
      </c>
      <c r="R211" s="106">
        <f t="shared" si="57"/>
        <v>9.6675867666230389E-2</v>
      </c>
      <c r="S211" s="106">
        <f t="shared" si="57"/>
        <v>0.10493499887468476</v>
      </c>
      <c r="T211" s="106">
        <f t="shared" si="57"/>
        <v>0.10419699410492102</v>
      </c>
      <c r="U211" s="106">
        <f t="shared" si="57"/>
        <v>0.1099207745642848</v>
      </c>
      <c r="V211" s="106">
        <f t="shared" si="57"/>
        <v>0.11093434571844839</v>
      </c>
      <c r="W211" s="106">
        <f t="shared" si="57"/>
        <v>0.11454920161159694</v>
      </c>
      <c r="X211" s="106">
        <f t="shared" si="57"/>
        <v>9.5403720562411726E-2</v>
      </c>
      <c r="Y211" s="106">
        <f t="shared" si="57"/>
        <v>9.5890056650362626E-2</v>
      </c>
      <c r="Z211" s="106">
        <f t="shared" si="57"/>
        <v>9.6882974591883234E-2</v>
      </c>
      <c r="AA211" s="106">
        <f t="shared" si="57"/>
        <v>0.10351693147334574</v>
      </c>
      <c r="AB211" s="106">
        <f t="shared" si="57"/>
        <v>0.1037845631626764</v>
      </c>
      <c r="AC211" s="106">
        <v>9.1386228070007722E-2</v>
      </c>
    </row>
    <row r="212" spans="2:32">
      <c r="B212" s="103" t="s">
        <v>26</v>
      </c>
      <c r="C212" s="103" t="s">
        <v>3</v>
      </c>
      <c r="D212" s="104" t="s">
        <v>73</v>
      </c>
      <c r="E212" s="105"/>
      <c r="F212" s="105" t="s">
        <v>52</v>
      </c>
      <c r="G212" s="106">
        <f t="shared" ref="G212:AB212" si="58">G193/G194</f>
        <v>0.8846071937648291</v>
      </c>
      <c r="H212" s="106">
        <f t="shared" si="58"/>
        <v>0.88926416525335805</v>
      </c>
      <c r="I212" s="106">
        <f t="shared" si="58"/>
        <v>0.89537186909749533</v>
      </c>
      <c r="J212" s="106">
        <f t="shared" si="58"/>
        <v>0.89559144635672627</v>
      </c>
      <c r="K212" s="106">
        <f t="shared" si="58"/>
        <v>0.90003489066745834</v>
      </c>
      <c r="L212" s="106">
        <f t="shared" si="58"/>
        <v>0.90074539824711797</v>
      </c>
      <c r="M212" s="106">
        <f t="shared" si="58"/>
        <v>0.90443030801835256</v>
      </c>
      <c r="N212" s="106">
        <f t="shared" si="58"/>
        <v>0.90168690347193003</v>
      </c>
      <c r="O212" s="106">
        <f t="shared" si="58"/>
        <v>0.90135938455013831</v>
      </c>
      <c r="P212" s="106">
        <f t="shared" si="58"/>
        <v>0.90694471422941814</v>
      </c>
      <c r="Q212" s="106">
        <f t="shared" si="58"/>
        <v>0.90564150788161257</v>
      </c>
      <c r="R212" s="106">
        <f t="shared" si="58"/>
        <v>0.90332413233376951</v>
      </c>
      <c r="S212" s="106">
        <f t="shared" si="58"/>
        <v>0.89506500112531517</v>
      </c>
      <c r="T212" s="106">
        <f t="shared" si="58"/>
        <v>0.89580300589507889</v>
      </c>
      <c r="U212" s="106">
        <f t="shared" si="58"/>
        <v>0.89007922543571527</v>
      </c>
      <c r="V212" s="106">
        <f t="shared" si="58"/>
        <v>0.88906565428155149</v>
      </c>
      <c r="W212" s="106">
        <f t="shared" si="58"/>
        <v>0.88545079838840302</v>
      </c>
      <c r="X212" s="106">
        <f t="shared" si="58"/>
        <v>0.90459627943758836</v>
      </c>
      <c r="Y212" s="106">
        <f t="shared" si="58"/>
        <v>0.90410994334963746</v>
      </c>
      <c r="Z212" s="106">
        <f t="shared" si="58"/>
        <v>0.90311702540811678</v>
      </c>
      <c r="AA212" s="106">
        <f t="shared" si="58"/>
        <v>0.89648306852665427</v>
      </c>
      <c r="AB212" s="106">
        <f t="shared" si="58"/>
        <v>0.89621543683732374</v>
      </c>
      <c r="AC212" s="106">
        <v>0.90861377192999226</v>
      </c>
    </row>
    <row r="213" spans="2:32">
      <c r="B213" s="103" t="s">
        <v>26</v>
      </c>
      <c r="C213" s="103" t="s">
        <v>3</v>
      </c>
      <c r="D213" s="104" t="s">
        <v>33</v>
      </c>
      <c r="E213" s="105"/>
      <c r="F213" s="105" t="s">
        <v>52</v>
      </c>
      <c r="G213" s="106">
        <v>1</v>
      </c>
      <c r="H213" s="106">
        <v>1</v>
      </c>
      <c r="I213" s="106">
        <v>1</v>
      </c>
      <c r="J213" s="106">
        <v>1</v>
      </c>
      <c r="K213" s="106">
        <v>1</v>
      </c>
      <c r="L213" s="106">
        <v>1</v>
      </c>
      <c r="M213" s="106">
        <v>1</v>
      </c>
      <c r="N213" s="106">
        <v>1</v>
      </c>
      <c r="O213" s="106">
        <v>1</v>
      </c>
      <c r="P213" s="106">
        <v>1</v>
      </c>
      <c r="Q213" s="106">
        <v>1</v>
      </c>
      <c r="R213" s="106">
        <v>1</v>
      </c>
      <c r="S213" s="106">
        <v>1</v>
      </c>
      <c r="T213" s="106">
        <v>1</v>
      </c>
      <c r="U213" s="106">
        <v>1</v>
      </c>
      <c r="V213" s="106">
        <v>1</v>
      </c>
      <c r="W213" s="106">
        <v>1</v>
      </c>
      <c r="X213" s="106">
        <v>1</v>
      </c>
      <c r="Y213" s="106">
        <v>1</v>
      </c>
      <c r="Z213" s="106">
        <v>1</v>
      </c>
      <c r="AA213" s="106">
        <v>1</v>
      </c>
      <c r="AB213" s="106">
        <v>1</v>
      </c>
      <c r="AC213" s="106">
        <v>1</v>
      </c>
    </row>
    <row r="214" spans="2:32"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</row>
    <row r="215" spans="2:32">
      <c r="B215" s="8" t="s">
        <v>39</v>
      </c>
      <c r="C215" s="8"/>
      <c r="D215" s="39"/>
      <c r="E215" s="8"/>
      <c r="F215" s="8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5"/>
      <c r="AA215" s="5"/>
      <c r="AB215" s="5"/>
      <c r="AC215" s="5"/>
    </row>
    <row r="216" spans="2:32">
      <c r="B216" s="6" t="s">
        <v>47</v>
      </c>
      <c r="C216" s="7"/>
      <c r="D216" s="40"/>
      <c r="E216" s="7"/>
      <c r="F216" s="7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</row>
    <row r="217" spans="2:32">
      <c r="B217" s="23" t="s">
        <v>76</v>
      </c>
      <c r="C217" s="23" t="s">
        <v>25</v>
      </c>
      <c r="D217" s="37" t="s">
        <v>84</v>
      </c>
      <c r="E217" s="23"/>
      <c r="F217" s="23" t="s">
        <v>28</v>
      </c>
      <c r="G217" s="24">
        <v>2000</v>
      </c>
      <c r="H217" s="24">
        <v>2001</v>
      </c>
      <c r="I217" s="24">
        <v>2002</v>
      </c>
      <c r="J217" s="24">
        <v>2003</v>
      </c>
      <c r="K217" s="24">
        <v>2004</v>
      </c>
      <c r="L217" s="24">
        <v>2005</v>
      </c>
      <c r="M217" s="24">
        <v>2006</v>
      </c>
      <c r="N217" s="24">
        <v>2007</v>
      </c>
      <c r="O217" s="24">
        <v>2008</v>
      </c>
      <c r="P217" s="24">
        <v>2009</v>
      </c>
      <c r="Q217" s="24">
        <v>2010</v>
      </c>
      <c r="R217" s="24">
        <v>2011</v>
      </c>
      <c r="S217" s="24">
        <v>2012</v>
      </c>
      <c r="T217" s="24">
        <v>2013</v>
      </c>
      <c r="U217" s="24">
        <v>2014</v>
      </c>
      <c r="V217" s="24">
        <v>2015</v>
      </c>
      <c r="W217" s="24">
        <v>2016</v>
      </c>
      <c r="X217" s="24">
        <v>2017</v>
      </c>
      <c r="Y217" s="24">
        <v>2018</v>
      </c>
      <c r="Z217" s="24">
        <v>2019</v>
      </c>
      <c r="AA217" s="24">
        <v>2020</v>
      </c>
      <c r="AB217" s="20">
        <v>2021</v>
      </c>
      <c r="AC217" s="20">
        <v>2022</v>
      </c>
    </row>
    <row r="218" spans="2:32">
      <c r="B218" s="92" t="s">
        <v>7</v>
      </c>
      <c r="C218" s="92" t="s">
        <v>4</v>
      </c>
      <c r="D218" s="100" t="s">
        <v>34</v>
      </c>
      <c r="E218" s="98"/>
      <c r="F218" s="98" t="s">
        <v>27</v>
      </c>
      <c r="G218" s="101">
        <v>0</v>
      </c>
      <c r="H218" s="101">
        <v>0</v>
      </c>
      <c r="I218" s="101">
        <v>0</v>
      </c>
      <c r="J218" s="101">
        <v>0</v>
      </c>
      <c r="K218" s="101">
        <v>0</v>
      </c>
      <c r="L218" s="101">
        <v>0</v>
      </c>
      <c r="M218" s="101">
        <v>0</v>
      </c>
      <c r="N218" s="101">
        <v>2.2836477564000002</v>
      </c>
      <c r="O218" s="101">
        <v>4.3461724711513519</v>
      </c>
      <c r="P218" s="101">
        <v>4.3483031064000004</v>
      </c>
      <c r="Q218" s="101">
        <v>3.439990827286016</v>
      </c>
      <c r="R218" s="101">
        <v>3.7851139095043278</v>
      </c>
      <c r="S218" s="101">
        <v>2.1943257117923531</v>
      </c>
      <c r="T218" s="101">
        <v>2.4786316020402541</v>
      </c>
      <c r="U218" s="101">
        <v>2.7676919484428146</v>
      </c>
      <c r="V218" s="101">
        <v>5.4036694381413914</v>
      </c>
      <c r="W218" s="101">
        <v>0</v>
      </c>
      <c r="X218" s="101">
        <v>1.7435051388803799</v>
      </c>
      <c r="Y218" s="101">
        <v>1.8118484658433018</v>
      </c>
      <c r="Z218" s="101">
        <v>1.8689447253184224</v>
      </c>
      <c r="AA218" s="101">
        <v>1.9105683773614264</v>
      </c>
      <c r="AB218" s="101">
        <v>1.9967645221599362</v>
      </c>
      <c r="AC218" s="101">
        <v>2.0233888027979461</v>
      </c>
      <c r="AE218" s="82">
        <v>2.0233888027979461</v>
      </c>
      <c r="AF218" s="111">
        <f t="shared" ref="AF218:AF231" si="59">+AE218-AC218</f>
        <v>0</v>
      </c>
    </row>
    <row r="219" spans="2:32">
      <c r="B219" s="92" t="s">
        <v>7</v>
      </c>
      <c r="C219" s="92" t="s">
        <v>4</v>
      </c>
      <c r="D219" s="100" t="s">
        <v>16</v>
      </c>
      <c r="E219" s="98"/>
      <c r="F219" s="98" t="s">
        <v>27</v>
      </c>
      <c r="G219" s="101">
        <v>219.94700953285388</v>
      </c>
      <c r="H219" s="101">
        <v>227.93195455403313</v>
      </c>
      <c r="I219" s="101">
        <v>236.200096804769</v>
      </c>
      <c r="J219" s="101">
        <v>223.11612642782845</v>
      </c>
      <c r="K219" s="101">
        <v>218.88763739421805</v>
      </c>
      <c r="L219" s="101">
        <v>199.52826329479538</v>
      </c>
      <c r="M219" s="101">
        <v>185.21344297303989</v>
      </c>
      <c r="N219" s="101">
        <v>182.01690618154012</v>
      </c>
      <c r="O219" s="101">
        <v>169.81889050887048</v>
      </c>
      <c r="P219" s="101">
        <v>147.18367255176275</v>
      </c>
      <c r="Q219" s="101">
        <v>136.93156846367444</v>
      </c>
      <c r="R219" s="101">
        <v>131.55345016677467</v>
      </c>
      <c r="S219" s="101">
        <v>122.37316351978588</v>
      </c>
      <c r="T219" s="101">
        <v>117.98668434599972</v>
      </c>
      <c r="U219" s="101">
        <v>111.75382829370993</v>
      </c>
      <c r="V219" s="101">
        <v>107.72112721257254</v>
      </c>
      <c r="W219" s="101">
        <v>103.11624777994288</v>
      </c>
      <c r="X219" s="101">
        <v>99.33175150967817</v>
      </c>
      <c r="Y219" s="101">
        <v>94.814759536595503</v>
      </c>
      <c r="Z219" s="101">
        <v>89.953896790759444</v>
      </c>
      <c r="AA219" s="101">
        <v>82.930389822712527</v>
      </c>
      <c r="AB219" s="101">
        <v>79.476373655093056</v>
      </c>
      <c r="AC219" s="101">
        <v>80.25644442973433</v>
      </c>
      <c r="AE219" s="82">
        <v>80.25644442973433</v>
      </c>
      <c r="AF219" s="111">
        <f t="shared" si="59"/>
        <v>0</v>
      </c>
    </row>
    <row r="220" spans="2:32">
      <c r="B220" s="92" t="s">
        <v>7</v>
      </c>
      <c r="C220" s="92" t="s">
        <v>4</v>
      </c>
      <c r="D220" s="100" t="s">
        <v>43</v>
      </c>
      <c r="E220" s="98"/>
      <c r="F220" s="98" t="s">
        <v>27</v>
      </c>
      <c r="G220" s="101">
        <v>219.94700953285388</v>
      </c>
      <c r="H220" s="101">
        <v>227.93195455403313</v>
      </c>
      <c r="I220" s="101">
        <v>236.200096804769</v>
      </c>
      <c r="J220" s="101">
        <v>223.11612642782845</v>
      </c>
      <c r="K220" s="101">
        <v>218.88763739421805</v>
      </c>
      <c r="L220" s="101">
        <v>199.52826329479538</v>
      </c>
      <c r="M220" s="101">
        <v>185.21344297303989</v>
      </c>
      <c r="N220" s="101">
        <v>184.30055393794012</v>
      </c>
      <c r="O220" s="101">
        <v>174.16506298002184</v>
      </c>
      <c r="P220" s="101">
        <v>151.53197565816276</v>
      </c>
      <c r="Q220" s="101">
        <v>140.37155929096045</v>
      </c>
      <c r="R220" s="101">
        <v>135.338564076279</v>
      </c>
      <c r="S220" s="101">
        <v>124.56748923157824</v>
      </c>
      <c r="T220" s="101">
        <v>120.46531594803997</v>
      </c>
      <c r="U220" s="101">
        <v>114.52152024215275</v>
      </c>
      <c r="V220" s="101">
        <v>113.12479665071393</v>
      </c>
      <c r="W220" s="101">
        <v>103.11624777994288</v>
      </c>
      <c r="X220" s="101">
        <v>101.07525664855855</v>
      </c>
      <c r="Y220" s="101">
        <v>96.6266080024388</v>
      </c>
      <c r="Z220" s="101">
        <v>91.822841516077872</v>
      </c>
      <c r="AA220" s="101">
        <v>84.840958200073956</v>
      </c>
      <c r="AB220" s="101">
        <v>81.473138177252991</v>
      </c>
      <c r="AC220" s="101">
        <v>82.279833232532269</v>
      </c>
      <c r="AE220" s="82">
        <v>82.279833232532269</v>
      </c>
      <c r="AF220" s="111">
        <f t="shared" si="59"/>
        <v>0</v>
      </c>
    </row>
    <row r="221" spans="2:32">
      <c r="B221" s="92" t="s">
        <v>10</v>
      </c>
      <c r="C221" s="92" t="s">
        <v>4</v>
      </c>
      <c r="D221" s="100" t="s">
        <v>59</v>
      </c>
      <c r="E221" s="98"/>
      <c r="F221" s="98" t="s">
        <v>27</v>
      </c>
      <c r="G221" s="101">
        <v>1.4463833729741244</v>
      </c>
      <c r="H221" s="101">
        <v>1.4988928012099334</v>
      </c>
      <c r="I221" s="101">
        <v>1.553264549669932</v>
      </c>
      <c r="J221" s="101">
        <v>1.4672236562479823</v>
      </c>
      <c r="K221" s="101">
        <v>1.4394168847714921</v>
      </c>
      <c r="L221" s="101">
        <v>1.312108598707215</v>
      </c>
      <c r="M221" s="101">
        <v>1.2179735697996883</v>
      </c>
      <c r="N221" s="101">
        <v>1.1969529718104499</v>
      </c>
      <c r="O221" s="101">
        <v>1.1167381642088408</v>
      </c>
      <c r="P221" s="101">
        <v>0.9678877526195182</v>
      </c>
      <c r="Q221" s="101">
        <v>0.90046936433360691</v>
      </c>
      <c r="R221" s="101">
        <v>0.86510256894482118</v>
      </c>
      <c r="S221" s="101">
        <v>0.80473250984039135</v>
      </c>
      <c r="T221" s="101">
        <v>0.77588678669854583</v>
      </c>
      <c r="U221" s="101">
        <v>0.73489918982546132</v>
      </c>
      <c r="V221" s="101">
        <v>0.70837993046239811</v>
      </c>
      <c r="W221" s="101">
        <v>0.67809799546336291</v>
      </c>
      <c r="X221" s="101">
        <v>0.65321094429581417</v>
      </c>
      <c r="Y221" s="101">
        <v>0.62350696196115796</v>
      </c>
      <c r="Z221" s="101">
        <v>0.5915416669165966</v>
      </c>
      <c r="AA221" s="101">
        <v>0.54535470706600797</v>
      </c>
      <c r="AB221" s="101">
        <v>0.56690420306627087</v>
      </c>
      <c r="AC221" s="101">
        <v>0.57246844034202338</v>
      </c>
      <c r="AE221" s="82">
        <v>0.57246844034202338</v>
      </c>
      <c r="AF221" s="111">
        <f t="shared" si="59"/>
        <v>0</v>
      </c>
    </row>
    <row r="222" spans="2:32">
      <c r="B222" s="92" t="s">
        <v>10</v>
      </c>
      <c r="C222" s="92" t="s">
        <v>4</v>
      </c>
      <c r="D222" s="100" t="s">
        <v>95</v>
      </c>
      <c r="E222" s="98"/>
      <c r="F222" s="98" t="s">
        <v>27</v>
      </c>
      <c r="G222" s="101">
        <v>33.521121999298003</v>
      </c>
      <c r="H222" s="101">
        <v>30.950909860940786</v>
      </c>
      <c r="I222" s="101">
        <v>31.663232745133829</v>
      </c>
      <c r="J222" s="101">
        <v>31.933602137996623</v>
      </c>
      <c r="K222" s="101">
        <v>31.028316828528499</v>
      </c>
      <c r="L222" s="101">
        <v>34.907101138076783</v>
      </c>
      <c r="M222" s="101">
        <v>36.278681608626798</v>
      </c>
      <c r="N222" s="101">
        <v>37.303955527811397</v>
      </c>
      <c r="O222" s="101">
        <v>39.304665146922083</v>
      </c>
      <c r="P222" s="101">
        <v>43.098160447807757</v>
      </c>
      <c r="Q222" s="101">
        <v>45.469487153848149</v>
      </c>
      <c r="R222" s="101">
        <v>47.2293265053261</v>
      </c>
      <c r="S222" s="101">
        <v>49.754269924847648</v>
      </c>
      <c r="T222" s="101">
        <v>51.751313353692794</v>
      </c>
      <c r="U222" s="101">
        <v>53.022906486448029</v>
      </c>
      <c r="V222" s="101">
        <v>54.518046533474653</v>
      </c>
      <c r="W222" s="101">
        <v>56.23272227011865</v>
      </c>
      <c r="X222" s="101">
        <v>59.265746987961762</v>
      </c>
      <c r="Y222" s="101">
        <v>61.709561576060175</v>
      </c>
      <c r="Z222" s="101">
        <v>60.242129305809442</v>
      </c>
      <c r="AA222" s="101">
        <v>67.791691394306156</v>
      </c>
      <c r="AB222" s="101">
        <v>65.184239401340577</v>
      </c>
      <c r="AC222" s="101">
        <v>62.691581125067813</v>
      </c>
      <c r="AE222" s="82">
        <v>62.691581125067813</v>
      </c>
      <c r="AF222" s="111">
        <f t="shared" si="59"/>
        <v>0</v>
      </c>
    </row>
    <row r="223" spans="2:32">
      <c r="B223" s="92" t="s">
        <v>10</v>
      </c>
      <c r="C223" s="92" t="s">
        <v>4</v>
      </c>
      <c r="D223" s="100" t="s">
        <v>15</v>
      </c>
      <c r="E223" s="98"/>
      <c r="F223" s="98" t="s">
        <v>27</v>
      </c>
      <c r="G223" s="101">
        <v>5376.2731307948734</v>
      </c>
      <c r="H223" s="101">
        <v>5219.7251316034726</v>
      </c>
      <c r="I223" s="101">
        <v>4774.3930805946029</v>
      </c>
      <c r="J223" s="101">
        <v>4821.7834139334136</v>
      </c>
      <c r="K223" s="101">
        <v>4689.2142647977153</v>
      </c>
      <c r="L223" s="101">
        <v>5681.4789492993568</v>
      </c>
      <c r="M223" s="101">
        <v>5493.2481073080771</v>
      </c>
      <c r="N223" s="101">
        <v>5195.1078645536054</v>
      </c>
      <c r="O223" s="101">
        <v>5276.4650474142336</v>
      </c>
      <c r="P223" s="101">
        <v>6453.5896936354056</v>
      </c>
      <c r="Q223" s="101">
        <v>5627.5116919455013</v>
      </c>
      <c r="R223" s="101">
        <v>3700.000272020683</v>
      </c>
      <c r="S223" s="101">
        <v>1139.3112526733162</v>
      </c>
      <c r="T223" s="101">
        <v>1270.189667953591</v>
      </c>
      <c r="U223" s="101">
        <v>1250.5253019940571</v>
      </c>
      <c r="V223" s="101">
        <v>1302.8383016615232</v>
      </c>
      <c r="W223" s="101">
        <v>1028.1840379859379</v>
      </c>
      <c r="X223" s="101">
        <v>14.238551818955131</v>
      </c>
      <c r="Y223" s="101">
        <v>13.674455811484069</v>
      </c>
      <c r="Z223" s="101">
        <v>0.6553997072460731</v>
      </c>
      <c r="AA223" s="101">
        <v>0.17097123313261187</v>
      </c>
      <c r="AB223" s="101">
        <v>7.4997492690228498E-2</v>
      </c>
      <c r="AC223" s="101">
        <v>0</v>
      </c>
      <c r="AE223" s="82">
        <v>0</v>
      </c>
      <c r="AF223" s="111">
        <f t="shared" si="59"/>
        <v>0</v>
      </c>
    </row>
    <row r="224" spans="2:32">
      <c r="B224" s="92" t="s">
        <v>10</v>
      </c>
      <c r="C224" s="92" t="s">
        <v>4</v>
      </c>
      <c r="D224" s="100" t="s">
        <v>40</v>
      </c>
      <c r="E224" s="98"/>
      <c r="F224" s="98" t="s">
        <v>27</v>
      </c>
      <c r="G224" s="101"/>
      <c r="H224" s="101"/>
      <c r="I224" s="101"/>
      <c r="J224" s="101"/>
      <c r="K224" s="101"/>
      <c r="L224" s="101"/>
      <c r="M224" s="101"/>
      <c r="N224" s="101"/>
      <c r="O224" s="101"/>
      <c r="P224" s="101"/>
      <c r="Q224" s="101">
        <v>975.25521814193678</v>
      </c>
      <c r="R224" s="101">
        <v>2786.4843897064429</v>
      </c>
      <c r="S224" s="101">
        <v>6098.2037680156418</v>
      </c>
      <c r="T224" s="101">
        <v>6991.6810242270531</v>
      </c>
      <c r="U224" s="101">
        <v>6978.7988424110827</v>
      </c>
      <c r="V224" s="101">
        <v>7934.4250399964403</v>
      </c>
      <c r="W224" s="101">
        <v>6325.9472331684046</v>
      </c>
      <c r="X224" s="101">
        <v>0</v>
      </c>
      <c r="Y224" s="101">
        <v>0</v>
      </c>
      <c r="Z224" s="101">
        <v>0</v>
      </c>
      <c r="AA224" s="101">
        <v>0</v>
      </c>
      <c r="AB224" s="101">
        <v>0</v>
      </c>
      <c r="AC224" s="101">
        <v>0.17902143278232632</v>
      </c>
      <c r="AE224" s="82">
        <v>0.17902143278232632</v>
      </c>
      <c r="AF224" s="111">
        <f t="shared" si="59"/>
        <v>0</v>
      </c>
    </row>
    <row r="225" spans="2:32">
      <c r="B225" s="92" t="s">
        <v>10</v>
      </c>
      <c r="C225" s="92" t="s">
        <v>4</v>
      </c>
      <c r="D225" s="100" t="s">
        <v>99</v>
      </c>
      <c r="E225" s="98"/>
      <c r="F225" s="98" t="s">
        <v>27</v>
      </c>
      <c r="G225" s="101">
        <v>2436.4990490147993</v>
      </c>
      <c r="H225" s="101">
        <v>2338.3149256133947</v>
      </c>
      <c r="I225" s="101">
        <v>2135.9203229731402</v>
      </c>
      <c r="J225" s="101">
        <v>2051.2533021433542</v>
      </c>
      <c r="K225" s="101">
        <v>1901.8778034638449</v>
      </c>
      <c r="L225" s="101">
        <v>2207.8078086753999</v>
      </c>
      <c r="M225" s="101">
        <v>2050.718475519845</v>
      </c>
      <c r="N225" s="101">
        <v>1878.9131929557348</v>
      </c>
      <c r="O225" s="101">
        <v>1846.4168592603887</v>
      </c>
      <c r="P225" s="101">
        <v>2180.0991662779411</v>
      </c>
      <c r="Q225" s="101">
        <v>2146.9195380732135</v>
      </c>
      <c r="R225" s="101">
        <v>2025.2126893089437</v>
      </c>
      <c r="S225" s="101">
        <v>2166.0878002277564</v>
      </c>
      <c r="T225" s="101">
        <v>2361.3430877828578</v>
      </c>
      <c r="U225" s="101">
        <v>2352.0409451188389</v>
      </c>
      <c r="V225" s="101">
        <v>2640.1220893747122</v>
      </c>
      <c r="W225" s="101">
        <v>2101.8995456395501</v>
      </c>
      <c r="X225" s="101">
        <v>862.6842302645224</v>
      </c>
      <c r="Y225" s="101">
        <v>821.71052691769842</v>
      </c>
      <c r="Z225" s="101">
        <v>109.86719842525375</v>
      </c>
      <c r="AA225" s="101">
        <v>85.84085372580364</v>
      </c>
      <c r="AB225" s="101">
        <v>47.774983330244162</v>
      </c>
      <c r="AC225" s="101">
        <v>38.551061055587091</v>
      </c>
      <c r="AE225" s="82">
        <v>38.551061055587091</v>
      </c>
      <c r="AF225" s="111">
        <f t="shared" si="59"/>
        <v>0</v>
      </c>
    </row>
    <row r="226" spans="2:32">
      <c r="B226" s="92" t="s">
        <v>10</v>
      </c>
      <c r="C226" s="92" t="s">
        <v>4</v>
      </c>
      <c r="D226" s="100" t="s">
        <v>97</v>
      </c>
      <c r="E226" s="98"/>
      <c r="F226" s="98" t="s">
        <v>27</v>
      </c>
      <c r="G226" s="101">
        <v>3592.1618497600898</v>
      </c>
      <c r="H226" s="101">
        <v>3476.8217429304136</v>
      </c>
      <c r="I226" s="101">
        <v>3276.6979046665883</v>
      </c>
      <c r="J226" s="101">
        <v>2917.3446914224119</v>
      </c>
      <c r="K226" s="101">
        <v>2799.2155405406484</v>
      </c>
      <c r="L226" s="101">
        <v>2948.7538548028851</v>
      </c>
      <c r="M226" s="101">
        <v>2793.999426055791</v>
      </c>
      <c r="N226" s="101">
        <v>2630.6632113958026</v>
      </c>
      <c r="O226" s="101">
        <v>2649.1075204055142</v>
      </c>
      <c r="P226" s="101">
        <v>3206.7427996623956</v>
      </c>
      <c r="Q226" s="101">
        <v>3272.874336134616</v>
      </c>
      <c r="R226" s="101">
        <v>3209.376990904203</v>
      </c>
      <c r="S226" s="101">
        <v>3574.4965989763009</v>
      </c>
      <c r="T226" s="101">
        <v>4073.5814425290882</v>
      </c>
      <c r="U226" s="101">
        <v>4057.4170668286665</v>
      </c>
      <c r="V226" s="101">
        <v>4554.3667826185547</v>
      </c>
      <c r="W226" s="101">
        <v>3625.9307110770874</v>
      </c>
      <c r="X226" s="101">
        <v>2749.4964922982595</v>
      </c>
      <c r="Y226" s="101">
        <v>3509.5258201987149</v>
      </c>
      <c r="Z226" s="101">
        <v>3922.9343485927561</v>
      </c>
      <c r="AA226" s="101">
        <v>3780.6000920507695</v>
      </c>
      <c r="AB226" s="101">
        <v>4070.9221169145394</v>
      </c>
      <c r="AC226" s="101">
        <v>3554.8799357313219</v>
      </c>
      <c r="AE226" s="82">
        <v>3554.8799357313219</v>
      </c>
      <c r="AF226" s="111">
        <f t="shared" si="59"/>
        <v>0</v>
      </c>
    </row>
    <row r="227" spans="2:32">
      <c r="B227" s="92" t="s">
        <v>10</v>
      </c>
      <c r="C227" s="92" t="s">
        <v>4</v>
      </c>
      <c r="D227" s="100" t="s">
        <v>98</v>
      </c>
      <c r="E227" s="98"/>
      <c r="F227" s="98" t="s">
        <v>27</v>
      </c>
      <c r="G227" s="101">
        <v>136.62451636392959</v>
      </c>
      <c r="H227" s="101">
        <v>126.5092234369141</v>
      </c>
      <c r="I227" s="101">
        <v>109.86170860445209</v>
      </c>
      <c r="J227" s="101">
        <v>105.01084767107221</v>
      </c>
      <c r="K227" s="101">
        <v>96.029827130813814</v>
      </c>
      <c r="L227" s="101">
        <v>108.75071402585161</v>
      </c>
      <c r="M227" s="101">
        <v>97.463590459302026</v>
      </c>
      <c r="N227" s="101">
        <v>84.6305339141216</v>
      </c>
      <c r="O227" s="101">
        <v>78.009229456628276</v>
      </c>
      <c r="P227" s="101">
        <v>85.320546864594419</v>
      </c>
      <c r="Q227" s="101">
        <v>76.564618271096762</v>
      </c>
      <c r="R227" s="101">
        <v>64.256190744729722</v>
      </c>
      <c r="S227" s="101">
        <v>58.96955911612649</v>
      </c>
      <c r="T227" s="101">
        <v>52.185561654918423</v>
      </c>
      <c r="U227" s="101">
        <v>51.979984777069717</v>
      </c>
      <c r="V227" s="101">
        <v>58.346563353882935</v>
      </c>
      <c r="W227" s="101">
        <v>46.45187262237615</v>
      </c>
      <c r="X227" s="101">
        <v>0</v>
      </c>
      <c r="Y227" s="101">
        <v>0</v>
      </c>
      <c r="Z227" s="101">
        <v>0</v>
      </c>
      <c r="AA227" s="101">
        <v>0</v>
      </c>
      <c r="AB227" s="101">
        <v>0</v>
      </c>
      <c r="AC227" s="101">
        <v>0</v>
      </c>
      <c r="AE227" s="82">
        <v>0</v>
      </c>
      <c r="AF227" s="111">
        <f t="shared" si="59"/>
        <v>0</v>
      </c>
    </row>
    <row r="228" spans="2:32">
      <c r="B228" s="92" t="s">
        <v>10</v>
      </c>
      <c r="C228" s="92" t="s">
        <v>4</v>
      </c>
      <c r="D228" s="100" t="s">
        <v>14</v>
      </c>
      <c r="E228" s="98"/>
      <c r="F228" s="98" t="s">
        <v>27</v>
      </c>
      <c r="G228" s="101">
        <v>1807.4695597352884</v>
      </c>
      <c r="H228" s="101">
        <v>2023.7462213378701</v>
      </c>
      <c r="I228" s="101">
        <v>2270.9365446547476</v>
      </c>
      <c r="J228" s="101">
        <v>2506.0308938201883</v>
      </c>
      <c r="K228" s="101">
        <v>2815.3021131962864</v>
      </c>
      <c r="L228" s="101">
        <v>3119.2374064053806</v>
      </c>
      <c r="M228" s="101">
        <v>3506.5648178877859</v>
      </c>
      <c r="N228" s="101">
        <v>4045.069407980091</v>
      </c>
      <c r="O228" s="101">
        <v>4446.2760651001727</v>
      </c>
      <c r="P228" s="101">
        <v>4953.1096549949089</v>
      </c>
      <c r="Q228" s="101">
        <v>5216.7639176646762</v>
      </c>
      <c r="R228" s="101">
        <v>5867.2387015310796</v>
      </c>
      <c r="S228" s="101">
        <v>6057.9471436506192</v>
      </c>
      <c r="T228" s="101">
        <v>5998.5085335217154</v>
      </c>
      <c r="U228" s="101">
        <v>6446.0099177554903</v>
      </c>
      <c r="V228" s="101">
        <v>6937.3429590898104</v>
      </c>
      <c r="W228" s="101">
        <v>7441.2690648191247</v>
      </c>
      <c r="X228" s="101">
        <v>7388.521235005298</v>
      </c>
      <c r="Y228" s="101">
        <v>7462.0523621035118</v>
      </c>
      <c r="Z228" s="101">
        <v>7735.0037098696803</v>
      </c>
      <c r="AA228" s="101">
        <v>6449.6341632856456</v>
      </c>
      <c r="AB228" s="101">
        <v>6586.4260279650316</v>
      </c>
      <c r="AC228" s="101">
        <v>7521.3208352420179</v>
      </c>
      <c r="AE228" s="82">
        <v>7521.3208352420179</v>
      </c>
      <c r="AF228" s="111">
        <f t="shared" si="59"/>
        <v>0</v>
      </c>
    </row>
    <row r="229" spans="2:32">
      <c r="B229" s="92" t="s">
        <v>10</v>
      </c>
      <c r="C229" s="92" t="s">
        <v>4</v>
      </c>
      <c r="D229" s="100" t="s">
        <v>58</v>
      </c>
      <c r="E229" s="98"/>
      <c r="F229" s="98" t="s">
        <v>27</v>
      </c>
      <c r="G229" s="101">
        <v>0</v>
      </c>
      <c r="H229" s="101">
        <v>0</v>
      </c>
      <c r="I229" s="101">
        <v>0</v>
      </c>
      <c r="J229" s="101">
        <v>0</v>
      </c>
      <c r="K229" s="101">
        <v>7.8828632295669309E-4</v>
      </c>
      <c r="L229" s="101">
        <v>6.4701704554897274E-3</v>
      </c>
      <c r="M229" s="101">
        <v>9.1258129337746657E-2</v>
      </c>
      <c r="N229" s="101">
        <v>0.2248278048405998</v>
      </c>
      <c r="O229" s="101">
        <v>0.16347827221563571</v>
      </c>
      <c r="P229" s="101">
        <v>0.26244370821001628</v>
      </c>
      <c r="Q229" s="101">
        <v>0.35449176899348994</v>
      </c>
      <c r="R229" s="101">
        <v>0.45471154187618079</v>
      </c>
      <c r="S229" s="101">
        <v>0.5740612235034066</v>
      </c>
      <c r="T229" s="101">
        <v>0.70393209054678374</v>
      </c>
      <c r="U229" s="101">
        <v>0.8260282868837745</v>
      </c>
      <c r="V229" s="101">
        <v>1.0373819578676027</v>
      </c>
      <c r="W229" s="101">
        <v>1.196262340101669</v>
      </c>
      <c r="X229" s="101">
        <v>206.95637867252515</v>
      </c>
      <c r="Y229" s="101">
        <v>209.94559023482753</v>
      </c>
      <c r="Z229" s="101">
        <v>206.87771213362271</v>
      </c>
      <c r="AA229" s="101">
        <v>146.91657864172262</v>
      </c>
      <c r="AB229" s="101">
        <v>170.59353578247243</v>
      </c>
      <c r="AC229" s="101">
        <v>268.63937658276501</v>
      </c>
      <c r="AE229" s="82">
        <v>268.63937658276501</v>
      </c>
      <c r="AF229" s="111">
        <f t="shared" si="59"/>
        <v>0</v>
      </c>
    </row>
    <row r="230" spans="2:32">
      <c r="B230" s="92" t="s">
        <v>10</v>
      </c>
      <c r="C230" s="92" t="s">
        <v>4</v>
      </c>
      <c r="D230" s="100" t="s">
        <v>73</v>
      </c>
      <c r="E230" s="98"/>
      <c r="F230" s="98" t="s">
        <v>27</v>
      </c>
      <c r="G230" s="101">
        <v>13383.995611041253</v>
      </c>
      <c r="H230" s="101">
        <v>13217.567047584216</v>
      </c>
      <c r="I230" s="101">
        <v>12601.026058788335</v>
      </c>
      <c r="J230" s="101">
        <v>12434.823974784684</v>
      </c>
      <c r="K230" s="101">
        <v>12334.108071128931</v>
      </c>
      <c r="L230" s="101">
        <v>14102.254413116112</v>
      </c>
      <c r="M230" s="101">
        <v>13979.582330538564</v>
      </c>
      <c r="N230" s="101">
        <v>13873.109947103818</v>
      </c>
      <c r="O230" s="101">
        <v>14336.859603220282</v>
      </c>
      <c r="P230" s="101">
        <v>16923.190353343878</v>
      </c>
      <c r="Q230" s="101">
        <v>17362.613768518215</v>
      </c>
      <c r="R230" s="101">
        <v>17701.118374832229</v>
      </c>
      <c r="S230" s="101">
        <v>19146.149186317951</v>
      </c>
      <c r="T230" s="101">
        <v>20800.72044990016</v>
      </c>
      <c r="U230" s="101">
        <v>21191.355892848362</v>
      </c>
      <c r="V230" s="101">
        <v>23483.705544516728</v>
      </c>
      <c r="W230" s="101">
        <v>20627.789547918164</v>
      </c>
      <c r="X230" s="101">
        <v>11281.815845991818</v>
      </c>
      <c r="Y230" s="101">
        <v>12079.241823804257</v>
      </c>
      <c r="Z230" s="101">
        <v>12036.172039701285</v>
      </c>
      <c r="AA230" s="101">
        <v>10531.499705038446</v>
      </c>
      <c r="AB230" s="101">
        <v>10941.542805089384</v>
      </c>
      <c r="AC230" s="101">
        <v>11446.834279609884</v>
      </c>
      <c r="AE230" s="82">
        <v>11446.834279609884</v>
      </c>
      <c r="AF230" s="111">
        <f t="shared" si="59"/>
        <v>0</v>
      </c>
    </row>
    <row r="231" spans="2:32">
      <c r="B231" s="92" t="s">
        <v>26</v>
      </c>
      <c r="C231" s="92" t="s">
        <v>4</v>
      </c>
      <c r="D231" s="100" t="s">
        <v>33</v>
      </c>
      <c r="E231" s="98"/>
      <c r="F231" s="98" t="s">
        <v>27</v>
      </c>
      <c r="G231" s="101">
        <v>13603.942620574107</v>
      </c>
      <c r="H231" s="101">
        <v>13445.499002138249</v>
      </c>
      <c r="I231" s="101">
        <v>12837.226155593104</v>
      </c>
      <c r="J231" s="101">
        <v>12657.940101212513</v>
      </c>
      <c r="K231" s="101">
        <v>12552.995708523149</v>
      </c>
      <c r="L231" s="101">
        <v>14301.782676410907</v>
      </c>
      <c r="M231" s="101">
        <v>14164.795773511603</v>
      </c>
      <c r="N231" s="101">
        <v>14057.410501041759</v>
      </c>
      <c r="O231" s="101">
        <v>14511.024666200305</v>
      </c>
      <c r="P231" s="101">
        <v>17074.722329002041</v>
      </c>
      <c r="Q231" s="101">
        <v>17502.985327809176</v>
      </c>
      <c r="R231" s="101">
        <v>17836.456938908508</v>
      </c>
      <c r="S231" s="101">
        <v>19270.716675549527</v>
      </c>
      <c r="T231" s="101">
        <v>20921.1857658482</v>
      </c>
      <c r="U231" s="101">
        <v>21305.877413090515</v>
      </c>
      <c r="V231" s="101">
        <v>23596.830341167442</v>
      </c>
      <c r="W231" s="101">
        <v>20730.905795698109</v>
      </c>
      <c r="X231" s="101">
        <v>11382.891102640377</v>
      </c>
      <c r="Y231" s="101">
        <v>12175.868431806695</v>
      </c>
      <c r="Z231" s="101">
        <v>12127.994881217362</v>
      </c>
      <c r="AA231" s="101">
        <v>10616.340663238519</v>
      </c>
      <c r="AB231" s="101">
        <v>11023.015943266637</v>
      </c>
      <c r="AC231" s="101">
        <v>11529.114112842417</v>
      </c>
      <c r="AE231" s="82">
        <v>11529.114112842417</v>
      </c>
      <c r="AF231" s="111">
        <f t="shared" si="59"/>
        <v>0</v>
      </c>
    </row>
    <row r="232" spans="2:32">
      <c r="B232" s="92" t="s">
        <v>26</v>
      </c>
      <c r="C232" s="92" t="s">
        <v>4</v>
      </c>
      <c r="D232" s="100" t="s">
        <v>85</v>
      </c>
      <c r="E232" s="98"/>
      <c r="F232" s="98" t="s">
        <v>82</v>
      </c>
      <c r="G232" s="102">
        <v>-0.10137881997000198</v>
      </c>
      <c r="H232" s="102">
        <v>-1.1646889644788216E-2</v>
      </c>
      <c r="I232" s="102">
        <v>-4.5239886332847257E-2</v>
      </c>
      <c r="J232" s="102">
        <v>-1.3966105466053258E-2</v>
      </c>
      <c r="K232" s="102">
        <v>-8.290795488857694E-3</v>
      </c>
      <c r="L232" s="102">
        <v>0.13931232101835089</v>
      </c>
      <c r="M232" s="102">
        <v>-9.5783096414440161E-3</v>
      </c>
      <c r="N232" s="102">
        <v>-7.5811380684115415E-3</v>
      </c>
      <c r="O232" s="102">
        <v>3.2268685980602951E-2</v>
      </c>
      <c r="P232" s="102">
        <v>0.17667240748154822</v>
      </c>
      <c r="Q232" s="102">
        <v>2.5081696238170359E-2</v>
      </c>
      <c r="R232" s="102">
        <v>1.9052270504363866E-2</v>
      </c>
      <c r="S232" s="102">
        <v>8.0411695077867273E-2</v>
      </c>
      <c r="T232" s="102">
        <v>8.5646482073641339E-2</v>
      </c>
      <c r="U232" s="102">
        <v>1.8387659836675452E-2</v>
      </c>
      <c r="V232" s="102">
        <v>0.10752680509976775</v>
      </c>
      <c r="W232" s="102">
        <v>-0.12145379290494751</v>
      </c>
      <c r="X232" s="102">
        <v>-0.4509216714977089</v>
      </c>
      <c r="Y232" s="102">
        <v>6.9663965157531926E-2</v>
      </c>
      <c r="Z232" s="102">
        <v>-3.9318386903947067E-3</v>
      </c>
      <c r="AA232" s="102">
        <v>-0.12464172625270009</v>
      </c>
      <c r="AB232" s="102">
        <v>3.8306540165607306E-2</v>
      </c>
      <c r="AC232" s="102">
        <v>8.5978161266488273E-2</v>
      </c>
    </row>
    <row r="233" spans="2:32">
      <c r="B233" s="103" t="s">
        <v>7</v>
      </c>
      <c r="C233" s="103" t="s">
        <v>4</v>
      </c>
      <c r="D233" s="104" t="s">
        <v>34</v>
      </c>
      <c r="E233" s="105"/>
      <c r="F233" s="105" t="s">
        <v>52</v>
      </c>
      <c r="G233" s="106">
        <f t="shared" ref="G233:AB233" si="60">G218/G$220</f>
        <v>0</v>
      </c>
      <c r="H233" s="106">
        <f t="shared" si="60"/>
        <v>0</v>
      </c>
      <c r="I233" s="106">
        <f t="shared" si="60"/>
        <v>0</v>
      </c>
      <c r="J233" s="106">
        <f t="shared" si="60"/>
        <v>0</v>
      </c>
      <c r="K233" s="106">
        <f t="shared" si="60"/>
        <v>0</v>
      </c>
      <c r="L233" s="106">
        <f t="shared" si="60"/>
        <v>0</v>
      </c>
      <c r="M233" s="106">
        <f t="shared" si="60"/>
        <v>0</v>
      </c>
      <c r="N233" s="106">
        <f t="shared" si="60"/>
        <v>1.2390889270842764E-2</v>
      </c>
      <c r="O233" s="106">
        <f t="shared" si="60"/>
        <v>2.4954330086567899E-2</v>
      </c>
      <c r="P233" s="106">
        <f t="shared" si="60"/>
        <v>2.86956141600716E-2</v>
      </c>
      <c r="Q233" s="106">
        <f t="shared" si="60"/>
        <v>2.450632339386959E-2</v>
      </c>
      <c r="R233" s="106">
        <f t="shared" si="60"/>
        <v>2.7967741015568752E-2</v>
      </c>
      <c r="S233" s="106">
        <f t="shared" si="60"/>
        <v>1.7615557039228538E-2</v>
      </c>
      <c r="T233" s="106">
        <f t="shared" si="60"/>
        <v>2.0575479195267761E-2</v>
      </c>
      <c r="U233" s="106">
        <f t="shared" si="60"/>
        <v>2.4167439819089049E-2</v>
      </c>
      <c r="V233" s="106">
        <f t="shared" si="60"/>
        <v>4.7767329516850796E-2</v>
      </c>
      <c r="W233" s="106">
        <f t="shared" si="60"/>
        <v>0</v>
      </c>
      <c r="X233" s="106">
        <f t="shared" si="60"/>
        <v>1.7249574195419511E-2</v>
      </c>
      <c r="Y233" s="106">
        <f t="shared" si="60"/>
        <v>1.875103041801459E-2</v>
      </c>
      <c r="Z233" s="106">
        <f t="shared" si="60"/>
        <v>2.0353810603772008E-2</v>
      </c>
      <c r="AA233" s="106">
        <f t="shared" si="60"/>
        <v>2.2519410646634597E-2</v>
      </c>
      <c r="AB233" s="106">
        <f t="shared" si="60"/>
        <v>2.4508255933578679E-2</v>
      </c>
      <c r="AC233" s="106">
        <v>2.4591552064521287E-2</v>
      </c>
    </row>
    <row r="234" spans="2:32">
      <c r="B234" s="103" t="s">
        <v>7</v>
      </c>
      <c r="C234" s="103" t="s">
        <v>4</v>
      </c>
      <c r="D234" s="104" t="s">
        <v>16</v>
      </c>
      <c r="E234" s="105"/>
      <c r="F234" s="105" t="s">
        <v>52</v>
      </c>
      <c r="G234" s="106">
        <f t="shared" ref="G234:AB234" si="61">G219/G$220</f>
        <v>1</v>
      </c>
      <c r="H234" s="106">
        <f t="shared" si="61"/>
        <v>1</v>
      </c>
      <c r="I234" s="106">
        <f t="shared" si="61"/>
        <v>1</v>
      </c>
      <c r="J234" s="106">
        <f t="shared" si="61"/>
        <v>1</v>
      </c>
      <c r="K234" s="106">
        <f t="shared" si="61"/>
        <v>1</v>
      </c>
      <c r="L234" s="106">
        <f t="shared" si="61"/>
        <v>1</v>
      </c>
      <c r="M234" s="106">
        <f t="shared" si="61"/>
        <v>1</v>
      </c>
      <c r="N234" s="106">
        <f t="shared" si="61"/>
        <v>0.98760911072915725</v>
      </c>
      <c r="O234" s="106">
        <f t="shared" si="61"/>
        <v>0.975045669913432</v>
      </c>
      <c r="P234" s="106">
        <f t="shared" si="61"/>
        <v>0.97130438583992829</v>
      </c>
      <c r="Q234" s="106">
        <f t="shared" si="61"/>
        <v>0.9754936766061304</v>
      </c>
      <c r="R234" s="106">
        <f t="shared" si="61"/>
        <v>0.97203225898443124</v>
      </c>
      <c r="S234" s="106">
        <f t="shared" si="61"/>
        <v>0.98238444296077143</v>
      </c>
      <c r="T234" s="106">
        <f t="shared" si="61"/>
        <v>0.9794245208047323</v>
      </c>
      <c r="U234" s="106">
        <f t="shared" si="61"/>
        <v>0.97583256018091091</v>
      </c>
      <c r="V234" s="106">
        <f t="shared" si="61"/>
        <v>0.95223267048314919</v>
      </c>
      <c r="W234" s="106">
        <f t="shared" si="61"/>
        <v>1</v>
      </c>
      <c r="X234" s="106">
        <f t="shared" si="61"/>
        <v>0.9827504258045805</v>
      </c>
      <c r="Y234" s="106">
        <f t="shared" si="61"/>
        <v>0.98124896958198549</v>
      </c>
      <c r="Z234" s="106">
        <f t="shared" si="61"/>
        <v>0.97964618939622794</v>
      </c>
      <c r="AA234" s="106">
        <f t="shared" si="61"/>
        <v>0.97748058935336535</v>
      </c>
      <c r="AB234" s="106">
        <f t="shared" si="61"/>
        <v>0.97549174406642136</v>
      </c>
      <c r="AC234" s="106">
        <v>0.97540844793547876</v>
      </c>
    </row>
    <row r="235" spans="2:32">
      <c r="B235" s="103" t="s">
        <v>7</v>
      </c>
      <c r="C235" s="103" t="s">
        <v>4</v>
      </c>
      <c r="D235" s="104" t="s">
        <v>43</v>
      </c>
      <c r="E235" s="105"/>
      <c r="F235" s="105" t="s">
        <v>52</v>
      </c>
      <c r="G235" s="106">
        <f t="shared" ref="G235:AB235" si="62">G220/G$220</f>
        <v>1</v>
      </c>
      <c r="H235" s="106">
        <f t="shared" si="62"/>
        <v>1</v>
      </c>
      <c r="I235" s="106">
        <f t="shared" si="62"/>
        <v>1</v>
      </c>
      <c r="J235" s="106">
        <f t="shared" si="62"/>
        <v>1</v>
      </c>
      <c r="K235" s="106">
        <f t="shared" si="62"/>
        <v>1</v>
      </c>
      <c r="L235" s="106">
        <f t="shared" si="62"/>
        <v>1</v>
      </c>
      <c r="M235" s="106">
        <f t="shared" si="62"/>
        <v>1</v>
      </c>
      <c r="N235" s="106">
        <f t="shared" si="62"/>
        <v>1</v>
      </c>
      <c r="O235" s="106">
        <f t="shared" si="62"/>
        <v>1</v>
      </c>
      <c r="P235" s="106">
        <f t="shared" si="62"/>
        <v>1</v>
      </c>
      <c r="Q235" s="106">
        <f t="shared" si="62"/>
        <v>1</v>
      </c>
      <c r="R235" s="106">
        <f t="shared" si="62"/>
        <v>1</v>
      </c>
      <c r="S235" s="106">
        <f t="shared" si="62"/>
        <v>1</v>
      </c>
      <c r="T235" s="106">
        <f t="shared" si="62"/>
        <v>1</v>
      </c>
      <c r="U235" s="106">
        <f t="shared" si="62"/>
        <v>1</v>
      </c>
      <c r="V235" s="106">
        <f t="shared" si="62"/>
        <v>1</v>
      </c>
      <c r="W235" s="106">
        <f t="shared" si="62"/>
        <v>1</v>
      </c>
      <c r="X235" s="106">
        <f t="shared" si="62"/>
        <v>1</v>
      </c>
      <c r="Y235" s="106">
        <f t="shared" si="62"/>
        <v>1</v>
      </c>
      <c r="Z235" s="106">
        <f t="shared" si="62"/>
        <v>1</v>
      </c>
      <c r="AA235" s="106">
        <f t="shared" si="62"/>
        <v>1</v>
      </c>
      <c r="AB235" s="106">
        <f t="shared" si="62"/>
        <v>1</v>
      </c>
      <c r="AC235" s="106">
        <v>1</v>
      </c>
    </row>
    <row r="236" spans="2:32">
      <c r="B236" s="103" t="s">
        <v>10</v>
      </c>
      <c r="C236" s="103" t="s">
        <v>4</v>
      </c>
      <c r="D236" s="104" t="s">
        <v>59</v>
      </c>
      <c r="E236" s="105"/>
      <c r="F236" s="105" t="s">
        <v>52</v>
      </c>
      <c r="G236" s="106">
        <f t="shared" ref="G236:AB236" si="63">G221/G$230</f>
        <v>1.0806812965336875E-4</v>
      </c>
      <c r="H236" s="106">
        <f t="shared" si="63"/>
        <v>1.1340156594733424E-4</v>
      </c>
      <c r="I236" s="106">
        <f t="shared" si="63"/>
        <v>1.2326492639753241E-4</v>
      </c>
      <c r="J236" s="106">
        <f t="shared" si="63"/>
        <v>1.1799311829610263E-4</v>
      </c>
      <c r="K236" s="106">
        <f t="shared" si="63"/>
        <v>1.1670214631415529E-4</v>
      </c>
      <c r="L236" s="106">
        <f t="shared" si="63"/>
        <v>9.3042471102128141E-5</v>
      </c>
      <c r="M236" s="106">
        <f t="shared" si="63"/>
        <v>8.7125175917381346E-5</v>
      </c>
      <c r="N236" s="106">
        <f t="shared" si="63"/>
        <v>8.6278633729153752E-5</v>
      </c>
      <c r="O236" s="106">
        <f t="shared" si="63"/>
        <v>7.7892801848879374E-5</v>
      </c>
      <c r="P236" s="106">
        <f t="shared" si="63"/>
        <v>5.7192983852969062E-5</v>
      </c>
      <c r="Q236" s="106">
        <f t="shared" si="63"/>
        <v>5.186254652316994E-5</v>
      </c>
      <c r="R236" s="106">
        <f t="shared" si="63"/>
        <v>4.8872763326346639E-5</v>
      </c>
      <c r="S236" s="106">
        <f t="shared" si="63"/>
        <v>4.2031037260247721E-5</v>
      </c>
      <c r="T236" s="106">
        <f t="shared" si="63"/>
        <v>3.7300957366708417E-5</v>
      </c>
      <c r="U236" s="106">
        <f t="shared" si="63"/>
        <v>3.4679196250650216E-5</v>
      </c>
      <c r="V236" s="106">
        <f t="shared" si="63"/>
        <v>3.0164742490045383E-5</v>
      </c>
      <c r="W236" s="106">
        <f t="shared" si="63"/>
        <v>3.2873032463713455E-5</v>
      </c>
      <c r="X236" s="106">
        <f t="shared" si="63"/>
        <v>5.7899451046959408E-5</v>
      </c>
      <c r="Y236" s="106">
        <f t="shared" si="63"/>
        <v>5.1618054432226738E-5</v>
      </c>
      <c r="Z236" s="106">
        <f t="shared" si="63"/>
        <v>4.9146993326898105E-5</v>
      </c>
      <c r="AA236" s="106">
        <f t="shared" si="63"/>
        <v>5.1783195398571877E-5</v>
      </c>
      <c r="AB236" s="106">
        <f t="shared" si="63"/>
        <v>5.1812090229412549E-5</v>
      </c>
      <c r="AC236" s="106">
        <v>5.0011070023570966E-5</v>
      </c>
    </row>
    <row r="237" spans="2:32">
      <c r="B237" s="103" t="s">
        <v>10</v>
      </c>
      <c r="C237" s="103" t="s">
        <v>4</v>
      </c>
      <c r="D237" s="104" t="s">
        <v>95</v>
      </c>
      <c r="E237" s="105"/>
      <c r="F237" s="105" t="s">
        <v>52</v>
      </c>
      <c r="G237" s="106">
        <f t="shared" ref="G237:AB237" si="64">G222/G$230</f>
        <v>2.5045676174343958E-3</v>
      </c>
      <c r="H237" s="106">
        <f t="shared" si="64"/>
        <v>2.3416495448455249E-3</v>
      </c>
      <c r="I237" s="106">
        <f t="shared" si="64"/>
        <v>2.512750358376645E-3</v>
      </c>
      <c r="J237" s="106">
        <f t="shared" si="64"/>
        <v>2.5680783421423198E-3</v>
      </c>
      <c r="K237" s="106">
        <f t="shared" si="64"/>
        <v>2.515651447967936E-3</v>
      </c>
      <c r="L237" s="106">
        <f t="shared" si="64"/>
        <v>2.4752851647329992E-3</v>
      </c>
      <c r="M237" s="106">
        <f t="shared" si="64"/>
        <v>2.5951191352387966E-3</v>
      </c>
      <c r="N237" s="106">
        <f t="shared" si="64"/>
        <v>2.6889396588108965E-3</v>
      </c>
      <c r="O237" s="106">
        <f t="shared" si="64"/>
        <v>2.741511477038782E-3</v>
      </c>
      <c r="P237" s="106">
        <f t="shared" si="64"/>
        <v>2.5466924112977274E-3</v>
      </c>
      <c r="Q237" s="106">
        <f t="shared" si="64"/>
        <v>2.6188157935237346E-3</v>
      </c>
      <c r="R237" s="106">
        <f t="shared" si="64"/>
        <v>2.6681549439541408E-3</v>
      </c>
      <c r="S237" s="106">
        <f t="shared" si="64"/>
        <v>2.59865675550061E-3</v>
      </c>
      <c r="T237" s="106">
        <f t="shared" si="64"/>
        <v>2.4879577358072323E-3</v>
      </c>
      <c r="U237" s="106">
        <f t="shared" si="64"/>
        <v>2.5021007034449431E-3</v>
      </c>
      <c r="V237" s="106">
        <f t="shared" si="64"/>
        <v>2.32152657637986E-3</v>
      </c>
      <c r="W237" s="106">
        <f t="shared" si="64"/>
        <v>2.7260663164848835E-3</v>
      </c>
      <c r="X237" s="106">
        <f t="shared" si="64"/>
        <v>5.2532099262210157E-3</v>
      </c>
      <c r="Y237" s="106">
        <f t="shared" si="64"/>
        <v>5.1087280539785784E-3</v>
      </c>
      <c r="Z237" s="106">
        <f t="shared" si="64"/>
        <v>5.0050904147183111E-3</v>
      </c>
      <c r="AA237" s="106">
        <f t="shared" si="64"/>
        <v>6.4370406203281263E-3</v>
      </c>
      <c r="AB237" s="106">
        <f t="shared" si="64"/>
        <v>5.957499830007572E-3</v>
      </c>
      <c r="AC237" s="106">
        <v>5.4767613943241412E-3</v>
      </c>
    </row>
    <row r="238" spans="2:32">
      <c r="B238" s="103" t="s">
        <v>10</v>
      </c>
      <c r="C238" s="103" t="s">
        <v>4</v>
      </c>
      <c r="D238" s="104" t="s">
        <v>15</v>
      </c>
      <c r="E238" s="105"/>
      <c r="F238" s="105" t="s">
        <v>52</v>
      </c>
      <c r="G238" s="106">
        <f t="shared" ref="G238:AB238" si="65">G223/G$230</f>
        <v>0.40169417915526406</v>
      </c>
      <c r="H238" s="106">
        <f t="shared" si="65"/>
        <v>0.39490816371969795</v>
      </c>
      <c r="I238" s="106">
        <f t="shared" si="65"/>
        <v>0.37888923158481985</v>
      </c>
      <c r="J238" s="106">
        <f t="shared" si="65"/>
        <v>0.38776450906832444</v>
      </c>
      <c r="K238" s="106">
        <f t="shared" si="65"/>
        <v>0.38018268023563018</v>
      </c>
      <c r="L238" s="106">
        <f t="shared" si="65"/>
        <v>0.40287735441896244</v>
      </c>
      <c r="M238" s="106">
        <f t="shared" si="65"/>
        <v>0.39294794203600858</v>
      </c>
      <c r="N238" s="106">
        <f t="shared" si="65"/>
        <v>0.3744731991861816</v>
      </c>
      <c r="O238" s="106">
        <f t="shared" si="65"/>
        <v>0.36803492490287465</v>
      </c>
      <c r="P238" s="106">
        <f t="shared" si="65"/>
        <v>0.38134592585021837</v>
      </c>
      <c r="Q238" s="106">
        <f t="shared" si="65"/>
        <v>0.3241166201686333</v>
      </c>
      <c r="R238" s="106">
        <f t="shared" si="65"/>
        <v>0.20902635605676817</v>
      </c>
      <c r="S238" s="106">
        <f t="shared" si="65"/>
        <v>5.9506026072724878E-2</v>
      </c>
      <c r="T238" s="106">
        <f t="shared" si="65"/>
        <v>6.1064695860555525E-2</v>
      </c>
      <c r="U238" s="106">
        <f t="shared" si="65"/>
        <v>5.9011103787657268E-2</v>
      </c>
      <c r="V238" s="106">
        <f t="shared" si="65"/>
        <v>5.5478395400240674E-2</v>
      </c>
      <c r="W238" s="106">
        <f t="shared" si="65"/>
        <v>4.9844605773075E-2</v>
      </c>
      <c r="X238" s="106">
        <f t="shared" si="65"/>
        <v>1.2620797940088497E-3</v>
      </c>
      <c r="Y238" s="106">
        <f t="shared" si="65"/>
        <v>1.1320624266778205E-3</v>
      </c>
      <c r="Z238" s="106">
        <f t="shared" si="65"/>
        <v>5.4452504092184681E-5</v>
      </c>
      <c r="AA238" s="106">
        <f t="shared" si="65"/>
        <v>1.6234272223434272E-5</v>
      </c>
      <c r="AB238" s="106">
        <f t="shared" si="65"/>
        <v>6.8543800473315263E-6</v>
      </c>
      <c r="AC238" s="106">
        <v>0</v>
      </c>
    </row>
    <row r="239" spans="2:32">
      <c r="B239" s="103" t="s">
        <v>10</v>
      </c>
      <c r="C239" s="103" t="s">
        <v>4</v>
      </c>
      <c r="D239" s="104" t="s">
        <v>40</v>
      </c>
      <c r="E239" s="105"/>
      <c r="F239" s="105" t="s">
        <v>52</v>
      </c>
      <c r="G239" s="106">
        <f t="shared" ref="G239:AB239" si="66">G224/G$230</f>
        <v>0</v>
      </c>
      <c r="H239" s="106">
        <f t="shared" si="66"/>
        <v>0</v>
      </c>
      <c r="I239" s="106">
        <f t="shared" si="66"/>
        <v>0</v>
      </c>
      <c r="J239" s="106">
        <f t="shared" si="66"/>
        <v>0</v>
      </c>
      <c r="K239" s="106">
        <f t="shared" si="66"/>
        <v>0</v>
      </c>
      <c r="L239" s="106">
        <f t="shared" si="66"/>
        <v>0</v>
      </c>
      <c r="M239" s="106">
        <f t="shared" si="66"/>
        <v>0</v>
      </c>
      <c r="N239" s="106">
        <f t="shared" si="66"/>
        <v>0</v>
      </c>
      <c r="O239" s="106">
        <f t="shared" si="66"/>
        <v>0</v>
      </c>
      <c r="P239" s="106">
        <f t="shared" si="66"/>
        <v>0</v>
      </c>
      <c r="Q239" s="106">
        <f t="shared" si="66"/>
        <v>5.6169838893166166E-2</v>
      </c>
      <c r="R239" s="106">
        <f t="shared" si="66"/>
        <v>0.15741855009954156</v>
      </c>
      <c r="S239" s="106">
        <f t="shared" si="66"/>
        <v>0.31850810879367247</v>
      </c>
      <c r="T239" s="106">
        <f t="shared" si="66"/>
        <v>0.33612686834895722</v>
      </c>
      <c r="U239" s="106">
        <f t="shared" si="66"/>
        <v>0.32932290306002937</v>
      </c>
      <c r="V239" s="106">
        <f t="shared" si="66"/>
        <v>0.33786938032226649</v>
      </c>
      <c r="W239" s="106">
        <f t="shared" si="66"/>
        <v>0.30667111560709343</v>
      </c>
      <c r="X239" s="106">
        <f t="shared" si="66"/>
        <v>0</v>
      </c>
      <c r="Y239" s="106">
        <f t="shared" si="66"/>
        <v>0</v>
      </c>
      <c r="Z239" s="106">
        <f t="shared" si="66"/>
        <v>0</v>
      </c>
      <c r="AA239" s="106">
        <f t="shared" si="66"/>
        <v>0</v>
      </c>
      <c r="AB239" s="106">
        <f t="shared" si="66"/>
        <v>0</v>
      </c>
      <c r="AC239" s="106">
        <v>1.5639383378493127E-5</v>
      </c>
    </row>
    <row r="240" spans="2:32">
      <c r="B240" s="103" t="s">
        <v>10</v>
      </c>
      <c r="C240" s="103" t="s">
        <v>4</v>
      </c>
      <c r="D240" s="104" t="s">
        <v>99</v>
      </c>
      <c r="E240" s="105"/>
      <c r="F240" s="105" t="s">
        <v>52</v>
      </c>
      <c r="G240" s="106">
        <f t="shared" ref="G240:AB240" si="67">G225/G$230</f>
        <v>0.18204571488388613</v>
      </c>
      <c r="H240" s="106">
        <f t="shared" si="67"/>
        <v>0.17690963224890696</v>
      </c>
      <c r="I240" s="106">
        <f t="shared" si="67"/>
        <v>0.16950368271665348</v>
      </c>
      <c r="J240" s="106">
        <f t="shared" si="67"/>
        <v>0.16496038112826383</v>
      </c>
      <c r="K240" s="106">
        <f t="shared" si="67"/>
        <v>0.15419662228480602</v>
      </c>
      <c r="L240" s="106">
        <f t="shared" si="67"/>
        <v>0.15655708257695164</v>
      </c>
      <c r="M240" s="106">
        <f t="shared" si="67"/>
        <v>0.14669383011823078</v>
      </c>
      <c r="N240" s="106">
        <f t="shared" si="67"/>
        <v>0.13543561610336555</v>
      </c>
      <c r="O240" s="106">
        <f t="shared" si="67"/>
        <v>0.12878809658188009</v>
      </c>
      <c r="P240" s="106">
        <f t="shared" si="67"/>
        <v>0.12882317818089023</v>
      </c>
      <c r="Q240" s="106">
        <f t="shared" si="67"/>
        <v>0.12365186294508232</v>
      </c>
      <c r="R240" s="106">
        <f t="shared" si="67"/>
        <v>0.11441156690915236</v>
      </c>
      <c r="S240" s="106">
        <f t="shared" si="67"/>
        <v>0.11313438431659494</v>
      </c>
      <c r="T240" s="106">
        <f t="shared" si="67"/>
        <v>0.11352217792024563</v>
      </c>
      <c r="U240" s="106">
        <f t="shared" si="67"/>
        <v>0.11099058300052445</v>
      </c>
      <c r="V240" s="106">
        <f t="shared" si="67"/>
        <v>0.11242357320355523</v>
      </c>
      <c r="W240" s="106">
        <f t="shared" si="67"/>
        <v>0.10189649941681132</v>
      </c>
      <c r="X240" s="106">
        <f t="shared" si="67"/>
        <v>7.6466788861033863E-2</v>
      </c>
      <c r="Y240" s="106">
        <f t="shared" si="67"/>
        <v>6.8026664165160941E-2</v>
      </c>
      <c r="Z240" s="106">
        <f t="shared" si="67"/>
        <v>9.1280847484446932E-3</v>
      </c>
      <c r="AA240" s="106">
        <f t="shared" si="67"/>
        <v>8.1508670303371833E-3</v>
      </c>
      <c r="AB240" s="106">
        <f t="shared" si="67"/>
        <v>4.3663845383872151E-3</v>
      </c>
      <c r="AC240" s="106">
        <v>3.3678359854772905E-3</v>
      </c>
    </row>
    <row r="241" spans="2:32">
      <c r="B241" s="103" t="s">
        <v>10</v>
      </c>
      <c r="C241" s="103" t="s">
        <v>4</v>
      </c>
      <c r="D241" s="104" t="s">
        <v>97</v>
      </c>
      <c r="E241" s="105"/>
      <c r="F241" s="105" t="s">
        <v>52</v>
      </c>
      <c r="G241" s="106">
        <f t="shared" ref="G241:AB241" si="68">G226/G$230</f>
        <v>0.26839233620165731</v>
      </c>
      <c r="H241" s="106">
        <f t="shared" si="68"/>
        <v>0.2630455158966547</v>
      </c>
      <c r="I241" s="106">
        <f t="shared" si="68"/>
        <v>0.26003421383144593</v>
      </c>
      <c r="J241" s="106">
        <f t="shared" si="68"/>
        <v>0.23461085555679748</v>
      </c>
      <c r="K241" s="106">
        <f t="shared" si="68"/>
        <v>0.22694916603600332</v>
      </c>
      <c r="L241" s="106">
        <f t="shared" si="68"/>
        <v>0.20909804690945952</v>
      </c>
      <c r="M241" s="106">
        <f t="shared" si="68"/>
        <v>0.19986286857456864</v>
      </c>
      <c r="N241" s="106">
        <f t="shared" si="68"/>
        <v>0.18962317904393067</v>
      </c>
      <c r="O241" s="106">
        <f t="shared" si="68"/>
        <v>0.18477599653765761</v>
      </c>
      <c r="P241" s="106">
        <f t="shared" si="68"/>
        <v>0.18948807717149921</v>
      </c>
      <c r="Q241" s="106">
        <f t="shared" si="68"/>
        <v>0.18850124640041074</v>
      </c>
      <c r="R241" s="106">
        <f t="shared" si="68"/>
        <v>0.18130927791926149</v>
      </c>
      <c r="S241" s="106">
        <f t="shared" si="68"/>
        <v>0.1866953278276279</v>
      </c>
      <c r="T241" s="106">
        <f t="shared" si="68"/>
        <v>0.19583847839984989</v>
      </c>
      <c r="U241" s="106">
        <f t="shared" si="68"/>
        <v>0.19146566587548838</v>
      </c>
      <c r="V241" s="106">
        <f t="shared" si="68"/>
        <v>0.19393731427883473</v>
      </c>
      <c r="W241" s="106">
        <f t="shared" si="68"/>
        <v>0.17577892690121177</v>
      </c>
      <c r="X241" s="106">
        <f t="shared" si="68"/>
        <v>0.24371045670587643</v>
      </c>
      <c r="Y241" s="106">
        <f t="shared" si="68"/>
        <v>0.29054189587318147</v>
      </c>
      <c r="Z241" s="106">
        <f t="shared" si="68"/>
        <v>0.32592873678217349</v>
      </c>
      <c r="AA241" s="106">
        <f t="shared" si="68"/>
        <v>0.35898022104506794</v>
      </c>
      <c r="AB241" s="106">
        <f t="shared" si="68"/>
        <v>0.37206106939699379</v>
      </c>
      <c r="AC241" s="106">
        <v>0.31055573809670656</v>
      </c>
    </row>
    <row r="242" spans="2:32">
      <c r="B242" s="103" t="s">
        <v>10</v>
      </c>
      <c r="C242" s="103" t="s">
        <v>4</v>
      </c>
      <c r="D242" s="104" t="s">
        <v>98</v>
      </c>
      <c r="E242" s="105"/>
      <c r="F242" s="105" t="s">
        <v>52</v>
      </c>
      <c r="G242" s="106">
        <f t="shared" ref="G242:AB242" si="69">G227/G$230</f>
        <v>1.0208051491829533E-2</v>
      </c>
      <c r="H242" s="106">
        <f t="shared" si="69"/>
        <v>9.5712942466243262E-3</v>
      </c>
      <c r="I242" s="106">
        <f t="shared" si="69"/>
        <v>8.7184732490757158E-3</v>
      </c>
      <c r="J242" s="106">
        <f t="shared" si="69"/>
        <v>8.4449002160394901E-3</v>
      </c>
      <c r="K242" s="106">
        <f t="shared" si="69"/>
        <v>7.7857131279395614E-3</v>
      </c>
      <c r="L242" s="106">
        <f t="shared" si="69"/>
        <v>7.7115836121000349E-3</v>
      </c>
      <c r="M242" s="106">
        <f t="shared" si="69"/>
        <v>6.9718528175474635E-3</v>
      </c>
      <c r="N242" s="106">
        <f t="shared" si="69"/>
        <v>6.1003289267370989E-3</v>
      </c>
      <c r="O242" s="106">
        <f t="shared" si="69"/>
        <v>5.4411657514666732E-3</v>
      </c>
      <c r="P242" s="106">
        <f t="shared" si="69"/>
        <v>5.0416348858083847E-3</v>
      </c>
      <c r="Q242" s="106">
        <f t="shared" si="69"/>
        <v>4.4097403358659779E-3</v>
      </c>
      <c r="R242" s="106">
        <f t="shared" si="69"/>
        <v>3.6300638967586554E-3</v>
      </c>
      <c r="S242" s="106">
        <f t="shared" si="69"/>
        <v>3.0799696869732314E-3</v>
      </c>
      <c r="T242" s="106">
        <f t="shared" si="69"/>
        <v>2.508834334878478E-3</v>
      </c>
      <c r="U242" s="106">
        <f t="shared" si="69"/>
        <v>2.4528862164318551E-3</v>
      </c>
      <c r="V242" s="106">
        <f t="shared" si="69"/>
        <v>2.4845552267413109E-3</v>
      </c>
      <c r="W242" s="106">
        <f t="shared" si="69"/>
        <v>2.2519074336331034E-3</v>
      </c>
      <c r="X242" s="106">
        <f t="shared" si="69"/>
        <v>0</v>
      </c>
      <c r="Y242" s="106">
        <f t="shared" si="69"/>
        <v>0</v>
      </c>
      <c r="Z242" s="106">
        <f t="shared" si="69"/>
        <v>0</v>
      </c>
      <c r="AA242" s="106">
        <f t="shared" si="69"/>
        <v>0</v>
      </c>
      <c r="AB242" s="106">
        <f t="shared" si="69"/>
        <v>0</v>
      </c>
      <c r="AC242" s="106">
        <v>0</v>
      </c>
    </row>
    <row r="243" spans="2:32">
      <c r="B243" s="103" t="s">
        <v>10</v>
      </c>
      <c r="C243" s="103" t="s">
        <v>4</v>
      </c>
      <c r="D243" s="104" t="s">
        <v>14</v>
      </c>
      <c r="E243" s="105"/>
      <c r="F243" s="105" t="s">
        <v>52</v>
      </c>
      <c r="G243" s="106">
        <f t="shared" ref="G243:AB243" si="70">G228/G$230</f>
        <v>0.13504708252027514</v>
      </c>
      <c r="H243" s="106">
        <f t="shared" si="70"/>
        <v>0.15311034277732313</v>
      </c>
      <c r="I243" s="106">
        <f t="shared" si="70"/>
        <v>0.18021838333323087</v>
      </c>
      <c r="J243" s="106">
        <f t="shared" si="70"/>
        <v>0.20153328257013639</v>
      </c>
      <c r="K243" s="106">
        <f t="shared" si="70"/>
        <v>0.22825340081024637</v>
      </c>
      <c r="L243" s="106">
        <f t="shared" si="70"/>
        <v>0.22118714604271111</v>
      </c>
      <c r="M243" s="106">
        <f t="shared" si="70"/>
        <v>0.25083473418427199</v>
      </c>
      <c r="N243" s="106">
        <f t="shared" si="70"/>
        <v>0.29157625243390717</v>
      </c>
      <c r="O243" s="106">
        <f t="shared" si="70"/>
        <v>0.31012900929164916</v>
      </c>
      <c r="P243" s="106">
        <f t="shared" si="70"/>
        <v>0.29268179058307503</v>
      </c>
      <c r="Q243" s="106">
        <f t="shared" si="70"/>
        <v>0.300459595958051</v>
      </c>
      <c r="R243" s="106">
        <f t="shared" si="70"/>
        <v>0.33146146911673252</v>
      </c>
      <c r="S243" s="106">
        <f t="shared" si="70"/>
        <v>0.31640551239304532</v>
      </c>
      <c r="T243" s="106">
        <f t="shared" si="70"/>
        <v>0.28837984472554684</v>
      </c>
      <c r="U243" s="106">
        <f t="shared" si="70"/>
        <v>0.30418109866820192</v>
      </c>
      <c r="V243" s="106">
        <f t="shared" si="70"/>
        <v>0.2954109157065985</v>
      </c>
      <c r="W243" s="106">
        <f t="shared" si="70"/>
        <v>0.36074001276448575</v>
      </c>
      <c r="X243" s="106">
        <f t="shared" si="70"/>
        <v>0.65490532161365478</v>
      </c>
      <c r="Y243" s="106">
        <f t="shared" si="70"/>
        <v>0.61775833872273611</v>
      </c>
      <c r="Z243" s="106">
        <f t="shared" si="70"/>
        <v>0.64264648962774784</v>
      </c>
      <c r="AA243" s="106">
        <f t="shared" si="70"/>
        <v>0.61241364895068384</v>
      </c>
      <c r="AB243" s="106">
        <f t="shared" si="70"/>
        <v>0.6019650194944538</v>
      </c>
      <c r="AC243" s="106">
        <v>0.65706557157334311</v>
      </c>
    </row>
    <row r="244" spans="2:32">
      <c r="B244" s="103" t="s">
        <v>10</v>
      </c>
      <c r="C244" s="103" t="s">
        <v>4</v>
      </c>
      <c r="D244" s="104" t="s">
        <v>58</v>
      </c>
      <c r="E244" s="105"/>
      <c r="F244" s="105" t="s">
        <v>52</v>
      </c>
      <c r="G244" s="106">
        <f t="shared" ref="G244:AB244" si="71">G229/G$230</f>
        <v>0</v>
      </c>
      <c r="H244" s="106">
        <f t="shared" si="71"/>
        <v>0</v>
      </c>
      <c r="I244" s="106">
        <f t="shared" si="71"/>
        <v>0</v>
      </c>
      <c r="J244" s="106">
        <f t="shared" si="71"/>
        <v>0</v>
      </c>
      <c r="K244" s="106">
        <f t="shared" si="71"/>
        <v>6.3911092590624744E-8</v>
      </c>
      <c r="L244" s="106">
        <f t="shared" si="71"/>
        <v>4.5880398026800614E-7</v>
      </c>
      <c r="M244" s="106">
        <f t="shared" si="71"/>
        <v>6.5279582164906447E-6</v>
      </c>
      <c r="N244" s="106">
        <f t="shared" si="71"/>
        <v>1.6206013337877092E-5</v>
      </c>
      <c r="O244" s="106">
        <f t="shared" si="71"/>
        <v>1.1402655584275648E-5</v>
      </c>
      <c r="P244" s="106">
        <f t="shared" si="71"/>
        <v>1.5507933358331554E-5</v>
      </c>
      <c r="Q244" s="106">
        <f t="shared" si="71"/>
        <v>2.041695874363411E-5</v>
      </c>
      <c r="R244" s="106">
        <f t="shared" si="71"/>
        <v>2.5688294504752757E-5</v>
      </c>
      <c r="S244" s="106">
        <f t="shared" si="71"/>
        <v>2.9983116600472178E-5</v>
      </c>
      <c r="T244" s="106">
        <f t="shared" si="71"/>
        <v>3.3841716792562463E-5</v>
      </c>
      <c r="U244" s="106">
        <f t="shared" si="71"/>
        <v>3.8979491971183485E-5</v>
      </c>
      <c r="V244" s="106">
        <f t="shared" si="71"/>
        <v>4.4174542893202975E-5</v>
      </c>
      <c r="W244" s="106">
        <f t="shared" si="71"/>
        <v>5.7992754741013945E-5</v>
      </c>
      <c r="X244" s="106">
        <f t="shared" si="71"/>
        <v>1.8344243648158131E-2</v>
      </c>
      <c r="Y244" s="106">
        <f t="shared" si="71"/>
        <v>1.7380692703832874E-2</v>
      </c>
      <c r="Z244" s="106">
        <f t="shared" si="71"/>
        <v>1.7187998929496611E-2</v>
      </c>
      <c r="AA244" s="106">
        <f t="shared" si="71"/>
        <v>1.3950204885960854E-2</v>
      </c>
      <c r="AB244" s="106">
        <f t="shared" si="71"/>
        <v>1.5591360269880953E-2</v>
      </c>
      <c r="AC244" s="106">
        <v>2.3468442496746816E-2</v>
      </c>
    </row>
    <row r="245" spans="2:32">
      <c r="B245" s="103" t="s">
        <v>10</v>
      </c>
      <c r="C245" s="103" t="s">
        <v>4</v>
      </c>
      <c r="D245" s="104" t="s">
        <v>73</v>
      </c>
      <c r="E245" s="105"/>
      <c r="F245" s="105" t="s">
        <v>52</v>
      </c>
      <c r="G245" s="106">
        <f t="shared" ref="G245:AB245" si="72">G230/G$230</f>
        <v>1</v>
      </c>
      <c r="H245" s="106">
        <f t="shared" si="72"/>
        <v>1</v>
      </c>
      <c r="I245" s="106">
        <f t="shared" si="72"/>
        <v>1</v>
      </c>
      <c r="J245" s="106">
        <f t="shared" si="72"/>
        <v>1</v>
      </c>
      <c r="K245" s="106">
        <f t="shared" si="72"/>
        <v>1</v>
      </c>
      <c r="L245" s="106">
        <f t="shared" si="72"/>
        <v>1</v>
      </c>
      <c r="M245" s="106">
        <f t="shared" si="72"/>
        <v>1</v>
      </c>
      <c r="N245" s="106">
        <f t="shared" si="72"/>
        <v>1</v>
      </c>
      <c r="O245" s="106">
        <f t="shared" si="72"/>
        <v>1</v>
      </c>
      <c r="P245" s="106">
        <f t="shared" si="72"/>
        <v>1</v>
      </c>
      <c r="Q245" s="106">
        <f t="shared" si="72"/>
        <v>1</v>
      </c>
      <c r="R245" s="106">
        <f t="shared" si="72"/>
        <v>1</v>
      </c>
      <c r="S245" s="106">
        <f t="shared" si="72"/>
        <v>1</v>
      </c>
      <c r="T245" s="106">
        <f t="shared" si="72"/>
        <v>1</v>
      </c>
      <c r="U245" s="106">
        <f t="shared" si="72"/>
        <v>1</v>
      </c>
      <c r="V245" s="106">
        <f t="shared" si="72"/>
        <v>1</v>
      </c>
      <c r="W245" s="106">
        <f t="shared" si="72"/>
        <v>1</v>
      </c>
      <c r="X245" s="106">
        <f t="shared" si="72"/>
        <v>1</v>
      </c>
      <c r="Y245" s="106">
        <f t="shared" si="72"/>
        <v>1</v>
      </c>
      <c r="Z245" s="106">
        <f t="shared" si="72"/>
        <v>1</v>
      </c>
      <c r="AA245" s="106">
        <f t="shared" si="72"/>
        <v>1</v>
      </c>
      <c r="AB245" s="106">
        <f t="shared" si="72"/>
        <v>1</v>
      </c>
      <c r="AC245" s="106">
        <v>1</v>
      </c>
    </row>
    <row r="246" spans="2:32">
      <c r="B246" s="103" t="s">
        <v>26</v>
      </c>
      <c r="C246" s="103" t="s">
        <v>4</v>
      </c>
      <c r="D246" s="104" t="s">
        <v>33</v>
      </c>
      <c r="E246" s="105"/>
      <c r="F246" s="105" t="s">
        <v>52</v>
      </c>
      <c r="G246" s="106">
        <v>1</v>
      </c>
      <c r="H246" s="106">
        <v>1</v>
      </c>
      <c r="I246" s="106">
        <v>1</v>
      </c>
      <c r="J246" s="106">
        <v>1</v>
      </c>
      <c r="K246" s="106">
        <v>1</v>
      </c>
      <c r="L246" s="106">
        <v>1</v>
      </c>
      <c r="M246" s="106">
        <v>1</v>
      </c>
      <c r="N246" s="106">
        <v>1</v>
      </c>
      <c r="O246" s="106">
        <v>1</v>
      </c>
      <c r="P246" s="106">
        <v>1</v>
      </c>
      <c r="Q246" s="106">
        <v>1</v>
      </c>
      <c r="R246" s="106">
        <v>1</v>
      </c>
      <c r="S246" s="106">
        <v>1</v>
      </c>
      <c r="T246" s="106">
        <v>1</v>
      </c>
      <c r="U246" s="106">
        <v>1</v>
      </c>
      <c r="V246" s="106">
        <v>1</v>
      </c>
      <c r="W246" s="106">
        <v>1</v>
      </c>
      <c r="X246" s="106">
        <v>1</v>
      </c>
      <c r="Y246" s="106">
        <v>1</v>
      </c>
      <c r="Z246" s="106">
        <v>1</v>
      </c>
      <c r="AA246" s="106">
        <v>1</v>
      </c>
      <c r="AB246" s="106">
        <v>1</v>
      </c>
      <c r="AC246" s="106">
        <v>1</v>
      </c>
    </row>
    <row r="247" spans="2:32">
      <c r="B247" s="103" t="s">
        <v>26</v>
      </c>
      <c r="C247" s="103" t="s">
        <v>4</v>
      </c>
      <c r="D247" s="104" t="s">
        <v>43</v>
      </c>
      <c r="E247" s="105"/>
      <c r="F247" s="105" t="s">
        <v>52</v>
      </c>
      <c r="G247" s="106">
        <f t="shared" ref="G247:AB247" si="73">G220/G231</f>
        <v>1.6167887182956361E-2</v>
      </c>
      <c r="H247" s="106">
        <f t="shared" si="73"/>
        <v>1.6952286747987926E-2</v>
      </c>
      <c r="I247" s="106">
        <f t="shared" si="73"/>
        <v>1.8399621066257994E-2</v>
      </c>
      <c r="J247" s="106">
        <f t="shared" si="73"/>
        <v>1.7626574675168198E-2</v>
      </c>
      <c r="K247" s="106">
        <f t="shared" si="73"/>
        <v>1.7437083742934699E-2</v>
      </c>
      <c r="L247" s="106">
        <f t="shared" si="73"/>
        <v>1.3951286200418467E-2</v>
      </c>
      <c r="M247" s="106">
        <f t="shared" si="73"/>
        <v>1.3075616898013596E-2</v>
      </c>
      <c r="N247" s="106">
        <f t="shared" si="73"/>
        <v>1.3110562142599598E-2</v>
      </c>
      <c r="O247" s="106">
        <f t="shared" si="73"/>
        <v>1.2002258075247747E-2</v>
      </c>
      <c r="P247" s="106">
        <f t="shared" si="73"/>
        <v>8.8746377679466068E-3</v>
      </c>
      <c r="Q247" s="106">
        <f t="shared" si="73"/>
        <v>8.0198638496219634E-3</v>
      </c>
      <c r="R247" s="106">
        <f t="shared" si="73"/>
        <v>7.5877493237488771E-3</v>
      </c>
      <c r="S247" s="106">
        <f t="shared" si="73"/>
        <v>6.4640818153705766E-3</v>
      </c>
      <c r="T247" s="106">
        <f t="shared" si="73"/>
        <v>5.7580539313736162E-3</v>
      </c>
      <c r="U247" s="106">
        <f t="shared" si="73"/>
        <v>5.375114012990131E-3</v>
      </c>
      <c r="V247" s="106">
        <f t="shared" si="73"/>
        <v>4.7940674664831758E-3</v>
      </c>
      <c r="W247" s="106">
        <f t="shared" si="73"/>
        <v>4.9740348442150872E-3</v>
      </c>
      <c r="X247" s="106">
        <f t="shared" si="73"/>
        <v>8.8795768787696752E-3</v>
      </c>
      <c r="Y247" s="106">
        <f t="shared" si="73"/>
        <v>7.9359109819241887E-3</v>
      </c>
      <c r="Z247" s="106">
        <f t="shared" si="73"/>
        <v>7.5711477796122752E-3</v>
      </c>
      <c r="AA247" s="106">
        <f t="shared" si="73"/>
        <v>7.9915444399646061E-3</v>
      </c>
      <c r="AB247" s="106">
        <f t="shared" si="73"/>
        <v>7.3911839188639215E-3</v>
      </c>
      <c r="AC247" s="106">
        <v>7.1367002748081894E-3</v>
      </c>
    </row>
    <row r="248" spans="2:32">
      <c r="B248" s="103" t="s">
        <v>26</v>
      </c>
      <c r="C248" s="103" t="s">
        <v>4</v>
      </c>
      <c r="D248" s="104" t="s">
        <v>73</v>
      </c>
      <c r="E248" s="105"/>
      <c r="F248" s="105" t="s">
        <v>52</v>
      </c>
      <c r="G248" s="106">
        <f t="shared" ref="G248:AB248" si="74">G230/G231</f>
        <v>0.98383211281704364</v>
      </c>
      <c r="H248" s="106">
        <f t="shared" si="74"/>
        <v>0.98304771325201212</v>
      </c>
      <c r="I248" s="106">
        <f t="shared" si="74"/>
        <v>0.98160037893374208</v>
      </c>
      <c r="J248" s="106">
        <f t="shared" si="74"/>
        <v>0.98237342532483174</v>
      </c>
      <c r="K248" s="106">
        <f t="shared" si="74"/>
        <v>0.98256291625706527</v>
      </c>
      <c r="L248" s="106">
        <f t="shared" si="74"/>
        <v>0.98604871379958159</v>
      </c>
      <c r="M248" s="106">
        <f t="shared" si="74"/>
        <v>0.98692438310198638</v>
      </c>
      <c r="N248" s="106">
        <f t="shared" si="74"/>
        <v>0.98688943785740035</v>
      </c>
      <c r="O248" s="106">
        <f t="shared" si="74"/>
        <v>0.9879977419247522</v>
      </c>
      <c r="P248" s="106">
        <f t="shared" si="74"/>
        <v>0.99112536223205339</v>
      </c>
      <c r="Q248" s="106">
        <f t="shared" si="74"/>
        <v>0.99198013615037794</v>
      </c>
      <c r="R248" s="106">
        <f t="shared" si="74"/>
        <v>0.99241225067625116</v>
      </c>
      <c r="S248" s="106">
        <f t="shared" si="74"/>
        <v>0.9935359181846295</v>
      </c>
      <c r="T248" s="106">
        <f t="shared" si="74"/>
        <v>0.99424194606862637</v>
      </c>
      <c r="U248" s="106">
        <f t="shared" si="74"/>
        <v>0.99462488598700982</v>
      </c>
      <c r="V248" s="106">
        <f t="shared" si="74"/>
        <v>0.99520593253351686</v>
      </c>
      <c r="W248" s="106">
        <f t="shared" si="74"/>
        <v>0.99502596515578479</v>
      </c>
      <c r="X248" s="106">
        <f t="shared" si="74"/>
        <v>0.99112042312123028</v>
      </c>
      <c r="Y248" s="106">
        <f t="shared" si="74"/>
        <v>0.99206408901807586</v>
      </c>
      <c r="Z248" s="106">
        <f t="shared" si="74"/>
        <v>0.99242885222038779</v>
      </c>
      <c r="AA248" s="106">
        <f t="shared" si="74"/>
        <v>0.99200845556003547</v>
      </c>
      <c r="AB248" s="106">
        <f t="shared" si="74"/>
        <v>0.99260881608113616</v>
      </c>
      <c r="AC248" s="106">
        <v>0.99286329972519172</v>
      </c>
    </row>
    <row r="249" spans="2:32">
      <c r="B249" s="103" t="s">
        <v>26</v>
      </c>
      <c r="C249" s="103" t="s">
        <v>4</v>
      </c>
      <c r="D249" s="104" t="s">
        <v>33</v>
      </c>
      <c r="E249" s="105"/>
      <c r="F249" s="105" t="s">
        <v>52</v>
      </c>
      <c r="G249" s="106">
        <f t="shared" ref="G249:AB249" si="75">G231/G231</f>
        <v>1</v>
      </c>
      <c r="H249" s="106">
        <f t="shared" si="75"/>
        <v>1</v>
      </c>
      <c r="I249" s="106">
        <f t="shared" si="75"/>
        <v>1</v>
      </c>
      <c r="J249" s="106">
        <f t="shared" si="75"/>
        <v>1</v>
      </c>
      <c r="K249" s="106">
        <f t="shared" si="75"/>
        <v>1</v>
      </c>
      <c r="L249" s="106">
        <f t="shared" si="75"/>
        <v>1</v>
      </c>
      <c r="M249" s="106">
        <f t="shared" si="75"/>
        <v>1</v>
      </c>
      <c r="N249" s="106">
        <f t="shared" si="75"/>
        <v>1</v>
      </c>
      <c r="O249" s="106">
        <f t="shared" si="75"/>
        <v>1</v>
      </c>
      <c r="P249" s="106">
        <f t="shared" si="75"/>
        <v>1</v>
      </c>
      <c r="Q249" s="106">
        <f t="shared" si="75"/>
        <v>1</v>
      </c>
      <c r="R249" s="106">
        <f t="shared" si="75"/>
        <v>1</v>
      </c>
      <c r="S249" s="106">
        <f t="shared" si="75"/>
        <v>1</v>
      </c>
      <c r="T249" s="106">
        <f t="shared" si="75"/>
        <v>1</v>
      </c>
      <c r="U249" s="106">
        <f t="shared" si="75"/>
        <v>1</v>
      </c>
      <c r="V249" s="106">
        <f t="shared" si="75"/>
        <v>1</v>
      </c>
      <c r="W249" s="106">
        <f t="shared" si="75"/>
        <v>1</v>
      </c>
      <c r="X249" s="106">
        <f t="shared" si="75"/>
        <v>1</v>
      </c>
      <c r="Y249" s="106">
        <f t="shared" si="75"/>
        <v>1</v>
      </c>
      <c r="Z249" s="106">
        <f t="shared" si="75"/>
        <v>1</v>
      </c>
      <c r="AA249" s="106">
        <f t="shared" si="75"/>
        <v>1</v>
      </c>
      <c r="AB249" s="106">
        <f t="shared" si="75"/>
        <v>1</v>
      </c>
      <c r="AC249" s="106">
        <v>1</v>
      </c>
    </row>
    <row r="250" spans="2:32"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</row>
    <row r="251" spans="2:32">
      <c r="B251" s="8" t="s">
        <v>41</v>
      </c>
      <c r="C251" s="8"/>
      <c r="D251" s="39"/>
      <c r="E251" s="8"/>
      <c r="F251" s="8"/>
      <c r="G251" s="5"/>
      <c r="H251" s="5"/>
      <c r="I251" s="5"/>
      <c r="J251" s="5"/>
      <c r="K251" s="5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5"/>
      <c r="AA251" s="5"/>
      <c r="AB251" s="5"/>
      <c r="AC251" s="5"/>
    </row>
    <row r="252" spans="2:32">
      <c r="B252" s="6" t="s">
        <v>48</v>
      </c>
      <c r="C252" s="7"/>
      <c r="D252" s="40"/>
      <c r="E252" s="7"/>
      <c r="F252" s="7"/>
      <c r="G252" s="5"/>
      <c r="H252" s="5"/>
      <c r="I252" s="5"/>
      <c r="J252" s="5"/>
      <c r="K252" s="5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5"/>
      <c r="AA252" s="5"/>
      <c r="AB252" s="5"/>
      <c r="AC252" s="5"/>
    </row>
    <row r="253" spans="2:32">
      <c r="B253" s="23" t="s">
        <v>76</v>
      </c>
      <c r="C253" s="23" t="s">
        <v>25</v>
      </c>
      <c r="D253" s="37" t="s">
        <v>84</v>
      </c>
      <c r="E253" s="23"/>
      <c r="F253" s="23" t="s">
        <v>28</v>
      </c>
      <c r="G253" s="24">
        <v>2000</v>
      </c>
      <c r="H253" s="24">
        <v>2001</v>
      </c>
      <c r="I253" s="24">
        <v>2002</v>
      </c>
      <c r="J253" s="24">
        <v>2003</v>
      </c>
      <c r="K253" s="24">
        <v>2004</v>
      </c>
      <c r="L253" s="24">
        <v>2005</v>
      </c>
      <c r="M253" s="24">
        <v>2006</v>
      </c>
      <c r="N253" s="24">
        <v>2007</v>
      </c>
      <c r="O253" s="24">
        <v>2008</v>
      </c>
      <c r="P253" s="24">
        <v>2009</v>
      </c>
      <c r="Q253" s="24">
        <v>2010</v>
      </c>
      <c r="R253" s="24">
        <v>2011</v>
      </c>
      <c r="S253" s="24">
        <v>2012</v>
      </c>
      <c r="T253" s="24">
        <v>2013</v>
      </c>
      <c r="U253" s="24">
        <v>2014</v>
      </c>
      <c r="V253" s="24">
        <v>2015</v>
      </c>
      <c r="W253" s="24">
        <v>2016</v>
      </c>
      <c r="X253" s="24">
        <v>2017</v>
      </c>
      <c r="Y253" s="24">
        <v>2018</v>
      </c>
      <c r="Z253" s="24">
        <v>2019</v>
      </c>
      <c r="AA253" s="24">
        <v>2020</v>
      </c>
      <c r="AB253" s="20">
        <v>2021</v>
      </c>
      <c r="AC253" s="20">
        <v>2022</v>
      </c>
    </row>
    <row r="254" spans="2:32">
      <c r="B254" s="92" t="s">
        <v>8</v>
      </c>
      <c r="C254" s="92" t="s">
        <v>5</v>
      </c>
      <c r="D254" s="100" t="s">
        <v>108</v>
      </c>
      <c r="E254" s="98"/>
      <c r="F254" s="98" t="s">
        <v>27</v>
      </c>
      <c r="G254" s="101"/>
      <c r="H254" s="101"/>
      <c r="I254" s="101"/>
      <c r="J254" s="101"/>
      <c r="K254" s="101"/>
      <c r="L254" s="101"/>
      <c r="M254" s="101"/>
      <c r="N254" s="101"/>
      <c r="O254" s="101"/>
      <c r="P254" s="101"/>
      <c r="Q254" s="101"/>
      <c r="R254" s="101"/>
      <c r="S254" s="101"/>
      <c r="T254" s="101"/>
      <c r="U254" s="101"/>
      <c r="V254" s="101"/>
      <c r="W254" s="101"/>
      <c r="X254" s="101">
        <v>29491.134548952883</v>
      </c>
      <c r="Y254" s="101">
        <v>29858.982470571504</v>
      </c>
      <c r="Z254" s="101">
        <v>31147.637310184102</v>
      </c>
      <c r="AA254" s="101">
        <v>11121.782242013476</v>
      </c>
      <c r="AB254" s="101">
        <v>13416.169377271481</v>
      </c>
      <c r="AC254" s="101">
        <v>19783.433728428525</v>
      </c>
      <c r="AE254" s="82">
        <v>19783.433728428525</v>
      </c>
      <c r="AF254" s="111">
        <f t="shared" ref="AF254:AF265" si="76">+AE254-AC254</f>
        <v>0</v>
      </c>
    </row>
    <row r="255" spans="2:32">
      <c r="B255" s="92" t="s">
        <v>8</v>
      </c>
      <c r="C255" s="92" t="s">
        <v>5</v>
      </c>
      <c r="D255" s="100" t="s">
        <v>109</v>
      </c>
      <c r="E255" s="98"/>
      <c r="F255" s="98" t="s">
        <v>27</v>
      </c>
      <c r="G255" s="101"/>
      <c r="H255" s="101"/>
      <c r="I255" s="101"/>
      <c r="J255" s="101"/>
      <c r="K255" s="101"/>
      <c r="L255" s="101"/>
      <c r="M255" s="101"/>
      <c r="N255" s="101"/>
      <c r="O255" s="101"/>
      <c r="P255" s="101"/>
      <c r="Q255" s="101"/>
      <c r="R255" s="101"/>
      <c r="S255" s="101"/>
      <c r="T255" s="101"/>
      <c r="U255" s="101"/>
      <c r="V255" s="101"/>
      <c r="W255" s="101"/>
      <c r="X255" s="101">
        <v>19264.449018571449</v>
      </c>
      <c r="Y255" s="101">
        <v>20376.435843987387</v>
      </c>
      <c r="Z255" s="101">
        <v>17630.018968494143</v>
      </c>
      <c r="AA255" s="101">
        <v>9722.6596158431421</v>
      </c>
      <c r="AB255" s="101">
        <v>10966.499921468252</v>
      </c>
      <c r="AC255" s="101">
        <v>10543.227575984176</v>
      </c>
      <c r="AE255" s="82">
        <v>10543.227575984176</v>
      </c>
      <c r="AF255" s="111">
        <f t="shared" si="76"/>
        <v>0</v>
      </c>
    </row>
    <row r="256" spans="2:32">
      <c r="B256" s="92" t="s">
        <v>8</v>
      </c>
      <c r="C256" s="92" t="s">
        <v>5</v>
      </c>
      <c r="D256" s="100" t="s">
        <v>95</v>
      </c>
      <c r="E256" s="98"/>
      <c r="F256" s="98" t="s">
        <v>27</v>
      </c>
      <c r="G256" s="101">
        <v>690.33786764305455</v>
      </c>
      <c r="H256" s="101">
        <v>859.09284410390023</v>
      </c>
      <c r="I256" s="101">
        <v>1339.3102864916514</v>
      </c>
      <c r="J256" s="101">
        <v>1636.7807405402768</v>
      </c>
      <c r="K256" s="101">
        <v>2169.3018088406993</v>
      </c>
      <c r="L256" s="101">
        <v>3242.5130186015249</v>
      </c>
      <c r="M256" s="101">
        <v>4357.9937323749191</v>
      </c>
      <c r="N256" s="101">
        <v>7076.0543668359778</v>
      </c>
      <c r="O256" s="101">
        <v>9738.4718375270895</v>
      </c>
      <c r="P256" s="101">
        <v>10454.447796289633</v>
      </c>
      <c r="Q256" s="101">
        <v>10993.479357352924</v>
      </c>
      <c r="R256" s="101">
        <v>12513.189208639114</v>
      </c>
      <c r="S256" s="101">
        <v>15378.710785503294</v>
      </c>
      <c r="T256" s="101">
        <v>17070.073763838565</v>
      </c>
      <c r="U256" s="101">
        <v>19157.922604453441</v>
      </c>
      <c r="V256" s="101">
        <v>21075.212965364884</v>
      </c>
      <c r="W256" s="101">
        <v>22801.154913935086</v>
      </c>
      <c r="X256" s="101">
        <v>23518.091657602898</v>
      </c>
      <c r="Y256" s="101">
        <v>25276.716493769374</v>
      </c>
      <c r="Z256" s="101">
        <v>32483.076793386983</v>
      </c>
      <c r="AA256" s="101">
        <v>24434.045581998118</v>
      </c>
      <c r="AB256" s="101">
        <v>31226.354596974066</v>
      </c>
      <c r="AC256" s="101">
        <v>34639.091811396938</v>
      </c>
      <c r="AE256" s="82">
        <v>34639.091811396938</v>
      </c>
      <c r="AF256" s="111">
        <f t="shared" si="76"/>
        <v>0</v>
      </c>
    </row>
    <row r="257" spans="2:32">
      <c r="B257" s="92" t="s">
        <v>8</v>
      </c>
      <c r="C257" s="92" t="s">
        <v>5</v>
      </c>
      <c r="D257" s="100" t="s">
        <v>40</v>
      </c>
      <c r="E257" s="98"/>
      <c r="F257" s="98" t="s">
        <v>27</v>
      </c>
      <c r="G257" s="101"/>
      <c r="H257" s="101"/>
      <c r="I257" s="101"/>
      <c r="J257" s="101"/>
      <c r="K257" s="101"/>
      <c r="L257" s="101"/>
      <c r="M257" s="101"/>
      <c r="N257" s="101"/>
      <c r="O257" s="101"/>
      <c r="P257" s="101">
        <v>0</v>
      </c>
      <c r="Q257" s="101">
        <v>7108.0659380182369</v>
      </c>
      <c r="R257" s="101">
        <v>21645.380091789964</v>
      </c>
      <c r="S257" s="101">
        <v>43690.653762761474</v>
      </c>
      <c r="T257" s="101">
        <v>45914.566328868459</v>
      </c>
      <c r="U257" s="101">
        <v>48771.56439176928</v>
      </c>
      <c r="V257" s="101">
        <v>54062.677273114343</v>
      </c>
      <c r="W257" s="101">
        <v>62306.523892896497</v>
      </c>
      <c r="X257" s="101">
        <v>73195.509367018996</v>
      </c>
      <c r="Y257" s="101">
        <v>76652.898848788303</v>
      </c>
      <c r="Z257" s="101">
        <v>78325.170726250435</v>
      </c>
      <c r="AA257" s="101">
        <v>61127.562549521965</v>
      </c>
      <c r="AB257" s="101">
        <v>80233.873270680167</v>
      </c>
      <c r="AC257" s="101">
        <v>80838.392856097678</v>
      </c>
      <c r="AE257" s="82">
        <v>80838.392856097678</v>
      </c>
      <c r="AF257" s="111">
        <f t="shared" si="76"/>
        <v>0</v>
      </c>
    </row>
    <row r="258" spans="2:32">
      <c r="B258" s="92" t="s">
        <v>8</v>
      </c>
      <c r="C258" s="92" t="s">
        <v>5</v>
      </c>
      <c r="D258" s="100" t="s">
        <v>15</v>
      </c>
      <c r="E258" s="98"/>
      <c r="F258" s="98" t="s">
        <v>27</v>
      </c>
      <c r="G258" s="101">
        <v>41722.157760017566</v>
      </c>
      <c r="H258" s="101">
        <v>37913.197169801453</v>
      </c>
      <c r="I258" s="101">
        <v>38375.778984666191</v>
      </c>
      <c r="J258" s="101">
        <v>35882.444012719439</v>
      </c>
      <c r="K258" s="101">
        <v>35798.415544741823</v>
      </c>
      <c r="L258" s="101">
        <v>34046.907621099788</v>
      </c>
      <c r="M258" s="101">
        <v>33240.501966076728</v>
      </c>
      <c r="N258" s="101">
        <v>33113.527970337447</v>
      </c>
      <c r="O258" s="101">
        <v>37641.080692413176</v>
      </c>
      <c r="P258" s="101">
        <v>43875.810674765504</v>
      </c>
      <c r="Q258" s="101">
        <v>41673.556453453479</v>
      </c>
      <c r="R258" s="101">
        <v>28175.483478436465</v>
      </c>
      <c r="S258" s="101">
        <v>8179.3187262506235</v>
      </c>
      <c r="T258" s="101">
        <v>8341.4563677002698</v>
      </c>
      <c r="U258" s="101">
        <v>8808.6680395091935</v>
      </c>
      <c r="V258" s="101">
        <v>8988.7150821857958</v>
      </c>
      <c r="W258" s="101">
        <v>10406.930357912304</v>
      </c>
      <c r="X258" s="101">
        <v>12437.916992694953</v>
      </c>
      <c r="Y258" s="101">
        <v>13254.200929816399</v>
      </c>
      <c r="Z258" s="101">
        <v>13901.861963961534</v>
      </c>
      <c r="AA258" s="101">
        <v>12658.654453070727</v>
      </c>
      <c r="AB258" s="101">
        <v>15490.221495614063</v>
      </c>
      <c r="AC258" s="101">
        <v>15091.390826761564</v>
      </c>
      <c r="AE258" s="82">
        <v>15091.390826761564</v>
      </c>
      <c r="AF258" s="111">
        <f t="shared" si="76"/>
        <v>0</v>
      </c>
    </row>
    <row r="259" spans="2:32">
      <c r="B259" s="92" t="s">
        <v>8</v>
      </c>
      <c r="C259" s="92" t="s">
        <v>5</v>
      </c>
      <c r="D259" s="100" t="s">
        <v>38</v>
      </c>
      <c r="E259" s="98"/>
      <c r="F259" s="98" t="s">
        <v>27</v>
      </c>
      <c r="G259" s="101">
        <v>12641.438944657466</v>
      </c>
      <c r="H259" s="101">
        <v>13272.337160613879</v>
      </c>
      <c r="I259" s="101">
        <v>6764.6432653860466</v>
      </c>
      <c r="J259" s="101">
        <v>4112.7474811175671</v>
      </c>
      <c r="K259" s="101">
        <v>4142.9430518654417</v>
      </c>
      <c r="L259" s="101">
        <v>1851.8808416714351</v>
      </c>
      <c r="M259" s="101">
        <v>7166.0057607216268</v>
      </c>
      <c r="N259" s="101">
        <v>5431.4713908167523</v>
      </c>
      <c r="O259" s="101">
        <v>5683.2559080239253</v>
      </c>
      <c r="P259" s="101">
        <v>22380.778782629546</v>
      </c>
      <c r="Q259" s="101">
        <v>25176.684845218537</v>
      </c>
      <c r="R259" s="101">
        <v>27734.530425191053</v>
      </c>
      <c r="S259" s="101">
        <v>28749.411310772241</v>
      </c>
      <c r="T259" s="101">
        <v>31388.73524621714</v>
      </c>
      <c r="U259" s="101">
        <v>34856.40210638116</v>
      </c>
      <c r="V259" s="101">
        <v>36547.073164125279</v>
      </c>
      <c r="W259" s="101">
        <v>41346.624268860447</v>
      </c>
      <c r="X259" s="101">
        <v>14488.552984301215</v>
      </c>
      <c r="Y259" s="101">
        <v>15318.879025339842</v>
      </c>
      <c r="Z259" s="101">
        <v>16130.279185810217</v>
      </c>
      <c r="AA259" s="101">
        <v>6183.5482724191679</v>
      </c>
      <c r="AB259" s="101">
        <v>8532.2665066146965</v>
      </c>
      <c r="AC259" s="101">
        <v>11619.656755745435</v>
      </c>
      <c r="AE259" s="112">
        <v>11619.656755745435</v>
      </c>
      <c r="AF259" s="111">
        <f t="shared" si="76"/>
        <v>0</v>
      </c>
    </row>
    <row r="260" spans="2:32">
      <c r="B260" s="92" t="s">
        <v>8</v>
      </c>
      <c r="C260" s="92" t="s">
        <v>5</v>
      </c>
      <c r="D260" s="100" t="s">
        <v>97</v>
      </c>
      <c r="E260" s="98"/>
      <c r="F260" s="98" t="s">
        <v>27</v>
      </c>
      <c r="G260" s="101">
        <v>82152.126997878397</v>
      </c>
      <c r="H260" s="101">
        <v>72971.393154752222</v>
      </c>
      <c r="I260" s="101">
        <v>71374.47962555314</v>
      </c>
      <c r="J260" s="101">
        <v>79638.945708290572</v>
      </c>
      <c r="K260" s="101">
        <v>99845.77219019839</v>
      </c>
      <c r="L260" s="101">
        <v>94178.590389649893</v>
      </c>
      <c r="M260" s="101">
        <v>99760.035757797479</v>
      </c>
      <c r="N260" s="101">
        <v>102992.62623632963</v>
      </c>
      <c r="O260" s="101">
        <v>125580.31135935597</v>
      </c>
      <c r="P260" s="101">
        <v>123504.77515506199</v>
      </c>
      <c r="Q260" s="101">
        <v>149947.7256436974</v>
      </c>
      <c r="R260" s="101">
        <v>158982.72262817511</v>
      </c>
      <c r="S260" s="101">
        <v>165139.53982285963</v>
      </c>
      <c r="T260" s="101">
        <v>176310.4731422828</v>
      </c>
      <c r="U260" s="101">
        <v>172737.76851292606</v>
      </c>
      <c r="V260" s="101">
        <v>186005.45035382052</v>
      </c>
      <c r="W260" s="101">
        <v>193501.05183677864</v>
      </c>
      <c r="X260" s="101">
        <v>191387.01251241827</v>
      </c>
      <c r="Y260" s="101">
        <v>197863.82851922791</v>
      </c>
      <c r="Z260" s="101">
        <v>205154.58623838943</v>
      </c>
      <c r="AA260" s="101">
        <v>169795.89261571548</v>
      </c>
      <c r="AB260" s="101">
        <v>220669.84680539265</v>
      </c>
      <c r="AC260" s="101">
        <v>225229.37820531311</v>
      </c>
      <c r="AE260" s="112">
        <v>225229.37820531311</v>
      </c>
      <c r="AF260" s="111">
        <f t="shared" si="76"/>
        <v>0</v>
      </c>
    </row>
    <row r="261" spans="2:32">
      <c r="B261" s="92" t="s">
        <v>8</v>
      </c>
      <c r="C261" s="92" t="s">
        <v>5</v>
      </c>
      <c r="D261" s="100" t="s">
        <v>98</v>
      </c>
      <c r="E261" s="98"/>
      <c r="F261" s="98" t="s">
        <v>27</v>
      </c>
      <c r="G261" s="101">
        <v>393.16372190999994</v>
      </c>
      <c r="H261" s="101">
        <v>387.62620470000002</v>
      </c>
      <c r="I261" s="101">
        <v>289.79673399000001</v>
      </c>
      <c r="J261" s="101">
        <v>147.66712559999999</v>
      </c>
      <c r="K261" s="101">
        <v>143.97544746</v>
      </c>
      <c r="L261" s="101">
        <v>238.11324003000001</v>
      </c>
      <c r="M261" s="101">
        <v>258.41746979999999</v>
      </c>
      <c r="N261" s="101">
        <v>409.16099384999995</v>
      </c>
      <c r="O261" s="101">
        <v>761.71625621999999</v>
      </c>
      <c r="P261" s="101">
        <v>669.4243027199999</v>
      </c>
      <c r="Q261" s="101">
        <v>996.13781811000013</v>
      </c>
      <c r="R261" s="101">
        <v>6223.5540643499999</v>
      </c>
      <c r="S261" s="101">
        <v>8656.369958610001</v>
      </c>
      <c r="T261" s="101">
        <v>9567.5991795000009</v>
      </c>
      <c r="U261" s="101">
        <v>5686.4148949800001</v>
      </c>
      <c r="V261" s="101">
        <v>5950.3698819900001</v>
      </c>
      <c r="W261" s="101">
        <v>7729.7587454699997</v>
      </c>
      <c r="X261" s="101">
        <v>1496.9078705099221</v>
      </c>
      <c r="Y261" s="101">
        <v>1239.1209007631201</v>
      </c>
      <c r="Z261" s="101">
        <v>754.68186551615986</v>
      </c>
      <c r="AA261" s="101">
        <v>597.06967370877396</v>
      </c>
      <c r="AB261" s="101">
        <v>7561.2343949568849</v>
      </c>
      <c r="AC261" s="101">
        <v>392.57079066932158</v>
      </c>
      <c r="AE261" s="82">
        <v>392.57079066932158</v>
      </c>
      <c r="AF261" s="111">
        <f t="shared" si="76"/>
        <v>0</v>
      </c>
    </row>
    <row r="262" spans="2:32">
      <c r="B262" s="92" t="s">
        <v>8</v>
      </c>
      <c r="C262" s="92" t="s">
        <v>5</v>
      </c>
      <c r="D262" s="100" t="s">
        <v>24</v>
      </c>
      <c r="E262" s="98"/>
      <c r="F262" s="98" t="s">
        <v>27</v>
      </c>
      <c r="G262" s="101">
        <v>0</v>
      </c>
      <c r="H262" s="101">
        <v>0</v>
      </c>
      <c r="I262" s="101">
        <v>0</v>
      </c>
      <c r="J262" s="101">
        <v>0</v>
      </c>
      <c r="K262" s="101">
        <v>0</v>
      </c>
      <c r="L262" s="101">
        <v>1.2859475382801113</v>
      </c>
      <c r="M262" s="101">
        <v>323.86398321700131</v>
      </c>
      <c r="N262" s="101">
        <v>2161.8504581697048</v>
      </c>
      <c r="O262" s="101">
        <v>6258.4877472179169</v>
      </c>
      <c r="P262" s="101">
        <v>10565.745089831689</v>
      </c>
      <c r="Q262" s="101">
        <v>14090.885048730086</v>
      </c>
      <c r="R262" s="101">
        <v>17034.422972515531</v>
      </c>
      <c r="S262" s="101">
        <v>20936.316471078779</v>
      </c>
      <c r="T262" s="101">
        <v>24458.200680390913</v>
      </c>
      <c r="U262" s="101">
        <v>26625.634978635888</v>
      </c>
      <c r="V262" s="101">
        <v>27152.80789983636</v>
      </c>
      <c r="W262" s="101">
        <v>27482.661816004555</v>
      </c>
      <c r="X262" s="101">
        <v>29464.019440555774</v>
      </c>
      <c r="Y262" s="101">
        <v>29977.564699664988</v>
      </c>
      <c r="Z262" s="101">
        <v>30594.841303046091</v>
      </c>
      <c r="AA262" s="101">
        <v>20521.53590119597</v>
      </c>
      <c r="AB262" s="101">
        <v>24412.168868581739</v>
      </c>
      <c r="AC262" s="101">
        <v>31160.74859526064</v>
      </c>
      <c r="AE262" s="82">
        <v>31160.74859526064</v>
      </c>
      <c r="AF262" s="111">
        <f t="shared" si="76"/>
        <v>0</v>
      </c>
    </row>
    <row r="263" spans="2:32">
      <c r="B263" s="92" t="s">
        <v>8</v>
      </c>
      <c r="C263" s="92" t="s">
        <v>5</v>
      </c>
      <c r="D263" s="100" t="s">
        <v>14</v>
      </c>
      <c r="E263" s="98"/>
      <c r="F263" s="98" t="s">
        <v>27</v>
      </c>
      <c r="G263" s="101">
        <v>0</v>
      </c>
      <c r="H263" s="101">
        <v>0</v>
      </c>
      <c r="I263" s="101">
        <v>0</v>
      </c>
      <c r="J263" s="101">
        <v>0</v>
      </c>
      <c r="K263" s="101">
        <v>0</v>
      </c>
      <c r="L263" s="101">
        <v>0</v>
      </c>
      <c r="M263" s="101">
        <v>0</v>
      </c>
      <c r="N263" s="101">
        <v>0</v>
      </c>
      <c r="O263" s="101">
        <v>0</v>
      </c>
      <c r="P263" s="101">
        <v>0</v>
      </c>
      <c r="Q263" s="101">
        <v>0</v>
      </c>
      <c r="R263" s="101">
        <v>12.295568312092582</v>
      </c>
      <c r="S263" s="101">
        <v>12.295568312092582</v>
      </c>
      <c r="T263" s="101">
        <v>12.295568312092582</v>
      </c>
      <c r="U263" s="101">
        <v>132.24545867049363</v>
      </c>
      <c r="V263" s="101">
        <v>172.22034240897716</v>
      </c>
      <c r="W263" s="101">
        <v>164.03032765243677</v>
      </c>
      <c r="X263" s="101">
        <v>172.94607401580802</v>
      </c>
      <c r="Y263" s="101">
        <v>214.85605486982112</v>
      </c>
      <c r="Z263" s="101">
        <v>270.67471063783336</v>
      </c>
      <c r="AA263" s="101">
        <v>275.97295604247103</v>
      </c>
      <c r="AB263" s="101">
        <v>279.27460693196861</v>
      </c>
      <c r="AC263" s="101">
        <v>289.00174606714404</v>
      </c>
      <c r="AE263" s="82">
        <v>289.00174606714404</v>
      </c>
      <c r="AF263" s="111">
        <f t="shared" si="76"/>
        <v>0</v>
      </c>
    </row>
    <row r="264" spans="2:32">
      <c r="B264" s="92" t="s">
        <v>8</v>
      </c>
      <c r="C264" s="92" t="s">
        <v>5</v>
      </c>
      <c r="D264" s="100" t="s">
        <v>73</v>
      </c>
      <c r="E264" s="98"/>
      <c r="F264" s="98" t="s">
        <v>27</v>
      </c>
      <c r="G264" s="101">
        <v>137599.22529210648</v>
      </c>
      <c r="H264" s="101">
        <v>125403.64653397146</v>
      </c>
      <c r="I264" s="101">
        <v>118144.00889608703</v>
      </c>
      <c r="J264" s="101">
        <v>121418.58506826786</v>
      </c>
      <c r="K264" s="101">
        <v>142100.40804310635</v>
      </c>
      <c r="L264" s="101">
        <v>133559.29105859093</v>
      </c>
      <c r="M264" s="101">
        <v>145106.81866998778</v>
      </c>
      <c r="N264" s="101">
        <v>151184.69141633951</v>
      </c>
      <c r="O264" s="101">
        <v>185663.32380075808</v>
      </c>
      <c r="P264" s="101">
        <v>211450.98180129839</v>
      </c>
      <c r="Q264" s="101">
        <v>249986.53510458066</v>
      </c>
      <c r="R264" s="101">
        <v>272321.57843740936</v>
      </c>
      <c r="S264" s="101">
        <v>290742.61640614812</v>
      </c>
      <c r="T264" s="101">
        <v>313063.40027711028</v>
      </c>
      <c r="U264" s="101">
        <v>316776.62098732556</v>
      </c>
      <c r="V264" s="101">
        <v>339954.52696284617</v>
      </c>
      <c r="W264" s="101">
        <v>365738.73615951004</v>
      </c>
      <c r="X264" s="101">
        <v>394916.54046664212</v>
      </c>
      <c r="Y264" s="101">
        <v>410033.48378679872</v>
      </c>
      <c r="Z264" s="101">
        <v>426392.82906567695</v>
      </c>
      <c r="AA264" s="101">
        <v>316438.72386152926</v>
      </c>
      <c r="AB264" s="101">
        <v>412787.90984448598</v>
      </c>
      <c r="AC264" s="101">
        <v>429586.89289172454</v>
      </c>
      <c r="AE264" s="112">
        <v>429586.89289172454</v>
      </c>
      <c r="AF264" s="111">
        <f t="shared" si="76"/>
        <v>0</v>
      </c>
    </row>
    <row r="265" spans="2:32">
      <c r="B265" s="92" t="s">
        <v>26</v>
      </c>
      <c r="C265" s="92" t="s">
        <v>5</v>
      </c>
      <c r="D265" s="100" t="s">
        <v>33</v>
      </c>
      <c r="E265" s="98"/>
      <c r="F265" s="98" t="s">
        <v>27</v>
      </c>
      <c r="G265" s="101">
        <v>137599.22529210648</v>
      </c>
      <c r="H265" s="101">
        <v>125403.64653397146</v>
      </c>
      <c r="I265" s="101">
        <v>118144.00889608703</v>
      </c>
      <c r="J265" s="101">
        <v>121418.58506826786</v>
      </c>
      <c r="K265" s="101">
        <v>142100.40804310635</v>
      </c>
      <c r="L265" s="101">
        <v>133559.29105859093</v>
      </c>
      <c r="M265" s="101">
        <v>145106.81866998778</v>
      </c>
      <c r="N265" s="101">
        <v>151184.69141633951</v>
      </c>
      <c r="O265" s="101">
        <v>185663.32380075808</v>
      </c>
      <c r="P265" s="101">
        <v>211450.98180129839</v>
      </c>
      <c r="Q265" s="101">
        <v>249986.53510458066</v>
      </c>
      <c r="R265" s="101">
        <v>272321.57843740936</v>
      </c>
      <c r="S265" s="101">
        <v>290742.61640614812</v>
      </c>
      <c r="T265" s="101">
        <v>313063.40027711028</v>
      </c>
      <c r="U265" s="101">
        <v>316776.62098732556</v>
      </c>
      <c r="V265" s="101">
        <v>339954.52696284617</v>
      </c>
      <c r="W265" s="101">
        <v>365738.73615951004</v>
      </c>
      <c r="X265" s="101">
        <v>394916.54046664212</v>
      </c>
      <c r="Y265" s="101">
        <v>410033.48378679872</v>
      </c>
      <c r="Z265" s="101">
        <v>426392.82906567695</v>
      </c>
      <c r="AA265" s="101">
        <v>316438.72386152926</v>
      </c>
      <c r="AB265" s="101">
        <v>412787.90984448598</v>
      </c>
      <c r="AC265" s="101">
        <v>429586.89289172454</v>
      </c>
      <c r="AE265" s="112">
        <v>429586.89289172454</v>
      </c>
      <c r="AF265" s="111">
        <f t="shared" si="76"/>
        <v>0</v>
      </c>
    </row>
    <row r="266" spans="2:32">
      <c r="B266" s="92" t="s">
        <v>26</v>
      </c>
      <c r="C266" s="92" t="s">
        <v>5</v>
      </c>
      <c r="D266" s="100" t="s">
        <v>85</v>
      </c>
      <c r="E266" s="98"/>
      <c r="F266" s="98" t="s">
        <v>82</v>
      </c>
      <c r="G266" s="102">
        <v>-6.1462903090645948E-2</v>
      </c>
      <c r="H266" s="102">
        <v>-8.8631158585706249E-2</v>
      </c>
      <c r="I266" s="102">
        <v>-5.7890163791352034E-2</v>
      </c>
      <c r="J266" s="102">
        <v>2.7716819522020542E-2</v>
      </c>
      <c r="K266" s="102">
        <v>0.17033490353400249</v>
      </c>
      <c r="L266" s="102">
        <v>-6.0106210123791248E-2</v>
      </c>
      <c r="M266" s="102">
        <v>8.6459934908841962E-2</v>
      </c>
      <c r="N266" s="102">
        <v>4.1885507532037236E-2</v>
      </c>
      <c r="O266" s="102">
        <v>0.22805637304553339</v>
      </c>
      <c r="P266" s="102">
        <v>0.13889473414907716</v>
      </c>
      <c r="Q266" s="102">
        <v>0.18224343521608399</v>
      </c>
      <c r="R266" s="102">
        <v>8.934498541485425E-2</v>
      </c>
      <c r="S266" s="102">
        <v>6.7644430068448225E-2</v>
      </c>
      <c r="T266" s="102">
        <v>7.6771627588923863E-2</v>
      </c>
      <c r="U266" s="102">
        <v>1.1860922442318289E-2</v>
      </c>
      <c r="V266" s="102">
        <v>7.3167981599399523E-2</v>
      </c>
      <c r="W266" s="102">
        <v>7.5846053373726185E-2</v>
      </c>
      <c r="X266" s="102">
        <v>7.9777724977992959E-2</v>
      </c>
      <c r="Y266" s="102">
        <v>3.8278830515161788E-2</v>
      </c>
      <c r="Z266" s="102">
        <v>3.9897583796801417E-2</v>
      </c>
      <c r="AA266" s="102">
        <v>-0.25787043709220436</v>
      </c>
      <c r="AB266" s="102">
        <v>0.30447975774645797</v>
      </c>
      <c r="AC266" s="102">
        <v>0.35756739140342342</v>
      </c>
    </row>
    <row r="267" spans="2:32">
      <c r="B267" s="103" t="s">
        <v>8</v>
      </c>
      <c r="C267" s="103" t="s">
        <v>5</v>
      </c>
      <c r="D267" s="104" t="s">
        <v>108</v>
      </c>
      <c r="E267" s="105"/>
      <c r="F267" s="105" t="s">
        <v>52</v>
      </c>
      <c r="G267" s="106">
        <f t="shared" ref="G267:AB267" si="77">G254/G$265</f>
        <v>0</v>
      </c>
      <c r="H267" s="106">
        <f t="shared" si="77"/>
        <v>0</v>
      </c>
      <c r="I267" s="106">
        <f t="shared" si="77"/>
        <v>0</v>
      </c>
      <c r="J267" s="106">
        <f t="shared" si="77"/>
        <v>0</v>
      </c>
      <c r="K267" s="106">
        <f t="shared" si="77"/>
        <v>0</v>
      </c>
      <c r="L267" s="106">
        <f t="shared" si="77"/>
        <v>0</v>
      </c>
      <c r="M267" s="106">
        <f t="shared" si="77"/>
        <v>0</v>
      </c>
      <c r="N267" s="106">
        <f t="shared" si="77"/>
        <v>0</v>
      </c>
      <c r="O267" s="106">
        <f t="shared" si="77"/>
        <v>0</v>
      </c>
      <c r="P267" s="106">
        <f t="shared" si="77"/>
        <v>0</v>
      </c>
      <c r="Q267" s="106">
        <f t="shared" si="77"/>
        <v>0</v>
      </c>
      <c r="R267" s="106">
        <f t="shared" si="77"/>
        <v>0</v>
      </c>
      <c r="S267" s="106">
        <f t="shared" si="77"/>
        <v>0</v>
      </c>
      <c r="T267" s="106">
        <f t="shared" si="77"/>
        <v>0</v>
      </c>
      <c r="U267" s="106">
        <f t="shared" si="77"/>
        <v>0</v>
      </c>
      <c r="V267" s="106">
        <f t="shared" si="77"/>
        <v>0</v>
      </c>
      <c r="W267" s="106">
        <f t="shared" si="77"/>
        <v>0</v>
      </c>
      <c r="X267" s="106">
        <f t="shared" si="77"/>
        <v>7.4676878598464141E-2</v>
      </c>
      <c r="Y267" s="106">
        <f t="shared" si="77"/>
        <v>7.2820839397830739E-2</v>
      </c>
      <c r="Z267" s="106">
        <f t="shared" si="77"/>
        <v>7.304915839798623E-2</v>
      </c>
      <c r="AA267" s="106">
        <f t="shared" si="77"/>
        <v>3.5146716894485605E-2</v>
      </c>
      <c r="AB267" s="106">
        <f t="shared" si="77"/>
        <v>3.2501362218495929E-2</v>
      </c>
      <c r="AC267" s="106">
        <v>4.5861750885678246E-2</v>
      </c>
    </row>
    <row r="268" spans="2:32">
      <c r="B268" s="103" t="s">
        <v>8</v>
      </c>
      <c r="C268" s="103" t="s">
        <v>5</v>
      </c>
      <c r="D268" s="104" t="s">
        <v>109</v>
      </c>
      <c r="E268" s="105"/>
      <c r="F268" s="105" t="s">
        <v>52</v>
      </c>
      <c r="G268" s="106">
        <f t="shared" ref="G268:V277" si="78">G255/G$265</f>
        <v>0</v>
      </c>
      <c r="H268" s="106">
        <f t="shared" si="78"/>
        <v>0</v>
      </c>
      <c r="I268" s="106">
        <f t="shared" si="78"/>
        <v>0</v>
      </c>
      <c r="J268" s="106">
        <f t="shared" si="78"/>
        <v>0</v>
      </c>
      <c r="K268" s="106">
        <f t="shared" si="78"/>
        <v>0</v>
      </c>
      <c r="L268" s="106">
        <f t="shared" si="78"/>
        <v>0</v>
      </c>
      <c r="M268" s="106">
        <f t="shared" si="78"/>
        <v>0</v>
      </c>
      <c r="N268" s="106">
        <f t="shared" si="78"/>
        <v>0</v>
      </c>
      <c r="O268" s="106">
        <f t="shared" si="78"/>
        <v>0</v>
      </c>
      <c r="P268" s="106">
        <f t="shared" si="78"/>
        <v>0</v>
      </c>
      <c r="Q268" s="106">
        <f t="shared" si="78"/>
        <v>0</v>
      </c>
      <c r="R268" s="106">
        <f t="shared" si="78"/>
        <v>0</v>
      </c>
      <c r="S268" s="106">
        <f t="shared" si="78"/>
        <v>0</v>
      </c>
      <c r="T268" s="106">
        <f t="shared" si="78"/>
        <v>0</v>
      </c>
      <c r="U268" s="106">
        <f t="shared" si="78"/>
        <v>0</v>
      </c>
      <c r="V268" s="106">
        <f t="shared" si="78"/>
        <v>0</v>
      </c>
      <c r="W268" s="106">
        <f t="shared" ref="W268:AB277" si="79">W255/W$265</f>
        <v>0</v>
      </c>
      <c r="X268" s="106">
        <f t="shared" si="79"/>
        <v>4.8781063957990083E-2</v>
      </c>
      <c r="Y268" s="106">
        <f t="shared" si="79"/>
        <v>4.9694565565241329E-2</v>
      </c>
      <c r="Z268" s="106">
        <f t="shared" si="79"/>
        <v>4.1346893678126571E-2</v>
      </c>
      <c r="AA268" s="106">
        <f t="shared" si="79"/>
        <v>3.0725252261154013E-2</v>
      </c>
      <c r="AB268" s="106">
        <f t="shared" si="79"/>
        <v>2.6566911626844349E-2</v>
      </c>
      <c r="AC268" s="106">
        <v>2.4441200817731268E-2</v>
      </c>
    </row>
    <row r="269" spans="2:32">
      <c r="B269" s="103" t="s">
        <v>8</v>
      </c>
      <c r="C269" s="103" t="s">
        <v>5</v>
      </c>
      <c r="D269" s="104" t="s">
        <v>95</v>
      </c>
      <c r="E269" s="105"/>
      <c r="F269" s="105" t="s">
        <v>52</v>
      </c>
      <c r="G269" s="106">
        <f t="shared" si="78"/>
        <v>5.0170185637132105E-3</v>
      </c>
      <c r="H269" s="106">
        <f t="shared" ref="H269:V269" si="80">H256/H$265</f>
        <v>6.8506209177192834E-3</v>
      </c>
      <c r="I269" s="106">
        <f t="shared" si="80"/>
        <v>1.1336252248471058E-2</v>
      </c>
      <c r="J269" s="106">
        <f t="shared" si="80"/>
        <v>1.3480479447359672E-2</v>
      </c>
      <c r="K269" s="106">
        <f t="shared" si="80"/>
        <v>1.526597874499163E-2</v>
      </c>
      <c r="L269" s="106">
        <f t="shared" si="80"/>
        <v>2.4277704627670357E-2</v>
      </c>
      <c r="M269" s="106">
        <f t="shared" si="80"/>
        <v>3.0033004460570372E-2</v>
      </c>
      <c r="N269" s="106">
        <f t="shared" si="80"/>
        <v>4.6804040148149699E-2</v>
      </c>
      <c r="O269" s="106">
        <f t="shared" si="80"/>
        <v>5.2452318735701352E-2</v>
      </c>
      <c r="P269" s="106">
        <f t="shared" si="80"/>
        <v>4.9441472000890177E-2</v>
      </c>
      <c r="Q269" s="106">
        <f t="shared" si="80"/>
        <v>4.3976285973777965E-2</v>
      </c>
      <c r="R269" s="106">
        <f t="shared" si="80"/>
        <v>4.5950046560541503E-2</v>
      </c>
      <c r="S269" s="106">
        <f t="shared" si="80"/>
        <v>5.2894587575769272E-2</v>
      </c>
      <c r="T269" s="106">
        <f t="shared" si="80"/>
        <v>5.4525932283137755E-2</v>
      </c>
      <c r="U269" s="106">
        <f t="shared" si="80"/>
        <v>6.0477703640951334E-2</v>
      </c>
      <c r="V269" s="106">
        <f t="shared" si="80"/>
        <v>6.1994211854305467E-2</v>
      </c>
      <c r="W269" s="106">
        <f t="shared" si="79"/>
        <v>6.2342739938792795E-2</v>
      </c>
      <c r="X269" s="106">
        <f t="shared" si="79"/>
        <v>5.9552055302149159E-2</v>
      </c>
      <c r="Y269" s="106">
        <f t="shared" si="79"/>
        <v>6.1645493583427136E-2</v>
      </c>
      <c r="Z269" s="106">
        <f t="shared" si="79"/>
        <v>7.6181104791477716E-2</v>
      </c>
      <c r="AA269" s="106">
        <f t="shared" si="79"/>
        <v>7.7215725319035977E-2</v>
      </c>
      <c r="AB269" s="106">
        <f t="shared" si="79"/>
        <v>7.5647454424569521E-2</v>
      </c>
      <c r="AC269" s="106">
        <v>8.0299983378396722E-2</v>
      </c>
    </row>
    <row r="270" spans="2:32">
      <c r="B270" s="103" t="s">
        <v>8</v>
      </c>
      <c r="C270" s="103" t="s">
        <v>5</v>
      </c>
      <c r="D270" s="104" t="s">
        <v>40</v>
      </c>
      <c r="E270" s="105"/>
      <c r="F270" s="105" t="s">
        <v>52</v>
      </c>
      <c r="G270" s="106">
        <f t="shared" si="78"/>
        <v>0</v>
      </c>
      <c r="H270" s="106">
        <f t="shared" si="78"/>
        <v>0</v>
      </c>
      <c r="I270" s="106">
        <f t="shared" si="78"/>
        <v>0</v>
      </c>
      <c r="J270" s="106">
        <f t="shared" si="78"/>
        <v>0</v>
      </c>
      <c r="K270" s="106">
        <f t="shared" si="78"/>
        <v>0</v>
      </c>
      <c r="L270" s="106">
        <f t="shared" si="78"/>
        <v>0</v>
      </c>
      <c r="M270" s="106">
        <f t="shared" si="78"/>
        <v>0</v>
      </c>
      <c r="N270" s="106">
        <f t="shared" si="78"/>
        <v>0</v>
      </c>
      <c r="O270" s="106">
        <f t="shared" si="78"/>
        <v>0</v>
      </c>
      <c r="P270" s="106">
        <f t="shared" si="78"/>
        <v>0</v>
      </c>
      <c r="Q270" s="106">
        <f t="shared" si="78"/>
        <v>2.843379518438708E-2</v>
      </c>
      <c r="R270" s="106">
        <f t="shared" si="78"/>
        <v>7.9484630692844477E-2</v>
      </c>
      <c r="S270" s="106">
        <f t="shared" si="78"/>
        <v>0.15027261673166115</v>
      </c>
      <c r="T270" s="106">
        <f t="shared" si="78"/>
        <v>0.14666219777919379</v>
      </c>
      <c r="U270" s="106">
        <f t="shared" si="78"/>
        <v>0.15396200717009562</v>
      </c>
      <c r="V270" s="106">
        <f t="shared" si="78"/>
        <v>0.15902914356255324</v>
      </c>
      <c r="W270" s="106">
        <f t="shared" si="79"/>
        <v>0.17035801169751591</v>
      </c>
      <c r="X270" s="106">
        <f t="shared" si="79"/>
        <v>0.18534424838354344</v>
      </c>
      <c r="Y270" s="106">
        <f t="shared" si="79"/>
        <v>0.18694302265481516</v>
      </c>
      <c r="Z270" s="106">
        <f t="shared" si="79"/>
        <v>0.18369251400845221</v>
      </c>
      <c r="AA270" s="106">
        <f t="shared" si="79"/>
        <v>0.19317345805082578</v>
      </c>
      <c r="AB270" s="106">
        <f t="shared" si="79"/>
        <v>0.19437069583968081</v>
      </c>
      <c r="AC270" s="106">
        <v>0.18739872390491416</v>
      </c>
    </row>
    <row r="271" spans="2:32">
      <c r="B271" s="103" t="s">
        <v>8</v>
      </c>
      <c r="C271" s="103" t="s">
        <v>5</v>
      </c>
      <c r="D271" s="104" t="s">
        <v>15</v>
      </c>
      <c r="E271" s="105"/>
      <c r="F271" s="105" t="s">
        <v>52</v>
      </c>
      <c r="G271" s="106">
        <f t="shared" si="78"/>
        <v>0.30321506295872291</v>
      </c>
      <c r="H271" s="106">
        <f t="shared" si="78"/>
        <v>0.30232930395314211</v>
      </c>
      <c r="I271" s="106">
        <f t="shared" si="78"/>
        <v>0.32482204847492024</v>
      </c>
      <c r="J271" s="106">
        <f t="shared" si="78"/>
        <v>0.2955267844090298</v>
      </c>
      <c r="K271" s="106">
        <f t="shared" si="78"/>
        <v>0.25192338317482049</v>
      </c>
      <c r="L271" s="106">
        <f t="shared" si="78"/>
        <v>0.25491979892408834</v>
      </c>
      <c r="M271" s="106">
        <f t="shared" si="78"/>
        <v>0.2290760852642951</v>
      </c>
      <c r="N271" s="106">
        <f t="shared" si="78"/>
        <v>0.21902699049831612</v>
      </c>
      <c r="O271" s="106">
        <f t="shared" si="78"/>
        <v>0.20273837568914344</v>
      </c>
      <c r="P271" s="106">
        <f t="shared" si="78"/>
        <v>0.20749873233502333</v>
      </c>
      <c r="Q271" s="106">
        <f t="shared" si="78"/>
        <v>0.16670320437866604</v>
      </c>
      <c r="R271" s="106">
        <f t="shared" si="78"/>
        <v>0.10346401353909729</v>
      </c>
      <c r="S271" s="106">
        <f t="shared" si="78"/>
        <v>2.8132507120403216E-2</v>
      </c>
      <c r="T271" s="106">
        <f t="shared" si="78"/>
        <v>2.6644623294568355E-2</v>
      </c>
      <c r="U271" s="106">
        <f t="shared" si="78"/>
        <v>2.7807191111687609E-2</v>
      </c>
      <c r="V271" s="106">
        <f t="shared" si="78"/>
        <v>2.6440933622772958E-2</v>
      </c>
      <c r="W271" s="106">
        <f t="shared" si="79"/>
        <v>2.8454547820642981E-2</v>
      </c>
      <c r="X271" s="106">
        <f t="shared" si="79"/>
        <v>3.1495052038078813E-2</v>
      </c>
      <c r="Y271" s="106">
        <f t="shared" si="79"/>
        <v>3.232467945644181E-2</v>
      </c>
      <c r="Z271" s="106">
        <f t="shared" si="79"/>
        <v>3.260341407341126E-2</v>
      </c>
      <c r="AA271" s="106">
        <f t="shared" si="79"/>
        <v>4.0003493562975057E-2</v>
      </c>
      <c r="AB271" s="106">
        <f t="shared" si="79"/>
        <v>3.7525860438717452E-2</v>
      </c>
      <c r="AC271" s="106">
        <v>3.4984705694481394E-2</v>
      </c>
    </row>
    <row r="272" spans="2:32">
      <c r="B272" s="103" t="s">
        <v>8</v>
      </c>
      <c r="C272" s="103" t="s">
        <v>5</v>
      </c>
      <c r="D272" s="104" t="s">
        <v>38</v>
      </c>
      <c r="E272" s="105"/>
      <c r="F272" s="105" t="s">
        <v>52</v>
      </c>
      <c r="G272" s="106">
        <f t="shared" si="78"/>
        <v>9.1871439812406086E-2</v>
      </c>
      <c r="H272" s="106">
        <f t="shared" si="78"/>
        <v>0.10583693160005872</v>
      </c>
      <c r="I272" s="106">
        <f t="shared" si="78"/>
        <v>5.7257607292942415E-2</v>
      </c>
      <c r="J272" s="106">
        <f t="shared" si="78"/>
        <v>3.3872470831423099E-2</v>
      </c>
      <c r="K272" s="106">
        <f t="shared" si="78"/>
        <v>2.915503979839857E-2</v>
      </c>
      <c r="L272" s="106">
        <f t="shared" si="78"/>
        <v>1.3865608502361968E-2</v>
      </c>
      <c r="M272" s="106">
        <f t="shared" si="78"/>
        <v>4.938434889830412E-2</v>
      </c>
      <c r="N272" s="106">
        <f t="shared" si="78"/>
        <v>3.5926067248828193E-2</v>
      </c>
      <c r="O272" s="106">
        <f t="shared" si="78"/>
        <v>3.0610547046560629E-2</v>
      </c>
      <c r="P272" s="106">
        <f t="shared" si="78"/>
        <v>0.10584381586679452</v>
      </c>
      <c r="Q272" s="106">
        <f t="shared" si="78"/>
        <v>0.10071216369588062</v>
      </c>
      <c r="R272" s="106">
        <f t="shared" si="78"/>
        <v>0.10184477698878197</v>
      </c>
      <c r="S272" s="106">
        <f t="shared" si="78"/>
        <v>9.8882687602326672E-2</v>
      </c>
      <c r="T272" s="106">
        <f t="shared" si="78"/>
        <v>0.10026319019864084</v>
      </c>
      <c r="U272" s="106">
        <f t="shared" si="78"/>
        <v>0.11003464206967403</v>
      </c>
      <c r="V272" s="106">
        <f t="shared" si="78"/>
        <v>0.10750576993528176</v>
      </c>
      <c r="W272" s="106">
        <f t="shared" si="79"/>
        <v>0.11304961761236004</v>
      </c>
      <c r="X272" s="106">
        <f t="shared" si="79"/>
        <v>3.6687632701282204E-2</v>
      </c>
      <c r="Y272" s="106">
        <f t="shared" si="79"/>
        <v>3.7360068460421288E-2</v>
      </c>
      <c r="Z272" s="106">
        <f t="shared" si="79"/>
        <v>3.782962115276494E-2</v>
      </c>
      <c r="AA272" s="106">
        <f t="shared" si="79"/>
        <v>1.9541060578682629E-2</v>
      </c>
      <c r="AB272" s="106">
        <f t="shared" si="79"/>
        <v>2.0669855640464734E-2</v>
      </c>
      <c r="AC272" s="106">
        <v>2.8635445104468343E-2</v>
      </c>
    </row>
    <row r="273" spans="2:32">
      <c r="B273" s="103" t="s">
        <v>8</v>
      </c>
      <c r="C273" s="103" t="s">
        <v>5</v>
      </c>
      <c r="D273" s="104" t="s">
        <v>97</v>
      </c>
      <c r="E273" s="105"/>
      <c r="F273" s="105" t="s">
        <v>52</v>
      </c>
      <c r="G273" s="106">
        <f t="shared" si="78"/>
        <v>0.59703916808746116</v>
      </c>
      <c r="H273" s="106">
        <f t="shared" si="78"/>
        <v>0.58189211535395424</v>
      </c>
      <c r="I273" s="106">
        <f t="shared" si="78"/>
        <v>0.60413118102611707</v>
      </c>
      <c r="J273" s="106">
        <f t="shared" si="78"/>
        <v>0.65590408308179016</v>
      </c>
      <c r="K273" s="106">
        <f t="shared" si="78"/>
        <v>0.7026424031091455</v>
      </c>
      <c r="L273" s="106">
        <f t="shared" si="78"/>
        <v>0.70514443168416363</v>
      </c>
      <c r="M273" s="106">
        <f t="shared" si="78"/>
        <v>0.68749378335334344</v>
      </c>
      <c r="N273" s="106">
        <f t="shared" si="78"/>
        <v>0.68123713632290783</v>
      </c>
      <c r="O273" s="106">
        <f t="shared" si="78"/>
        <v>0.67638728419039118</v>
      </c>
      <c r="P273" s="106">
        <f t="shared" si="78"/>
        <v>0.58408229700782421</v>
      </c>
      <c r="Q273" s="106">
        <f t="shared" si="78"/>
        <v>0.59982320880189599</v>
      </c>
      <c r="R273" s="106">
        <f t="shared" si="78"/>
        <v>0.5838050863997758</v>
      </c>
      <c r="S273" s="106">
        <f t="shared" si="78"/>
        <v>0.56799220514742377</v>
      </c>
      <c r="T273" s="106">
        <f t="shared" si="78"/>
        <v>0.56317817089516164</v>
      </c>
      <c r="U273" s="106">
        <f t="shared" si="78"/>
        <v>0.5452983492738166</v>
      </c>
      <c r="V273" s="106">
        <f t="shared" si="78"/>
        <v>0.54714803187236027</v>
      </c>
      <c r="W273" s="106">
        <f t="shared" si="79"/>
        <v>0.52906906681163468</v>
      </c>
      <c r="X273" s="106">
        <f t="shared" si="79"/>
        <v>0.48462647901825318</v>
      </c>
      <c r="Y273" s="106">
        <f t="shared" si="79"/>
        <v>0.48255529448933815</v>
      </c>
      <c r="Z273" s="106">
        <f t="shared" si="79"/>
        <v>0.48113986036756173</v>
      </c>
      <c r="AA273" s="106">
        <f t="shared" si="79"/>
        <v>0.53658379904861653</v>
      </c>
      <c r="AB273" s="106">
        <f t="shared" si="79"/>
        <v>0.5345840843268107</v>
      </c>
      <c r="AC273" s="106">
        <v>0.52456165161825574</v>
      </c>
    </row>
    <row r="274" spans="2:32">
      <c r="B274" s="103" t="s">
        <v>8</v>
      </c>
      <c r="C274" s="103" t="s">
        <v>5</v>
      </c>
      <c r="D274" s="104" t="s">
        <v>98</v>
      </c>
      <c r="E274" s="105"/>
      <c r="F274" s="105" t="s">
        <v>52</v>
      </c>
      <c r="G274" s="106">
        <f t="shared" si="78"/>
        <v>2.8573105776966475E-3</v>
      </c>
      <c r="H274" s="106">
        <f t="shared" si="78"/>
        <v>3.0910281751256193E-3</v>
      </c>
      <c r="I274" s="106">
        <f t="shared" si="78"/>
        <v>2.4529109575491827E-3</v>
      </c>
      <c r="J274" s="106">
        <f t="shared" si="78"/>
        <v>1.2161822303972151E-3</v>
      </c>
      <c r="K274" s="106">
        <f t="shared" si="78"/>
        <v>1.0131951726438735E-3</v>
      </c>
      <c r="L274" s="106">
        <f t="shared" si="78"/>
        <v>1.7828279720767796E-3</v>
      </c>
      <c r="M274" s="106">
        <f t="shared" si="78"/>
        <v>1.780877509193495E-3</v>
      </c>
      <c r="N274" s="106">
        <f t="shared" si="78"/>
        <v>2.7063652411951763E-3</v>
      </c>
      <c r="O274" s="106">
        <f t="shared" si="78"/>
        <v>4.1026748882155356E-3</v>
      </c>
      <c r="P274" s="106">
        <f t="shared" si="78"/>
        <v>3.1658604609793748E-3</v>
      </c>
      <c r="Q274" s="106">
        <f t="shared" si="78"/>
        <v>3.9847658902639324E-3</v>
      </c>
      <c r="R274" s="106">
        <f t="shared" si="78"/>
        <v>2.2853694151087726E-2</v>
      </c>
      <c r="S274" s="106">
        <f t="shared" si="78"/>
        <v>2.9773309690924798E-2</v>
      </c>
      <c r="T274" s="106">
        <f t="shared" si="78"/>
        <v>3.0561219136542864E-2</v>
      </c>
      <c r="U274" s="106">
        <f t="shared" si="78"/>
        <v>1.7950866693560434E-2</v>
      </c>
      <c r="V274" s="106">
        <f t="shared" si="78"/>
        <v>1.7503428870768705E-2</v>
      </c>
      <c r="W274" s="106">
        <f t="shared" si="79"/>
        <v>2.1134646077244634E-2</v>
      </c>
      <c r="X274" s="106">
        <f t="shared" si="79"/>
        <v>3.7904410606381354E-3</v>
      </c>
      <c r="Y274" s="106">
        <f t="shared" si="79"/>
        <v>3.0219992994704164E-3</v>
      </c>
      <c r="Z274" s="106">
        <f t="shared" si="79"/>
        <v>1.7699215701395315E-3</v>
      </c>
      <c r="AA274" s="106">
        <f t="shared" si="79"/>
        <v>1.8868413651233352E-3</v>
      </c>
      <c r="AB274" s="106">
        <f t="shared" si="79"/>
        <v>1.8317480271661808E-2</v>
      </c>
      <c r="AC274" s="106">
        <v>9.1005353538797914E-4</v>
      </c>
    </row>
    <row r="275" spans="2:32">
      <c r="B275" s="103" t="s">
        <v>8</v>
      </c>
      <c r="C275" s="103" t="s">
        <v>5</v>
      </c>
      <c r="D275" s="104" t="s">
        <v>24</v>
      </c>
      <c r="E275" s="105"/>
      <c r="F275" s="105" t="s">
        <v>52</v>
      </c>
      <c r="G275" s="106">
        <f t="shared" si="78"/>
        <v>0</v>
      </c>
      <c r="H275" s="106">
        <f t="shared" si="78"/>
        <v>0</v>
      </c>
      <c r="I275" s="106">
        <f t="shared" si="78"/>
        <v>0</v>
      </c>
      <c r="J275" s="106">
        <f t="shared" si="78"/>
        <v>0</v>
      </c>
      <c r="K275" s="106">
        <f t="shared" si="78"/>
        <v>0</v>
      </c>
      <c r="L275" s="106">
        <f t="shared" si="78"/>
        <v>9.6282896389138576E-6</v>
      </c>
      <c r="M275" s="106">
        <f t="shared" si="78"/>
        <v>2.2319005142932375E-3</v>
      </c>
      <c r="N275" s="106">
        <f t="shared" si="78"/>
        <v>1.4299400540603012E-2</v>
      </c>
      <c r="O275" s="106">
        <f t="shared" si="78"/>
        <v>3.3708799449987885E-2</v>
      </c>
      <c r="P275" s="106">
        <f t="shared" si="78"/>
        <v>4.9967822328488294E-2</v>
      </c>
      <c r="Q275" s="106">
        <f t="shared" si="78"/>
        <v>5.6366576075128336E-2</v>
      </c>
      <c r="R275" s="106">
        <f t="shared" si="78"/>
        <v>6.2552600753343304E-2</v>
      </c>
      <c r="S275" s="106">
        <f t="shared" si="78"/>
        <v>7.2009795914583549E-2</v>
      </c>
      <c r="T275" s="106">
        <f t="shared" si="78"/>
        <v>7.8125391402321581E-2</v>
      </c>
      <c r="U275" s="106">
        <f t="shared" si="78"/>
        <v>8.4051767758774085E-2</v>
      </c>
      <c r="V275" s="106">
        <f t="shared" si="78"/>
        <v>7.9871882108526554E-2</v>
      </c>
      <c r="W275" s="106">
        <f t="shared" si="79"/>
        <v>7.5142879599218906E-2</v>
      </c>
      <c r="X275" s="106">
        <f t="shared" si="79"/>
        <v>7.4608218247178087E-2</v>
      </c>
      <c r="Y275" s="106">
        <f t="shared" si="79"/>
        <v>7.3110040728410708E-2</v>
      </c>
      <c r="Z275" s="106">
        <f t="shared" si="79"/>
        <v>7.1752710687199642E-2</v>
      </c>
      <c r="AA275" s="106">
        <f t="shared" si="79"/>
        <v>6.4851531603875412E-2</v>
      </c>
      <c r="AB275" s="106">
        <f t="shared" si="79"/>
        <v>5.9139738074641762E-2</v>
      </c>
      <c r="AC275" s="106">
        <v>7.2236524210330277E-2</v>
      </c>
    </row>
    <row r="276" spans="2:32">
      <c r="B276" s="103" t="s">
        <v>8</v>
      </c>
      <c r="C276" s="103" t="s">
        <v>5</v>
      </c>
      <c r="D276" s="104" t="s">
        <v>14</v>
      </c>
      <c r="E276" s="105"/>
      <c r="F276" s="105" t="s">
        <v>52</v>
      </c>
      <c r="G276" s="106">
        <f t="shared" si="78"/>
        <v>0</v>
      </c>
      <c r="H276" s="106">
        <f t="shared" si="78"/>
        <v>0</v>
      </c>
      <c r="I276" s="106">
        <f t="shared" si="78"/>
        <v>0</v>
      </c>
      <c r="J276" s="106">
        <f t="shared" si="78"/>
        <v>0</v>
      </c>
      <c r="K276" s="106">
        <f t="shared" si="78"/>
        <v>0</v>
      </c>
      <c r="L276" s="106">
        <f t="shared" si="78"/>
        <v>0</v>
      </c>
      <c r="M276" s="106">
        <f t="shared" si="78"/>
        <v>0</v>
      </c>
      <c r="N276" s="106">
        <f t="shared" si="78"/>
        <v>0</v>
      </c>
      <c r="O276" s="106">
        <f t="shared" si="78"/>
        <v>0</v>
      </c>
      <c r="P276" s="106">
        <f t="shared" si="78"/>
        <v>0</v>
      </c>
      <c r="Q276" s="106">
        <f t="shared" si="78"/>
        <v>0</v>
      </c>
      <c r="R276" s="106">
        <f t="shared" si="78"/>
        <v>4.515091452776155E-5</v>
      </c>
      <c r="S276" s="106">
        <f t="shared" si="78"/>
        <v>4.229021690757742E-5</v>
      </c>
      <c r="T276" s="106">
        <f t="shared" si="78"/>
        <v>3.9275010433059479E-5</v>
      </c>
      <c r="U276" s="106">
        <f t="shared" si="78"/>
        <v>4.1747228144019147E-4</v>
      </c>
      <c r="V276" s="106">
        <f t="shared" si="78"/>
        <v>5.0659817343099898E-4</v>
      </c>
      <c r="W276" s="106">
        <f t="shared" si="79"/>
        <v>4.484904425898657E-4</v>
      </c>
      <c r="X276" s="106">
        <f t="shared" si="79"/>
        <v>4.3793069242288791E-4</v>
      </c>
      <c r="Y276" s="106">
        <f t="shared" si="79"/>
        <v>5.2399636460308643E-4</v>
      </c>
      <c r="Z276" s="106">
        <f t="shared" si="79"/>
        <v>6.3480127288008761E-4</v>
      </c>
      <c r="AA276" s="106">
        <f t="shared" si="79"/>
        <v>8.7212131522573799E-4</v>
      </c>
      <c r="AB276" s="106">
        <f t="shared" si="79"/>
        <v>6.7655713811284521E-4</v>
      </c>
      <c r="AC276" s="106">
        <v>6.6996085035589165E-4</v>
      </c>
    </row>
    <row r="277" spans="2:32">
      <c r="B277" s="103" t="s">
        <v>8</v>
      </c>
      <c r="C277" s="103" t="s">
        <v>5</v>
      </c>
      <c r="D277" s="104" t="s">
        <v>73</v>
      </c>
      <c r="E277" s="105"/>
      <c r="F277" s="105" t="s">
        <v>52</v>
      </c>
      <c r="G277" s="106">
        <f t="shared" si="78"/>
        <v>1</v>
      </c>
      <c r="H277" s="106">
        <f t="shared" si="78"/>
        <v>1</v>
      </c>
      <c r="I277" s="106">
        <f t="shared" si="78"/>
        <v>1</v>
      </c>
      <c r="J277" s="106">
        <f t="shared" si="78"/>
        <v>1</v>
      </c>
      <c r="K277" s="106">
        <f t="shared" si="78"/>
        <v>1</v>
      </c>
      <c r="L277" s="106">
        <f t="shared" si="78"/>
        <v>1</v>
      </c>
      <c r="M277" s="106">
        <f t="shared" si="78"/>
        <v>1</v>
      </c>
      <c r="N277" s="106">
        <f t="shared" si="78"/>
        <v>1</v>
      </c>
      <c r="O277" s="106">
        <f t="shared" si="78"/>
        <v>1</v>
      </c>
      <c r="P277" s="106">
        <f t="shared" si="78"/>
        <v>1</v>
      </c>
      <c r="Q277" s="106">
        <f t="shared" si="78"/>
        <v>1</v>
      </c>
      <c r="R277" s="106">
        <f t="shared" si="78"/>
        <v>1</v>
      </c>
      <c r="S277" s="106">
        <f t="shared" si="78"/>
        <v>1</v>
      </c>
      <c r="T277" s="106">
        <f t="shared" si="78"/>
        <v>1</v>
      </c>
      <c r="U277" s="106">
        <f t="shared" si="78"/>
        <v>1</v>
      </c>
      <c r="V277" s="106">
        <f t="shared" si="78"/>
        <v>1</v>
      </c>
      <c r="W277" s="106">
        <f t="shared" si="79"/>
        <v>1</v>
      </c>
      <c r="X277" s="106">
        <f t="shared" si="79"/>
        <v>1</v>
      </c>
      <c r="Y277" s="106">
        <f t="shared" si="79"/>
        <v>1</v>
      </c>
      <c r="Z277" s="106">
        <f t="shared" si="79"/>
        <v>1</v>
      </c>
      <c r="AA277" s="106">
        <f t="shared" si="79"/>
        <v>1</v>
      </c>
      <c r="AB277" s="106">
        <f t="shared" si="79"/>
        <v>1</v>
      </c>
      <c r="AC277" s="106">
        <v>1</v>
      </c>
    </row>
    <row r="278" spans="2:32">
      <c r="B278" s="103" t="s">
        <v>26</v>
      </c>
      <c r="C278" s="103" t="s">
        <v>5</v>
      </c>
      <c r="D278" s="104" t="s">
        <v>33</v>
      </c>
      <c r="E278" s="105"/>
      <c r="F278" s="105" t="s">
        <v>52</v>
      </c>
      <c r="G278" s="106">
        <v>1</v>
      </c>
      <c r="H278" s="106">
        <v>1</v>
      </c>
      <c r="I278" s="106">
        <v>1</v>
      </c>
      <c r="J278" s="106">
        <v>1</v>
      </c>
      <c r="K278" s="106">
        <v>1</v>
      </c>
      <c r="L278" s="106">
        <v>1</v>
      </c>
      <c r="M278" s="106">
        <v>1</v>
      </c>
      <c r="N278" s="106">
        <v>1</v>
      </c>
      <c r="O278" s="106">
        <v>1</v>
      </c>
      <c r="P278" s="106">
        <v>1</v>
      </c>
      <c r="Q278" s="106">
        <v>1</v>
      </c>
      <c r="R278" s="106">
        <v>1</v>
      </c>
      <c r="S278" s="106">
        <v>1</v>
      </c>
      <c r="T278" s="106">
        <v>1</v>
      </c>
      <c r="U278" s="106">
        <v>1</v>
      </c>
      <c r="V278" s="106">
        <v>1</v>
      </c>
      <c r="W278" s="106">
        <v>1</v>
      </c>
      <c r="X278" s="106">
        <v>1</v>
      </c>
      <c r="Y278" s="106">
        <v>1</v>
      </c>
      <c r="Z278" s="106">
        <v>1</v>
      </c>
      <c r="AA278" s="106">
        <v>1</v>
      </c>
      <c r="AB278" s="106">
        <v>1</v>
      </c>
      <c r="AC278" s="106">
        <v>1</v>
      </c>
    </row>
    <row r="279" spans="2:32">
      <c r="B279" s="17"/>
      <c r="C279" s="17"/>
      <c r="D279" s="35"/>
      <c r="E279" s="18"/>
      <c r="F279" s="18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</row>
    <row r="280" spans="2:32">
      <c r="B280" s="17"/>
      <c r="C280" s="17"/>
      <c r="D280" s="35"/>
      <c r="E280" s="18"/>
      <c r="F280" s="18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</row>
    <row r="281" spans="2:32">
      <c r="B281" s="8" t="s">
        <v>56</v>
      </c>
      <c r="C281" s="8"/>
      <c r="D281" s="39"/>
      <c r="E281" s="8"/>
      <c r="F281" s="8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5"/>
      <c r="AA281" s="5"/>
      <c r="AB281" s="5"/>
      <c r="AC281" s="5"/>
    </row>
    <row r="282" spans="2:32">
      <c r="B282" s="2" t="s">
        <v>49</v>
      </c>
      <c r="C282" s="3"/>
      <c r="D282" s="41"/>
      <c r="E282" s="3"/>
      <c r="F282" s="3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</row>
    <row r="283" spans="2:32">
      <c r="B283" s="23" t="s">
        <v>76</v>
      </c>
      <c r="C283" s="23" t="s">
        <v>25</v>
      </c>
      <c r="D283" s="37" t="s">
        <v>84</v>
      </c>
      <c r="E283" s="23"/>
      <c r="F283" s="23" t="s">
        <v>28</v>
      </c>
      <c r="G283" s="24">
        <v>2000</v>
      </c>
      <c r="H283" s="24">
        <v>2001</v>
      </c>
      <c r="I283" s="24">
        <v>2002</v>
      </c>
      <c r="J283" s="24">
        <v>2003</v>
      </c>
      <c r="K283" s="24">
        <v>2004</v>
      </c>
      <c r="L283" s="24">
        <v>2005</v>
      </c>
      <c r="M283" s="24">
        <v>2006</v>
      </c>
      <c r="N283" s="24">
        <v>2007</v>
      </c>
      <c r="O283" s="24">
        <v>2008</v>
      </c>
      <c r="P283" s="24">
        <v>2009</v>
      </c>
      <c r="Q283" s="24">
        <v>2010</v>
      </c>
      <c r="R283" s="24">
        <v>2011</v>
      </c>
      <c r="S283" s="24">
        <v>2012</v>
      </c>
      <c r="T283" s="24">
        <v>2013</v>
      </c>
      <c r="U283" s="24">
        <v>2014</v>
      </c>
      <c r="V283" s="24">
        <v>2015</v>
      </c>
      <c r="W283" s="24">
        <v>2016</v>
      </c>
      <c r="X283" s="24">
        <v>2017</v>
      </c>
      <c r="Y283" s="24">
        <v>2018</v>
      </c>
      <c r="Z283" s="24">
        <v>2019</v>
      </c>
      <c r="AA283" s="24">
        <v>2020</v>
      </c>
      <c r="AB283" s="20">
        <v>2021</v>
      </c>
      <c r="AC283" s="20">
        <v>2022</v>
      </c>
    </row>
    <row r="284" spans="2:32">
      <c r="B284" s="92" t="s">
        <v>9</v>
      </c>
      <c r="C284" s="92" t="s">
        <v>74</v>
      </c>
      <c r="D284" s="100" t="s">
        <v>16</v>
      </c>
      <c r="E284" s="98"/>
      <c r="F284" s="98" t="s">
        <v>27</v>
      </c>
      <c r="G284" s="101">
        <v>166.31060496163732</v>
      </c>
      <c r="H284" s="101">
        <v>160.82121439485991</v>
      </c>
      <c r="I284" s="101">
        <v>150.26472284434732</v>
      </c>
      <c r="J284" s="101">
        <v>145.48879875158997</v>
      </c>
      <c r="K284" s="101">
        <v>137.72928526170895</v>
      </c>
      <c r="L284" s="101">
        <v>128.76395094905462</v>
      </c>
      <c r="M284" s="101">
        <v>122.60372670615536</v>
      </c>
      <c r="N284" s="101">
        <v>115.22975877408479</v>
      </c>
      <c r="O284" s="101">
        <v>107.14636765422652</v>
      </c>
      <c r="P284" s="101">
        <v>110.03599108232534</v>
      </c>
      <c r="Q284" s="101">
        <v>105.02699433829622</v>
      </c>
      <c r="R284" s="101">
        <v>100.04814763429192</v>
      </c>
      <c r="S284" s="101">
        <v>98.540493957727278</v>
      </c>
      <c r="T284" s="101">
        <v>94.289874164220564</v>
      </c>
      <c r="U284" s="101">
        <v>93.10745667246691</v>
      </c>
      <c r="V284" s="101">
        <v>91.939866977835678</v>
      </c>
      <c r="W284" s="101">
        <v>90.786919136217406</v>
      </c>
      <c r="X284" s="101">
        <v>89.648429535286084</v>
      </c>
      <c r="Y284" s="101">
        <v>82.884872370391875</v>
      </c>
      <c r="Z284" s="101">
        <v>79.807413343619643</v>
      </c>
      <c r="AA284" s="101">
        <v>75.96478231686244</v>
      </c>
      <c r="AB284" s="101">
        <v>73.110001108776601</v>
      </c>
      <c r="AC284" s="101">
        <v>71.811843828333579</v>
      </c>
      <c r="AE284" s="82">
        <v>71.811843828333579</v>
      </c>
      <c r="AF284" s="111">
        <f t="shared" ref="AF284:AF299" si="81">+AE284-AC284</f>
        <v>0</v>
      </c>
    </row>
    <row r="285" spans="2:32">
      <c r="B285" s="92" t="s">
        <v>9</v>
      </c>
      <c r="C285" s="92" t="s">
        <v>74</v>
      </c>
      <c r="D285" s="100" t="s">
        <v>18</v>
      </c>
      <c r="E285" s="98"/>
      <c r="F285" s="98" t="s">
        <v>27</v>
      </c>
      <c r="G285" s="101">
        <v>0</v>
      </c>
      <c r="H285" s="101">
        <v>0</v>
      </c>
      <c r="I285" s="101">
        <v>0</v>
      </c>
      <c r="J285" s="101">
        <v>0</v>
      </c>
      <c r="K285" s="101">
        <v>0</v>
      </c>
      <c r="L285" s="101">
        <v>0</v>
      </c>
      <c r="M285" s="101">
        <v>0</v>
      </c>
      <c r="N285" s="101">
        <v>0</v>
      </c>
      <c r="O285" s="101">
        <v>0</v>
      </c>
      <c r="P285" s="101">
        <v>0</v>
      </c>
      <c r="Q285" s="101">
        <v>0</v>
      </c>
      <c r="R285" s="101">
        <v>0</v>
      </c>
      <c r="S285" s="101">
        <v>0</v>
      </c>
      <c r="T285" s="101">
        <v>0</v>
      </c>
      <c r="U285" s="101">
        <v>0</v>
      </c>
      <c r="V285" s="101">
        <v>0</v>
      </c>
      <c r="W285" s="101">
        <v>0</v>
      </c>
      <c r="X285" s="101">
        <v>0</v>
      </c>
      <c r="Y285" s="101">
        <v>0</v>
      </c>
      <c r="Z285" s="101">
        <v>0</v>
      </c>
      <c r="AA285" s="101">
        <v>0</v>
      </c>
      <c r="AB285" s="101">
        <v>0</v>
      </c>
      <c r="AC285" s="101">
        <v>0</v>
      </c>
      <c r="AE285" s="82">
        <v>0</v>
      </c>
      <c r="AF285" s="111">
        <f t="shared" si="81"/>
        <v>0</v>
      </c>
    </row>
    <row r="286" spans="2:32">
      <c r="B286" s="92" t="s">
        <v>9</v>
      </c>
      <c r="C286" s="92" t="s">
        <v>74</v>
      </c>
      <c r="D286" s="100" t="s">
        <v>34</v>
      </c>
      <c r="E286" s="98"/>
      <c r="F286" s="98" t="s">
        <v>27</v>
      </c>
      <c r="G286" s="101">
        <v>0</v>
      </c>
      <c r="H286" s="101">
        <v>0</v>
      </c>
      <c r="I286" s="101">
        <v>0</v>
      </c>
      <c r="J286" s="101">
        <v>0</v>
      </c>
      <c r="K286" s="101">
        <v>0</v>
      </c>
      <c r="L286" s="101">
        <v>0</v>
      </c>
      <c r="M286" s="101">
        <v>0</v>
      </c>
      <c r="N286" s="101">
        <v>0.7028622892588352</v>
      </c>
      <c r="O286" s="101">
        <v>0.79543816790143551</v>
      </c>
      <c r="P286" s="101">
        <v>0.8943622119248561</v>
      </c>
      <c r="Q286" s="101">
        <v>1.0008617883684401</v>
      </c>
      <c r="R286" s="101">
        <v>1.1012749936992137</v>
      </c>
      <c r="S286" s="101">
        <v>2.408962357469024</v>
      </c>
      <c r="T286" s="101">
        <v>2.5981435660235821</v>
      </c>
      <c r="U286" s="101">
        <v>2.7873037350548855</v>
      </c>
      <c r="V286" s="101">
        <v>5.2103566561727348</v>
      </c>
      <c r="W286" s="101">
        <v>6.5299785569161184</v>
      </c>
      <c r="X286" s="101">
        <v>6.8478329372243545</v>
      </c>
      <c r="Y286" s="101">
        <v>7.1162598405810753</v>
      </c>
      <c r="Z286" s="101">
        <v>7.3405124897456853</v>
      </c>
      <c r="AA286" s="101">
        <v>7.5039945518695106</v>
      </c>
      <c r="AB286" s="101">
        <v>7.8425406141954497</v>
      </c>
      <c r="AC286" s="101">
        <v>7.9471107825403235</v>
      </c>
      <c r="AE286" s="82">
        <v>7.9471107825403235</v>
      </c>
      <c r="AF286" s="111">
        <f t="shared" si="81"/>
        <v>0</v>
      </c>
    </row>
    <row r="287" spans="2:32">
      <c r="B287" s="92" t="s">
        <v>9</v>
      </c>
      <c r="C287" s="92" t="s">
        <v>74</v>
      </c>
      <c r="D287" s="100" t="s">
        <v>23</v>
      </c>
      <c r="E287" s="98"/>
      <c r="F287" s="98" t="s">
        <v>27</v>
      </c>
      <c r="G287" s="101">
        <v>11.188003648443971</v>
      </c>
      <c r="H287" s="101">
        <v>7.6134048517610431</v>
      </c>
      <c r="I287" s="101">
        <v>5.7184141820707408</v>
      </c>
      <c r="J287" s="101">
        <v>5.7111536948863213</v>
      </c>
      <c r="K287" s="101">
        <v>5.6569709547040663</v>
      </c>
      <c r="L287" s="101">
        <v>3.5145561199300435</v>
      </c>
      <c r="M287" s="101">
        <v>3.7804232684844958</v>
      </c>
      <c r="N287" s="101">
        <v>3.7804232684844958</v>
      </c>
      <c r="O287" s="101">
        <v>0</v>
      </c>
      <c r="P287" s="101">
        <v>0</v>
      </c>
      <c r="Q287" s="101">
        <v>76.3537317054802</v>
      </c>
      <c r="R287" s="101">
        <v>81.933089545869137</v>
      </c>
      <c r="S287" s="101">
        <v>73.476188882287474</v>
      </c>
      <c r="T287" s="101">
        <v>61.448279541099382</v>
      </c>
      <c r="U287" s="101">
        <v>61.448279541099382</v>
      </c>
      <c r="V287" s="101">
        <v>35.344719379429797</v>
      </c>
      <c r="W287" s="101">
        <v>3.7145802537944128</v>
      </c>
      <c r="X287" s="101">
        <v>3.7145849163362539</v>
      </c>
      <c r="Y287" s="101">
        <v>3.7145849163362539</v>
      </c>
      <c r="Z287" s="101">
        <v>3.7145849163362539</v>
      </c>
      <c r="AA287" s="101">
        <v>3.7145849163362539</v>
      </c>
      <c r="AB287" s="101">
        <v>3.7145849163362539</v>
      </c>
      <c r="AC287" s="101">
        <v>3.7145849163362539</v>
      </c>
      <c r="AE287" s="82">
        <v>3.7145849163362539</v>
      </c>
      <c r="AF287" s="111">
        <f t="shared" si="81"/>
        <v>0</v>
      </c>
    </row>
    <row r="288" spans="2:32">
      <c r="B288" s="92" t="s">
        <v>9</v>
      </c>
      <c r="C288" s="92" t="s">
        <v>74</v>
      </c>
      <c r="D288" s="100" t="s">
        <v>43</v>
      </c>
      <c r="E288" s="98"/>
      <c r="F288" s="98" t="s">
        <v>27</v>
      </c>
      <c r="G288" s="101">
        <v>177.49860861008131</v>
      </c>
      <c r="H288" s="101">
        <v>168.43461924662094</v>
      </c>
      <c r="I288" s="101">
        <v>155.98313702641806</v>
      </c>
      <c r="J288" s="101">
        <v>151.19995244647629</v>
      </c>
      <c r="K288" s="101">
        <v>143.38625621641302</v>
      </c>
      <c r="L288" s="101">
        <v>132.27850706898465</v>
      </c>
      <c r="M288" s="101">
        <v>126.38414997463985</v>
      </c>
      <c r="N288" s="101">
        <v>119.71304433182812</v>
      </c>
      <c r="O288" s="101">
        <v>107.94180582212796</v>
      </c>
      <c r="P288" s="101">
        <v>110.9303532942502</v>
      </c>
      <c r="Q288" s="101">
        <v>182.38158783214487</v>
      </c>
      <c r="R288" s="101">
        <v>183.08251217386027</v>
      </c>
      <c r="S288" s="101">
        <v>174.42564519748379</v>
      </c>
      <c r="T288" s="101">
        <v>158.33629727134354</v>
      </c>
      <c r="U288" s="101">
        <v>157.3430399486212</v>
      </c>
      <c r="V288" s="101">
        <v>132.49494301343822</v>
      </c>
      <c r="W288" s="101">
        <v>101.03147794692794</v>
      </c>
      <c r="X288" s="101">
        <v>100.21084738884669</v>
      </c>
      <c r="Y288" s="101">
        <v>93.715717127309205</v>
      </c>
      <c r="Z288" s="101">
        <v>90.862510749701585</v>
      </c>
      <c r="AA288" s="101">
        <v>87.1833617850682</v>
      </c>
      <c r="AB288" s="101">
        <v>84.667126639308307</v>
      </c>
      <c r="AC288" s="101">
        <v>83.47353952721015</v>
      </c>
      <c r="AE288" s="82">
        <v>83.47353952721015</v>
      </c>
      <c r="AF288" s="111">
        <f t="shared" si="81"/>
        <v>0</v>
      </c>
    </row>
    <row r="289" spans="2:32">
      <c r="B289" s="92" t="s">
        <v>10</v>
      </c>
      <c r="C289" s="92" t="s">
        <v>74</v>
      </c>
      <c r="D289" s="100" t="s">
        <v>88</v>
      </c>
      <c r="E289" s="98"/>
      <c r="F289" s="98" t="s">
        <v>27</v>
      </c>
      <c r="G289" s="101">
        <v>0.30649468043129924</v>
      </c>
      <c r="H289" s="101">
        <v>0.29637825395377471</v>
      </c>
      <c r="I289" s="101">
        <v>0.27692364067161868</v>
      </c>
      <c r="J289" s="101">
        <v>0.2681220652765231</v>
      </c>
      <c r="K289" s="101">
        <v>0.2538220174357253</v>
      </c>
      <c r="L289" s="101">
        <v>0.23729975611780998</v>
      </c>
      <c r="M289" s="101">
        <v>0.22594704676323774</v>
      </c>
      <c r="N289" s="101">
        <v>0.21235752283978171</v>
      </c>
      <c r="O289" s="101">
        <v>0.19746059922716155</v>
      </c>
      <c r="P289" s="101">
        <v>0.20278590129894605</v>
      </c>
      <c r="Q289" s="101">
        <v>0.19355479510041618</v>
      </c>
      <c r="R289" s="101">
        <v>0.18437925256774232</v>
      </c>
      <c r="S289" s="101">
        <v>0.18160078975169797</v>
      </c>
      <c r="T289" s="101">
        <v>0.17376730038674551</v>
      </c>
      <c r="U289" s="101">
        <v>0.17158821703030525</v>
      </c>
      <c r="V289" s="101">
        <v>0.16584389171930328</v>
      </c>
      <c r="W289" s="101">
        <v>0.15775450516402728</v>
      </c>
      <c r="X289" s="101">
        <v>0.15511471415265518</v>
      </c>
      <c r="Y289" s="101">
        <v>0.14341203021579085</v>
      </c>
      <c r="Z289" s="101">
        <v>0.13808723892018437</v>
      </c>
      <c r="AA289" s="101">
        <v>0.13143850434224111</v>
      </c>
      <c r="AB289" s="101">
        <v>0.13289787560309504</v>
      </c>
      <c r="AC289" s="101">
        <v>0.13053811165625989</v>
      </c>
      <c r="AE289" s="82">
        <v>0.13053811165625989</v>
      </c>
      <c r="AF289" s="111">
        <f t="shared" si="81"/>
        <v>0</v>
      </c>
    </row>
    <row r="290" spans="2:32">
      <c r="B290" s="92" t="s">
        <v>10</v>
      </c>
      <c r="C290" s="92" t="s">
        <v>74</v>
      </c>
      <c r="D290" s="100" t="s">
        <v>95</v>
      </c>
      <c r="E290" s="98"/>
      <c r="F290" s="98" t="s">
        <v>27</v>
      </c>
      <c r="G290" s="101">
        <v>5.1844213286050227</v>
      </c>
      <c r="H290" s="101">
        <v>5.0609204828542111</v>
      </c>
      <c r="I290" s="101">
        <v>6.9097483391309371</v>
      </c>
      <c r="J290" s="101">
        <v>7.6025806438179924</v>
      </c>
      <c r="K290" s="101">
        <v>7.614504293580608</v>
      </c>
      <c r="L290" s="101">
        <v>9.9778366394758784</v>
      </c>
      <c r="M290" s="101">
        <v>13.936867838054434</v>
      </c>
      <c r="N290" s="101">
        <v>13.606619660199858</v>
      </c>
      <c r="O290" s="101">
        <v>18.969891690232178</v>
      </c>
      <c r="P290" s="101">
        <v>24.584309197675406</v>
      </c>
      <c r="Q290" s="101">
        <v>32.131157693858015</v>
      </c>
      <c r="R290" s="101">
        <v>39.490382475892034</v>
      </c>
      <c r="S290" s="101">
        <v>50.775602087617365</v>
      </c>
      <c r="T290" s="101">
        <v>57.373148795555444</v>
      </c>
      <c r="U290" s="101">
        <v>58.809252429745776</v>
      </c>
      <c r="V290" s="101">
        <v>65.498229704453522</v>
      </c>
      <c r="W290" s="101">
        <v>73.193857713420073</v>
      </c>
      <c r="X290" s="101">
        <v>81.995260369688808</v>
      </c>
      <c r="Y290" s="101">
        <v>105.88729787468536</v>
      </c>
      <c r="Z290" s="101">
        <v>115.21960391904041</v>
      </c>
      <c r="AA290" s="101">
        <v>137.44619366398192</v>
      </c>
      <c r="AB290" s="101">
        <v>139.16267458694216</v>
      </c>
      <c r="AC290" s="101">
        <v>154.13140955314421</v>
      </c>
      <c r="AE290" s="82">
        <v>154.13140955314421</v>
      </c>
      <c r="AF290" s="111">
        <f t="shared" si="81"/>
        <v>0</v>
      </c>
    </row>
    <row r="291" spans="2:32">
      <c r="B291" s="92" t="s">
        <v>10</v>
      </c>
      <c r="C291" s="92" t="s">
        <v>74</v>
      </c>
      <c r="D291" s="100" t="s">
        <v>15</v>
      </c>
      <c r="E291" s="98"/>
      <c r="F291" s="98" t="s">
        <v>27</v>
      </c>
      <c r="G291" s="101">
        <v>474.69877440862007</v>
      </c>
      <c r="H291" s="101">
        <v>432.7512970707719</v>
      </c>
      <c r="I291" s="101">
        <v>416.808666550726</v>
      </c>
      <c r="J291" s="101">
        <v>382.37824186007083</v>
      </c>
      <c r="K291" s="101">
        <v>394.61559182502862</v>
      </c>
      <c r="L291" s="101">
        <v>368.78313820162464</v>
      </c>
      <c r="M291" s="101">
        <v>321.34845054324262</v>
      </c>
      <c r="N291" s="101">
        <v>328.81028557597199</v>
      </c>
      <c r="O291" s="101">
        <v>354.56921583067327</v>
      </c>
      <c r="P291" s="101">
        <v>415.73352531736271</v>
      </c>
      <c r="Q291" s="101">
        <v>406.9684856192498</v>
      </c>
      <c r="R291" s="101">
        <v>278.21265750086025</v>
      </c>
      <c r="S291" s="101">
        <v>76.19736193527828</v>
      </c>
      <c r="T291" s="101">
        <v>79.950566973488549</v>
      </c>
      <c r="U291" s="101">
        <v>84.771006093969262</v>
      </c>
      <c r="V291" s="101">
        <v>88.032625447158154</v>
      </c>
      <c r="W291" s="101">
        <v>103.03496704785461</v>
      </c>
      <c r="X291" s="101">
        <v>61.999320726758611</v>
      </c>
      <c r="Y291" s="101">
        <v>40.072800590627011</v>
      </c>
      <c r="Z291" s="101">
        <v>188.1008824712915</v>
      </c>
      <c r="AA291" s="101">
        <v>68.714945670179929</v>
      </c>
      <c r="AB291" s="101">
        <v>368.12983139449199</v>
      </c>
      <c r="AC291" s="101">
        <v>109.85888708098668</v>
      </c>
      <c r="AE291" s="82">
        <v>109.85888708098668</v>
      </c>
      <c r="AF291" s="111">
        <f t="shared" si="81"/>
        <v>0</v>
      </c>
    </row>
    <row r="292" spans="2:32">
      <c r="B292" s="92" t="s">
        <v>10</v>
      </c>
      <c r="C292" s="92" t="s">
        <v>74</v>
      </c>
      <c r="D292" s="100" t="s">
        <v>40</v>
      </c>
      <c r="E292" s="98"/>
      <c r="F292" s="98" t="s">
        <v>27</v>
      </c>
      <c r="G292" s="101"/>
      <c r="H292" s="101"/>
      <c r="I292" s="101"/>
      <c r="J292" s="101"/>
      <c r="K292" s="101"/>
      <c r="L292" s="101"/>
      <c r="M292" s="101"/>
      <c r="N292" s="101"/>
      <c r="O292" s="101"/>
      <c r="P292" s="101"/>
      <c r="Q292" s="101">
        <v>0</v>
      </c>
      <c r="R292" s="101">
        <v>0</v>
      </c>
      <c r="S292" s="101">
        <v>0</v>
      </c>
      <c r="T292" s="101">
        <v>0</v>
      </c>
      <c r="U292" s="101">
        <v>0</v>
      </c>
      <c r="V292" s="101">
        <v>0</v>
      </c>
      <c r="W292" s="101">
        <v>0</v>
      </c>
      <c r="X292" s="101">
        <v>0</v>
      </c>
      <c r="Y292" s="101">
        <v>0</v>
      </c>
      <c r="Z292" s="101">
        <v>0</v>
      </c>
      <c r="AA292" s="101">
        <v>0</v>
      </c>
      <c r="AB292" s="101">
        <v>0</v>
      </c>
      <c r="AC292" s="101">
        <v>0</v>
      </c>
      <c r="AE292" s="82">
        <v>0</v>
      </c>
      <c r="AF292" s="111">
        <f t="shared" si="81"/>
        <v>0</v>
      </c>
    </row>
    <row r="293" spans="2:32">
      <c r="B293" s="92" t="s">
        <v>10</v>
      </c>
      <c r="C293" s="92" t="s">
        <v>74</v>
      </c>
      <c r="D293" s="100" t="s">
        <v>37</v>
      </c>
      <c r="E293" s="98"/>
      <c r="F293" s="98" t="s">
        <v>27</v>
      </c>
      <c r="G293" s="101">
        <v>3.4215643200737698</v>
      </c>
      <c r="H293" s="101">
        <v>3.7364451030436241</v>
      </c>
      <c r="I293" s="101">
        <v>4.3620688560231526</v>
      </c>
      <c r="J293" s="101">
        <v>2.9277400848259147</v>
      </c>
      <c r="K293" s="101">
        <v>1.7221441874275463</v>
      </c>
      <c r="L293" s="101">
        <v>1.1209403142130219</v>
      </c>
      <c r="M293" s="101">
        <v>0.4438313147289441</v>
      </c>
      <c r="N293" s="101">
        <v>0.30321350708213063</v>
      </c>
      <c r="O293" s="101">
        <v>0.22663005081910478</v>
      </c>
      <c r="P293" s="101">
        <v>0.18321693123687582</v>
      </c>
      <c r="Q293" s="101">
        <v>7.8075782248664946E-2</v>
      </c>
      <c r="R293" s="101">
        <v>0</v>
      </c>
      <c r="S293" s="101">
        <v>0</v>
      </c>
      <c r="T293" s="101">
        <v>0</v>
      </c>
      <c r="U293" s="101">
        <v>0</v>
      </c>
      <c r="V293" s="101">
        <v>0</v>
      </c>
      <c r="W293" s="101">
        <v>0</v>
      </c>
      <c r="X293" s="101">
        <v>0</v>
      </c>
      <c r="Y293" s="101">
        <v>0</v>
      </c>
      <c r="Z293" s="101">
        <v>0</v>
      </c>
      <c r="AA293" s="101">
        <v>0</v>
      </c>
      <c r="AB293" s="101">
        <v>0</v>
      </c>
      <c r="AC293" s="101">
        <v>0</v>
      </c>
      <c r="AE293" s="82">
        <v>0</v>
      </c>
      <c r="AF293" s="111">
        <f t="shared" si="81"/>
        <v>0</v>
      </c>
    </row>
    <row r="294" spans="2:32">
      <c r="B294" s="92" t="s">
        <v>10</v>
      </c>
      <c r="C294" s="92" t="s">
        <v>74</v>
      </c>
      <c r="D294" s="100" t="s">
        <v>97</v>
      </c>
      <c r="E294" s="98"/>
      <c r="F294" s="98" t="s">
        <v>27</v>
      </c>
      <c r="G294" s="101">
        <v>1377.5979606663905</v>
      </c>
      <c r="H294" s="101">
        <v>1215.3238157881174</v>
      </c>
      <c r="I294" s="101">
        <v>1165.601826253996</v>
      </c>
      <c r="J294" s="101">
        <v>1279.0747982638206</v>
      </c>
      <c r="K294" s="101">
        <v>1540.8921315910879</v>
      </c>
      <c r="L294" s="101">
        <v>1404.6081387297575</v>
      </c>
      <c r="M294" s="101">
        <v>1492.3114722631065</v>
      </c>
      <c r="N294" s="101">
        <v>1416.561070985608</v>
      </c>
      <c r="O294" s="101">
        <v>1629.9872036193817</v>
      </c>
      <c r="P294" s="101">
        <v>1571.6260569299172</v>
      </c>
      <c r="Q294" s="101">
        <v>1745.8426107994351</v>
      </c>
      <c r="R294" s="101">
        <v>1721.4290932853021</v>
      </c>
      <c r="S294" s="101">
        <v>1721.7808921643607</v>
      </c>
      <c r="T294" s="101">
        <v>1722.6071890627529</v>
      </c>
      <c r="U294" s="101">
        <v>1679.1314229887978</v>
      </c>
      <c r="V294" s="101">
        <v>1705.922735899002</v>
      </c>
      <c r="W294" s="101">
        <v>1715.4690880717535</v>
      </c>
      <c r="X294" s="101">
        <v>1698.6526315044728</v>
      </c>
      <c r="Y294" s="101">
        <v>1761.4821163653867</v>
      </c>
      <c r="Z294" s="101">
        <v>1821.0023447916496</v>
      </c>
      <c r="AA294" s="101">
        <v>1892.4320588658568</v>
      </c>
      <c r="AB294" s="101">
        <v>2192.726399031148</v>
      </c>
      <c r="AC294" s="113">
        <v>2150.2260181403931</v>
      </c>
      <c r="AE294" s="112">
        <v>2150.2260181403931</v>
      </c>
      <c r="AF294" s="111">
        <f t="shared" si="81"/>
        <v>0</v>
      </c>
    </row>
    <row r="295" spans="2:32">
      <c r="B295" s="92" t="s">
        <v>10</v>
      </c>
      <c r="C295" s="92" t="s">
        <v>74</v>
      </c>
      <c r="D295" s="100" t="s">
        <v>98</v>
      </c>
      <c r="E295" s="98"/>
      <c r="F295" s="98" t="s">
        <v>27</v>
      </c>
      <c r="G295" s="101">
        <v>0</v>
      </c>
      <c r="H295" s="101">
        <v>0</v>
      </c>
      <c r="I295" s="101">
        <v>0</v>
      </c>
      <c r="J295" s="101">
        <v>0</v>
      </c>
      <c r="K295" s="101">
        <v>0</v>
      </c>
      <c r="L295" s="101">
        <v>0</v>
      </c>
      <c r="M295" s="101">
        <v>0</v>
      </c>
      <c r="N295" s="101">
        <v>0</v>
      </c>
      <c r="O295" s="101">
        <v>0</v>
      </c>
      <c r="P295" s="101">
        <v>0</v>
      </c>
      <c r="Q295" s="101">
        <v>0</v>
      </c>
      <c r="R295" s="101">
        <v>0</v>
      </c>
      <c r="S295" s="101">
        <v>0</v>
      </c>
      <c r="T295" s="101">
        <v>0</v>
      </c>
      <c r="U295" s="101">
        <v>0</v>
      </c>
      <c r="V295" s="101">
        <v>0</v>
      </c>
      <c r="W295" s="101">
        <v>0</v>
      </c>
      <c r="X295" s="101">
        <v>0</v>
      </c>
      <c r="Y295" s="101">
        <v>0</v>
      </c>
      <c r="Z295" s="101">
        <v>0</v>
      </c>
      <c r="AA295" s="101">
        <v>0</v>
      </c>
      <c r="AB295" s="101">
        <v>0</v>
      </c>
      <c r="AC295" s="101">
        <v>0</v>
      </c>
      <c r="AE295" s="82">
        <v>0</v>
      </c>
      <c r="AF295" s="111">
        <f t="shared" si="81"/>
        <v>0</v>
      </c>
    </row>
    <row r="296" spans="2:32">
      <c r="B296" s="92" t="s">
        <v>10</v>
      </c>
      <c r="C296" s="92" t="s">
        <v>74</v>
      </c>
      <c r="D296" s="100" t="s">
        <v>24</v>
      </c>
      <c r="E296" s="98"/>
      <c r="F296" s="98" t="s">
        <v>27</v>
      </c>
      <c r="G296" s="101">
        <v>0</v>
      </c>
      <c r="H296" s="101">
        <v>0</v>
      </c>
      <c r="I296" s="101">
        <v>0</v>
      </c>
      <c r="J296" s="101">
        <v>0</v>
      </c>
      <c r="K296" s="101">
        <v>2.2480024944813546</v>
      </c>
      <c r="L296" s="101">
        <v>9.4096029185481846</v>
      </c>
      <c r="M296" s="101">
        <v>21.887868358778849</v>
      </c>
      <c r="N296" s="101">
        <v>34.536418572099471</v>
      </c>
      <c r="O296" s="101">
        <v>42.892170937410221</v>
      </c>
      <c r="P296" s="101">
        <v>40.617273347737431</v>
      </c>
      <c r="Q296" s="101">
        <v>47.872644027474919</v>
      </c>
      <c r="R296" s="101">
        <v>69.886901209459467</v>
      </c>
      <c r="S296" s="101">
        <v>59.193947642261378</v>
      </c>
      <c r="T296" s="101">
        <v>65.491899152800201</v>
      </c>
      <c r="U296" s="101">
        <v>68.110515779452868</v>
      </c>
      <c r="V296" s="101">
        <v>70.665970880242483</v>
      </c>
      <c r="W296" s="101">
        <v>70.742330581959024</v>
      </c>
      <c r="X296" s="101">
        <v>134.2870398905043</v>
      </c>
      <c r="Y296" s="101">
        <v>66.14953867183101</v>
      </c>
      <c r="Z296" s="101">
        <v>67.357995374923419</v>
      </c>
      <c r="AA296" s="101">
        <v>14.333598645689658</v>
      </c>
      <c r="AB296" s="101">
        <v>17.319530213722029</v>
      </c>
      <c r="AC296" s="101">
        <v>18.530724223489216</v>
      </c>
      <c r="AE296" s="82">
        <v>18.530724223489216</v>
      </c>
      <c r="AF296" s="111">
        <f t="shared" si="81"/>
        <v>0</v>
      </c>
    </row>
    <row r="297" spans="2:32">
      <c r="B297" s="92" t="s">
        <v>10</v>
      </c>
      <c r="C297" s="92" t="s">
        <v>74</v>
      </c>
      <c r="D297" s="100" t="s">
        <v>14</v>
      </c>
      <c r="E297" s="98"/>
      <c r="F297" s="98" t="s">
        <v>27</v>
      </c>
      <c r="G297" s="101">
        <v>1266.0753027574765</v>
      </c>
      <c r="H297" s="101">
        <v>1282.3312607703949</v>
      </c>
      <c r="I297" s="101">
        <v>1304.1963333812791</v>
      </c>
      <c r="J297" s="101">
        <v>1306.2634690656846</v>
      </c>
      <c r="K297" s="101">
        <v>1333.1555252869507</v>
      </c>
      <c r="L297" s="101">
        <v>1342.5322979192513</v>
      </c>
      <c r="M297" s="101">
        <v>1371.8212771344656</v>
      </c>
      <c r="N297" s="101">
        <v>1437.8386704426223</v>
      </c>
      <c r="O297" s="101">
        <v>1671.0422301062122</v>
      </c>
      <c r="P297" s="101">
        <v>1873.8173664353092</v>
      </c>
      <c r="Q297" s="101">
        <v>1994.8953118510888</v>
      </c>
      <c r="R297" s="101">
        <v>2597.7967712175373</v>
      </c>
      <c r="S297" s="101">
        <v>2682.2354314433064</v>
      </c>
      <c r="T297" s="101">
        <v>3558.1498506244066</v>
      </c>
      <c r="U297" s="101">
        <v>3097.7216803743977</v>
      </c>
      <c r="V297" s="101">
        <v>3333.8387564951217</v>
      </c>
      <c r="W297" s="101">
        <v>3588.557538753475</v>
      </c>
      <c r="X297" s="101">
        <v>3804.0465038949919</v>
      </c>
      <c r="Y297" s="101">
        <v>4321.0064697101261</v>
      </c>
      <c r="Z297" s="101">
        <v>4555.9576602566385</v>
      </c>
      <c r="AA297" s="101">
        <v>4813.4865318274851</v>
      </c>
      <c r="AB297" s="101">
        <v>4970.0979283966881</v>
      </c>
      <c r="AC297" s="101">
        <v>5144.4627102173772</v>
      </c>
      <c r="AE297" s="82">
        <v>5144.4627102173772</v>
      </c>
      <c r="AF297" s="111">
        <f t="shared" si="81"/>
        <v>0</v>
      </c>
    </row>
    <row r="298" spans="2:32">
      <c r="B298" s="92" t="s">
        <v>8</v>
      </c>
      <c r="C298" s="92" t="s">
        <v>74</v>
      </c>
      <c r="D298" s="100" t="s">
        <v>73</v>
      </c>
      <c r="E298" s="98"/>
      <c r="F298" s="98" t="s">
        <v>27</v>
      </c>
      <c r="G298" s="101">
        <v>3127.2845181615971</v>
      </c>
      <c r="H298" s="101">
        <v>2939.5001174691361</v>
      </c>
      <c r="I298" s="101">
        <v>2898.1555670218268</v>
      </c>
      <c r="J298" s="101">
        <v>2978.5149519834968</v>
      </c>
      <c r="K298" s="101">
        <v>3280.5017216959923</v>
      </c>
      <c r="L298" s="101">
        <v>3136.6692544789885</v>
      </c>
      <c r="M298" s="101">
        <v>3221.9757144991399</v>
      </c>
      <c r="N298" s="101">
        <v>3231.8686362664234</v>
      </c>
      <c r="O298" s="101">
        <v>3717.8848028339557</v>
      </c>
      <c r="P298" s="101">
        <v>3926.7645340605377</v>
      </c>
      <c r="Q298" s="101">
        <v>4227.9818405684555</v>
      </c>
      <c r="R298" s="101">
        <v>4707.0001849416185</v>
      </c>
      <c r="S298" s="101">
        <v>4590.3648360625757</v>
      </c>
      <c r="T298" s="101">
        <v>5483.7464219093908</v>
      </c>
      <c r="U298" s="101">
        <v>4988.7154658833933</v>
      </c>
      <c r="V298" s="101">
        <v>5264.1241623176975</v>
      </c>
      <c r="W298" s="101">
        <v>5551.1555366736266</v>
      </c>
      <c r="X298" s="101">
        <v>5781.1358711005687</v>
      </c>
      <c r="Y298" s="101">
        <v>6294.7416352428718</v>
      </c>
      <c r="Z298" s="101">
        <v>6747.7765740524637</v>
      </c>
      <c r="AA298" s="101">
        <v>6926.5447671775355</v>
      </c>
      <c r="AB298" s="101">
        <v>7687.5692614985956</v>
      </c>
      <c r="AC298" s="101">
        <v>7577.340287327047</v>
      </c>
      <c r="AE298" s="112">
        <v>7577.340287327047</v>
      </c>
      <c r="AF298" s="111">
        <f t="shared" si="81"/>
        <v>0</v>
      </c>
    </row>
    <row r="299" spans="2:32">
      <c r="B299" s="92" t="s">
        <v>26</v>
      </c>
      <c r="C299" s="92" t="s">
        <v>74</v>
      </c>
      <c r="D299" s="100" t="s">
        <v>33</v>
      </c>
      <c r="E299" s="98"/>
      <c r="F299" s="98" t="s">
        <v>27</v>
      </c>
      <c r="G299" s="101">
        <v>3304.7831267716783</v>
      </c>
      <c r="H299" s="101">
        <v>3107.934736715757</v>
      </c>
      <c r="I299" s="101">
        <v>3054.138704048245</v>
      </c>
      <c r="J299" s="101">
        <v>3129.7149044299731</v>
      </c>
      <c r="K299" s="101">
        <v>3423.8879779124054</v>
      </c>
      <c r="L299" s="101">
        <v>3268.9477615479732</v>
      </c>
      <c r="M299" s="101">
        <v>3348.3598644737799</v>
      </c>
      <c r="N299" s="101">
        <v>3351.5816805982518</v>
      </c>
      <c r="O299" s="101">
        <v>3825.8266086560839</v>
      </c>
      <c r="P299" s="101">
        <v>4037.6948873547881</v>
      </c>
      <c r="Q299" s="101">
        <v>4410.3634284006002</v>
      </c>
      <c r="R299" s="101">
        <v>4890.0826971154784</v>
      </c>
      <c r="S299" s="101">
        <v>4764.7904812600591</v>
      </c>
      <c r="T299" s="101">
        <v>5642.0827191807348</v>
      </c>
      <c r="U299" s="101">
        <v>5146.0585058320148</v>
      </c>
      <c r="V299" s="101">
        <v>5396.6191053311359</v>
      </c>
      <c r="W299" s="101">
        <v>5652.1870146205547</v>
      </c>
      <c r="X299" s="101">
        <v>5881.3467184894153</v>
      </c>
      <c r="Y299" s="101">
        <v>6388.4573523701811</v>
      </c>
      <c r="Z299" s="101">
        <v>6838.6390848021656</v>
      </c>
      <c r="AA299" s="101">
        <v>7013.7281289626035</v>
      </c>
      <c r="AB299" s="101">
        <v>7772.2363881379042</v>
      </c>
      <c r="AC299" s="101">
        <v>7660.8138268542571</v>
      </c>
      <c r="AE299" s="112">
        <v>7660.8138268542571</v>
      </c>
      <c r="AF299" s="111">
        <f t="shared" si="81"/>
        <v>0</v>
      </c>
    </row>
    <row r="300" spans="2:32">
      <c r="B300" s="92" t="s">
        <v>26</v>
      </c>
      <c r="C300" s="92" t="s">
        <v>74</v>
      </c>
      <c r="D300" s="100" t="s">
        <v>85</v>
      </c>
      <c r="E300" s="98"/>
      <c r="F300" s="98" t="s">
        <v>82</v>
      </c>
      <c r="G300" s="102">
        <v>-2.90493058778728E-2</v>
      </c>
      <c r="H300" s="102">
        <v>-5.9564692297438326E-2</v>
      </c>
      <c r="I300" s="102">
        <v>-1.7309254287739551E-2</v>
      </c>
      <c r="J300" s="102">
        <v>2.4745503628093912E-2</v>
      </c>
      <c r="K300" s="102">
        <v>9.3993568892183577E-2</v>
      </c>
      <c r="L300" s="102">
        <v>-4.525271193565783E-2</v>
      </c>
      <c r="M300" s="102">
        <v>2.429286385665641E-2</v>
      </c>
      <c r="N300" s="102">
        <v>9.6220724619699993E-4</v>
      </c>
      <c r="O300" s="102">
        <v>0.14149884241316779</v>
      </c>
      <c r="P300" s="102">
        <v>5.5378432001947919E-2</v>
      </c>
      <c r="Q300" s="102">
        <v>9.2297350701988856E-2</v>
      </c>
      <c r="R300" s="102">
        <v>0.10877091570860542</v>
      </c>
      <c r="S300" s="102">
        <v>-2.5621696731085053E-2</v>
      </c>
      <c r="T300" s="102">
        <v>0.18411979317266303</v>
      </c>
      <c r="U300" s="102">
        <v>-8.7915090585688138E-2</v>
      </c>
      <c r="V300" s="102">
        <v>4.8689807784960459E-2</v>
      </c>
      <c r="W300" s="102">
        <v>4.7357040454634181E-2</v>
      </c>
      <c r="X300" s="102">
        <v>4.0543545936482905E-2</v>
      </c>
      <c r="Y300" s="102">
        <v>8.6223556976592119E-2</v>
      </c>
      <c r="Z300" s="102">
        <v>7.0467987434394086E-2</v>
      </c>
      <c r="AA300" s="102">
        <v>2.5602907536025121E-2</v>
      </c>
      <c r="AB300" s="102">
        <v>0.10814623053937678</v>
      </c>
      <c r="AC300" s="102">
        <v>9.2259877485066477E-2</v>
      </c>
    </row>
    <row r="301" spans="2:32">
      <c r="B301" s="103" t="s">
        <v>9</v>
      </c>
      <c r="C301" s="103" t="s">
        <v>74</v>
      </c>
      <c r="D301" s="104" t="s">
        <v>16</v>
      </c>
      <c r="E301" s="105"/>
      <c r="F301" s="105" t="s">
        <v>52</v>
      </c>
      <c r="G301" s="106">
        <f t="shared" ref="G301:AB301" si="82">G284/G$288</f>
        <v>0.93696849943753002</v>
      </c>
      <c r="H301" s="106">
        <f t="shared" si="82"/>
        <v>0.95479904970952834</v>
      </c>
      <c r="I301" s="106">
        <f t="shared" si="82"/>
        <v>0.96333953598392985</v>
      </c>
      <c r="J301" s="106">
        <f t="shared" si="82"/>
        <v>0.9622278075986298</v>
      </c>
      <c r="K301" s="106">
        <f t="shared" si="82"/>
        <v>0.96054732786825825</v>
      </c>
      <c r="L301" s="106">
        <f t="shared" si="82"/>
        <v>0.97343063360930471</v>
      </c>
      <c r="M301" s="106">
        <f t="shared" si="82"/>
        <v>0.97008783720709379</v>
      </c>
      <c r="N301" s="106">
        <f t="shared" si="82"/>
        <v>0.96254973229720664</v>
      </c>
      <c r="O301" s="106">
        <f t="shared" si="82"/>
        <v>0.99263086102883802</v>
      </c>
      <c r="P301" s="106">
        <f t="shared" si="82"/>
        <v>0.9919376240554062</v>
      </c>
      <c r="Q301" s="106">
        <f t="shared" si="82"/>
        <v>0.575864019974198</v>
      </c>
      <c r="R301" s="106">
        <f t="shared" si="82"/>
        <v>0.5464647958254113</v>
      </c>
      <c r="S301" s="106">
        <f t="shared" si="82"/>
        <v>0.56494269432777644</v>
      </c>
      <c r="T301" s="106">
        <f t="shared" si="82"/>
        <v>0.59550384712252324</v>
      </c>
      <c r="U301" s="106">
        <f t="shared" si="82"/>
        <v>0.59174817458001461</v>
      </c>
      <c r="V301" s="106">
        <f t="shared" si="82"/>
        <v>0.69391227232356134</v>
      </c>
      <c r="W301" s="106">
        <f t="shared" si="82"/>
        <v>0.89860032715653215</v>
      </c>
      <c r="X301" s="106">
        <f t="shared" si="82"/>
        <v>0.89459805870540732</v>
      </c>
      <c r="Y301" s="106">
        <f t="shared" si="82"/>
        <v>0.88442872669688866</v>
      </c>
      <c r="Z301" s="106">
        <f t="shared" si="82"/>
        <v>0.87833158785876664</v>
      </c>
      <c r="AA301" s="106">
        <f t="shared" si="82"/>
        <v>0.87132201330039616</v>
      </c>
      <c r="AB301" s="106">
        <f t="shared" si="82"/>
        <v>0.86349925893001678</v>
      </c>
      <c r="AC301" s="106">
        <v>0.860294702190325</v>
      </c>
    </row>
    <row r="302" spans="2:32">
      <c r="B302" s="103" t="s">
        <v>9</v>
      </c>
      <c r="C302" s="103" t="s">
        <v>74</v>
      </c>
      <c r="D302" s="104" t="s">
        <v>18</v>
      </c>
      <c r="E302" s="105"/>
      <c r="F302" s="105" t="s">
        <v>52</v>
      </c>
      <c r="G302" s="106">
        <f t="shared" ref="G302:AB302" si="83">G285/G$288</f>
        <v>0</v>
      </c>
      <c r="H302" s="106">
        <f t="shared" si="83"/>
        <v>0</v>
      </c>
      <c r="I302" s="106">
        <f t="shared" si="83"/>
        <v>0</v>
      </c>
      <c r="J302" s="106">
        <f t="shared" si="83"/>
        <v>0</v>
      </c>
      <c r="K302" s="106">
        <f t="shared" si="83"/>
        <v>0</v>
      </c>
      <c r="L302" s="106">
        <f t="shared" si="83"/>
        <v>0</v>
      </c>
      <c r="M302" s="106">
        <f t="shared" si="83"/>
        <v>0</v>
      </c>
      <c r="N302" s="106">
        <f t="shared" si="83"/>
        <v>0</v>
      </c>
      <c r="O302" s="106">
        <f t="shared" si="83"/>
        <v>0</v>
      </c>
      <c r="P302" s="106">
        <f t="shared" si="83"/>
        <v>0</v>
      </c>
      <c r="Q302" s="106">
        <f t="shared" si="83"/>
        <v>0</v>
      </c>
      <c r="R302" s="106">
        <f t="shared" si="83"/>
        <v>0</v>
      </c>
      <c r="S302" s="106">
        <f t="shared" si="83"/>
        <v>0</v>
      </c>
      <c r="T302" s="106">
        <f t="shared" si="83"/>
        <v>0</v>
      </c>
      <c r="U302" s="106">
        <f t="shared" si="83"/>
        <v>0</v>
      </c>
      <c r="V302" s="106">
        <f t="shared" si="83"/>
        <v>0</v>
      </c>
      <c r="W302" s="106">
        <f t="shared" si="83"/>
        <v>0</v>
      </c>
      <c r="X302" s="106">
        <f t="shared" si="83"/>
        <v>0</v>
      </c>
      <c r="Y302" s="106">
        <f t="shared" si="83"/>
        <v>0</v>
      </c>
      <c r="Z302" s="106">
        <f t="shared" si="83"/>
        <v>0</v>
      </c>
      <c r="AA302" s="106">
        <f t="shared" si="83"/>
        <v>0</v>
      </c>
      <c r="AB302" s="106">
        <f t="shared" si="83"/>
        <v>0</v>
      </c>
      <c r="AC302" s="106">
        <v>0</v>
      </c>
    </row>
    <row r="303" spans="2:32">
      <c r="B303" s="103" t="s">
        <v>9</v>
      </c>
      <c r="C303" s="103" t="s">
        <v>74</v>
      </c>
      <c r="D303" s="104" t="s">
        <v>34</v>
      </c>
      <c r="E303" s="105"/>
      <c r="F303" s="105" t="s">
        <v>52</v>
      </c>
      <c r="G303" s="106">
        <f t="shared" ref="G303:AB303" si="84">G286/G$288</f>
        <v>0</v>
      </c>
      <c r="H303" s="106">
        <f t="shared" si="84"/>
        <v>0</v>
      </c>
      <c r="I303" s="106">
        <f t="shared" si="84"/>
        <v>0</v>
      </c>
      <c r="J303" s="106">
        <f t="shared" si="84"/>
        <v>0</v>
      </c>
      <c r="K303" s="106">
        <f t="shared" si="84"/>
        <v>0</v>
      </c>
      <c r="L303" s="106">
        <f t="shared" si="84"/>
        <v>0</v>
      </c>
      <c r="M303" s="106">
        <f t="shared" si="84"/>
        <v>0</v>
      </c>
      <c r="N303" s="106">
        <f t="shared" si="84"/>
        <v>5.8712255893401018E-3</v>
      </c>
      <c r="O303" s="106">
        <f t="shared" si="84"/>
        <v>7.3691389711619173E-3</v>
      </c>
      <c r="P303" s="106">
        <f t="shared" si="84"/>
        <v>8.0623759445938147E-3</v>
      </c>
      <c r="Q303" s="106">
        <f t="shared" si="84"/>
        <v>5.4877348106519641E-3</v>
      </c>
      <c r="R303" s="106">
        <f t="shared" si="84"/>
        <v>6.0151839770114807E-3</v>
      </c>
      <c r="S303" s="106">
        <f t="shared" si="84"/>
        <v>1.3810826697769181E-2</v>
      </c>
      <c r="T303" s="106">
        <f t="shared" si="84"/>
        <v>1.6409020614970554E-2</v>
      </c>
      <c r="U303" s="106">
        <f t="shared" si="84"/>
        <v>1.7714820661689591E-2</v>
      </c>
      <c r="V303" s="106">
        <f t="shared" si="84"/>
        <v>3.9324947335116614E-2</v>
      </c>
      <c r="W303" s="106">
        <f t="shared" si="84"/>
        <v>6.4633109300314615E-2</v>
      </c>
      <c r="X303" s="106">
        <f t="shared" si="84"/>
        <v>6.8334248393817174E-2</v>
      </c>
      <c r="Y303" s="106">
        <f t="shared" si="84"/>
        <v>7.5934539677201734E-2</v>
      </c>
      <c r="Z303" s="106">
        <f t="shared" si="84"/>
        <v>8.0787031187885078E-2</v>
      </c>
      <c r="AA303" s="106">
        <f t="shared" si="84"/>
        <v>8.6071406266358397E-2</v>
      </c>
      <c r="AB303" s="106">
        <f t="shared" si="84"/>
        <v>9.2627929226954564E-2</v>
      </c>
      <c r="AC303" s="106">
        <v>9.5205149171250572E-2</v>
      </c>
    </row>
    <row r="304" spans="2:32">
      <c r="B304" s="103" t="s">
        <v>9</v>
      </c>
      <c r="C304" s="103" t="s">
        <v>74</v>
      </c>
      <c r="D304" s="104" t="s">
        <v>23</v>
      </c>
      <c r="E304" s="105"/>
      <c r="F304" s="105" t="s">
        <v>52</v>
      </c>
      <c r="G304" s="106">
        <f t="shared" ref="G304:AB304" si="85">G287/G$288</f>
        <v>6.3031500562469936E-2</v>
      </c>
      <c r="H304" s="106">
        <f t="shared" si="85"/>
        <v>4.5200950290471713E-2</v>
      </c>
      <c r="I304" s="106">
        <f t="shared" si="85"/>
        <v>3.6660464016070163E-2</v>
      </c>
      <c r="J304" s="106">
        <f t="shared" si="85"/>
        <v>3.7772192401370162E-2</v>
      </c>
      <c r="K304" s="106">
        <f t="shared" si="85"/>
        <v>3.9452672131741792E-2</v>
      </c>
      <c r="L304" s="106">
        <f t="shared" si="85"/>
        <v>2.656936639069539E-2</v>
      </c>
      <c r="M304" s="106">
        <f t="shared" si="85"/>
        <v>2.9912162792906174E-2</v>
      </c>
      <c r="N304" s="106">
        <f t="shared" si="85"/>
        <v>3.1579042113453248E-2</v>
      </c>
      <c r="O304" s="106">
        <f t="shared" si="85"/>
        <v>0</v>
      </c>
      <c r="P304" s="106">
        <f t="shared" si="85"/>
        <v>0</v>
      </c>
      <c r="Q304" s="106">
        <f t="shared" si="85"/>
        <v>0.41864824521514998</v>
      </c>
      <c r="R304" s="106">
        <f t="shared" si="85"/>
        <v>0.44752002019757731</v>
      </c>
      <c r="S304" s="106">
        <f t="shared" si="85"/>
        <v>0.42124647897445427</v>
      </c>
      <c r="T304" s="106">
        <f t="shared" si="85"/>
        <v>0.38808713226250607</v>
      </c>
      <c r="U304" s="106">
        <f t="shared" si="85"/>
        <v>0.39053700475829567</v>
      </c>
      <c r="V304" s="106">
        <f t="shared" si="85"/>
        <v>0.266762780341322</v>
      </c>
      <c r="W304" s="106">
        <f t="shared" si="85"/>
        <v>3.6766563543153254E-2</v>
      </c>
      <c r="X304" s="106">
        <f t="shared" si="85"/>
        <v>3.7067692900775544E-2</v>
      </c>
      <c r="Y304" s="106">
        <f t="shared" si="85"/>
        <v>3.9636733625909651E-2</v>
      </c>
      <c r="Z304" s="106">
        <f t="shared" si="85"/>
        <v>4.0881380953348284E-2</v>
      </c>
      <c r="AA304" s="106">
        <f t="shared" si="85"/>
        <v>4.2606580433245542E-2</v>
      </c>
      <c r="AB304" s="106">
        <f t="shared" si="85"/>
        <v>4.3872811843028672E-2</v>
      </c>
      <c r="AC304" s="106">
        <v>4.450014863842449E-2</v>
      </c>
    </row>
    <row r="305" spans="2:29">
      <c r="B305" s="103" t="s">
        <v>9</v>
      </c>
      <c r="C305" s="103" t="s">
        <v>74</v>
      </c>
      <c r="D305" s="104" t="s">
        <v>43</v>
      </c>
      <c r="E305" s="105"/>
      <c r="F305" s="105" t="s">
        <v>52</v>
      </c>
      <c r="G305" s="106">
        <f t="shared" ref="G305:AB305" si="86">G288/G$288</f>
        <v>1</v>
      </c>
      <c r="H305" s="106">
        <f t="shared" si="86"/>
        <v>1</v>
      </c>
      <c r="I305" s="106">
        <f t="shared" si="86"/>
        <v>1</v>
      </c>
      <c r="J305" s="106">
        <f t="shared" si="86"/>
        <v>1</v>
      </c>
      <c r="K305" s="106">
        <f t="shared" si="86"/>
        <v>1</v>
      </c>
      <c r="L305" s="106">
        <f t="shared" si="86"/>
        <v>1</v>
      </c>
      <c r="M305" s="106">
        <f t="shared" si="86"/>
        <v>1</v>
      </c>
      <c r="N305" s="106">
        <f t="shared" si="86"/>
        <v>1</v>
      </c>
      <c r="O305" s="106">
        <f t="shared" si="86"/>
        <v>1</v>
      </c>
      <c r="P305" s="106">
        <f t="shared" si="86"/>
        <v>1</v>
      </c>
      <c r="Q305" s="106">
        <f t="shared" si="86"/>
        <v>1</v>
      </c>
      <c r="R305" s="106">
        <f t="shared" si="86"/>
        <v>1</v>
      </c>
      <c r="S305" s="106">
        <f t="shared" si="86"/>
        <v>1</v>
      </c>
      <c r="T305" s="106">
        <f t="shared" si="86"/>
        <v>1</v>
      </c>
      <c r="U305" s="106">
        <f t="shared" si="86"/>
        <v>1</v>
      </c>
      <c r="V305" s="106">
        <f t="shared" si="86"/>
        <v>1</v>
      </c>
      <c r="W305" s="106">
        <f t="shared" si="86"/>
        <v>1</v>
      </c>
      <c r="X305" s="106">
        <f t="shared" si="86"/>
        <v>1</v>
      </c>
      <c r="Y305" s="106">
        <f t="shared" si="86"/>
        <v>1</v>
      </c>
      <c r="Z305" s="106">
        <f t="shared" si="86"/>
        <v>1</v>
      </c>
      <c r="AA305" s="106">
        <f t="shared" si="86"/>
        <v>1</v>
      </c>
      <c r="AB305" s="106">
        <f t="shared" si="86"/>
        <v>1</v>
      </c>
      <c r="AC305" s="106">
        <v>1</v>
      </c>
    </row>
    <row r="306" spans="2:29">
      <c r="B306" s="103" t="s">
        <v>10</v>
      </c>
      <c r="C306" s="103" t="s">
        <v>74</v>
      </c>
      <c r="D306" s="104" t="s">
        <v>88</v>
      </c>
      <c r="E306" s="105"/>
      <c r="F306" s="105" t="s">
        <v>52</v>
      </c>
      <c r="G306" s="106">
        <f t="shared" ref="G306:AB306" si="87">G289/G$298</f>
        <v>9.8006650386730701E-5</v>
      </c>
      <c r="H306" s="106">
        <f t="shared" si="87"/>
        <v>1.0082607317905188E-4</v>
      </c>
      <c r="I306" s="106">
        <f t="shared" si="87"/>
        <v>9.5551682533104369E-5</v>
      </c>
      <c r="J306" s="106">
        <f t="shared" si="87"/>
        <v>9.0018707174181306E-5</v>
      </c>
      <c r="K306" s="106">
        <f t="shared" si="87"/>
        <v>7.7372926146340016E-5</v>
      </c>
      <c r="L306" s="106">
        <f t="shared" si="87"/>
        <v>7.5653419874906859E-5</v>
      </c>
      <c r="M306" s="106">
        <f t="shared" si="87"/>
        <v>7.0126862144385057E-5</v>
      </c>
      <c r="N306" s="106">
        <f t="shared" si="87"/>
        <v>6.5707349753270019E-5</v>
      </c>
      <c r="O306" s="106">
        <f t="shared" si="87"/>
        <v>5.3111005235193762E-5</v>
      </c>
      <c r="P306" s="106">
        <f t="shared" si="87"/>
        <v>5.1641981468456382E-5</v>
      </c>
      <c r="Q306" s="106">
        <f t="shared" si="87"/>
        <v>4.5779476449783567E-5</v>
      </c>
      <c r="R306" s="106">
        <f t="shared" si="87"/>
        <v>3.9171286450677971E-5</v>
      </c>
      <c r="S306" s="106">
        <f t="shared" si="87"/>
        <v>3.9561297682706104E-5</v>
      </c>
      <c r="T306" s="106">
        <f t="shared" si="87"/>
        <v>3.1687697974597685E-5</v>
      </c>
      <c r="U306" s="106">
        <f t="shared" si="87"/>
        <v>3.439527032635057E-5</v>
      </c>
      <c r="V306" s="106">
        <f t="shared" si="87"/>
        <v>3.1504555478852011E-5</v>
      </c>
      <c r="W306" s="106">
        <f t="shared" si="87"/>
        <v>2.8418318334232304E-5</v>
      </c>
      <c r="X306" s="106">
        <f t="shared" si="87"/>
        <v>2.6831182938989743E-5</v>
      </c>
      <c r="Y306" s="106">
        <f t="shared" si="87"/>
        <v>2.2782830261508826E-5</v>
      </c>
      <c r="Z306" s="106">
        <f t="shared" si="87"/>
        <v>2.0464109533676264E-5</v>
      </c>
      <c r="AA306" s="106">
        <f t="shared" si="87"/>
        <v>1.8976056426442524E-5</v>
      </c>
      <c r="AB306" s="106">
        <f t="shared" si="87"/>
        <v>1.7287372780975538E-5</v>
      </c>
      <c r="AC306" s="106">
        <v>1.7210448658347497E-5</v>
      </c>
    </row>
    <row r="307" spans="2:29">
      <c r="B307" s="103" t="s">
        <v>10</v>
      </c>
      <c r="C307" s="103" t="s">
        <v>74</v>
      </c>
      <c r="D307" s="104" t="s">
        <v>95</v>
      </c>
      <c r="E307" s="105"/>
      <c r="F307" s="105" t="s">
        <v>52</v>
      </c>
      <c r="G307" s="106">
        <f t="shared" ref="G307:AB307" si="88">G290/G$298</f>
        <v>1.6578028952903628E-3</v>
      </c>
      <c r="H307" s="106">
        <f t="shared" si="88"/>
        <v>1.7216942611356604E-3</v>
      </c>
      <c r="I307" s="106">
        <f t="shared" si="88"/>
        <v>2.3841882118948716E-3</v>
      </c>
      <c r="J307" s="106">
        <f t="shared" si="88"/>
        <v>2.5524735535590207E-3</v>
      </c>
      <c r="K307" s="106">
        <f t="shared" si="88"/>
        <v>2.3211401607324787E-3</v>
      </c>
      <c r="L307" s="106">
        <f t="shared" si="88"/>
        <v>3.1810292478966612E-3</v>
      </c>
      <c r="M307" s="106">
        <f t="shared" si="88"/>
        <v>4.3255657624411787E-3</v>
      </c>
      <c r="N307" s="106">
        <f t="shared" si="88"/>
        <v>4.2101400742323297E-3</v>
      </c>
      <c r="O307" s="106">
        <f t="shared" si="88"/>
        <v>5.1023344445132856E-3</v>
      </c>
      <c r="P307" s="106">
        <f t="shared" si="88"/>
        <v>6.2607036873315097E-3</v>
      </c>
      <c r="Q307" s="106">
        <f t="shared" si="88"/>
        <v>7.5996442050796399E-3</v>
      </c>
      <c r="R307" s="106">
        <f t="shared" si="88"/>
        <v>8.3897133894805312E-3</v>
      </c>
      <c r="S307" s="106">
        <f t="shared" si="88"/>
        <v>1.1061343466366079E-2</v>
      </c>
      <c r="T307" s="106">
        <f t="shared" si="88"/>
        <v>1.0462400042119131E-2</v>
      </c>
      <c r="U307" s="106">
        <f t="shared" si="88"/>
        <v>1.1788455932579817E-2</v>
      </c>
      <c r="V307" s="106">
        <f t="shared" si="88"/>
        <v>1.2442379336967586E-2</v>
      </c>
      <c r="W307" s="106">
        <f t="shared" si="88"/>
        <v>1.3185337220307725E-2</v>
      </c>
      <c r="X307" s="106">
        <f t="shared" si="88"/>
        <v>1.4183243950306805E-2</v>
      </c>
      <c r="Y307" s="106">
        <f t="shared" si="88"/>
        <v>1.6821547890360694E-2</v>
      </c>
      <c r="Z307" s="106">
        <f t="shared" si="88"/>
        <v>1.707519545950879E-2</v>
      </c>
      <c r="AA307" s="106">
        <f t="shared" si="88"/>
        <v>1.9843399311485169E-2</v>
      </c>
      <c r="AB307" s="106">
        <f t="shared" si="88"/>
        <v>1.8102298639949312E-2</v>
      </c>
      <c r="AC307" s="106">
        <v>2.0321044000837681E-2</v>
      </c>
    </row>
    <row r="308" spans="2:29">
      <c r="B308" s="103" t="s">
        <v>10</v>
      </c>
      <c r="C308" s="103" t="s">
        <v>74</v>
      </c>
      <c r="D308" s="104" t="s">
        <v>15</v>
      </c>
      <c r="E308" s="105"/>
      <c r="F308" s="105" t="s">
        <v>52</v>
      </c>
      <c r="G308" s="106">
        <f t="shared" ref="G308:AB308" si="89">G291/G$298</f>
        <v>0.15179264043671858</v>
      </c>
      <c r="H308" s="106">
        <f t="shared" si="89"/>
        <v>0.14721935015378193</v>
      </c>
      <c r="I308" s="106">
        <f t="shared" si="89"/>
        <v>0.14381859665975166</v>
      </c>
      <c r="J308" s="106">
        <f t="shared" si="89"/>
        <v>0.12837882234078826</v>
      </c>
      <c r="K308" s="106">
        <f t="shared" si="89"/>
        <v>0.12029123143426232</v>
      </c>
      <c r="L308" s="106">
        <f t="shared" si="89"/>
        <v>0.11757157299100723</v>
      </c>
      <c r="M308" s="106">
        <f t="shared" si="89"/>
        <v>9.9736459557143692E-2</v>
      </c>
      <c r="N308" s="106">
        <f t="shared" si="89"/>
        <v>0.10173999087903091</v>
      </c>
      <c r="O308" s="106">
        <f t="shared" si="89"/>
        <v>9.5368532010567691E-2</v>
      </c>
      <c r="P308" s="106">
        <f t="shared" si="89"/>
        <v>0.10587177349477239</v>
      </c>
      <c r="Q308" s="106">
        <f t="shared" si="89"/>
        <v>9.6255968205514478E-2</v>
      </c>
      <c r="R308" s="106">
        <f t="shared" si="89"/>
        <v>5.910614968550526E-2</v>
      </c>
      <c r="S308" s="106">
        <f t="shared" si="89"/>
        <v>1.6599413043743429E-2</v>
      </c>
      <c r="T308" s="106">
        <f t="shared" si="89"/>
        <v>1.4579552156908541E-2</v>
      </c>
      <c r="U308" s="106">
        <f t="shared" si="89"/>
        <v>1.6992551824953232E-2</v>
      </c>
      <c r="V308" s="106">
        <f t="shared" si="89"/>
        <v>1.6723128621722896E-2</v>
      </c>
      <c r="W308" s="106">
        <f t="shared" si="89"/>
        <v>1.856099443929388E-2</v>
      </c>
      <c r="X308" s="106">
        <f t="shared" si="89"/>
        <v>1.0724418541464872E-2</v>
      </c>
      <c r="Y308" s="106">
        <f t="shared" si="89"/>
        <v>6.3660755139286779E-3</v>
      </c>
      <c r="Z308" s="106">
        <f t="shared" si="89"/>
        <v>2.787597965152025E-2</v>
      </c>
      <c r="AA308" s="106">
        <f t="shared" si="89"/>
        <v>9.9205228551753448E-3</v>
      </c>
      <c r="AB308" s="106">
        <f t="shared" si="89"/>
        <v>4.7886375897539517E-2</v>
      </c>
      <c r="AC308" s="106">
        <v>1.4509768985859806E-2</v>
      </c>
    </row>
    <row r="309" spans="2:29">
      <c r="B309" s="103" t="s">
        <v>10</v>
      </c>
      <c r="C309" s="103" t="s">
        <v>74</v>
      </c>
      <c r="D309" s="104" t="s">
        <v>40</v>
      </c>
      <c r="E309" s="105"/>
      <c r="F309" s="105" t="s">
        <v>52</v>
      </c>
      <c r="G309" s="106">
        <f t="shared" ref="G309:AB309" si="90">G292/G$298</f>
        <v>0</v>
      </c>
      <c r="H309" s="106">
        <f t="shared" si="90"/>
        <v>0</v>
      </c>
      <c r="I309" s="106">
        <f t="shared" si="90"/>
        <v>0</v>
      </c>
      <c r="J309" s="106">
        <f t="shared" si="90"/>
        <v>0</v>
      </c>
      <c r="K309" s="106">
        <f t="shared" si="90"/>
        <v>0</v>
      </c>
      <c r="L309" s="106">
        <f t="shared" si="90"/>
        <v>0</v>
      </c>
      <c r="M309" s="106">
        <f t="shared" si="90"/>
        <v>0</v>
      </c>
      <c r="N309" s="106">
        <f t="shared" si="90"/>
        <v>0</v>
      </c>
      <c r="O309" s="106">
        <f t="shared" si="90"/>
        <v>0</v>
      </c>
      <c r="P309" s="106">
        <f t="shared" si="90"/>
        <v>0</v>
      </c>
      <c r="Q309" s="106">
        <f t="shared" si="90"/>
        <v>0</v>
      </c>
      <c r="R309" s="106">
        <f t="shared" si="90"/>
        <v>0</v>
      </c>
      <c r="S309" s="106">
        <f t="shared" si="90"/>
        <v>0</v>
      </c>
      <c r="T309" s="106">
        <f t="shared" si="90"/>
        <v>0</v>
      </c>
      <c r="U309" s="106">
        <f t="shared" si="90"/>
        <v>0</v>
      </c>
      <c r="V309" s="106">
        <f t="shared" si="90"/>
        <v>0</v>
      </c>
      <c r="W309" s="106">
        <f t="shared" si="90"/>
        <v>0</v>
      </c>
      <c r="X309" s="106">
        <f t="shared" si="90"/>
        <v>0</v>
      </c>
      <c r="Y309" s="106">
        <f t="shared" si="90"/>
        <v>0</v>
      </c>
      <c r="Z309" s="106">
        <f t="shared" si="90"/>
        <v>0</v>
      </c>
      <c r="AA309" s="106">
        <f t="shared" si="90"/>
        <v>0</v>
      </c>
      <c r="AB309" s="106">
        <f t="shared" si="90"/>
        <v>0</v>
      </c>
      <c r="AC309" s="106">
        <v>0</v>
      </c>
    </row>
    <row r="310" spans="2:29">
      <c r="B310" s="103" t="s">
        <v>10</v>
      </c>
      <c r="C310" s="103" t="s">
        <v>74</v>
      </c>
      <c r="D310" s="104" t="s">
        <v>37</v>
      </c>
      <c r="E310" s="105"/>
      <c r="F310" s="105" t="s">
        <v>52</v>
      </c>
      <c r="G310" s="106">
        <f t="shared" ref="G310:AB310" si="91">G293/G$298</f>
        <v>1.0941007446566352E-3</v>
      </c>
      <c r="H310" s="106">
        <f t="shared" si="91"/>
        <v>1.2711158202846561E-3</v>
      </c>
      <c r="I310" s="106">
        <f t="shared" si="91"/>
        <v>1.5051189472570852E-3</v>
      </c>
      <c r="J310" s="106">
        <f t="shared" si="91"/>
        <v>9.8295295878109688E-4</v>
      </c>
      <c r="K310" s="106">
        <f t="shared" si="91"/>
        <v>5.2496365907627449E-4</v>
      </c>
      <c r="L310" s="106">
        <f t="shared" si="91"/>
        <v>3.5736643658313089E-4</v>
      </c>
      <c r="M310" s="106">
        <f t="shared" si="91"/>
        <v>1.3775129115085159E-4</v>
      </c>
      <c r="N310" s="106">
        <f t="shared" si="91"/>
        <v>9.3819873642022255E-5</v>
      </c>
      <c r="O310" s="106">
        <f t="shared" si="91"/>
        <v>6.0956716745595814E-5</v>
      </c>
      <c r="P310" s="106">
        <f t="shared" si="91"/>
        <v>4.6658497001198402E-5</v>
      </c>
      <c r="Q310" s="106">
        <f t="shared" si="91"/>
        <v>1.8466442192232215E-5</v>
      </c>
      <c r="R310" s="106">
        <f t="shared" si="91"/>
        <v>0</v>
      </c>
      <c r="S310" s="106">
        <f t="shared" si="91"/>
        <v>0</v>
      </c>
      <c r="T310" s="106">
        <f t="shared" si="91"/>
        <v>0</v>
      </c>
      <c r="U310" s="106">
        <f t="shared" si="91"/>
        <v>0</v>
      </c>
      <c r="V310" s="106">
        <f t="shared" si="91"/>
        <v>0</v>
      </c>
      <c r="W310" s="106">
        <f t="shared" si="91"/>
        <v>0</v>
      </c>
      <c r="X310" s="106">
        <f t="shared" si="91"/>
        <v>0</v>
      </c>
      <c r="Y310" s="106">
        <f t="shared" si="91"/>
        <v>0</v>
      </c>
      <c r="Z310" s="106">
        <f t="shared" si="91"/>
        <v>0</v>
      </c>
      <c r="AA310" s="106">
        <f t="shared" si="91"/>
        <v>0</v>
      </c>
      <c r="AB310" s="106">
        <f t="shared" si="91"/>
        <v>0</v>
      </c>
      <c r="AC310" s="106">
        <v>0</v>
      </c>
    </row>
    <row r="311" spans="2:29">
      <c r="B311" s="103" t="s">
        <v>10</v>
      </c>
      <c r="C311" s="103" t="s">
        <v>74</v>
      </c>
      <c r="D311" s="104" t="s">
        <v>97</v>
      </c>
      <c r="E311" s="105"/>
      <c r="F311" s="105" t="s">
        <v>52</v>
      </c>
      <c r="G311" s="106">
        <f t="shared" ref="G311:AB311" si="92">G294/G$298</f>
        <v>0.44050931492355039</v>
      </c>
      <c r="H311" s="106">
        <f t="shared" si="92"/>
        <v>0.41344574492975095</v>
      </c>
      <c r="I311" s="106">
        <f t="shared" si="92"/>
        <v>0.40218746002367978</v>
      </c>
      <c r="J311" s="106">
        <f t="shared" si="92"/>
        <v>0.42943373422115616</v>
      </c>
      <c r="K311" s="106">
        <f t="shared" si="92"/>
        <v>0.46971233741479623</v>
      </c>
      <c r="L311" s="106">
        <f t="shared" si="92"/>
        <v>0.44780243780056039</v>
      </c>
      <c r="M311" s="106">
        <f t="shared" si="92"/>
        <v>0.46316657991790233</v>
      </c>
      <c r="N311" s="106">
        <f t="shared" si="92"/>
        <v>0.43831022557342331</v>
      </c>
      <c r="O311" s="106">
        <f t="shared" si="92"/>
        <v>0.4384178881435285</v>
      </c>
      <c r="P311" s="106">
        <f t="shared" si="92"/>
        <v>0.40023435153743497</v>
      </c>
      <c r="Q311" s="106">
        <f t="shared" si="92"/>
        <v>0.4129257590578263</v>
      </c>
      <c r="R311" s="106">
        <f t="shared" si="92"/>
        <v>0.36571681020799729</v>
      </c>
      <c r="S311" s="106">
        <f t="shared" si="92"/>
        <v>0.37508584908933573</v>
      </c>
      <c r="T311" s="106">
        <f t="shared" si="92"/>
        <v>0.3141296217090499</v>
      </c>
      <c r="U311" s="106">
        <f t="shared" si="92"/>
        <v>0.33658592767456225</v>
      </c>
      <c r="V311" s="106">
        <f t="shared" si="92"/>
        <v>0.32406582430379366</v>
      </c>
      <c r="W311" s="106">
        <f t="shared" si="92"/>
        <v>0.30902918802013968</v>
      </c>
      <c r="X311" s="106">
        <f t="shared" si="92"/>
        <v>0.29382679621766028</v>
      </c>
      <c r="Y311" s="106">
        <f t="shared" si="92"/>
        <v>0.27983390239612638</v>
      </c>
      <c r="Z311" s="106">
        <f t="shared" si="92"/>
        <v>0.26986701838855098</v>
      </c>
      <c r="AA311" s="106">
        <f t="shared" si="92"/>
        <v>0.2732144413233894</v>
      </c>
      <c r="AB311" s="106">
        <f t="shared" si="92"/>
        <v>0.28523013249622464</v>
      </c>
      <c r="AC311" s="106">
        <v>0.28445089778074073</v>
      </c>
    </row>
    <row r="312" spans="2:29">
      <c r="B312" s="103" t="s">
        <v>10</v>
      </c>
      <c r="C312" s="103" t="s">
        <v>74</v>
      </c>
      <c r="D312" s="104" t="s">
        <v>98</v>
      </c>
      <c r="E312" s="105"/>
      <c r="F312" s="105" t="s">
        <v>52</v>
      </c>
      <c r="G312" s="106">
        <f t="shared" ref="G312:AB312" si="93">G295/G$298</f>
        <v>0</v>
      </c>
      <c r="H312" s="106">
        <f t="shared" si="93"/>
        <v>0</v>
      </c>
      <c r="I312" s="106">
        <f t="shared" si="93"/>
        <v>0</v>
      </c>
      <c r="J312" s="106">
        <f t="shared" si="93"/>
        <v>0</v>
      </c>
      <c r="K312" s="106">
        <f t="shared" si="93"/>
        <v>0</v>
      </c>
      <c r="L312" s="106">
        <f t="shared" si="93"/>
        <v>0</v>
      </c>
      <c r="M312" s="106">
        <f t="shared" si="93"/>
        <v>0</v>
      </c>
      <c r="N312" s="106">
        <f t="shared" si="93"/>
        <v>0</v>
      </c>
      <c r="O312" s="106">
        <f t="shared" si="93"/>
        <v>0</v>
      </c>
      <c r="P312" s="106">
        <f t="shared" si="93"/>
        <v>0</v>
      </c>
      <c r="Q312" s="106">
        <f t="shared" si="93"/>
        <v>0</v>
      </c>
      <c r="R312" s="106">
        <f t="shared" si="93"/>
        <v>0</v>
      </c>
      <c r="S312" s="106">
        <f t="shared" si="93"/>
        <v>0</v>
      </c>
      <c r="T312" s="106">
        <f t="shared" si="93"/>
        <v>0</v>
      </c>
      <c r="U312" s="106">
        <f t="shared" si="93"/>
        <v>0</v>
      </c>
      <c r="V312" s="106">
        <f t="shared" si="93"/>
        <v>0</v>
      </c>
      <c r="W312" s="106">
        <f t="shared" si="93"/>
        <v>0</v>
      </c>
      <c r="X312" s="106">
        <f t="shared" si="93"/>
        <v>0</v>
      </c>
      <c r="Y312" s="106">
        <f t="shared" si="93"/>
        <v>0</v>
      </c>
      <c r="Z312" s="106">
        <f t="shared" si="93"/>
        <v>0</v>
      </c>
      <c r="AA312" s="106">
        <f t="shared" si="93"/>
        <v>0</v>
      </c>
      <c r="AB312" s="106">
        <f t="shared" si="93"/>
        <v>0</v>
      </c>
      <c r="AC312" s="106">
        <v>0</v>
      </c>
    </row>
    <row r="313" spans="2:29">
      <c r="B313" s="103" t="s">
        <v>10</v>
      </c>
      <c r="C313" s="103" t="s">
        <v>74</v>
      </c>
      <c r="D313" s="104" t="s">
        <v>24</v>
      </c>
      <c r="E313" s="105"/>
      <c r="F313" s="105" t="s">
        <v>52</v>
      </c>
      <c r="G313" s="106">
        <f t="shared" ref="G313:AB313" si="94">G296/G$298</f>
        <v>0</v>
      </c>
      <c r="H313" s="106">
        <f t="shared" si="94"/>
        <v>0</v>
      </c>
      <c r="I313" s="106">
        <f t="shared" si="94"/>
        <v>0</v>
      </c>
      <c r="J313" s="106">
        <f t="shared" si="94"/>
        <v>0</v>
      </c>
      <c r="K313" s="106">
        <f t="shared" si="94"/>
        <v>6.8526179383291287E-4</v>
      </c>
      <c r="L313" s="106">
        <f t="shared" si="94"/>
        <v>2.9998709315978396E-3</v>
      </c>
      <c r="M313" s="106">
        <f t="shared" si="94"/>
        <v>6.7933064362595127E-3</v>
      </c>
      <c r="N313" s="106">
        <f t="shared" si="94"/>
        <v>1.0686207410953821E-2</v>
      </c>
      <c r="O313" s="106">
        <f t="shared" si="94"/>
        <v>1.1536713268984474E-2</v>
      </c>
      <c r="P313" s="106">
        <f t="shared" si="94"/>
        <v>1.0343699754702748E-2</v>
      </c>
      <c r="Q313" s="106">
        <f t="shared" si="94"/>
        <v>1.1322812119987348E-2</v>
      </c>
      <c r="R313" s="106">
        <f t="shared" si="94"/>
        <v>1.4847439656585925E-2</v>
      </c>
      <c r="S313" s="106">
        <f t="shared" si="94"/>
        <v>1.2895259909893238E-2</v>
      </c>
      <c r="T313" s="106">
        <f t="shared" si="94"/>
        <v>1.1942911672782367E-2</v>
      </c>
      <c r="U313" s="106">
        <f t="shared" si="94"/>
        <v>1.3652916516334525E-2</v>
      </c>
      <c r="V313" s="106">
        <f t="shared" si="94"/>
        <v>1.342406993096636E-2</v>
      </c>
      <c r="W313" s="106">
        <f t="shared" si="94"/>
        <v>1.274371256841947E-2</v>
      </c>
      <c r="X313" s="106">
        <f t="shared" si="94"/>
        <v>2.3228487080159173E-2</v>
      </c>
      <c r="Y313" s="106">
        <f t="shared" si="94"/>
        <v>1.0508697974429056E-2</v>
      </c>
      <c r="Z313" s="106">
        <f t="shared" si="94"/>
        <v>9.9822503954766703E-3</v>
      </c>
      <c r="AA313" s="106">
        <f t="shared" si="94"/>
        <v>2.0693721223908855E-3</v>
      </c>
      <c r="AB313" s="106">
        <f t="shared" si="94"/>
        <v>2.2529267216443659E-3</v>
      </c>
      <c r="AC313" s="106">
        <v>2.4431338388758105E-3</v>
      </c>
    </row>
    <row r="314" spans="2:29">
      <c r="B314" s="103" t="s">
        <v>10</v>
      </c>
      <c r="C314" s="103" t="s">
        <v>74</v>
      </c>
      <c r="D314" s="104" t="s">
        <v>14</v>
      </c>
      <c r="E314" s="105"/>
      <c r="F314" s="105" t="s">
        <v>52</v>
      </c>
      <c r="G314" s="106">
        <f t="shared" ref="G314:AB314" si="95">G297/G$298</f>
        <v>0.40484813434939732</v>
      </c>
      <c r="H314" s="106">
        <f t="shared" si="95"/>
        <v>0.43624126876186764</v>
      </c>
      <c r="I314" s="106">
        <f t="shared" si="95"/>
        <v>0.45000908447488353</v>
      </c>
      <c r="J314" s="106">
        <f t="shared" si="95"/>
        <v>0.43856199821854119</v>
      </c>
      <c r="K314" s="106">
        <f t="shared" si="95"/>
        <v>0.40638769261115348</v>
      </c>
      <c r="L314" s="106">
        <f t="shared" si="95"/>
        <v>0.42801206917247975</v>
      </c>
      <c r="M314" s="106">
        <f t="shared" si="95"/>
        <v>0.42577021017295807</v>
      </c>
      <c r="N314" s="106">
        <f t="shared" si="95"/>
        <v>0.44489390883896435</v>
      </c>
      <c r="O314" s="106">
        <f t="shared" si="95"/>
        <v>0.44946046441042525</v>
      </c>
      <c r="P314" s="106">
        <f t="shared" si="95"/>
        <v>0.47719117104728875</v>
      </c>
      <c r="Q314" s="106">
        <f t="shared" si="95"/>
        <v>0.47183157049295027</v>
      </c>
      <c r="R314" s="106">
        <f t="shared" si="95"/>
        <v>0.55190071577398037</v>
      </c>
      <c r="S314" s="106">
        <f t="shared" si="95"/>
        <v>0.58431857319297886</v>
      </c>
      <c r="T314" s="106">
        <f t="shared" si="95"/>
        <v>0.64885382672116543</v>
      </c>
      <c r="U314" s="106">
        <f t="shared" si="95"/>
        <v>0.62094575278124398</v>
      </c>
      <c r="V314" s="106">
        <f t="shared" si="95"/>
        <v>0.63331309325107055</v>
      </c>
      <c r="W314" s="106">
        <f t="shared" si="95"/>
        <v>0.64645234943350494</v>
      </c>
      <c r="X314" s="106">
        <f t="shared" si="95"/>
        <v>0.65801022302746992</v>
      </c>
      <c r="Y314" s="106">
        <f t="shared" si="95"/>
        <v>0.68644699339489368</v>
      </c>
      <c r="Z314" s="106">
        <f t="shared" si="95"/>
        <v>0.6751790919954096</v>
      </c>
      <c r="AA314" s="106">
        <f t="shared" si="95"/>
        <v>0.69493328833113277</v>
      </c>
      <c r="AB314" s="106">
        <f t="shared" si="95"/>
        <v>0.64651097887186115</v>
      </c>
      <c r="AC314" s="106">
        <v>0.67825794494502756</v>
      </c>
    </row>
    <row r="315" spans="2:29">
      <c r="B315" s="103" t="s">
        <v>8</v>
      </c>
      <c r="C315" s="103" t="s">
        <v>74</v>
      </c>
      <c r="D315" s="104" t="s">
        <v>73</v>
      </c>
      <c r="E315" s="105"/>
      <c r="F315" s="105" t="s">
        <v>52</v>
      </c>
      <c r="G315" s="106">
        <f t="shared" ref="G315:AB315" si="96">G298/G$298</f>
        <v>1</v>
      </c>
      <c r="H315" s="106">
        <f t="shared" si="96"/>
        <v>1</v>
      </c>
      <c r="I315" s="106">
        <f t="shared" si="96"/>
        <v>1</v>
      </c>
      <c r="J315" s="106">
        <f t="shared" si="96"/>
        <v>1</v>
      </c>
      <c r="K315" s="106">
        <f t="shared" si="96"/>
        <v>1</v>
      </c>
      <c r="L315" s="106">
        <f t="shared" si="96"/>
        <v>1</v>
      </c>
      <c r="M315" s="106">
        <f t="shared" si="96"/>
        <v>1</v>
      </c>
      <c r="N315" s="106">
        <f t="shared" si="96"/>
        <v>1</v>
      </c>
      <c r="O315" s="106">
        <f t="shared" si="96"/>
        <v>1</v>
      </c>
      <c r="P315" s="106">
        <f t="shared" si="96"/>
        <v>1</v>
      </c>
      <c r="Q315" s="106">
        <f t="shared" si="96"/>
        <v>1</v>
      </c>
      <c r="R315" s="106">
        <f t="shared" si="96"/>
        <v>1</v>
      </c>
      <c r="S315" s="106">
        <f t="shared" si="96"/>
        <v>1</v>
      </c>
      <c r="T315" s="106">
        <f t="shared" si="96"/>
        <v>1</v>
      </c>
      <c r="U315" s="106">
        <f t="shared" si="96"/>
        <v>1</v>
      </c>
      <c r="V315" s="106">
        <f t="shared" si="96"/>
        <v>1</v>
      </c>
      <c r="W315" s="106">
        <f t="shared" si="96"/>
        <v>1</v>
      </c>
      <c r="X315" s="106">
        <f t="shared" si="96"/>
        <v>1</v>
      </c>
      <c r="Y315" s="106">
        <f t="shared" si="96"/>
        <v>1</v>
      </c>
      <c r="Z315" s="106">
        <f t="shared" si="96"/>
        <v>1</v>
      </c>
      <c r="AA315" s="106">
        <f t="shared" si="96"/>
        <v>1</v>
      </c>
      <c r="AB315" s="106">
        <f t="shared" si="96"/>
        <v>1</v>
      </c>
      <c r="AC315" s="106">
        <v>1</v>
      </c>
    </row>
    <row r="316" spans="2:29">
      <c r="B316" s="103" t="s">
        <v>26</v>
      </c>
      <c r="C316" s="103" t="s">
        <v>74</v>
      </c>
      <c r="D316" s="104" t="s">
        <v>33</v>
      </c>
      <c r="E316" s="105"/>
      <c r="F316" s="105" t="s">
        <v>52</v>
      </c>
      <c r="G316" s="106">
        <v>1</v>
      </c>
      <c r="H316" s="106">
        <v>1</v>
      </c>
      <c r="I316" s="106">
        <v>1</v>
      </c>
      <c r="J316" s="106">
        <v>1</v>
      </c>
      <c r="K316" s="106">
        <v>1</v>
      </c>
      <c r="L316" s="106">
        <v>1</v>
      </c>
      <c r="M316" s="106">
        <v>1</v>
      </c>
      <c r="N316" s="106">
        <v>1</v>
      </c>
      <c r="O316" s="106">
        <v>1</v>
      </c>
      <c r="P316" s="106">
        <v>1</v>
      </c>
      <c r="Q316" s="106">
        <v>1</v>
      </c>
      <c r="R316" s="106">
        <v>1</v>
      </c>
      <c r="S316" s="106">
        <v>1</v>
      </c>
      <c r="T316" s="106">
        <v>1</v>
      </c>
      <c r="U316" s="106">
        <v>1</v>
      </c>
      <c r="V316" s="106">
        <v>1</v>
      </c>
      <c r="W316" s="106">
        <v>1</v>
      </c>
      <c r="X316" s="106">
        <v>1</v>
      </c>
      <c r="Y316" s="106">
        <v>1</v>
      </c>
      <c r="Z316" s="106">
        <v>1</v>
      </c>
      <c r="AA316" s="106">
        <v>1</v>
      </c>
      <c r="AB316" s="106">
        <v>1</v>
      </c>
      <c r="AC316" s="106">
        <v>1</v>
      </c>
    </row>
    <row r="317" spans="2:29">
      <c r="B317" s="103" t="s">
        <v>26</v>
      </c>
      <c r="C317" s="103" t="s">
        <v>74</v>
      </c>
      <c r="D317" s="104" t="s">
        <v>43</v>
      </c>
      <c r="E317" s="105"/>
      <c r="F317" s="105" t="s">
        <v>52</v>
      </c>
      <c r="G317" s="106">
        <f t="shared" ref="G317:AB317" si="97">G288/G299</f>
        <v>5.3709608709928629E-2</v>
      </c>
      <c r="H317" s="106">
        <f t="shared" si="97"/>
        <v>5.419503094991325E-2</v>
      </c>
      <c r="I317" s="106">
        <f t="shared" si="97"/>
        <v>5.1072708917791858E-2</v>
      </c>
      <c r="J317" s="106">
        <f t="shared" si="97"/>
        <v>4.8311094480989129E-2</v>
      </c>
      <c r="K317" s="106">
        <f t="shared" si="97"/>
        <v>4.1878197283731732E-2</v>
      </c>
      <c r="L317" s="106">
        <f t="shared" si="97"/>
        <v>4.0465163935916086E-2</v>
      </c>
      <c r="M317" s="106">
        <f t="shared" si="97"/>
        <v>3.7745091653851273E-2</v>
      </c>
      <c r="N317" s="106">
        <f t="shared" si="97"/>
        <v>3.5718372917726275E-2</v>
      </c>
      <c r="O317" s="106">
        <f t="shared" si="97"/>
        <v>2.8213982718899324E-2</v>
      </c>
      <c r="P317" s="106">
        <f t="shared" si="97"/>
        <v>2.7473683967964183E-2</v>
      </c>
      <c r="Q317" s="106">
        <f t="shared" si="97"/>
        <v>4.1352961222582238E-2</v>
      </c>
      <c r="R317" s="106">
        <f t="shared" si="97"/>
        <v>3.7439553380529837E-2</v>
      </c>
      <c r="S317" s="106">
        <f t="shared" si="97"/>
        <v>3.6607201488397148E-2</v>
      </c>
      <c r="T317" s="106">
        <f t="shared" si="97"/>
        <v>2.8063448402318877E-2</v>
      </c>
      <c r="U317" s="106">
        <f t="shared" si="97"/>
        <v>3.0575447164136346E-2</v>
      </c>
      <c r="V317" s="106">
        <f t="shared" si="97"/>
        <v>2.4551472028580077E-2</v>
      </c>
      <c r="W317" s="106">
        <f t="shared" si="97"/>
        <v>1.7874758511278739E-2</v>
      </c>
      <c r="X317" s="106">
        <f t="shared" si="97"/>
        <v>1.703875866964449E-2</v>
      </c>
      <c r="Y317" s="106">
        <f t="shared" si="97"/>
        <v>1.4669537880305289E-2</v>
      </c>
      <c r="Z317" s="106">
        <f t="shared" si="97"/>
        <v>1.3286636364774635E-2</v>
      </c>
      <c r="AA317" s="106">
        <f t="shared" si="97"/>
        <v>1.2430387973701433E-2</v>
      </c>
      <c r="AB317" s="106">
        <f t="shared" si="97"/>
        <v>1.0893534680510806E-2</v>
      </c>
      <c r="AC317" s="106">
        <v>1.0885546651760775E-2</v>
      </c>
    </row>
    <row r="318" spans="2:29">
      <c r="B318" s="103" t="s">
        <v>26</v>
      </c>
      <c r="C318" s="103" t="s">
        <v>74</v>
      </c>
      <c r="D318" s="104" t="s">
        <v>73</v>
      </c>
      <c r="E318" s="105"/>
      <c r="F318" s="105" t="s">
        <v>52</v>
      </c>
      <c r="G318" s="106">
        <f t="shared" ref="G318:AB318" si="98">G298/G299</f>
        <v>0.94629039129007142</v>
      </c>
      <c r="H318" s="106">
        <f t="shared" si="98"/>
        <v>0.94580496905008671</v>
      </c>
      <c r="I318" s="106">
        <f t="shared" si="98"/>
        <v>0.94892729108220808</v>
      </c>
      <c r="J318" s="106">
        <f t="shared" si="98"/>
        <v>0.95168890551901086</v>
      </c>
      <c r="K318" s="106">
        <f t="shared" si="98"/>
        <v>0.95812180271626823</v>
      </c>
      <c r="L318" s="106">
        <f t="shared" si="98"/>
        <v>0.95953483606408385</v>
      </c>
      <c r="M318" s="106">
        <f t="shared" si="98"/>
        <v>0.96225490834614869</v>
      </c>
      <c r="N318" s="106">
        <f t="shared" si="98"/>
        <v>0.96428162708227372</v>
      </c>
      <c r="O318" s="106">
        <f t="shared" si="98"/>
        <v>0.97178601728110059</v>
      </c>
      <c r="P318" s="106">
        <f t="shared" si="98"/>
        <v>0.97252631603203576</v>
      </c>
      <c r="Q318" s="106">
        <f t="shared" si="98"/>
        <v>0.95864703877741775</v>
      </c>
      <c r="R318" s="106">
        <f t="shared" si="98"/>
        <v>0.96256044661947027</v>
      </c>
      <c r="S318" s="106">
        <f t="shared" si="98"/>
        <v>0.96339279851160298</v>
      </c>
      <c r="T318" s="106">
        <f t="shared" si="98"/>
        <v>0.971936551597681</v>
      </c>
      <c r="U318" s="106">
        <f t="shared" si="98"/>
        <v>0.9694245528358636</v>
      </c>
      <c r="V318" s="106">
        <f t="shared" si="98"/>
        <v>0.9754485279714199</v>
      </c>
      <c r="W318" s="106">
        <f t="shared" si="98"/>
        <v>0.98212524148872127</v>
      </c>
      <c r="X318" s="106">
        <f t="shared" si="98"/>
        <v>0.98296124133035556</v>
      </c>
      <c r="Y318" s="106">
        <f t="shared" si="98"/>
        <v>0.98533046211969466</v>
      </c>
      <c r="Z318" s="106">
        <f t="shared" si="98"/>
        <v>0.98671336363522533</v>
      </c>
      <c r="AA318" s="106">
        <f t="shared" si="98"/>
        <v>0.98756961202629856</v>
      </c>
      <c r="AB318" s="106">
        <f t="shared" si="98"/>
        <v>0.9891064653194892</v>
      </c>
      <c r="AC318" s="106">
        <v>0.98911445334823922</v>
      </c>
    </row>
    <row r="319" spans="2:29">
      <c r="B319" s="103" t="s">
        <v>26</v>
      </c>
      <c r="C319" s="103" t="s">
        <v>74</v>
      </c>
      <c r="D319" s="104" t="s">
        <v>33</v>
      </c>
      <c r="E319" s="105"/>
      <c r="F319" s="105" t="s">
        <v>52</v>
      </c>
      <c r="G319" s="106">
        <f t="shared" ref="G319:AB319" si="99">G299/G299</f>
        <v>1</v>
      </c>
      <c r="H319" s="106">
        <f t="shared" si="99"/>
        <v>1</v>
      </c>
      <c r="I319" s="106">
        <f t="shared" si="99"/>
        <v>1</v>
      </c>
      <c r="J319" s="106">
        <f t="shared" si="99"/>
        <v>1</v>
      </c>
      <c r="K319" s="106">
        <f t="shared" si="99"/>
        <v>1</v>
      </c>
      <c r="L319" s="106">
        <f t="shared" si="99"/>
        <v>1</v>
      </c>
      <c r="M319" s="106">
        <f t="shared" si="99"/>
        <v>1</v>
      </c>
      <c r="N319" s="106">
        <f t="shared" si="99"/>
        <v>1</v>
      </c>
      <c r="O319" s="106">
        <f t="shared" si="99"/>
        <v>1</v>
      </c>
      <c r="P319" s="106">
        <f t="shared" si="99"/>
        <v>1</v>
      </c>
      <c r="Q319" s="106">
        <f t="shared" si="99"/>
        <v>1</v>
      </c>
      <c r="R319" s="106">
        <f t="shared" si="99"/>
        <v>1</v>
      </c>
      <c r="S319" s="106">
        <f t="shared" si="99"/>
        <v>1</v>
      </c>
      <c r="T319" s="106">
        <f t="shared" si="99"/>
        <v>1</v>
      </c>
      <c r="U319" s="106">
        <f t="shared" si="99"/>
        <v>1</v>
      </c>
      <c r="V319" s="106">
        <f t="shared" si="99"/>
        <v>1</v>
      </c>
      <c r="W319" s="106">
        <f t="shared" si="99"/>
        <v>1</v>
      </c>
      <c r="X319" s="106">
        <f t="shared" si="99"/>
        <v>1</v>
      </c>
      <c r="Y319" s="106">
        <f t="shared" si="99"/>
        <v>1</v>
      </c>
      <c r="Z319" s="106">
        <f t="shared" si="99"/>
        <v>1</v>
      </c>
      <c r="AA319" s="106">
        <f t="shared" si="99"/>
        <v>1</v>
      </c>
      <c r="AB319" s="106">
        <f t="shared" si="99"/>
        <v>1</v>
      </c>
      <c r="AC319" s="106">
        <v>1</v>
      </c>
    </row>
    <row r="320" spans="2:29">
      <c r="B320" s="17"/>
      <c r="C320" s="17"/>
      <c r="D320" s="35"/>
      <c r="E320" s="18"/>
      <c r="F320" s="18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</row>
    <row r="321" spans="2:32">
      <c r="B321" s="17"/>
      <c r="C321" s="17"/>
      <c r="D321" s="35"/>
      <c r="E321" s="18"/>
      <c r="F321" s="18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</row>
    <row r="322" spans="2:32">
      <c r="B322" s="8" t="s">
        <v>42</v>
      </c>
      <c r="C322" s="8"/>
      <c r="D322" s="39"/>
      <c r="E322" s="8"/>
      <c r="F322" s="8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12"/>
      <c r="Y322" s="12"/>
      <c r="Z322" s="5"/>
      <c r="AA322" s="5"/>
      <c r="AB322" s="5"/>
      <c r="AC322" s="5"/>
    </row>
    <row r="323" spans="2:32">
      <c r="B323" s="6" t="s">
        <v>50</v>
      </c>
      <c r="C323" s="7"/>
      <c r="D323" s="40"/>
      <c r="E323" s="7"/>
      <c r="F323" s="7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</row>
    <row r="324" spans="2:32">
      <c r="B324" s="23" t="s">
        <v>76</v>
      </c>
      <c r="C324" s="23" t="s">
        <v>25</v>
      </c>
      <c r="D324" s="37" t="s">
        <v>84</v>
      </c>
      <c r="E324" s="23"/>
      <c r="F324" s="23" t="s">
        <v>28</v>
      </c>
      <c r="G324" s="24">
        <v>2000</v>
      </c>
      <c r="H324" s="24">
        <v>2001</v>
      </c>
      <c r="I324" s="24">
        <v>2002</v>
      </c>
      <c r="J324" s="24">
        <v>2003</v>
      </c>
      <c r="K324" s="24">
        <v>2004</v>
      </c>
      <c r="L324" s="24">
        <v>2005</v>
      </c>
      <c r="M324" s="24">
        <v>2006</v>
      </c>
      <c r="N324" s="24">
        <v>2007</v>
      </c>
      <c r="O324" s="24">
        <v>2008</v>
      </c>
      <c r="P324" s="24">
        <v>2009</v>
      </c>
      <c r="Q324" s="24">
        <v>2010</v>
      </c>
      <c r="R324" s="24">
        <v>2011</v>
      </c>
      <c r="S324" s="24">
        <v>2012</v>
      </c>
      <c r="T324" s="24">
        <v>2013</v>
      </c>
      <c r="U324" s="24">
        <v>2014</v>
      </c>
      <c r="V324" s="24">
        <v>2015</v>
      </c>
      <c r="W324" s="24">
        <v>2016</v>
      </c>
      <c r="X324" s="24">
        <v>2017</v>
      </c>
      <c r="Y324" s="24">
        <v>2018</v>
      </c>
      <c r="Z324" s="24">
        <v>2019</v>
      </c>
      <c r="AA324" s="24">
        <v>2020</v>
      </c>
      <c r="AB324" s="20">
        <v>2021</v>
      </c>
      <c r="AC324" s="20">
        <v>2022</v>
      </c>
    </row>
    <row r="325" spans="2:32">
      <c r="B325" s="92" t="s">
        <v>9</v>
      </c>
      <c r="C325" s="92" t="s">
        <v>87</v>
      </c>
      <c r="D325" s="100" t="s">
        <v>23</v>
      </c>
      <c r="E325" s="98"/>
      <c r="F325" s="98" t="s">
        <v>27</v>
      </c>
      <c r="G325" s="101">
        <v>317.01152439687706</v>
      </c>
      <c r="H325" s="101">
        <v>215.69186836949703</v>
      </c>
      <c r="I325" s="101">
        <v>162.00634856028719</v>
      </c>
      <c r="J325" s="101">
        <v>161.99661933173226</v>
      </c>
      <c r="K325" s="101">
        <v>211.35359145795499</v>
      </c>
      <c r="L325" s="101">
        <v>211.35359145795499</v>
      </c>
      <c r="M325" s="101">
        <v>213.53080501639431</v>
      </c>
      <c r="N325" s="101">
        <v>213.53080501639431</v>
      </c>
      <c r="O325" s="101">
        <v>0</v>
      </c>
      <c r="P325" s="101">
        <v>0</v>
      </c>
      <c r="Q325" s="101">
        <v>0</v>
      </c>
      <c r="R325" s="101">
        <v>0</v>
      </c>
      <c r="S325" s="101">
        <v>0</v>
      </c>
      <c r="T325" s="101">
        <v>0</v>
      </c>
      <c r="U325" s="101">
        <v>0</v>
      </c>
      <c r="V325" s="101">
        <v>0</v>
      </c>
      <c r="W325" s="101">
        <v>0</v>
      </c>
      <c r="X325" s="101">
        <v>0</v>
      </c>
      <c r="Y325" s="101">
        <v>0</v>
      </c>
      <c r="Z325" s="101">
        <v>0</v>
      </c>
      <c r="AA325" s="101">
        <v>0</v>
      </c>
      <c r="AB325" s="101">
        <v>0</v>
      </c>
      <c r="AC325" s="101">
        <v>0</v>
      </c>
      <c r="AE325" s="82">
        <v>0</v>
      </c>
      <c r="AF325" s="111">
        <f t="shared" ref="AF325:AF338" si="100">+AE325-AC325</f>
        <v>0</v>
      </c>
    </row>
    <row r="326" spans="2:32">
      <c r="B326" s="92" t="s">
        <v>9</v>
      </c>
      <c r="C326" s="92" t="s">
        <v>87</v>
      </c>
      <c r="D326" s="100" t="s">
        <v>16</v>
      </c>
      <c r="E326" s="98"/>
      <c r="F326" s="98" t="s">
        <v>27</v>
      </c>
      <c r="G326" s="101">
        <v>45.240423948463331</v>
      </c>
      <c r="H326" s="101">
        <v>43.747179687118781</v>
      </c>
      <c r="I326" s="101">
        <v>40.875563933789493</v>
      </c>
      <c r="J326" s="101">
        <v>39.576399453257039</v>
      </c>
      <c r="K326" s="101">
        <v>37.465627984432118</v>
      </c>
      <c r="L326" s="101">
        <v>35.026844689537931</v>
      </c>
      <c r="M326" s="101">
        <v>33.351117778252572</v>
      </c>
      <c r="N326" s="101">
        <v>31.345223833568781</v>
      </c>
      <c r="O326" s="101">
        <v>29.146349977701405</v>
      </c>
      <c r="P326" s="101">
        <v>29.932395996647443</v>
      </c>
      <c r="Q326" s="101">
        <v>28.569830234177747</v>
      </c>
      <c r="R326" s="101">
        <v>27.215465996758731</v>
      </c>
      <c r="S326" s="101">
        <v>26.805348484944155</v>
      </c>
      <c r="T326" s="101">
        <v>25.649079216689547</v>
      </c>
      <c r="U326" s="101">
        <v>25.327433651012282</v>
      </c>
      <c r="V326" s="101">
        <v>25.009821597378309</v>
      </c>
      <c r="W326" s="101">
        <v>24.696192474585398</v>
      </c>
      <c r="X326" s="101">
        <v>24.386496335731653</v>
      </c>
      <c r="Y326" s="101">
        <v>14.649285677614202</v>
      </c>
      <c r="Z326" s="101">
        <v>11.389741858051638</v>
      </c>
      <c r="AA326" s="101">
        <v>9.3197590490299387</v>
      </c>
      <c r="AB326" s="101">
        <v>9.0570486506977623</v>
      </c>
      <c r="AC326" s="101">
        <v>8.6202535383836469</v>
      </c>
      <c r="AE326" s="82">
        <v>8.6202535383836469</v>
      </c>
      <c r="AF326" s="111">
        <f t="shared" si="100"/>
        <v>0</v>
      </c>
    </row>
    <row r="327" spans="2:32">
      <c r="B327" s="92" t="s">
        <v>9</v>
      </c>
      <c r="C327" s="92" t="s">
        <v>87</v>
      </c>
      <c r="D327" s="100" t="s">
        <v>43</v>
      </c>
      <c r="E327" s="98"/>
      <c r="F327" s="98" t="s">
        <v>27</v>
      </c>
      <c r="G327" s="101">
        <v>362.2519483453404</v>
      </c>
      <c r="H327" s="101">
        <v>259.43904805661583</v>
      </c>
      <c r="I327" s="101">
        <v>202.88191249407669</v>
      </c>
      <c r="J327" s="101">
        <v>201.5730187849893</v>
      </c>
      <c r="K327" s="101">
        <v>248.81921944238712</v>
      </c>
      <c r="L327" s="101">
        <v>246.38043614749293</v>
      </c>
      <c r="M327" s="101">
        <v>246.88192279464687</v>
      </c>
      <c r="N327" s="101">
        <v>244.87602884996309</v>
      </c>
      <c r="O327" s="101">
        <v>29.146349977701405</v>
      </c>
      <c r="P327" s="101">
        <v>29.932395996647443</v>
      </c>
      <c r="Q327" s="101">
        <v>28.569830234177747</v>
      </c>
      <c r="R327" s="101">
        <v>27.215465996758731</v>
      </c>
      <c r="S327" s="101">
        <v>26.805348484944155</v>
      </c>
      <c r="T327" s="101">
        <v>25.649079216689547</v>
      </c>
      <c r="U327" s="101">
        <v>25.327433651012282</v>
      </c>
      <c r="V327" s="101">
        <v>25.009821597378309</v>
      </c>
      <c r="W327" s="101">
        <v>24.696192474585398</v>
      </c>
      <c r="X327" s="101">
        <v>24.386496335731653</v>
      </c>
      <c r="Y327" s="101">
        <v>14.649285677614202</v>
      </c>
      <c r="Z327" s="101">
        <v>11.389741858051638</v>
      </c>
      <c r="AA327" s="101">
        <v>9.3197590490299387</v>
      </c>
      <c r="AB327" s="101">
        <v>9.0570486506977623</v>
      </c>
      <c r="AC327" s="101">
        <v>8.6202535383836469</v>
      </c>
      <c r="AE327" s="82">
        <v>8.6202535383836469</v>
      </c>
      <c r="AF327" s="111">
        <f t="shared" si="100"/>
        <v>0</v>
      </c>
    </row>
    <row r="328" spans="2:32">
      <c r="B328" s="92" t="s">
        <v>10</v>
      </c>
      <c r="C328" s="92" t="s">
        <v>87</v>
      </c>
      <c r="D328" s="100" t="s">
        <v>88</v>
      </c>
      <c r="E328" s="98"/>
      <c r="F328" s="98" t="s">
        <v>27</v>
      </c>
      <c r="G328" s="101">
        <v>0.6879734582342073</v>
      </c>
      <c r="H328" s="101">
        <v>0.66526561580470478</v>
      </c>
      <c r="I328" s="101">
        <v>0.62159680706877607</v>
      </c>
      <c r="J328" s="101">
        <v>0.60184034586706103</v>
      </c>
      <c r="K328" s="101">
        <v>0.56974173537207906</v>
      </c>
      <c r="L328" s="101">
        <v>0.53265503213553356</v>
      </c>
      <c r="M328" s="101">
        <v>0.50717216664500642</v>
      </c>
      <c r="N328" s="101">
        <v>0.47666843406400272</v>
      </c>
      <c r="O328" s="101">
        <v>0.44323004602932892</v>
      </c>
      <c r="P328" s="101">
        <v>0.45518348834458172</v>
      </c>
      <c r="Q328" s="101">
        <v>0.43446288058136362</v>
      </c>
      <c r="R328" s="101">
        <v>0.41386699383221776</v>
      </c>
      <c r="S328" s="101">
        <v>0.40763031569659947</v>
      </c>
      <c r="T328" s="101">
        <v>0.39004686935141819</v>
      </c>
      <c r="U328" s="101">
        <v>0.38515558865969068</v>
      </c>
      <c r="V328" s="101">
        <v>0.37226158559291272</v>
      </c>
      <c r="W328" s="101">
        <v>0.35410373947435997</v>
      </c>
      <c r="X328" s="101">
        <v>0.34817833108373597</v>
      </c>
      <c r="Y328" s="101">
        <v>0.20915525414477543</v>
      </c>
      <c r="Z328" s="101">
        <v>0.16261709993167042</v>
      </c>
      <c r="AA328" s="101">
        <v>0.13306290937084031</v>
      </c>
      <c r="AB328" s="101">
        <v>0.15803316134764459</v>
      </c>
      <c r="AC328" s="101">
        <v>0.15041168164466415</v>
      </c>
      <c r="AE328" s="82">
        <v>0.15041168164466415</v>
      </c>
      <c r="AF328" s="111">
        <f t="shared" si="100"/>
        <v>0</v>
      </c>
    </row>
    <row r="329" spans="2:32">
      <c r="B329" s="92" t="s">
        <v>10</v>
      </c>
      <c r="C329" s="92" t="s">
        <v>87</v>
      </c>
      <c r="D329" s="100" t="s">
        <v>95</v>
      </c>
      <c r="E329" s="98"/>
      <c r="F329" s="98" t="s">
        <v>27</v>
      </c>
      <c r="G329" s="101">
        <v>8.8748481826818537</v>
      </c>
      <c r="H329" s="101">
        <v>7.0925424436385436</v>
      </c>
      <c r="I329" s="101">
        <v>8.2156486721928381</v>
      </c>
      <c r="J329" s="101">
        <v>7.5097156287706603</v>
      </c>
      <c r="K329" s="101">
        <v>12.08477797088946</v>
      </c>
      <c r="L329" s="101">
        <v>14.786698873498089</v>
      </c>
      <c r="M329" s="101">
        <v>16.554857572716042</v>
      </c>
      <c r="N329" s="101">
        <v>20.028966472106855</v>
      </c>
      <c r="O329" s="101">
        <v>22.419225298745612</v>
      </c>
      <c r="P329" s="101">
        <v>22.404304046307246</v>
      </c>
      <c r="Q329" s="101">
        <v>13.945827941303534</v>
      </c>
      <c r="R329" s="101">
        <v>28.020459587768858</v>
      </c>
      <c r="S329" s="101">
        <v>14.11033386305029</v>
      </c>
      <c r="T329" s="101">
        <v>19.82215146468543</v>
      </c>
      <c r="U329" s="101">
        <v>11.591054127053402</v>
      </c>
      <c r="V329" s="101">
        <v>15.010093397221409</v>
      </c>
      <c r="W329" s="101">
        <v>12.821808926032723</v>
      </c>
      <c r="X329" s="101">
        <v>14.467889095504274</v>
      </c>
      <c r="Y329" s="101">
        <v>23.420820924225723</v>
      </c>
      <c r="Z329" s="101">
        <v>15.182330836448278</v>
      </c>
      <c r="AA329" s="101">
        <v>18.43721528592674</v>
      </c>
      <c r="AB329" s="101">
        <v>17.71758921849003</v>
      </c>
      <c r="AC329" s="101">
        <v>14.779453879144562</v>
      </c>
      <c r="AE329" s="82">
        <v>14.779453879144562</v>
      </c>
      <c r="AF329" s="111">
        <f t="shared" si="100"/>
        <v>0</v>
      </c>
    </row>
    <row r="330" spans="2:32">
      <c r="B330" s="92" t="s">
        <v>10</v>
      </c>
      <c r="C330" s="92" t="s">
        <v>87</v>
      </c>
      <c r="D330" s="100" t="s">
        <v>15</v>
      </c>
      <c r="E330" s="98"/>
      <c r="F330" s="98" t="s">
        <v>27</v>
      </c>
      <c r="G330" s="101">
        <v>79.154022177241188</v>
      </c>
      <c r="H330" s="101">
        <v>79.24580076230157</v>
      </c>
      <c r="I330" s="101">
        <v>114.54962063534019</v>
      </c>
      <c r="J330" s="101">
        <v>113.02107354556591</v>
      </c>
      <c r="K330" s="101">
        <v>243.51899137059957</v>
      </c>
      <c r="L330" s="101">
        <v>303.61379184617215</v>
      </c>
      <c r="M330" s="101">
        <v>381.68776482225019</v>
      </c>
      <c r="N330" s="101">
        <v>560.17542212905687</v>
      </c>
      <c r="O330" s="101">
        <v>836.45609408233645</v>
      </c>
      <c r="P330" s="101">
        <v>1167.3506122391468</v>
      </c>
      <c r="Q330" s="101">
        <v>687.77676268206608</v>
      </c>
      <c r="R330" s="101">
        <v>1219.0213155580454</v>
      </c>
      <c r="S330" s="101">
        <v>143.048395376152</v>
      </c>
      <c r="T330" s="101">
        <v>181.63945404957934</v>
      </c>
      <c r="U330" s="101">
        <v>104.21442902071337</v>
      </c>
      <c r="V330" s="101">
        <v>149.45336226640561</v>
      </c>
      <c r="W330" s="101">
        <v>156.6138495604942</v>
      </c>
      <c r="X330" s="101">
        <v>110.03033665388796</v>
      </c>
      <c r="Y330" s="101">
        <v>135.05794081449784</v>
      </c>
      <c r="Z330" s="101">
        <v>406.96021512085019</v>
      </c>
      <c r="AA330" s="101">
        <v>168.8872970284163</v>
      </c>
      <c r="AB330" s="101">
        <v>909.55550086032099</v>
      </c>
      <c r="AC330" s="101">
        <v>221.31321066284966</v>
      </c>
      <c r="AE330" s="82">
        <v>221.31321066284966</v>
      </c>
      <c r="AF330" s="111">
        <f t="shared" si="100"/>
        <v>0</v>
      </c>
    </row>
    <row r="331" spans="2:32">
      <c r="B331" s="92" t="s">
        <v>10</v>
      </c>
      <c r="C331" s="92" t="s">
        <v>87</v>
      </c>
      <c r="D331" s="100" t="s">
        <v>40</v>
      </c>
      <c r="E331" s="98"/>
      <c r="F331" s="98" t="s">
        <v>27</v>
      </c>
      <c r="G331" s="101"/>
      <c r="H331" s="101"/>
      <c r="I331" s="101"/>
      <c r="J331" s="101"/>
      <c r="K331" s="101"/>
      <c r="L331" s="101"/>
      <c r="M331" s="101"/>
      <c r="N331" s="101"/>
      <c r="O331" s="101"/>
      <c r="P331" s="101"/>
      <c r="Q331" s="101">
        <v>0</v>
      </c>
      <c r="R331" s="101">
        <v>0</v>
      </c>
      <c r="S331" s="101">
        <v>0</v>
      </c>
      <c r="T331" s="101">
        <v>0</v>
      </c>
      <c r="U331" s="101">
        <v>0</v>
      </c>
      <c r="V331" s="101">
        <v>0</v>
      </c>
      <c r="W331" s="101">
        <v>0</v>
      </c>
      <c r="X331" s="101">
        <v>0</v>
      </c>
      <c r="Y331" s="101">
        <v>0</v>
      </c>
      <c r="Z331" s="101">
        <v>0</v>
      </c>
      <c r="AA331" s="101">
        <v>0</v>
      </c>
      <c r="AB331" s="101">
        <v>0</v>
      </c>
      <c r="AC331" s="101">
        <v>0</v>
      </c>
      <c r="AE331" s="82">
        <v>0</v>
      </c>
      <c r="AF331" s="111">
        <f t="shared" si="100"/>
        <v>0</v>
      </c>
    </row>
    <row r="332" spans="2:32">
      <c r="B332" s="92" t="s">
        <v>10</v>
      </c>
      <c r="C332" s="92" t="s">
        <v>87</v>
      </c>
      <c r="D332" s="100" t="s">
        <v>37</v>
      </c>
      <c r="E332" s="98"/>
      <c r="F332" s="98" t="s">
        <v>27</v>
      </c>
      <c r="G332" s="101">
        <v>0.10790634885549351</v>
      </c>
      <c r="H332" s="101">
        <v>0.11783678781164428</v>
      </c>
      <c r="I332" s="101">
        <v>0.1375671709423161</v>
      </c>
      <c r="J332" s="101">
        <v>9.2332545408535818E-2</v>
      </c>
      <c r="K332" s="101">
        <v>5.4311500262549696E-2</v>
      </c>
      <c r="L332" s="101">
        <v>3.5351250269364802E-2</v>
      </c>
      <c r="M332" s="101">
        <v>1.3997169773824744E-2</v>
      </c>
      <c r="N332" s="101">
        <v>9.5624864571292392E-3</v>
      </c>
      <c r="O332" s="101">
        <v>7.1472633676216537E-3</v>
      </c>
      <c r="P332" s="101">
        <v>5.7781377898671318E-3</v>
      </c>
      <c r="Q332" s="101">
        <v>2.4622867812428982E-3</v>
      </c>
      <c r="R332" s="101">
        <v>0</v>
      </c>
      <c r="S332" s="101">
        <v>0</v>
      </c>
      <c r="T332" s="101">
        <v>0</v>
      </c>
      <c r="U332" s="101">
        <v>0</v>
      </c>
      <c r="V332" s="101">
        <v>0</v>
      </c>
      <c r="W332" s="101">
        <v>0</v>
      </c>
      <c r="X332" s="101">
        <v>0</v>
      </c>
      <c r="Y332" s="101">
        <v>0</v>
      </c>
      <c r="Z332" s="101">
        <v>0</v>
      </c>
      <c r="AA332" s="101">
        <v>0</v>
      </c>
      <c r="AB332" s="101">
        <v>0</v>
      </c>
      <c r="AC332" s="101">
        <v>0</v>
      </c>
      <c r="AE332" s="82">
        <v>0</v>
      </c>
      <c r="AF332" s="111">
        <f t="shared" si="100"/>
        <v>0</v>
      </c>
    </row>
    <row r="333" spans="2:32">
      <c r="B333" s="92" t="s">
        <v>10</v>
      </c>
      <c r="C333" s="92" t="s">
        <v>87</v>
      </c>
      <c r="D333" s="100" t="s">
        <v>97</v>
      </c>
      <c r="E333" s="98"/>
      <c r="F333" s="98" t="s">
        <v>27</v>
      </c>
      <c r="G333" s="101">
        <v>2896.0289281894065</v>
      </c>
      <c r="H333" s="101">
        <v>3393.0408285838412</v>
      </c>
      <c r="I333" s="101">
        <v>3544.5876705611736</v>
      </c>
      <c r="J333" s="101">
        <v>4605.2820138904699</v>
      </c>
      <c r="K333" s="101">
        <v>3464.7232647534834</v>
      </c>
      <c r="L333" s="101">
        <v>3178.3476110701718</v>
      </c>
      <c r="M333" s="101">
        <v>3405.8487318385801</v>
      </c>
      <c r="N333" s="101">
        <v>3139.4805812346945</v>
      </c>
      <c r="O333" s="101">
        <v>3655.2850121314004</v>
      </c>
      <c r="P333" s="101">
        <v>4032.2788077486048</v>
      </c>
      <c r="Q333" s="101">
        <v>6012.5107394479519</v>
      </c>
      <c r="R333" s="101">
        <v>2045.8406092846337</v>
      </c>
      <c r="S333" s="101">
        <v>2907.8699362411999</v>
      </c>
      <c r="T333" s="101">
        <v>2335.7307422101348</v>
      </c>
      <c r="U333" s="101">
        <v>2956.4724647279559</v>
      </c>
      <c r="V333" s="101">
        <v>2527.6331158659259</v>
      </c>
      <c r="W333" s="101">
        <v>2841.9363145612156</v>
      </c>
      <c r="X333" s="101">
        <v>2583.0333351015383</v>
      </c>
      <c r="Y333" s="101">
        <v>1456.9202921815024</v>
      </c>
      <c r="Z333" s="101">
        <v>1826.8345977416643</v>
      </c>
      <c r="AA333" s="101">
        <v>1842.8939080209652</v>
      </c>
      <c r="AB333" s="101">
        <v>1989.5207505113892</v>
      </c>
      <c r="AC333" s="101">
        <v>2026.8117289954967</v>
      </c>
      <c r="AE333" s="112">
        <v>2026.8117289954967</v>
      </c>
      <c r="AF333" s="111">
        <f t="shared" si="100"/>
        <v>0</v>
      </c>
    </row>
    <row r="334" spans="2:32">
      <c r="B334" s="92" t="s">
        <v>10</v>
      </c>
      <c r="C334" s="92" t="s">
        <v>87</v>
      </c>
      <c r="D334" s="100" t="s">
        <v>98</v>
      </c>
      <c r="E334" s="98"/>
      <c r="F334" s="98" t="s">
        <v>27</v>
      </c>
      <c r="G334" s="101">
        <v>0</v>
      </c>
      <c r="H334" s="101">
        <v>0</v>
      </c>
      <c r="I334" s="101">
        <v>0</v>
      </c>
      <c r="J334" s="101">
        <v>0</v>
      </c>
      <c r="K334" s="101">
        <v>0</v>
      </c>
      <c r="L334" s="101">
        <v>0</v>
      </c>
      <c r="M334" s="101">
        <v>0</v>
      </c>
      <c r="N334" s="101">
        <v>0</v>
      </c>
      <c r="O334" s="101">
        <v>0</v>
      </c>
      <c r="P334" s="101">
        <v>0</v>
      </c>
      <c r="Q334" s="101">
        <v>0</v>
      </c>
      <c r="R334" s="101">
        <v>0</v>
      </c>
      <c r="S334" s="101">
        <v>0</v>
      </c>
      <c r="T334" s="101">
        <v>0</v>
      </c>
      <c r="U334" s="101">
        <v>0</v>
      </c>
      <c r="V334" s="101">
        <v>0</v>
      </c>
      <c r="W334" s="101">
        <v>0</v>
      </c>
      <c r="X334" s="101">
        <v>44.801859782013466</v>
      </c>
      <c r="Y334" s="101">
        <v>45.313855484789698</v>
      </c>
      <c r="Z334" s="101">
        <v>42.484424460144687</v>
      </c>
      <c r="AA334" s="101">
        <v>12.396652036183189</v>
      </c>
      <c r="AB334" s="101">
        <v>12.012355823061508</v>
      </c>
      <c r="AC334" s="101">
        <v>2.3864933773178589</v>
      </c>
      <c r="AE334" s="82">
        <v>2.3864933773178589</v>
      </c>
      <c r="AF334" s="111">
        <f t="shared" si="100"/>
        <v>0</v>
      </c>
    </row>
    <row r="335" spans="2:32">
      <c r="B335" s="92" t="s">
        <v>10</v>
      </c>
      <c r="C335" s="92" t="s">
        <v>87</v>
      </c>
      <c r="D335" s="100" t="s">
        <v>24</v>
      </c>
      <c r="E335" s="98"/>
      <c r="F335" s="98" t="s">
        <v>27</v>
      </c>
      <c r="G335" s="101">
        <v>0</v>
      </c>
      <c r="H335" s="101">
        <v>0</v>
      </c>
      <c r="I335" s="101">
        <v>0</v>
      </c>
      <c r="J335" s="101">
        <v>0</v>
      </c>
      <c r="K335" s="101">
        <v>5.0774140839613012E-3</v>
      </c>
      <c r="L335" s="101">
        <v>2.12528458044005E-2</v>
      </c>
      <c r="M335" s="101">
        <v>4.9436676047103223E-2</v>
      </c>
      <c r="N335" s="101">
        <v>7.8005117208741134E-2</v>
      </c>
      <c r="O335" s="101">
        <v>9.6877700689352433E-2</v>
      </c>
      <c r="P335" s="101">
        <v>9.1739540438316239E-2</v>
      </c>
      <c r="Q335" s="101">
        <v>0.10812676481377594</v>
      </c>
      <c r="R335" s="101">
        <v>0.15784890691021639</v>
      </c>
      <c r="S335" s="101">
        <v>0.13369744214337601</v>
      </c>
      <c r="T335" s="101">
        <v>0.14792220736415157</v>
      </c>
      <c r="U335" s="101">
        <v>0.15383670299896582</v>
      </c>
      <c r="V335" s="101">
        <v>0.15960853988595003</v>
      </c>
      <c r="W335" s="101">
        <v>0.1597810084779086</v>
      </c>
      <c r="X335" s="101">
        <v>60.167276810887273</v>
      </c>
      <c r="Y335" s="101">
        <v>95.221260902380891</v>
      </c>
      <c r="Z335" s="101">
        <v>96.960816057636947</v>
      </c>
      <c r="AA335" s="101">
        <v>154.90348248737789</v>
      </c>
      <c r="AB335" s="101">
        <v>156.51812196940367</v>
      </c>
      <c r="AC335" s="101">
        <v>118.93006309502951</v>
      </c>
      <c r="AE335" s="82">
        <v>118.93006309502951</v>
      </c>
      <c r="AF335" s="111">
        <f t="shared" si="100"/>
        <v>0</v>
      </c>
    </row>
    <row r="336" spans="2:32">
      <c r="B336" s="92" t="s">
        <v>10</v>
      </c>
      <c r="C336" s="92" t="s">
        <v>87</v>
      </c>
      <c r="D336" s="100" t="s">
        <v>14</v>
      </c>
      <c r="E336" s="98"/>
      <c r="F336" s="98" t="s">
        <v>27</v>
      </c>
      <c r="G336" s="101">
        <v>221.53565449038251</v>
      </c>
      <c r="H336" s="101">
        <v>268.40071793509236</v>
      </c>
      <c r="I336" s="101">
        <v>321.46991749880226</v>
      </c>
      <c r="J336" s="101">
        <v>374.7612524509164</v>
      </c>
      <c r="K336" s="101">
        <v>441.22847189120785</v>
      </c>
      <c r="L336" s="101">
        <v>509.11555128916916</v>
      </c>
      <c r="M336" s="101">
        <v>593.01911216622125</v>
      </c>
      <c r="N336" s="101">
        <v>705.86318457081131</v>
      </c>
      <c r="O336" s="101">
        <v>833.84265637768988</v>
      </c>
      <c r="P336" s="101">
        <v>805.76811519824071</v>
      </c>
      <c r="Q336" s="101">
        <v>814.59621181557156</v>
      </c>
      <c r="R336" s="101">
        <v>1028.3206770828092</v>
      </c>
      <c r="S336" s="101">
        <v>1061.7451624841951</v>
      </c>
      <c r="T336" s="101">
        <v>959.8007263509586</v>
      </c>
      <c r="U336" s="101">
        <v>1018.0653561856459</v>
      </c>
      <c r="V336" s="101">
        <v>1081.9299920237836</v>
      </c>
      <c r="W336" s="101">
        <v>913.06566032543526</v>
      </c>
      <c r="X336" s="101">
        <v>1007.5530180267482</v>
      </c>
      <c r="Y336" s="101">
        <v>1304.5391111622782</v>
      </c>
      <c r="Z336" s="101">
        <v>1058.3236987235032</v>
      </c>
      <c r="AA336" s="101">
        <v>926.87855034419692</v>
      </c>
      <c r="AB336" s="101">
        <v>824.98404005009104</v>
      </c>
      <c r="AC336" s="101">
        <v>748.58884508779488</v>
      </c>
      <c r="AE336" s="82">
        <v>748.58884508779488</v>
      </c>
      <c r="AF336" s="111">
        <f t="shared" si="100"/>
        <v>0</v>
      </c>
    </row>
    <row r="337" spans="2:32">
      <c r="B337" s="92" t="s">
        <v>10</v>
      </c>
      <c r="C337" s="92" t="s">
        <v>87</v>
      </c>
      <c r="D337" s="100" t="s">
        <v>73</v>
      </c>
      <c r="E337" s="98"/>
      <c r="F337" s="98" t="s">
        <v>27</v>
      </c>
      <c r="G337" s="101">
        <v>3206.3893328468016</v>
      </c>
      <c r="H337" s="101">
        <v>3748.5629921284899</v>
      </c>
      <c r="I337" s="101">
        <v>3989.5820213455199</v>
      </c>
      <c r="J337" s="101">
        <v>5101.2682284069988</v>
      </c>
      <c r="K337" s="101">
        <v>4162.1846366358986</v>
      </c>
      <c r="L337" s="101">
        <v>4006.4529122072208</v>
      </c>
      <c r="M337" s="101">
        <v>4397.6810724122333</v>
      </c>
      <c r="N337" s="101">
        <v>4426.1123904443994</v>
      </c>
      <c r="O337" s="101">
        <v>5348.550242900259</v>
      </c>
      <c r="P337" s="101">
        <v>6028.3545403988719</v>
      </c>
      <c r="Q337" s="101">
        <v>7529.3745938190696</v>
      </c>
      <c r="R337" s="101">
        <v>4321.7747774139989</v>
      </c>
      <c r="S337" s="101">
        <v>4127.3151557224373</v>
      </c>
      <c r="T337" s="101">
        <v>3497.5310431520734</v>
      </c>
      <c r="U337" s="101">
        <v>4090.8822963530274</v>
      </c>
      <c r="V337" s="101">
        <v>3774.5584336788156</v>
      </c>
      <c r="W337" s="101">
        <v>3924.9515181211295</v>
      </c>
      <c r="X337" s="101">
        <v>3820.4018938016634</v>
      </c>
      <c r="Y337" s="101">
        <v>3060.6824367238196</v>
      </c>
      <c r="Z337" s="101">
        <v>3446.9087000401787</v>
      </c>
      <c r="AA337" s="101">
        <v>3124.530168112437</v>
      </c>
      <c r="AB337" s="101">
        <v>3910.4663915941042</v>
      </c>
      <c r="AC337" s="101">
        <v>3132.9602067792785</v>
      </c>
      <c r="AE337" s="82">
        <v>3132.9602067792785</v>
      </c>
      <c r="AF337" s="111">
        <f t="shared" si="100"/>
        <v>0</v>
      </c>
    </row>
    <row r="338" spans="2:32">
      <c r="B338" s="92" t="s">
        <v>26</v>
      </c>
      <c r="C338" s="92" t="s">
        <v>87</v>
      </c>
      <c r="D338" s="100" t="s">
        <v>33</v>
      </c>
      <c r="E338" s="98"/>
      <c r="F338" s="98" t="s">
        <v>27</v>
      </c>
      <c r="G338" s="101">
        <v>3568.6412811921418</v>
      </c>
      <c r="H338" s="101">
        <v>4008.0020401851057</v>
      </c>
      <c r="I338" s="101">
        <v>4192.4639338395964</v>
      </c>
      <c r="J338" s="101">
        <v>5302.8412471919883</v>
      </c>
      <c r="K338" s="101">
        <v>4411.0038560782859</v>
      </c>
      <c r="L338" s="101">
        <v>4252.833348354714</v>
      </c>
      <c r="M338" s="101">
        <v>4644.5629952068803</v>
      </c>
      <c r="N338" s="101">
        <v>4670.9884192943628</v>
      </c>
      <c r="O338" s="101">
        <v>5377.69659287796</v>
      </c>
      <c r="P338" s="101">
        <v>6058.2869363955197</v>
      </c>
      <c r="Q338" s="101">
        <v>7557.9444240532475</v>
      </c>
      <c r="R338" s="101">
        <v>4348.990243410758</v>
      </c>
      <c r="S338" s="101">
        <v>4154.1205042073816</v>
      </c>
      <c r="T338" s="101">
        <v>3523.180122368763</v>
      </c>
      <c r="U338" s="101">
        <v>4116.2097300040396</v>
      </c>
      <c r="V338" s="101">
        <v>3799.5682552761941</v>
      </c>
      <c r="W338" s="101">
        <v>3949.6477105957151</v>
      </c>
      <c r="X338" s="101">
        <v>3844.7883901373953</v>
      </c>
      <c r="Y338" s="101">
        <v>3075.3317224014336</v>
      </c>
      <c r="Z338" s="101">
        <v>3458.2984418982305</v>
      </c>
      <c r="AA338" s="101">
        <v>3133.8499271614669</v>
      </c>
      <c r="AB338" s="101">
        <v>3919.5234402448018</v>
      </c>
      <c r="AC338" s="101">
        <v>3141.5804603176621</v>
      </c>
      <c r="AE338" s="82">
        <v>3141.5804603176621</v>
      </c>
      <c r="AF338" s="111">
        <f t="shared" si="100"/>
        <v>0</v>
      </c>
    </row>
    <row r="339" spans="2:32">
      <c r="B339" s="92" t="s">
        <v>26</v>
      </c>
      <c r="C339" s="92" t="s">
        <v>87</v>
      </c>
      <c r="D339" s="100" t="s">
        <v>85</v>
      </c>
      <c r="E339" s="98"/>
      <c r="F339" s="98" t="s">
        <v>82</v>
      </c>
      <c r="G339" s="102">
        <v>-7.1167973651194982E-2</v>
      </c>
      <c r="H339" s="102">
        <v>0.12311709818202599</v>
      </c>
      <c r="I339" s="102">
        <v>4.6023403133290675E-2</v>
      </c>
      <c r="J339" s="102">
        <v>0.26485077292852743</v>
      </c>
      <c r="K339" s="102">
        <v>-0.16818104663909306</v>
      </c>
      <c r="L339" s="102">
        <v>-3.5858165824456445E-2</v>
      </c>
      <c r="M339" s="102">
        <v>9.2110274437091189E-2</v>
      </c>
      <c r="N339" s="102">
        <v>5.6895393850300291E-3</v>
      </c>
      <c r="O339" s="102">
        <v>0.15129735082716356</v>
      </c>
      <c r="P339" s="102">
        <v>0.12655796617810511</v>
      </c>
      <c r="Q339" s="102">
        <v>0.24753820731871357</v>
      </c>
      <c r="R339" s="102">
        <v>-0.42458028275915272</v>
      </c>
      <c r="S339" s="102">
        <v>-4.4808042395272696E-2</v>
      </c>
      <c r="T339" s="102">
        <v>-0.15188302342206705</v>
      </c>
      <c r="U339" s="102">
        <v>0.16832225064796313</v>
      </c>
      <c r="V339" s="102">
        <v>-7.6925495904586638E-2</v>
      </c>
      <c r="W339" s="102">
        <v>3.9499081273540959E-2</v>
      </c>
      <c r="X339" s="102">
        <v>-2.6549031240688636E-2</v>
      </c>
      <c r="Y339" s="102">
        <v>-0.20012978339972176</v>
      </c>
      <c r="Z339" s="102">
        <v>0.12452858880464124</v>
      </c>
      <c r="AA339" s="102">
        <v>-9.3817384528177561E-2</v>
      </c>
      <c r="AB339" s="102">
        <v>0.25070553196367351</v>
      </c>
      <c r="AC339" s="102">
        <v>2.4667847331150128E-3</v>
      </c>
    </row>
    <row r="340" spans="2:32">
      <c r="B340" s="103" t="s">
        <v>9</v>
      </c>
      <c r="C340" s="103" t="s">
        <v>87</v>
      </c>
      <c r="D340" s="104" t="s">
        <v>23</v>
      </c>
      <c r="E340" s="105"/>
      <c r="F340" s="105" t="s">
        <v>52</v>
      </c>
      <c r="G340" s="106">
        <f t="shared" ref="G340:AB340" si="101">G325/G$327</f>
        <v>0.87511337301260028</v>
      </c>
      <c r="H340" s="106">
        <f t="shared" si="101"/>
        <v>0.83137781295908808</v>
      </c>
      <c r="I340" s="106">
        <f t="shared" si="101"/>
        <v>0.79852534200167846</v>
      </c>
      <c r="J340" s="106">
        <f t="shared" si="101"/>
        <v>0.80366221783148584</v>
      </c>
      <c r="K340" s="106">
        <f t="shared" si="101"/>
        <v>0.84942631012027947</v>
      </c>
      <c r="L340" s="106">
        <f t="shared" si="101"/>
        <v>0.85783431007253552</v>
      </c>
      <c r="M340" s="106">
        <f t="shared" si="101"/>
        <v>0.86491065283061008</v>
      </c>
      <c r="N340" s="106">
        <f t="shared" si="101"/>
        <v>0.87199554002578927</v>
      </c>
      <c r="O340" s="106">
        <f t="shared" si="101"/>
        <v>0</v>
      </c>
      <c r="P340" s="106">
        <f t="shared" si="101"/>
        <v>0</v>
      </c>
      <c r="Q340" s="106">
        <f t="shared" si="101"/>
        <v>0</v>
      </c>
      <c r="R340" s="106">
        <f t="shared" si="101"/>
        <v>0</v>
      </c>
      <c r="S340" s="106">
        <f t="shared" si="101"/>
        <v>0</v>
      </c>
      <c r="T340" s="106">
        <f t="shared" si="101"/>
        <v>0</v>
      </c>
      <c r="U340" s="106">
        <f t="shared" si="101"/>
        <v>0</v>
      </c>
      <c r="V340" s="106">
        <f t="shared" si="101"/>
        <v>0</v>
      </c>
      <c r="W340" s="106">
        <f t="shared" si="101"/>
        <v>0</v>
      </c>
      <c r="X340" s="106">
        <f t="shared" si="101"/>
        <v>0</v>
      </c>
      <c r="Y340" s="106">
        <f t="shared" si="101"/>
        <v>0</v>
      </c>
      <c r="Z340" s="106">
        <f t="shared" si="101"/>
        <v>0</v>
      </c>
      <c r="AA340" s="106">
        <f t="shared" si="101"/>
        <v>0</v>
      </c>
      <c r="AB340" s="106">
        <f t="shared" si="101"/>
        <v>0</v>
      </c>
      <c r="AC340" s="106">
        <v>0</v>
      </c>
    </row>
    <row r="341" spans="2:32">
      <c r="B341" s="103" t="s">
        <v>9</v>
      </c>
      <c r="C341" s="103" t="s">
        <v>87</v>
      </c>
      <c r="D341" s="104" t="s">
        <v>16</v>
      </c>
      <c r="E341" s="105"/>
      <c r="F341" s="105" t="s">
        <v>52</v>
      </c>
      <c r="G341" s="106">
        <f t="shared" ref="G341:AB341" si="102">G326/G$327</f>
        <v>0.12488662698739976</v>
      </c>
      <c r="H341" s="106">
        <f t="shared" si="102"/>
        <v>0.16862218704091181</v>
      </c>
      <c r="I341" s="106">
        <f t="shared" si="102"/>
        <v>0.20147465799832151</v>
      </c>
      <c r="J341" s="106">
        <f t="shared" si="102"/>
        <v>0.19633778216851414</v>
      </c>
      <c r="K341" s="106">
        <f t="shared" si="102"/>
        <v>0.1505736898797205</v>
      </c>
      <c r="L341" s="106">
        <f t="shared" si="102"/>
        <v>0.14216568992746445</v>
      </c>
      <c r="M341" s="106">
        <f t="shared" si="102"/>
        <v>0.13508934716938992</v>
      </c>
      <c r="N341" s="106">
        <f t="shared" si="102"/>
        <v>0.12800445997421075</v>
      </c>
      <c r="O341" s="106">
        <f t="shared" si="102"/>
        <v>1</v>
      </c>
      <c r="P341" s="106">
        <f t="shared" si="102"/>
        <v>1</v>
      </c>
      <c r="Q341" s="106">
        <f t="shared" si="102"/>
        <v>1</v>
      </c>
      <c r="R341" s="106">
        <f t="shared" si="102"/>
        <v>1</v>
      </c>
      <c r="S341" s="106">
        <f t="shared" si="102"/>
        <v>1</v>
      </c>
      <c r="T341" s="106">
        <f t="shared" si="102"/>
        <v>1</v>
      </c>
      <c r="U341" s="106">
        <f t="shared" si="102"/>
        <v>1</v>
      </c>
      <c r="V341" s="106">
        <f t="shared" si="102"/>
        <v>1</v>
      </c>
      <c r="W341" s="106">
        <f t="shared" si="102"/>
        <v>1</v>
      </c>
      <c r="X341" s="106">
        <f t="shared" si="102"/>
        <v>1</v>
      </c>
      <c r="Y341" s="106">
        <f t="shared" si="102"/>
        <v>1</v>
      </c>
      <c r="Z341" s="106">
        <f t="shared" si="102"/>
        <v>1</v>
      </c>
      <c r="AA341" s="106">
        <f t="shared" si="102"/>
        <v>1</v>
      </c>
      <c r="AB341" s="106">
        <f t="shared" si="102"/>
        <v>1</v>
      </c>
      <c r="AC341" s="106">
        <v>1</v>
      </c>
    </row>
    <row r="342" spans="2:32">
      <c r="B342" s="103" t="s">
        <v>9</v>
      </c>
      <c r="C342" s="103" t="s">
        <v>87</v>
      </c>
      <c r="D342" s="104" t="s">
        <v>43</v>
      </c>
      <c r="E342" s="105"/>
      <c r="F342" s="105" t="s">
        <v>52</v>
      </c>
      <c r="G342" s="106">
        <f t="shared" ref="G342:AB342" si="103">G327/G$327</f>
        <v>1</v>
      </c>
      <c r="H342" s="106">
        <f t="shared" si="103"/>
        <v>1</v>
      </c>
      <c r="I342" s="106">
        <f t="shared" si="103"/>
        <v>1</v>
      </c>
      <c r="J342" s="106">
        <f t="shared" si="103"/>
        <v>1</v>
      </c>
      <c r="K342" s="106">
        <f t="shared" si="103"/>
        <v>1</v>
      </c>
      <c r="L342" s="106">
        <f t="shared" si="103"/>
        <v>1</v>
      </c>
      <c r="M342" s="106">
        <f t="shared" si="103"/>
        <v>1</v>
      </c>
      <c r="N342" s="106">
        <f t="shared" si="103"/>
        <v>1</v>
      </c>
      <c r="O342" s="106">
        <f t="shared" si="103"/>
        <v>1</v>
      </c>
      <c r="P342" s="106">
        <f t="shared" si="103"/>
        <v>1</v>
      </c>
      <c r="Q342" s="106">
        <f t="shared" si="103"/>
        <v>1</v>
      </c>
      <c r="R342" s="106">
        <f t="shared" si="103"/>
        <v>1</v>
      </c>
      <c r="S342" s="106">
        <f t="shared" si="103"/>
        <v>1</v>
      </c>
      <c r="T342" s="106">
        <f t="shared" si="103"/>
        <v>1</v>
      </c>
      <c r="U342" s="106">
        <f t="shared" si="103"/>
        <v>1</v>
      </c>
      <c r="V342" s="106">
        <f t="shared" si="103"/>
        <v>1</v>
      </c>
      <c r="W342" s="106">
        <f t="shared" si="103"/>
        <v>1</v>
      </c>
      <c r="X342" s="106">
        <f t="shared" si="103"/>
        <v>1</v>
      </c>
      <c r="Y342" s="106">
        <f t="shared" si="103"/>
        <v>1</v>
      </c>
      <c r="Z342" s="106">
        <f t="shared" si="103"/>
        <v>1</v>
      </c>
      <c r="AA342" s="106">
        <f t="shared" si="103"/>
        <v>1</v>
      </c>
      <c r="AB342" s="106">
        <f t="shared" si="103"/>
        <v>1</v>
      </c>
      <c r="AC342" s="106">
        <v>1</v>
      </c>
    </row>
    <row r="343" spans="2:32">
      <c r="B343" s="103" t="s">
        <v>10</v>
      </c>
      <c r="C343" s="103" t="s">
        <v>87</v>
      </c>
      <c r="D343" s="104" t="s">
        <v>88</v>
      </c>
      <c r="E343" s="105"/>
      <c r="F343" s="105" t="s">
        <v>52</v>
      </c>
      <c r="G343" s="106">
        <f t="shared" ref="G343:AB343" si="104">G328/G$337</f>
        <v>2.1456329435308723E-4</v>
      </c>
      <c r="H343" s="106">
        <f t="shared" si="104"/>
        <v>1.7747217192339539E-4</v>
      </c>
      <c r="I343" s="106">
        <f t="shared" si="104"/>
        <v>1.5580499504535498E-4</v>
      </c>
      <c r="J343" s="106">
        <f t="shared" si="104"/>
        <v>1.1797857295870934E-4</v>
      </c>
      <c r="K343" s="106">
        <f t="shared" si="104"/>
        <v>1.3688526221474281E-4</v>
      </c>
      <c r="L343" s="106">
        <f t="shared" si="104"/>
        <v>1.3294928052507302E-4</v>
      </c>
      <c r="M343" s="106">
        <f t="shared" si="104"/>
        <v>1.1532718227945764E-4</v>
      </c>
      <c r="N343" s="106">
        <f t="shared" si="104"/>
        <v>1.0769460691804604E-4</v>
      </c>
      <c r="O343" s="106">
        <f t="shared" si="104"/>
        <v>8.2869193688080002E-5</v>
      </c>
      <c r="P343" s="106">
        <f t="shared" si="104"/>
        <v>7.5507086601191191E-5</v>
      </c>
      <c r="Q343" s="106">
        <f t="shared" si="104"/>
        <v>5.7702386189952356E-5</v>
      </c>
      <c r="R343" s="106">
        <f t="shared" si="104"/>
        <v>9.5763202653485218E-5</v>
      </c>
      <c r="S343" s="106">
        <f t="shared" si="104"/>
        <v>9.8764039167551437E-5</v>
      </c>
      <c r="T343" s="106">
        <f t="shared" si="104"/>
        <v>1.1152063113638499E-4</v>
      </c>
      <c r="U343" s="106">
        <f t="shared" si="104"/>
        <v>9.4149760554844685E-5</v>
      </c>
      <c r="V343" s="106">
        <f t="shared" si="104"/>
        <v>9.8623876708697197E-5</v>
      </c>
      <c r="W343" s="106">
        <f t="shared" si="104"/>
        <v>9.0218627628773642E-5</v>
      </c>
      <c r="X343" s="106">
        <f t="shared" si="104"/>
        <v>9.1136571691222102E-5</v>
      </c>
      <c r="Y343" s="106">
        <f t="shared" si="104"/>
        <v>6.8336150015176677E-5</v>
      </c>
      <c r="Z343" s="106">
        <f t="shared" si="104"/>
        <v>4.7177663838260321E-5</v>
      </c>
      <c r="AA343" s="106">
        <f t="shared" si="104"/>
        <v>4.2586533722356433E-5</v>
      </c>
      <c r="AB343" s="106">
        <f t="shared" si="104"/>
        <v>4.0412867807111434E-5</v>
      </c>
      <c r="AC343" s="106">
        <v>4.7912102094148631E-5</v>
      </c>
    </row>
    <row r="344" spans="2:32">
      <c r="B344" s="103" t="s">
        <v>10</v>
      </c>
      <c r="C344" s="103" t="s">
        <v>87</v>
      </c>
      <c r="D344" s="104" t="s">
        <v>95</v>
      </c>
      <c r="E344" s="105"/>
      <c r="F344" s="105" t="s">
        <v>52</v>
      </c>
      <c r="G344" s="106">
        <f t="shared" ref="G344:AB344" si="105">G329/G$337</f>
        <v>2.7678635566075489E-3</v>
      </c>
      <c r="H344" s="106">
        <f t="shared" si="105"/>
        <v>1.8920696967163122E-3</v>
      </c>
      <c r="I344" s="106">
        <f t="shared" si="105"/>
        <v>2.059275540203593E-3</v>
      </c>
      <c r="J344" s="106">
        <f t="shared" si="105"/>
        <v>1.4721271833839172E-3</v>
      </c>
      <c r="K344" s="106">
        <f t="shared" si="105"/>
        <v>2.903469938483322E-3</v>
      </c>
      <c r="L344" s="106">
        <f t="shared" si="105"/>
        <v>3.6907207441386983E-3</v>
      </c>
      <c r="M344" s="106">
        <f t="shared" si="105"/>
        <v>3.7644516053173694E-3</v>
      </c>
      <c r="N344" s="106">
        <f t="shared" si="105"/>
        <v>4.5251825315931185E-3</v>
      </c>
      <c r="O344" s="106">
        <f t="shared" si="105"/>
        <v>4.191645264715463E-3</v>
      </c>
      <c r="P344" s="106">
        <f t="shared" si="105"/>
        <v>3.7164874587526904E-3</v>
      </c>
      <c r="Q344" s="106">
        <f t="shared" si="105"/>
        <v>1.8521894172660487E-3</v>
      </c>
      <c r="R344" s="106">
        <f t="shared" si="105"/>
        <v>6.483553871017623E-3</v>
      </c>
      <c r="S344" s="106">
        <f t="shared" si="105"/>
        <v>3.4187682138803002E-3</v>
      </c>
      <c r="T344" s="106">
        <f t="shared" si="105"/>
        <v>5.6674697722828926E-3</v>
      </c>
      <c r="U344" s="106">
        <f t="shared" si="105"/>
        <v>2.8333873446778676E-3</v>
      </c>
      <c r="V344" s="106">
        <f t="shared" si="105"/>
        <v>3.9766488348127261E-3</v>
      </c>
      <c r="W344" s="106">
        <f t="shared" si="105"/>
        <v>3.2667432621360151E-3</v>
      </c>
      <c r="X344" s="106">
        <f t="shared" si="105"/>
        <v>3.7870070996921606E-3</v>
      </c>
      <c r="Y344" s="106">
        <f t="shared" si="105"/>
        <v>7.6521564743892764E-3</v>
      </c>
      <c r="Z344" s="106">
        <f t="shared" si="105"/>
        <v>4.4046222739439851E-3</v>
      </c>
      <c r="AA344" s="106">
        <f t="shared" si="105"/>
        <v>5.9007960537839407E-3</v>
      </c>
      <c r="AB344" s="106">
        <f t="shared" si="105"/>
        <v>4.5308122981380346E-3</v>
      </c>
      <c r="AC344" s="106">
        <v>4.7078438018278461E-3</v>
      </c>
    </row>
    <row r="345" spans="2:32">
      <c r="B345" s="103" t="s">
        <v>10</v>
      </c>
      <c r="C345" s="103" t="s">
        <v>87</v>
      </c>
      <c r="D345" s="104" t="s">
        <v>15</v>
      </c>
      <c r="E345" s="105"/>
      <c r="F345" s="105" t="s">
        <v>52</v>
      </c>
      <c r="G345" s="106">
        <f t="shared" ref="G345:AB345" si="106">G330/G$337</f>
        <v>2.4686341538868603E-2</v>
      </c>
      <c r="H345" s="106">
        <f t="shared" si="106"/>
        <v>2.1140314549524118E-2</v>
      </c>
      <c r="I345" s="106">
        <f t="shared" si="106"/>
        <v>2.8712185893776252E-2</v>
      </c>
      <c r="J345" s="106">
        <f t="shared" si="106"/>
        <v>2.2155485358757467E-2</v>
      </c>
      <c r="K345" s="106">
        <f t="shared" si="106"/>
        <v>5.8507493691443903E-2</v>
      </c>
      <c r="L345" s="106">
        <f t="shared" si="106"/>
        <v>7.5781195610984065E-2</v>
      </c>
      <c r="M345" s="106">
        <f t="shared" si="106"/>
        <v>8.6792961685346892E-2</v>
      </c>
      <c r="N345" s="106">
        <f t="shared" si="106"/>
        <v>0.12656149973471709</v>
      </c>
      <c r="O345" s="106">
        <f t="shared" si="106"/>
        <v>0.15638931226132916</v>
      </c>
      <c r="P345" s="106">
        <f t="shared" si="106"/>
        <v>0.19364332413035348</v>
      </c>
      <c r="Q345" s="106">
        <f t="shared" si="106"/>
        <v>9.1345802245868885E-2</v>
      </c>
      <c r="R345" s="106">
        <f t="shared" si="106"/>
        <v>0.28206497986169138</v>
      </c>
      <c r="S345" s="106">
        <f t="shared" si="106"/>
        <v>3.4658946549748777E-2</v>
      </c>
      <c r="T345" s="106">
        <f t="shared" si="106"/>
        <v>5.1933621691569253E-2</v>
      </c>
      <c r="U345" s="106">
        <f t="shared" si="106"/>
        <v>2.5474805059441403E-2</v>
      </c>
      <c r="V345" s="106">
        <f t="shared" si="106"/>
        <v>3.9594926106560013E-2</v>
      </c>
      <c r="W345" s="106">
        <f t="shared" si="106"/>
        <v>3.9902110596124023E-2</v>
      </c>
      <c r="X345" s="106">
        <f t="shared" si="106"/>
        <v>2.8800722990009124E-2</v>
      </c>
      <c r="Y345" s="106">
        <f t="shared" si="106"/>
        <v>4.4126740884318921E-2</v>
      </c>
      <c r="Z345" s="106">
        <f t="shared" si="106"/>
        <v>0.11806527254873518</v>
      </c>
      <c r="AA345" s="106">
        <f t="shared" si="106"/>
        <v>5.4052061571369936E-2</v>
      </c>
      <c r="AB345" s="106">
        <f t="shared" si="106"/>
        <v>0.23259514589244176</v>
      </c>
      <c r="AC345" s="106">
        <v>7.03355131835217E-2</v>
      </c>
    </row>
    <row r="346" spans="2:32">
      <c r="B346" s="103" t="s">
        <v>10</v>
      </c>
      <c r="C346" s="103" t="s">
        <v>87</v>
      </c>
      <c r="D346" s="104" t="s">
        <v>40</v>
      </c>
      <c r="E346" s="105"/>
      <c r="F346" s="105" t="s">
        <v>52</v>
      </c>
      <c r="G346" s="106">
        <f t="shared" ref="G346:AB346" si="107">G331/G$337</f>
        <v>0</v>
      </c>
      <c r="H346" s="106">
        <f t="shared" si="107"/>
        <v>0</v>
      </c>
      <c r="I346" s="106">
        <f t="shared" si="107"/>
        <v>0</v>
      </c>
      <c r="J346" s="106">
        <f t="shared" si="107"/>
        <v>0</v>
      </c>
      <c r="K346" s="106">
        <f t="shared" si="107"/>
        <v>0</v>
      </c>
      <c r="L346" s="106">
        <f t="shared" si="107"/>
        <v>0</v>
      </c>
      <c r="M346" s="106">
        <f t="shared" si="107"/>
        <v>0</v>
      </c>
      <c r="N346" s="106">
        <f t="shared" si="107"/>
        <v>0</v>
      </c>
      <c r="O346" s="106">
        <f t="shared" si="107"/>
        <v>0</v>
      </c>
      <c r="P346" s="106">
        <f t="shared" si="107"/>
        <v>0</v>
      </c>
      <c r="Q346" s="106">
        <f t="shared" si="107"/>
        <v>0</v>
      </c>
      <c r="R346" s="106">
        <f t="shared" si="107"/>
        <v>0</v>
      </c>
      <c r="S346" s="106">
        <f t="shared" si="107"/>
        <v>0</v>
      </c>
      <c r="T346" s="106">
        <f t="shared" si="107"/>
        <v>0</v>
      </c>
      <c r="U346" s="106">
        <f t="shared" si="107"/>
        <v>0</v>
      </c>
      <c r="V346" s="106">
        <f t="shared" si="107"/>
        <v>0</v>
      </c>
      <c r="W346" s="106">
        <f t="shared" si="107"/>
        <v>0</v>
      </c>
      <c r="X346" s="106">
        <f t="shared" si="107"/>
        <v>0</v>
      </c>
      <c r="Y346" s="106">
        <f t="shared" si="107"/>
        <v>0</v>
      </c>
      <c r="Z346" s="106">
        <f t="shared" si="107"/>
        <v>0</v>
      </c>
      <c r="AA346" s="106">
        <f t="shared" si="107"/>
        <v>0</v>
      </c>
      <c r="AB346" s="106">
        <f t="shared" si="107"/>
        <v>0</v>
      </c>
      <c r="AC346" s="106">
        <v>0</v>
      </c>
    </row>
    <row r="347" spans="2:32">
      <c r="B347" s="103" t="s">
        <v>10</v>
      </c>
      <c r="C347" s="103" t="s">
        <v>87</v>
      </c>
      <c r="D347" s="104" t="s">
        <v>37</v>
      </c>
      <c r="E347" s="105"/>
      <c r="F347" s="105" t="s">
        <v>52</v>
      </c>
      <c r="G347" s="106">
        <f t="shared" ref="G347:AB347" si="108">G332/G$337</f>
        <v>3.3653539122676831E-5</v>
      </c>
      <c r="H347" s="106">
        <f t="shared" si="108"/>
        <v>3.1435189447019215E-5</v>
      </c>
      <c r="I347" s="106">
        <f t="shared" si="108"/>
        <v>3.4481599878455541E-5</v>
      </c>
      <c r="J347" s="106">
        <f t="shared" si="108"/>
        <v>1.8099919720819896E-5</v>
      </c>
      <c r="K347" s="106">
        <f t="shared" si="108"/>
        <v>1.3048796486464178E-5</v>
      </c>
      <c r="L347" s="106">
        <f t="shared" si="108"/>
        <v>8.8235781235949221E-6</v>
      </c>
      <c r="M347" s="106">
        <f t="shared" si="108"/>
        <v>3.182852404107368E-6</v>
      </c>
      <c r="N347" s="106">
        <f t="shared" si="108"/>
        <v>2.1604707729008045E-6</v>
      </c>
      <c r="O347" s="106">
        <f t="shared" si="108"/>
        <v>1.3362991919369238E-6</v>
      </c>
      <c r="P347" s="106">
        <f t="shared" si="108"/>
        <v>9.5849335853508305E-7</v>
      </c>
      <c r="Q347" s="106">
        <f t="shared" si="108"/>
        <v>3.2702407757268596E-7</v>
      </c>
      <c r="R347" s="106">
        <f t="shared" si="108"/>
        <v>0</v>
      </c>
      <c r="S347" s="106">
        <f t="shared" si="108"/>
        <v>0</v>
      </c>
      <c r="T347" s="106">
        <f t="shared" si="108"/>
        <v>0</v>
      </c>
      <c r="U347" s="106">
        <f t="shared" si="108"/>
        <v>0</v>
      </c>
      <c r="V347" s="106">
        <f t="shared" si="108"/>
        <v>0</v>
      </c>
      <c r="W347" s="106">
        <f t="shared" si="108"/>
        <v>0</v>
      </c>
      <c r="X347" s="106">
        <f t="shared" si="108"/>
        <v>0</v>
      </c>
      <c r="Y347" s="106">
        <f t="shared" si="108"/>
        <v>0</v>
      </c>
      <c r="Z347" s="106">
        <f t="shared" si="108"/>
        <v>0</v>
      </c>
      <c r="AA347" s="106">
        <f t="shared" si="108"/>
        <v>0</v>
      </c>
      <c r="AB347" s="106">
        <f t="shared" si="108"/>
        <v>0</v>
      </c>
      <c r="AC347" s="106">
        <v>0</v>
      </c>
    </row>
    <row r="348" spans="2:32">
      <c r="B348" s="103" t="s">
        <v>10</v>
      </c>
      <c r="C348" s="103" t="s">
        <v>87</v>
      </c>
      <c r="D348" s="104" t="s">
        <v>97</v>
      </c>
      <c r="E348" s="105"/>
      <c r="F348" s="105" t="s">
        <v>52</v>
      </c>
      <c r="G348" s="106">
        <f t="shared" ref="G348:AB348" si="109">G333/G$337</f>
        <v>0.90320563960277378</v>
      </c>
      <c r="H348" s="106">
        <f t="shared" si="109"/>
        <v>0.9051577459706025</v>
      </c>
      <c r="I348" s="106">
        <f t="shared" si="109"/>
        <v>0.88846090933749788</v>
      </c>
      <c r="J348" s="106">
        <f t="shared" si="109"/>
        <v>0.9027719789846429</v>
      </c>
      <c r="K348" s="106">
        <f t="shared" si="109"/>
        <v>0.83242901678524739</v>
      </c>
      <c r="L348" s="106">
        <f t="shared" si="109"/>
        <v>0.79330711747194049</v>
      </c>
      <c r="M348" s="106">
        <f t="shared" si="109"/>
        <v>0.77446469531506756</v>
      </c>
      <c r="N348" s="106">
        <f t="shared" si="109"/>
        <v>0.7093088255084905</v>
      </c>
      <c r="O348" s="106">
        <f t="shared" si="109"/>
        <v>0.68341603726794509</v>
      </c>
      <c r="P348" s="106">
        <f t="shared" si="109"/>
        <v>0.66888547790717778</v>
      </c>
      <c r="Q348" s="106">
        <f t="shared" si="109"/>
        <v>0.79854052478457849</v>
      </c>
      <c r="R348" s="106">
        <f t="shared" si="109"/>
        <v>0.47337973741167377</v>
      </c>
      <c r="S348" s="106">
        <f t="shared" si="109"/>
        <v>0.70454274183775334</v>
      </c>
      <c r="T348" s="106">
        <f t="shared" si="109"/>
        <v>0.66782273363472666</v>
      </c>
      <c r="U348" s="106">
        <f t="shared" si="109"/>
        <v>0.7226980026689146</v>
      </c>
      <c r="V348" s="106">
        <f t="shared" si="109"/>
        <v>0.66965001609536801</v>
      </c>
      <c r="W348" s="106">
        <f t="shared" si="109"/>
        <v>0.7240691512851215</v>
      </c>
      <c r="X348" s="106">
        <f t="shared" si="109"/>
        <v>0.67611560430129891</v>
      </c>
      <c r="Y348" s="106">
        <f t="shared" si="109"/>
        <v>0.47601158313601533</v>
      </c>
      <c r="Z348" s="106">
        <f t="shared" si="109"/>
        <v>0.52999216304173358</v>
      </c>
      <c r="AA348" s="106">
        <f t="shared" si="109"/>
        <v>0.58981472697198434</v>
      </c>
      <c r="AB348" s="106">
        <f t="shared" si="109"/>
        <v>0.50876814969898254</v>
      </c>
      <c r="AC348" s="106">
        <v>0.64780926658860649</v>
      </c>
    </row>
    <row r="349" spans="2:32">
      <c r="B349" s="103" t="s">
        <v>10</v>
      </c>
      <c r="C349" s="103" t="s">
        <v>87</v>
      </c>
      <c r="D349" s="104" t="s">
        <v>98</v>
      </c>
      <c r="E349" s="105"/>
      <c r="F349" s="105" t="s">
        <v>52</v>
      </c>
      <c r="G349" s="106">
        <f t="shared" ref="G349:AB349" si="110">G334/G$337</f>
        <v>0</v>
      </c>
      <c r="H349" s="106">
        <f t="shared" si="110"/>
        <v>0</v>
      </c>
      <c r="I349" s="106">
        <f t="shared" si="110"/>
        <v>0</v>
      </c>
      <c r="J349" s="106">
        <f t="shared" si="110"/>
        <v>0</v>
      </c>
      <c r="K349" s="106">
        <f t="shared" si="110"/>
        <v>0</v>
      </c>
      <c r="L349" s="106">
        <f t="shared" si="110"/>
        <v>0</v>
      </c>
      <c r="M349" s="106">
        <f t="shared" si="110"/>
        <v>0</v>
      </c>
      <c r="N349" s="106">
        <f t="shared" si="110"/>
        <v>0</v>
      </c>
      <c r="O349" s="106">
        <f t="shared" si="110"/>
        <v>0</v>
      </c>
      <c r="P349" s="106">
        <f t="shared" si="110"/>
        <v>0</v>
      </c>
      <c r="Q349" s="106">
        <f t="shared" si="110"/>
        <v>0</v>
      </c>
      <c r="R349" s="106">
        <f t="shared" si="110"/>
        <v>0</v>
      </c>
      <c r="S349" s="106">
        <f t="shared" si="110"/>
        <v>0</v>
      </c>
      <c r="T349" s="106">
        <f t="shared" si="110"/>
        <v>0</v>
      </c>
      <c r="U349" s="106">
        <f t="shared" si="110"/>
        <v>0</v>
      </c>
      <c r="V349" s="106">
        <f t="shared" si="110"/>
        <v>0</v>
      </c>
      <c r="W349" s="106">
        <f t="shared" si="110"/>
        <v>0</v>
      </c>
      <c r="X349" s="106">
        <f t="shared" si="110"/>
        <v>1.1727001772955188E-2</v>
      </c>
      <c r="Y349" s="106">
        <f t="shared" si="110"/>
        <v>1.4805147682454124E-2</v>
      </c>
      <c r="Z349" s="106">
        <f t="shared" si="110"/>
        <v>1.2325369818948053E-2</v>
      </c>
      <c r="AA349" s="106">
        <f t="shared" si="110"/>
        <v>3.967525153924868E-3</v>
      </c>
      <c r="AB349" s="106">
        <f t="shared" si="110"/>
        <v>3.0718473501992337E-3</v>
      </c>
      <c r="AC349" s="106">
        <v>7.6019304545232522E-4</v>
      </c>
    </row>
    <row r="350" spans="2:32">
      <c r="B350" s="103" t="s">
        <v>10</v>
      </c>
      <c r="C350" s="103" t="s">
        <v>87</v>
      </c>
      <c r="D350" s="104" t="s">
        <v>24</v>
      </c>
      <c r="E350" s="105"/>
      <c r="F350" s="105" t="s">
        <v>52</v>
      </c>
      <c r="G350" s="106">
        <f t="shared" ref="G350:AB350" si="111">G335/G$337</f>
        <v>0</v>
      </c>
      <c r="H350" s="106">
        <f t="shared" si="111"/>
        <v>0</v>
      </c>
      <c r="I350" s="106">
        <f t="shared" si="111"/>
        <v>0</v>
      </c>
      <c r="J350" s="106">
        <f t="shared" si="111"/>
        <v>0</v>
      </c>
      <c r="K350" s="106">
        <f t="shared" si="111"/>
        <v>1.2198916019413161E-6</v>
      </c>
      <c r="L350" s="106">
        <f t="shared" si="111"/>
        <v>5.3046538347288247E-6</v>
      </c>
      <c r="M350" s="106">
        <f t="shared" si="111"/>
        <v>1.1241532806285568E-5</v>
      </c>
      <c r="N350" s="106">
        <f t="shared" si="111"/>
        <v>1.7623844658158152E-5</v>
      </c>
      <c r="O350" s="106">
        <f t="shared" si="111"/>
        <v>1.8112889715853237E-5</v>
      </c>
      <c r="P350" s="106">
        <f t="shared" si="111"/>
        <v>1.5218006808246916E-5</v>
      </c>
      <c r="Q350" s="106">
        <f t="shared" si="111"/>
        <v>1.4360656846923005E-5</v>
      </c>
      <c r="R350" s="106">
        <f t="shared" si="111"/>
        <v>3.6524093697605343E-5</v>
      </c>
      <c r="S350" s="106">
        <f t="shared" si="111"/>
        <v>3.2393320378747247E-5</v>
      </c>
      <c r="T350" s="106">
        <f t="shared" si="111"/>
        <v>4.2293322214758648E-5</v>
      </c>
      <c r="U350" s="106">
        <f t="shared" si="111"/>
        <v>3.7604773702755856E-5</v>
      </c>
      <c r="V350" s="106">
        <f t="shared" si="111"/>
        <v>4.2285354085879126E-5</v>
      </c>
      <c r="W350" s="106">
        <f t="shared" si="111"/>
        <v>4.07090400327787E-5</v>
      </c>
      <c r="X350" s="106">
        <f t="shared" si="111"/>
        <v>1.5748939112532768E-2</v>
      </c>
      <c r="Y350" s="106">
        <f t="shared" si="111"/>
        <v>3.111112076178231E-2</v>
      </c>
      <c r="Z350" s="106">
        <f t="shared" si="111"/>
        <v>2.8129789470927015E-2</v>
      </c>
      <c r="AA350" s="106">
        <f t="shared" si="111"/>
        <v>4.9576568044774803E-2</v>
      </c>
      <c r="AB350" s="106">
        <f t="shared" si="111"/>
        <v>4.0025435918808382E-2</v>
      </c>
      <c r="AC350" s="106">
        <v>3.7883954642127599E-2</v>
      </c>
    </row>
    <row r="351" spans="2:32">
      <c r="B351" s="103" t="s">
        <v>10</v>
      </c>
      <c r="C351" s="103" t="s">
        <v>87</v>
      </c>
      <c r="D351" s="104" t="s">
        <v>14</v>
      </c>
      <c r="E351" s="105"/>
      <c r="F351" s="105" t="s">
        <v>52</v>
      </c>
      <c r="G351" s="106">
        <f t="shared" ref="G351:AB351" si="112">G336/G$337</f>
        <v>6.9091938468274369E-2</v>
      </c>
      <c r="H351" s="106">
        <f t="shared" si="112"/>
        <v>7.1600962421786707E-2</v>
      </c>
      <c r="I351" s="106">
        <f t="shared" si="112"/>
        <v>8.0577342633598448E-2</v>
      </c>
      <c r="J351" s="106">
        <f t="shared" si="112"/>
        <v>7.3464329980536064E-2</v>
      </c>
      <c r="K351" s="106">
        <f t="shared" si="112"/>
        <v>0.10600886563452226</v>
      </c>
      <c r="L351" s="106">
        <f t="shared" si="112"/>
        <v>0.12707388866045327</v>
      </c>
      <c r="M351" s="106">
        <f t="shared" si="112"/>
        <v>0.13484813982677832</v>
      </c>
      <c r="N351" s="106">
        <f t="shared" si="112"/>
        <v>0.15947701330285013</v>
      </c>
      <c r="O351" s="106">
        <f t="shared" si="112"/>
        <v>0.15590068682341432</v>
      </c>
      <c r="P351" s="106">
        <f t="shared" si="112"/>
        <v>0.13366302691694809</v>
      </c>
      <c r="Q351" s="106">
        <f t="shared" si="112"/>
        <v>0.10818909348517217</v>
      </c>
      <c r="R351" s="106">
        <f t="shared" si="112"/>
        <v>0.23793944155926627</v>
      </c>
      <c r="S351" s="106">
        <f t="shared" si="112"/>
        <v>0.2572483860390713</v>
      </c>
      <c r="T351" s="106">
        <f t="shared" si="112"/>
        <v>0.27442236094807015</v>
      </c>
      <c r="U351" s="106">
        <f t="shared" si="112"/>
        <v>0.24886205039270842</v>
      </c>
      <c r="V351" s="106">
        <f t="shared" si="112"/>
        <v>0.28663749973246461</v>
      </c>
      <c r="W351" s="106">
        <f t="shared" si="112"/>
        <v>0.23263106718895699</v>
      </c>
      <c r="X351" s="106">
        <f t="shared" si="112"/>
        <v>0.26372958815182063</v>
      </c>
      <c r="Y351" s="106">
        <f t="shared" si="112"/>
        <v>0.42622491491102488</v>
      </c>
      <c r="Z351" s="106">
        <f t="shared" si="112"/>
        <v>0.30703560518187412</v>
      </c>
      <c r="AA351" s="106">
        <f t="shared" si="112"/>
        <v>0.29664573567043984</v>
      </c>
      <c r="AB351" s="106">
        <f t="shared" si="112"/>
        <v>0.21096819597362293</v>
      </c>
      <c r="AC351" s="106">
        <v>0.23845531663636982</v>
      </c>
    </row>
    <row r="352" spans="2:32">
      <c r="B352" s="103" t="s">
        <v>10</v>
      </c>
      <c r="C352" s="103" t="s">
        <v>87</v>
      </c>
      <c r="D352" s="104" t="s">
        <v>73</v>
      </c>
      <c r="E352" s="105"/>
      <c r="F352" s="105" t="s">
        <v>52</v>
      </c>
      <c r="G352" s="106">
        <f t="shared" ref="G352:AB352" si="113">G337/G$337</f>
        <v>1</v>
      </c>
      <c r="H352" s="106">
        <f t="shared" si="113"/>
        <v>1</v>
      </c>
      <c r="I352" s="106">
        <f t="shared" si="113"/>
        <v>1</v>
      </c>
      <c r="J352" s="106">
        <f t="shared" si="113"/>
        <v>1</v>
      </c>
      <c r="K352" s="106">
        <f t="shared" si="113"/>
        <v>1</v>
      </c>
      <c r="L352" s="106">
        <f t="shared" si="113"/>
        <v>1</v>
      </c>
      <c r="M352" s="106">
        <f t="shared" si="113"/>
        <v>1</v>
      </c>
      <c r="N352" s="106">
        <f t="shared" si="113"/>
        <v>1</v>
      </c>
      <c r="O352" s="106">
        <f t="shared" si="113"/>
        <v>1</v>
      </c>
      <c r="P352" s="106">
        <f t="shared" si="113"/>
        <v>1</v>
      </c>
      <c r="Q352" s="106">
        <f t="shared" si="113"/>
        <v>1</v>
      </c>
      <c r="R352" s="106">
        <f t="shared" si="113"/>
        <v>1</v>
      </c>
      <c r="S352" s="106">
        <f t="shared" si="113"/>
        <v>1</v>
      </c>
      <c r="T352" s="106">
        <f t="shared" si="113"/>
        <v>1</v>
      </c>
      <c r="U352" s="106">
        <f t="shared" si="113"/>
        <v>1</v>
      </c>
      <c r="V352" s="106">
        <f t="shared" si="113"/>
        <v>1</v>
      </c>
      <c r="W352" s="106">
        <f t="shared" si="113"/>
        <v>1</v>
      </c>
      <c r="X352" s="106">
        <f t="shared" si="113"/>
        <v>1</v>
      </c>
      <c r="Y352" s="106">
        <f t="shared" si="113"/>
        <v>1</v>
      </c>
      <c r="Z352" s="106">
        <f t="shared" si="113"/>
        <v>1</v>
      </c>
      <c r="AA352" s="106">
        <f t="shared" si="113"/>
        <v>1</v>
      </c>
      <c r="AB352" s="106">
        <f t="shared" si="113"/>
        <v>1</v>
      </c>
      <c r="AC352" s="106">
        <v>1</v>
      </c>
    </row>
    <row r="353" spans="2:32">
      <c r="B353" s="103" t="s">
        <v>26</v>
      </c>
      <c r="C353" s="103" t="s">
        <v>87</v>
      </c>
      <c r="D353" s="104" t="s">
        <v>33</v>
      </c>
      <c r="E353" s="105"/>
      <c r="F353" s="105" t="s">
        <v>52</v>
      </c>
      <c r="G353" s="106">
        <v>1</v>
      </c>
      <c r="H353" s="106">
        <v>1</v>
      </c>
      <c r="I353" s="106">
        <v>1</v>
      </c>
      <c r="J353" s="106">
        <v>1</v>
      </c>
      <c r="K353" s="106">
        <v>1</v>
      </c>
      <c r="L353" s="106">
        <v>1</v>
      </c>
      <c r="M353" s="106">
        <v>1</v>
      </c>
      <c r="N353" s="106">
        <v>1</v>
      </c>
      <c r="O353" s="106">
        <v>1</v>
      </c>
      <c r="P353" s="106">
        <v>1</v>
      </c>
      <c r="Q353" s="106">
        <v>1</v>
      </c>
      <c r="R353" s="106">
        <v>1</v>
      </c>
      <c r="S353" s="106">
        <v>1</v>
      </c>
      <c r="T353" s="106">
        <v>1</v>
      </c>
      <c r="U353" s="106">
        <v>1</v>
      </c>
      <c r="V353" s="106">
        <v>1</v>
      </c>
      <c r="W353" s="106">
        <v>1</v>
      </c>
      <c r="X353" s="106">
        <v>1</v>
      </c>
      <c r="Y353" s="106">
        <v>1</v>
      </c>
      <c r="Z353" s="106">
        <v>1</v>
      </c>
      <c r="AA353" s="106">
        <v>1</v>
      </c>
      <c r="AB353" s="106">
        <v>1</v>
      </c>
      <c r="AC353" s="106">
        <v>1</v>
      </c>
    </row>
    <row r="354" spans="2:32">
      <c r="B354" s="103" t="s">
        <v>26</v>
      </c>
      <c r="C354" s="103" t="s">
        <v>87</v>
      </c>
      <c r="D354" s="104" t="s">
        <v>43</v>
      </c>
      <c r="E354" s="105"/>
      <c r="F354" s="105" t="s">
        <v>52</v>
      </c>
      <c r="G354" s="106">
        <f t="shared" ref="G354:AB354" si="114">G327/G338</f>
        <v>0.10150976794852476</v>
      </c>
      <c r="H354" s="106">
        <f t="shared" si="114"/>
        <v>6.4730268461797968E-2</v>
      </c>
      <c r="I354" s="106">
        <f t="shared" si="114"/>
        <v>4.8392047181732283E-2</v>
      </c>
      <c r="J354" s="106">
        <f t="shared" si="114"/>
        <v>3.8012267271196963E-2</v>
      </c>
      <c r="K354" s="106">
        <f t="shared" si="114"/>
        <v>5.6408751286743629E-2</v>
      </c>
      <c r="L354" s="106">
        <f t="shared" si="114"/>
        <v>5.7933244960752972E-2</v>
      </c>
      <c r="M354" s="106">
        <f t="shared" si="114"/>
        <v>5.3155038062660649E-2</v>
      </c>
      <c r="N354" s="106">
        <f t="shared" si="114"/>
        <v>5.2424884600111264E-2</v>
      </c>
      <c r="O354" s="106">
        <f t="shared" si="114"/>
        <v>5.4198576424526902E-3</v>
      </c>
      <c r="P354" s="106">
        <f t="shared" si="114"/>
        <v>4.9407359392020199E-3</v>
      </c>
      <c r="Q354" s="106">
        <f t="shared" si="114"/>
        <v>3.7801058900689883E-3</v>
      </c>
      <c r="R354" s="106">
        <f t="shared" si="114"/>
        <v>6.2578815940075808E-3</v>
      </c>
      <c r="S354" s="106">
        <f t="shared" si="114"/>
        <v>6.4527132657310081E-3</v>
      </c>
      <c r="T354" s="106">
        <f t="shared" si="114"/>
        <v>7.2800930766618683E-3</v>
      </c>
      <c r="U354" s="106">
        <f t="shared" si="114"/>
        <v>6.1530960063561745E-3</v>
      </c>
      <c r="V354" s="106">
        <f t="shared" si="114"/>
        <v>6.5822798584152086E-3</v>
      </c>
      <c r="W354" s="106">
        <f t="shared" si="114"/>
        <v>6.2527582924251576E-3</v>
      </c>
      <c r="X354" s="106">
        <f t="shared" si="114"/>
        <v>6.3427408380361322E-3</v>
      </c>
      <c r="Y354" s="106">
        <f t="shared" si="114"/>
        <v>4.7634814712524788E-3</v>
      </c>
      <c r="Z354" s="106">
        <f t="shared" si="114"/>
        <v>3.2934525603868663E-3</v>
      </c>
      <c r="AA354" s="106">
        <f t="shared" si="114"/>
        <v>2.9739008777205406E-3</v>
      </c>
      <c r="AB354" s="106">
        <f t="shared" si="114"/>
        <v>2.3107525159058841E-3</v>
      </c>
      <c r="AC354" s="106">
        <v>2.7383742732757692E-3</v>
      </c>
    </row>
    <row r="355" spans="2:32">
      <c r="B355" s="103" t="s">
        <v>26</v>
      </c>
      <c r="C355" s="103" t="s">
        <v>87</v>
      </c>
      <c r="D355" s="104" t="s">
        <v>73</v>
      </c>
      <c r="E355" s="105"/>
      <c r="F355" s="105" t="s">
        <v>52</v>
      </c>
      <c r="G355" s="106">
        <f t="shared" ref="G355:AB355" si="115">G337/G338</f>
        <v>0.89849023205147527</v>
      </c>
      <c r="H355" s="106">
        <f t="shared" si="115"/>
        <v>0.93526973153820203</v>
      </c>
      <c r="I355" s="106">
        <f t="shared" si="115"/>
        <v>0.95160795281826782</v>
      </c>
      <c r="J355" s="106">
        <f t="shared" si="115"/>
        <v>0.961987732728803</v>
      </c>
      <c r="K355" s="106">
        <f t="shared" si="115"/>
        <v>0.94359124871325628</v>
      </c>
      <c r="L355" s="106">
        <f t="shared" si="115"/>
        <v>0.94206675503924697</v>
      </c>
      <c r="M355" s="106">
        <f t="shared" si="115"/>
        <v>0.94684496193733936</v>
      </c>
      <c r="N355" s="106">
        <f t="shared" si="115"/>
        <v>0.9475751153998887</v>
      </c>
      <c r="O355" s="106">
        <f t="shared" si="115"/>
        <v>0.99458014235754744</v>
      </c>
      <c r="P355" s="106">
        <f t="shared" si="115"/>
        <v>0.99505926406079792</v>
      </c>
      <c r="Q355" s="106">
        <f t="shared" si="115"/>
        <v>0.99621989410993095</v>
      </c>
      <c r="R355" s="106">
        <f t="shared" si="115"/>
        <v>0.99374211840599236</v>
      </c>
      <c r="S355" s="106">
        <f t="shared" si="115"/>
        <v>0.99354728673426895</v>
      </c>
      <c r="T355" s="106">
        <f t="shared" si="115"/>
        <v>0.99271990692333811</v>
      </c>
      <c r="U355" s="106">
        <f t="shared" si="115"/>
        <v>0.99384690399364384</v>
      </c>
      <c r="V355" s="106">
        <f t="shared" si="115"/>
        <v>0.99341772014158469</v>
      </c>
      <c r="W355" s="106">
        <f t="shared" si="115"/>
        <v>0.99374724170757478</v>
      </c>
      <c r="X355" s="106">
        <f t="shared" si="115"/>
        <v>0.99365725916196379</v>
      </c>
      <c r="Y355" s="106">
        <f t="shared" si="115"/>
        <v>0.99523651852874762</v>
      </c>
      <c r="Z355" s="106">
        <f t="shared" si="115"/>
        <v>0.99670654743961307</v>
      </c>
      <c r="AA355" s="106">
        <f t="shared" si="115"/>
        <v>0.99702609912227946</v>
      </c>
      <c r="AB355" s="106">
        <f t="shared" si="115"/>
        <v>0.99768924748409415</v>
      </c>
      <c r="AC355" s="106">
        <v>0.99726162572672428</v>
      </c>
    </row>
    <row r="356" spans="2:32">
      <c r="B356" s="103" t="s">
        <v>26</v>
      </c>
      <c r="C356" s="103" t="s">
        <v>87</v>
      </c>
      <c r="D356" s="104" t="s">
        <v>33</v>
      </c>
      <c r="E356" s="105"/>
      <c r="F356" s="105" t="s">
        <v>52</v>
      </c>
      <c r="G356" s="106">
        <f t="shared" ref="G356:AB356" si="116">G338/G338</f>
        <v>1</v>
      </c>
      <c r="H356" s="106">
        <f t="shared" si="116"/>
        <v>1</v>
      </c>
      <c r="I356" s="106">
        <f t="shared" si="116"/>
        <v>1</v>
      </c>
      <c r="J356" s="106">
        <f t="shared" si="116"/>
        <v>1</v>
      </c>
      <c r="K356" s="106">
        <f t="shared" si="116"/>
        <v>1</v>
      </c>
      <c r="L356" s="106">
        <f t="shared" si="116"/>
        <v>1</v>
      </c>
      <c r="M356" s="106">
        <f t="shared" si="116"/>
        <v>1</v>
      </c>
      <c r="N356" s="106">
        <f t="shared" si="116"/>
        <v>1</v>
      </c>
      <c r="O356" s="106">
        <f t="shared" si="116"/>
        <v>1</v>
      </c>
      <c r="P356" s="106">
        <f t="shared" si="116"/>
        <v>1</v>
      </c>
      <c r="Q356" s="106">
        <f t="shared" si="116"/>
        <v>1</v>
      </c>
      <c r="R356" s="106">
        <f t="shared" si="116"/>
        <v>1</v>
      </c>
      <c r="S356" s="106">
        <f t="shared" si="116"/>
        <v>1</v>
      </c>
      <c r="T356" s="106">
        <f t="shared" si="116"/>
        <v>1</v>
      </c>
      <c r="U356" s="106">
        <f t="shared" si="116"/>
        <v>1</v>
      </c>
      <c r="V356" s="106">
        <f t="shared" si="116"/>
        <v>1</v>
      </c>
      <c r="W356" s="106">
        <f t="shared" si="116"/>
        <v>1</v>
      </c>
      <c r="X356" s="106">
        <f t="shared" si="116"/>
        <v>1</v>
      </c>
      <c r="Y356" s="106">
        <f t="shared" si="116"/>
        <v>1</v>
      </c>
      <c r="Z356" s="106">
        <f t="shared" si="116"/>
        <v>1</v>
      </c>
      <c r="AA356" s="106">
        <f t="shared" si="116"/>
        <v>1</v>
      </c>
      <c r="AB356" s="106">
        <f t="shared" si="116"/>
        <v>1</v>
      </c>
      <c r="AC356" s="106">
        <v>1</v>
      </c>
    </row>
    <row r="357" spans="2:32"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  <c r="AC357" s="13"/>
    </row>
    <row r="359" spans="2:32">
      <c r="B359" s="8" t="s">
        <v>57</v>
      </c>
      <c r="C359" s="8"/>
      <c r="D359" s="39"/>
      <c r="E359" s="8"/>
      <c r="F359" s="8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5"/>
      <c r="AA359" s="5"/>
      <c r="AB359" s="5"/>
      <c r="AC359" s="5"/>
    </row>
    <row r="360" spans="2:32">
      <c r="B360" s="6" t="s">
        <v>51</v>
      </c>
      <c r="C360" s="7"/>
      <c r="D360" s="40"/>
      <c r="E360" s="7"/>
      <c r="F360" s="7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5"/>
      <c r="AA360" s="5"/>
      <c r="AB360" s="5"/>
      <c r="AC360" s="5"/>
    </row>
    <row r="361" spans="2:32">
      <c r="B361" s="23" t="s">
        <v>76</v>
      </c>
      <c r="C361" s="23" t="s">
        <v>25</v>
      </c>
      <c r="D361" s="37" t="s">
        <v>84</v>
      </c>
      <c r="E361" s="23"/>
      <c r="F361" s="23" t="s">
        <v>28</v>
      </c>
      <c r="G361" s="24">
        <v>2000</v>
      </c>
      <c r="H361" s="24">
        <v>2001</v>
      </c>
      <c r="I361" s="24">
        <v>2002</v>
      </c>
      <c r="J361" s="24">
        <v>2003</v>
      </c>
      <c r="K361" s="24">
        <v>2004</v>
      </c>
      <c r="L361" s="24">
        <v>2005</v>
      </c>
      <c r="M361" s="24">
        <v>2006</v>
      </c>
      <c r="N361" s="24">
        <v>2007</v>
      </c>
      <c r="O361" s="24">
        <v>2008</v>
      </c>
      <c r="P361" s="24">
        <v>2009</v>
      </c>
      <c r="Q361" s="24">
        <v>2010</v>
      </c>
      <c r="R361" s="24">
        <v>2011</v>
      </c>
      <c r="S361" s="24">
        <v>2012</v>
      </c>
      <c r="T361" s="24">
        <v>2013</v>
      </c>
      <c r="U361" s="24">
        <v>2014</v>
      </c>
      <c r="V361" s="24">
        <v>2015</v>
      </c>
      <c r="W361" s="24">
        <v>2016</v>
      </c>
      <c r="X361" s="24">
        <v>2017</v>
      </c>
      <c r="Y361" s="24">
        <v>2018</v>
      </c>
      <c r="Z361" s="24">
        <v>2019</v>
      </c>
      <c r="AA361" s="24">
        <v>2020</v>
      </c>
      <c r="AB361" s="20">
        <v>2021</v>
      </c>
      <c r="AC361" s="20">
        <v>2022</v>
      </c>
    </row>
    <row r="362" spans="2:32">
      <c r="B362" s="92" t="s">
        <v>9</v>
      </c>
      <c r="C362" s="92" t="s">
        <v>60</v>
      </c>
      <c r="D362" s="100" t="s">
        <v>23</v>
      </c>
      <c r="E362" s="98"/>
      <c r="F362" s="98" t="s">
        <v>27</v>
      </c>
      <c r="G362" s="101">
        <v>0</v>
      </c>
      <c r="H362" s="101">
        <v>0</v>
      </c>
      <c r="I362" s="101">
        <v>0</v>
      </c>
      <c r="J362" s="101">
        <v>0</v>
      </c>
      <c r="K362" s="101">
        <v>0</v>
      </c>
      <c r="L362" s="101">
        <v>0</v>
      </c>
      <c r="M362" s="101">
        <v>0</v>
      </c>
      <c r="N362" s="101">
        <v>0</v>
      </c>
      <c r="O362" s="101">
        <v>0</v>
      </c>
      <c r="P362" s="101">
        <v>0</v>
      </c>
      <c r="Q362" s="101">
        <v>0</v>
      </c>
      <c r="R362" s="101">
        <v>0</v>
      </c>
      <c r="S362" s="101">
        <v>0</v>
      </c>
      <c r="T362" s="101">
        <v>0</v>
      </c>
      <c r="U362" s="101">
        <v>0</v>
      </c>
      <c r="V362" s="101">
        <v>0</v>
      </c>
      <c r="W362" s="101">
        <v>0</v>
      </c>
      <c r="X362" s="101">
        <v>0</v>
      </c>
      <c r="Y362" s="101">
        <v>0</v>
      </c>
      <c r="Z362" s="101"/>
      <c r="AA362" s="101">
        <v>0</v>
      </c>
      <c r="AB362" s="101">
        <v>0</v>
      </c>
      <c r="AC362" s="101">
        <v>0</v>
      </c>
      <c r="AE362" s="82">
        <v>0</v>
      </c>
      <c r="AF362" s="111">
        <f>+AE362-AC362</f>
        <v>0</v>
      </c>
    </row>
    <row r="363" spans="2:32">
      <c r="B363" s="92" t="s">
        <v>9</v>
      </c>
      <c r="C363" s="92" t="s">
        <v>60</v>
      </c>
      <c r="D363" s="100" t="s">
        <v>34</v>
      </c>
      <c r="E363" s="98"/>
      <c r="F363" s="98" t="s">
        <v>27</v>
      </c>
      <c r="G363" s="101"/>
      <c r="H363" s="101"/>
      <c r="I363" s="101"/>
      <c r="J363" s="101"/>
      <c r="K363" s="101"/>
      <c r="L363" s="101"/>
      <c r="M363" s="101"/>
      <c r="N363" s="101"/>
      <c r="O363" s="101"/>
      <c r="P363" s="101"/>
      <c r="Q363" s="101"/>
      <c r="R363" s="101"/>
      <c r="S363" s="101"/>
      <c r="T363" s="101"/>
      <c r="U363" s="101"/>
      <c r="V363" s="101"/>
      <c r="W363" s="101"/>
      <c r="X363" s="101">
        <v>0.72270911708402508</v>
      </c>
      <c r="Y363" s="101">
        <v>0.75103845457004847</v>
      </c>
      <c r="Z363" s="101">
        <v>0.77470571333165028</v>
      </c>
      <c r="AA363" s="101">
        <v>0.79195934347416286</v>
      </c>
      <c r="AB363" s="101">
        <v>0.82768894260994819</v>
      </c>
      <c r="AC363" s="101">
        <v>0.83872510758807395</v>
      </c>
      <c r="AE363" s="82">
        <v>0.83872510758807395</v>
      </c>
      <c r="AF363" s="111">
        <f t="shared" ref="AF363:AF378" si="117">+AE363-AC363</f>
        <v>0</v>
      </c>
    </row>
    <row r="364" spans="2:32">
      <c r="B364" s="92" t="s">
        <v>9</v>
      </c>
      <c r="C364" s="92" t="s">
        <v>60</v>
      </c>
      <c r="D364" s="100" t="s">
        <v>16</v>
      </c>
      <c r="E364" s="98"/>
      <c r="F364" s="98" t="s">
        <v>27</v>
      </c>
      <c r="G364" s="101">
        <v>4.963189153642305</v>
      </c>
      <c r="H364" s="101">
        <v>4.7993698726805132</v>
      </c>
      <c r="I364" s="101">
        <v>4.4843336524941551</v>
      </c>
      <c r="J364" s="101">
        <v>4.3418062733095262</v>
      </c>
      <c r="K364" s="101">
        <v>4.1102399627943189</v>
      </c>
      <c r="L364" s="101">
        <v>3.8426884736417954</v>
      </c>
      <c r="M364" s="101">
        <v>3.6588495768172993</v>
      </c>
      <c r="N364" s="101">
        <v>3.4387890601220414</v>
      </c>
      <c r="O364" s="101">
        <v>3.1975573049974457</v>
      </c>
      <c r="P364" s="101">
        <v>3.2837920202145479</v>
      </c>
      <c r="Q364" s="101">
        <v>3.1343090794464019</v>
      </c>
      <c r="R364" s="101">
        <v>2.9857259030178036</v>
      </c>
      <c r="S364" s="101">
        <v>2.9407331596103665</v>
      </c>
      <c r="T364" s="101">
        <v>2.8138823790467571</v>
      </c>
      <c r="U364" s="101">
        <v>2.7785956234516922</v>
      </c>
      <c r="V364" s="101">
        <v>2.7437513721807947</v>
      </c>
      <c r="W364" s="101">
        <v>2.7093440761243883</v>
      </c>
      <c r="X364" s="101">
        <v>2.6753682557599547</v>
      </c>
      <c r="Y364" s="101">
        <v>2.6409968327292792</v>
      </c>
      <c r="Z364" s="101">
        <v>2.6512142935249883</v>
      </c>
      <c r="AA364" s="101">
        <v>2.2229262109291557</v>
      </c>
      <c r="AB364" s="101">
        <v>2.0595350829026025</v>
      </c>
      <c r="AC364" s="101">
        <v>2.1283280142730114</v>
      </c>
      <c r="AE364" s="82">
        <v>2.1283280142730114</v>
      </c>
      <c r="AF364" s="111">
        <f t="shared" si="117"/>
        <v>0</v>
      </c>
    </row>
    <row r="365" spans="2:32">
      <c r="B365" s="92" t="s">
        <v>9</v>
      </c>
      <c r="C365" s="92" t="s">
        <v>60</v>
      </c>
      <c r="D365" s="100" t="s">
        <v>43</v>
      </c>
      <c r="E365" s="98"/>
      <c r="F365" s="98" t="s">
        <v>27</v>
      </c>
      <c r="G365" s="101">
        <v>4.963189153642305</v>
      </c>
      <c r="H365" s="101">
        <v>4.7993698726805132</v>
      </c>
      <c r="I365" s="101">
        <v>4.4843336524941551</v>
      </c>
      <c r="J365" s="101">
        <v>4.3418062733095262</v>
      </c>
      <c r="K365" s="101">
        <v>4.1102399627943189</v>
      </c>
      <c r="L365" s="101">
        <v>3.8426884736417954</v>
      </c>
      <c r="M365" s="101">
        <v>3.6588495768172993</v>
      </c>
      <c r="N365" s="101">
        <v>3.4387890601220414</v>
      </c>
      <c r="O365" s="101">
        <v>3.1975573049974457</v>
      </c>
      <c r="P365" s="101">
        <v>3.2837920202145479</v>
      </c>
      <c r="Q365" s="101">
        <v>3.1343090794464019</v>
      </c>
      <c r="R365" s="101">
        <v>2.9857259030178036</v>
      </c>
      <c r="S365" s="101">
        <v>2.9407331596103665</v>
      </c>
      <c r="T365" s="101">
        <v>2.8138823790467571</v>
      </c>
      <c r="U365" s="101">
        <v>2.7785956234516922</v>
      </c>
      <c r="V365" s="101">
        <v>2.7437513721807947</v>
      </c>
      <c r="W365" s="101">
        <v>2.7093440761243883</v>
      </c>
      <c r="X365" s="101">
        <v>3.3980773728439799</v>
      </c>
      <c r="Y365" s="101">
        <v>3.3920352872993278</v>
      </c>
      <c r="Z365" s="101">
        <v>3.4259200068566384</v>
      </c>
      <c r="AA365" s="101">
        <v>3.0148855544033184</v>
      </c>
      <c r="AB365" s="101">
        <v>2.8872240255125505</v>
      </c>
      <c r="AC365" s="101">
        <v>2.9670531218610856</v>
      </c>
      <c r="AE365" s="82">
        <v>2.9670531218610856</v>
      </c>
      <c r="AF365" s="111">
        <f t="shared" si="117"/>
        <v>0</v>
      </c>
    </row>
    <row r="366" spans="2:32">
      <c r="B366" s="92" t="s">
        <v>10</v>
      </c>
      <c r="C366" s="92" t="s">
        <v>60</v>
      </c>
      <c r="D366" s="100" t="s">
        <v>88</v>
      </c>
      <c r="E366" s="98"/>
      <c r="F366" s="98" t="s">
        <v>27</v>
      </c>
      <c r="G366" s="101">
        <v>3.1274152869964023</v>
      </c>
      <c r="H366" s="101">
        <v>3.0241891338668796</v>
      </c>
      <c r="I366" s="101">
        <v>2.8256778419397239</v>
      </c>
      <c r="J366" s="101">
        <v>2.7358681871635349</v>
      </c>
      <c r="K366" s="101">
        <v>2.5899531319359603</v>
      </c>
      <c r="L366" s="101">
        <v>2.4213630195441733</v>
      </c>
      <c r="M366" s="101">
        <v>2.3055220635629663</v>
      </c>
      <c r="N366" s="101">
        <v>2.1668570635655318</v>
      </c>
      <c r="O366" s="101">
        <v>2.0148515978596797</v>
      </c>
      <c r="P366" s="101">
        <v>2.0691899996999217</v>
      </c>
      <c r="Q366" s="101">
        <v>1.974997491691155</v>
      </c>
      <c r="R366" s="101">
        <v>1.8813719450983422</v>
      </c>
      <c r="S366" s="101">
        <v>1.8530210220969365</v>
      </c>
      <c r="T366" s="101">
        <v>1.7730895389273047</v>
      </c>
      <c r="U366" s="101">
        <v>1.7508545735733196</v>
      </c>
      <c r="V366" s="101">
        <v>1.6922405357511046</v>
      </c>
      <c r="W366" s="101">
        <v>1.6096979247674725</v>
      </c>
      <c r="X366" s="101">
        <v>1.5827619833285433</v>
      </c>
      <c r="Y366" s="101">
        <v>1.5624276680174711</v>
      </c>
      <c r="Z366" s="101">
        <v>1.5483216402559057</v>
      </c>
      <c r="AA366" s="101">
        <v>1.2981993818755173</v>
      </c>
      <c r="AB366" s="101">
        <v>1.434515784665408</v>
      </c>
      <c r="AC366" s="101">
        <v>1.4824317180930511</v>
      </c>
      <c r="AE366" s="82">
        <v>1.4824317180930511</v>
      </c>
      <c r="AF366" s="111">
        <f t="shared" si="117"/>
        <v>0</v>
      </c>
    </row>
    <row r="367" spans="2:32">
      <c r="B367" s="92" t="s">
        <v>10</v>
      </c>
      <c r="C367" s="92" t="s">
        <v>60</v>
      </c>
      <c r="D367" s="100" t="s">
        <v>22</v>
      </c>
      <c r="E367" s="98"/>
      <c r="F367" s="98" t="s">
        <v>27</v>
      </c>
      <c r="G367" s="101">
        <v>3.1274152869964023</v>
      </c>
      <c r="H367" s="101">
        <v>3.0241891338668796</v>
      </c>
      <c r="I367" s="101">
        <v>2.8256778419397239</v>
      </c>
      <c r="J367" s="101">
        <v>2.7358681871635349</v>
      </c>
      <c r="K367" s="101">
        <v>2.5899531319359603</v>
      </c>
      <c r="L367" s="101">
        <v>2.4213630195441733</v>
      </c>
      <c r="M367" s="101">
        <v>2.3055220635629663</v>
      </c>
      <c r="N367" s="101">
        <v>2.1668570635655318</v>
      </c>
      <c r="O367" s="101">
        <v>2.0148515978596797</v>
      </c>
      <c r="P367" s="101">
        <v>2.0691899996999217</v>
      </c>
      <c r="Q367" s="101">
        <v>1.974997491691155</v>
      </c>
      <c r="R367" s="101">
        <v>1.8813719450983422</v>
      </c>
      <c r="S367" s="101">
        <v>1.8530210220969365</v>
      </c>
      <c r="T367" s="101">
        <v>1.7730895389273047</v>
      </c>
      <c r="U367" s="101">
        <v>1.7508545735733196</v>
      </c>
      <c r="V367" s="101">
        <v>1.6922405357511046</v>
      </c>
      <c r="W367" s="101">
        <v>1.6096979247674725</v>
      </c>
      <c r="X367" s="101">
        <v>0</v>
      </c>
      <c r="Y367" s="101">
        <v>0</v>
      </c>
      <c r="Z367" s="101">
        <v>0</v>
      </c>
      <c r="AA367" s="101">
        <v>0</v>
      </c>
      <c r="AB367" s="101">
        <v>0</v>
      </c>
      <c r="AC367" s="101">
        <v>0</v>
      </c>
      <c r="AE367" s="82">
        <v>0</v>
      </c>
      <c r="AF367" s="111">
        <f t="shared" si="117"/>
        <v>0</v>
      </c>
    </row>
    <row r="368" spans="2:32">
      <c r="B368" s="92" t="s">
        <v>10</v>
      </c>
      <c r="C368" s="92" t="s">
        <v>60</v>
      </c>
      <c r="D368" s="100" t="s">
        <v>95</v>
      </c>
      <c r="E368" s="98"/>
      <c r="F368" s="98" t="s">
        <v>27</v>
      </c>
      <c r="G368" s="101">
        <v>187.88810584141757</v>
      </c>
      <c r="H368" s="101">
        <v>227.14130244689852</v>
      </c>
      <c r="I368" s="101">
        <v>314.78833238693983</v>
      </c>
      <c r="J368" s="101">
        <v>345.42452674399038</v>
      </c>
      <c r="K368" s="101">
        <v>394.9766476947969</v>
      </c>
      <c r="L368" s="101">
        <v>565.53308628767945</v>
      </c>
      <c r="M368" s="101">
        <v>598.88956168833477</v>
      </c>
      <c r="N368" s="101">
        <v>404.61163297804427</v>
      </c>
      <c r="O368" s="101">
        <v>478.18528531965433</v>
      </c>
      <c r="P368" s="101">
        <v>798.65236882621411</v>
      </c>
      <c r="Q368" s="101">
        <v>1036.7841307038739</v>
      </c>
      <c r="R368" s="101">
        <v>1131.5372228625545</v>
      </c>
      <c r="S368" s="101">
        <v>1137.6946880690939</v>
      </c>
      <c r="T368" s="101">
        <v>1503.8206419543244</v>
      </c>
      <c r="U368" s="101">
        <v>1232.0275708876186</v>
      </c>
      <c r="V368" s="101">
        <v>1512.7186081415064</v>
      </c>
      <c r="W368" s="101">
        <v>2266.4729989481725</v>
      </c>
      <c r="X368" s="101">
        <v>2639.9464498952448</v>
      </c>
      <c r="Y368" s="101">
        <v>2596.6188633755587</v>
      </c>
      <c r="Z368" s="101">
        <v>2435.3154778689122</v>
      </c>
      <c r="AA368" s="101">
        <v>1728.2440291228986</v>
      </c>
      <c r="AB368" s="101">
        <v>1849.082395015892</v>
      </c>
      <c r="AC368" s="101">
        <v>1901.8136655397416</v>
      </c>
      <c r="AE368" s="82">
        <v>1901.8136655397416</v>
      </c>
      <c r="AF368" s="111">
        <f t="shared" si="117"/>
        <v>0</v>
      </c>
    </row>
    <row r="369" spans="2:32">
      <c r="B369" s="92" t="s">
        <v>10</v>
      </c>
      <c r="C369" s="92" t="s">
        <v>60</v>
      </c>
      <c r="D369" s="100" t="s">
        <v>24</v>
      </c>
      <c r="E369" s="98"/>
      <c r="F369" s="98" t="s">
        <v>27</v>
      </c>
      <c r="G369" s="101">
        <v>0</v>
      </c>
      <c r="H369" s="101">
        <v>0</v>
      </c>
      <c r="I369" s="101">
        <v>0</v>
      </c>
      <c r="J369" s="101">
        <v>0</v>
      </c>
      <c r="K369" s="101">
        <v>207.83365131518673</v>
      </c>
      <c r="L369" s="101">
        <v>869.94215388497548</v>
      </c>
      <c r="M369" s="101">
        <v>2023.5901035157342</v>
      </c>
      <c r="N369" s="101">
        <v>3192.9813213330472</v>
      </c>
      <c r="O369" s="101">
        <v>3965.4922628605837</v>
      </c>
      <c r="P369" s="101">
        <v>3755.1720903561054</v>
      </c>
      <c r="Q369" s="101">
        <v>4425.9498958597815</v>
      </c>
      <c r="R369" s="101">
        <v>6461.2249733365106</v>
      </c>
      <c r="S369" s="101">
        <v>5472.6337290339743</v>
      </c>
      <c r="T369" s="101">
        <v>6054.8956533221271</v>
      </c>
      <c r="U369" s="101">
        <v>6296.9935407790717</v>
      </c>
      <c r="V369" s="101">
        <v>6533.2519816273152</v>
      </c>
      <c r="W369" s="101">
        <v>6540.3116337674019</v>
      </c>
      <c r="X369" s="101">
        <v>2427.3533582014738</v>
      </c>
      <c r="Y369" s="101">
        <v>1901.6030151173356</v>
      </c>
      <c r="Z369" s="101">
        <v>1936.3425606437181</v>
      </c>
      <c r="AA369" s="101">
        <v>1702.7845061816315</v>
      </c>
      <c r="AB369" s="101">
        <v>2326.9336216216516</v>
      </c>
      <c r="AC369" s="101">
        <v>1381.5065650193167</v>
      </c>
      <c r="AE369" s="82">
        <v>1381.5065650193167</v>
      </c>
      <c r="AF369" s="111">
        <f t="shared" si="117"/>
        <v>0</v>
      </c>
    </row>
    <row r="370" spans="2:32">
      <c r="B370" s="92" t="s">
        <v>10</v>
      </c>
      <c r="C370" s="92" t="s">
        <v>60</v>
      </c>
      <c r="D370" s="100" t="s">
        <v>15</v>
      </c>
      <c r="E370" s="98"/>
      <c r="F370" s="98" t="s">
        <v>27</v>
      </c>
      <c r="G370" s="101">
        <v>34.938060133541541</v>
      </c>
      <c r="H370" s="101">
        <v>24.721253575803605</v>
      </c>
      <c r="I370" s="101">
        <v>20.252203501932556</v>
      </c>
      <c r="J370" s="101">
        <v>15.894272896230635</v>
      </c>
      <c r="K370" s="101">
        <v>13.41199278885647</v>
      </c>
      <c r="L370" s="101">
        <v>9.1677468879538822</v>
      </c>
      <c r="M370" s="101">
        <v>8.3848036213120736</v>
      </c>
      <c r="N370" s="101">
        <v>7.9115112495906352</v>
      </c>
      <c r="O370" s="101">
        <v>7.7102313999087606</v>
      </c>
      <c r="P370" s="101">
        <v>9.4386790665380538</v>
      </c>
      <c r="Q370" s="101">
        <v>8.5803791147207189</v>
      </c>
      <c r="R370" s="101">
        <v>5.3180962553881219</v>
      </c>
      <c r="S370" s="101">
        <v>1.3159438586119703</v>
      </c>
      <c r="T370" s="101">
        <v>1.1025754229868747</v>
      </c>
      <c r="U370" s="101">
        <v>1.2730912767350295</v>
      </c>
      <c r="V370" s="101">
        <v>1.1956408103511356</v>
      </c>
      <c r="W370" s="101">
        <v>1.0801931084559917</v>
      </c>
      <c r="X370" s="101">
        <v>0.67015987431620516</v>
      </c>
      <c r="Y370" s="101">
        <v>0.47612744398481333</v>
      </c>
      <c r="Z370" s="101">
        <v>2.3698339613262922</v>
      </c>
      <c r="AA370" s="101">
        <v>1.1557696880499422</v>
      </c>
      <c r="AB370" s="101">
        <v>5.9688915601464085</v>
      </c>
      <c r="AC370" s="101">
        <v>1.4737125036103458</v>
      </c>
      <c r="AE370" s="82">
        <v>1.4737125036103458</v>
      </c>
      <c r="AF370" s="111">
        <f t="shared" si="117"/>
        <v>0</v>
      </c>
    </row>
    <row r="371" spans="2:32">
      <c r="B371" s="92" t="s">
        <v>10</v>
      </c>
      <c r="C371" s="92" t="s">
        <v>60</v>
      </c>
      <c r="D371" s="100" t="s">
        <v>40</v>
      </c>
      <c r="E371" s="98"/>
      <c r="F371" s="98" t="s">
        <v>27</v>
      </c>
      <c r="G371" s="101"/>
      <c r="H371" s="101"/>
      <c r="I371" s="101"/>
      <c r="J371" s="101"/>
      <c r="K371" s="101"/>
      <c r="L371" s="101"/>
      <c r="M371" s="101"/>
      <c r="N371" s="101"/>
      <c r="O371" s="101"/>
      <c r="P371" s="101"/>
      <c r="Q371" s="101">
        <v>311.81574872552318</v>
      </c>
      <c r="R371" s="108">
        <v>717.08186200273246</v>
      </c>
      <c r="S371" s="101">
        <v>1282.0272187186963</v>
      </c>
      <c r="T371" s="101">
        <v>1449.9662123426849</v>
      </c>
      <c r="U371" s="101">
        <v>1451.3152142124343</v>
      </c>
      <c r="V371" s="101">
        <v>2136.0153845418831</v>
      </c>
      <c r="W371" s="101">
        <v>3329.9180829034985</v>
      </c>
      <c r="X371" s="101">
        <v>1284.5014461081357</v>
      </c>
      <c r="Y371" s="101">
        <v>1109.7704215901558</v>
      </c>
      <c r="Z371" s="101">
        <v>4065.332040978009</v>
      </c>
      <c r="AA371" s="101">
        <v>1248.1380190850468</v>
      </c>
      <c r="AB371" s="101">
        <v>1223.4564853708923</v>
      </c>
      <c r="AC371" s="101">
        <v>722.38755937637677</v>
      </c>
      <c r="AE371" s="112">
        <v>722.38755937637677</v>
      </c>
      <c r="AF371" s="111">
        <f t="shared" si="117"/>
        <v>0</v>
      </c>
    </row>
    <row r="372" spans="2:32">
      <c r="B372" s="92" t="s">
        <v>10</v>
      </c>
      <c r="C372" s="92" t="s">
        <v>60</v>
      </c>
      <c r="D372" s="100" t="s">
        <v>37</v>
      </c>
      <c r="E372" s="98"/>
      <c r="F372" s="98" t="s">
        <v>27</v>
      </c>
      <c r="G372" s="101">
        <v>914.18857257494824</v>
      </c>
      <c r="H372" s="101">
        <v>998.31980220744776</v>
      </c>
      <c r="I372" s="101">
        <v>1165.4767024445318</v>
      </c>
      <c r="J372" s="101">
        <v>782.24644596473786</v>
      </c>
      <c r="K372" s="101">
        <v>460.13004263461841</v>
      </c>
      <c r="L372" s="101">
        <v>299.49775305408332</v>
      </c>
      <c r="M372" s="101">
        <v>118.58479868277563</v>
      </c>
      <c r="N372" s="101">
        <v>81.013915652148427</v>
      </c>
      <c r="O372" s="101">
        <v>60.552011676471565</v>
      </c>
      <c r="P372" s="101">
        <v>48.952703842606915</v>
      </c>
      <c r="Q372" s="101">
        <v>20.860630182465957</v>
      </c>
      <c r="R372" s="101">
        <v>0</v>
      </c>
      <c r="S372" s="101">
        <v>0</v>
      </c>
      <c r="T372" s="101">
        <v>0</v>
      </c>
      <c r="U372" s="101">
        <v>0</v>
      </c>
      <c r="V372" s="101">
        <v>0</v>
      </c>
      <c r="W372" s="101">
        <v>0</v>
      </c>
      <c r="X372" s="101">
        <v>0</v>
      </c>
      <c r="Y372" s="101">
        <v>0</v>
      </c>
      <c r="Z372" s="101">
        <v>0</v>
      </c>
      <c r="AA372" s="101">
        <v>0</v>
      </c>
      <c r="AB372" s="101">
        <v>0</v>
      </c>
      <c r="AC372" s="101">
        <v>0</v>
      </c>
      <c r="AE372" s="82">
        <v>0</v>
      </c>
      <c r="AF372" s="111">
        <f t="shared" si="117"/>
        <v>0</v>
      </c>
    </row>
    <row r="373" spans="2:32">
      <c r="B373" s="92" t="s">
        <v>10</v>
      </c>
      <c r="C373" s="92" t="s">
        <v>60</v>
      </c>
      <c r="D373" s="100" t="s">
        <v>97</v>
      </c>
      <c r="E373" s="98"/>
      <c r="F373" s="98" t="s">
        <v>27</v>
      </c>
      <c r="G373" s="101">
        <v>6960.9197753477256</v>
      </c>
      <c r="H373" s="101">
        <v>6582.8982621352161</v>
      </c>
      <c r="I373" s="101">
        <v>6630.1022590089087</v>
      </c>
      <c r="J373" s="101">
        <v>7369.1714686493851</v>
      </c>
      <c r="K373" s="101">
        <v>9215.8861077451038</v>
      </c>
      <c r="L373" s="101">
        <v>8803.5538518363282</v>
      </c>
      <c r="M373" s="101">
        <v>9165.7277542282736</v>
      </c>
      <c r="N373" s="101">
        <v>8842.5470908476054</v>
      </c>
      <c r="O373" s="101">
        <v>10491.67712057155</v>
      </c>
      <c r="P373" s="101">
        <v>10278.652676545689</v>
      </c>
      <c r="Q373" s="101">
        <v>11284.04122799877</v>
      </c>
      <c r="R373" s="101">
        <v>10912.231462930302</v>
      </c>
      <c r="S373" s="101">
        <v>10783.319140170346</v>
      </c>
      <c r="T373" s="101">
        <v>11170.573829387793</v>
      </c>
      <c r="U373" s="101">
        <v>10594.452681070523</v>
      </c>
      <c r="V373" s="101">
        <v>11827.627123505201</v>
      </c>
      <c r="W373" s="101">
        <v>13289.087758900385</v>
      </c>
      <c r="X373" s="101">
        <v>13322.163062419411</v>
      </c>
      <c r="Y373" s="101">
        <v>13184.056893111121</v>
      </c>
      <c r="Z373" s="101">
        <v>13329.610096028737</v>
      </c>
      <c r="AA373" s="101">
        <v>12604.589093717928</v>
      </c>
      <c r="AB373" s="101">
        <v>14923.127436583893</v>
      </c>
      <c r="AC373" s="101">
        <v>14594.860439175158</v>
      </c>
      <c r="AE373" s="82">
        <v>14594.860439175158</v>
      </c>
      <c r="AF373" s="111">
        <f t="shared" si="117"/>
        <v>0</v>
      </c>
    </row>
    <row r="374" spans="2:32">
      <c r="B374" s="92" t="s">
        <v>10</v>
      </c>
      <c r="C374" s="92" t="s">
        <v>60</v>
      </c>
      <c r="D374" s="100" t="s">
        <v>98</v>
      </c>
      <c r="E374" s="98"/>
      <c r="F374" s="98" t="s">
        <v>27</v>
      </c>
      <c r="G374" s="101">
        <v>4157.0014067189459</v>
      </c>
      <c r="H374" s="101">
        <v>3262.6334280465758</v>
      </c>
      <c r="I374" s="101">
        <v>2916.4060924046416</v>
      </c>
      <c r="J374" s="101">
        <v>2502.3347927388804</v>
      </c>
      <c r="K374" s="101">
        <v>2887.9753979270017</v>
      </c>
      <c r="L374" s="101">
        <v>2284.0144357738291</v>
      </c>
      <c r="M374" s="101">
        <v>1439.2546153829014</v>
      </c>
      <c r="N374" s="101">
        <v>1501.5694840898263</v>
      </c>
      <c r="O374" s="101">
        <v>721.45221596643046</v>
      </c>
      <c r="P374" s="101">
        <v>650.22552706871113</v>
      </c>
      <c r="Q374" s="101">
        <v>420.2540079052863</v>
      </c>
      <c r="R374" s="101">
        <v>501.3667093052012</v>
      </c>
      <c r="S374" s="101">
        <v>172.63768781797998</v>
      </c>
      <c r="T374" s="101">
        <v>107.79149607268809</v>
      </c>
      <c r="U374" s="101">
        <v>61.374549009051123</v>
      </c>
      <c r="V374" s="101">
        <v>46.267823121832805</v>
      </c>
      <c r="W374" s="101">
        <v>23.216348260785107</v>
      </c>
      <c r="X374" s="101">
        <v>25.252550995214506</v>
      </c>
      <c r="Y374" s="101">
        <v>20.534403621099521</v>
      </c>
      <c r="Z374" s="101">
        <v>27.094048788538249</v>
      </c>
      <c r="AA374" s="101">
        <v>42.049208210718426</v>
      </c>
      <c r="AB374" s="101">
        <v>35.914453982663318</v>
      </c>
      <c r="AC374" s="101">
        <v>275.71423840827941</v>
      </c>
      <c r="AE374" s="82">
        <v>275.71423840827941</v>
      </c>
      <c r="AF374" s="111">
        <f t="shared" si="117"/>
        <v>0</v>
      </c>
    </row>
    <row r="375" spans="2:32">
      <c r="B375" s="92" t="s">
        <v>10</v>
      </c>
      <c r="C375" s="92" t="s">
        <v>60</v>
      </c>
      <c r="D375" s="100" t="s">
        <v>19</v>
      </c>
      <c r="E375" s="98"/>
      <c r="F375" s="98" t="s">
        <v>27</v>
      </c>
      <c r="G375" s="101"/>
      <c r="H375" s="101"/>
      <c r="I375" s="101"/>
      <c r="J375" s="101"/>
      <c r="K375" s="101"/>
      <c r="L375" s="101"/>
      <c r="M375" s="101"/>
      <c r="N375" s="101"/>
      <c r="O375" s="101"/>
      <c r="P375" s="101"/>
      <c r="Q375" s="101"/>
      <c r="R375" s="101"/>
      <c r="S375" s="101"/>
      <c r="T375" s="101"/>
      <c r="U375" s="101"/>
      <c r="V375" s="101"/>
      <c r="W375" s="101"/>
      <c r="X375" s="101">
        <v>0</v>
      </c>
      <c r="Y375" s="101">
        <v>0</v>
      </c>
      <c r="Z375" s="101">
        <v>0</v>
      </c>
      <c r="AA375" s="101">
        <v>0</v>
      </c>
      <c r="AB375" s="101">
        <v>0</v>
      </c>
      <c r="AC375" s="101">
        <v>0</v>
      </c>
      <c r="AE375" s="82">
        <v>0</v>
      </c>
      <c r="AF375" s="111">
        <f t="shared" si="117"/>
        <v>0</v>
      </c>
    </row>
    <row r="376" spans="2:32">
      <c r="B376" s="92" t="s">
        <v>10</v>
      </c>
      <c r="C376" s="92" t="s">
        <v>60</v>
      </c>
      <c r="D376" s="100" t="s">
        <v>14</v>
      </c>
      <c r="E376" s="98"/>
      <c r="F376" s="98" t="s">
        <v>27</v>
      </c>
      <c r="G376" s="101">
        <v>11080.639160326147</v>
      </c>
      <c r="H376" s="101">
        <v>12455.980882213809</v>
      </c>
      <c r="I376" s="101">
        <v>14026.706371675236</v>
      </c>
      <c r="J376" s="101">
        <v>15527.420024308343</v>
      </c>
      <c r="K376" s="101">
        <v>17492.796995995523</v>
      </c>
      <c r="L376" s="101">
        <v>19430.501431616427</v>
      </c>
      <c r="M376" s="101">
        <v>21893.52075904328</v>
      </c>
      <c r="N376" s="101">
        <v>25308.625131231438</v>
      </c>
      <c r="O376" s="101">
        <v>27358.251866520965</v>
      </c>
      <c r="P376" s="101">
        <v>27410.794958708335</v>
      </c>
      <c r="Q376" s="101">
        <v>28853.267302856857</v>
      </c>
      <c r="R376" s="101">
        <v>31437.930741831482</v>
      </c>
      <c r="S376" s="101">
        <v>32459.787717528096</v>
      </c>
      <c r="T376" s="101">
        <v>33374.060987068391</v>
      </c>
      <c r="U376" s="101">
        <v>37404.437366268823</v>
      </c>
      <c r="V376" s="101">
        <v>37893.059950541188</v>
      </c>
      <c r="W376" s="101">
        <v>52795.038386763707</v>
      </c>
      <c r="X376" s="101">
        <v>54731.524178970394</v>
      </c>
      <c r="Y376" s="101">
        <v>57028.947956596727</v>
      </c>
      <c r="Z376" s="101">
        <v>57957.433945048186</v>
      </c>
      <c r="AA376" s="101">
        <v>53134.555731934437</v>
      </c>
      <c r="AB376" s="101">
        <v>59402.758006546297</v>
      </c>
      <c r="AC376" s="101">
        <v>64255.493417332735</v>
      </c>
      <c r="AE376" s="82">
        <v>64255.493417332735</v>
      </c>
      <c r="AF376" s="111">
        <f t="shared" si="117"/>
        <v>0</v>
      </c>
    </row>
    <row r="377" spans="2:32">
      <c r="B377" s="92" t="s">
        <v>10</v>
      </c>
      <c r="C377" s="92" t="s">
        <v>60</v>
      </c>
      <c r="D377" s="100" t="s">
        <v>73</v>
      </c>
      <c r="E377" s="98"/>
      <c r="F377" s="98" t="s">
        <v>27</v>
      </c>
      <c r="G377" s="101">
        <v>23341.829911516717</v>
      </c>
      <c r="H377" s="101">
        <v>23557.743308893485</v>
      </c>
      <c r="I377" s="101">
        <v>25079.383317106069</v>
      </c>
      <c r="J377" s="101">
        <v>26547.963267675892</v>
      </c>
      <c r="K377" s="101">
        <v>30678.190742364957</v>
      </c>
      <c r="L377" s="101">
        <v>32267.053185380366</v>
      </c>
      <c r="M377" s="101">
        <v>35252.563440289741</v>
      </c>
      <c r="N377" s="101">
        <v>39343.593801508832</v>
      </c>
      <c r="O377" s="101">
        <v>43087.350697511283</v>
      </c>
      <c r="P377" s="101">
        <v>42956.027384413603</v>
      </c>
      <c r="Q377" s="101">
        <v>46365.503318330659</v>
      </c>
      <c r="R377" s="101">
        <v>51170.453812414373</v>
      </c>
      <c r="S377" s="101">
        <v>51313.122167240988</v>
      </c>
      <c r="T377" s="101">
        <v>53665.757574648844</v>
      </c>
      <c r="U377" s="101">
        <v>57045.375722651399</v>
      </c>
      <c r="V377" s="101">
        <v>59953.520993360784</v>
      </c>
      <c r="W377" s="101">
        <v>78248.34479850193</v>
      </c>
      <c r="X377" s="101">
        <v>74432.993968447525</v>
      </c>
      <c r="Y377" s="101">
        <v>75843.570108524</v>
      </c>
      <c r="Z377" s="101">
        <v>79755.046324957686</v>
      </c>
      <c r="AA377" s="101">
        <v>70462.814557322592</v>
      </c>
      <c r="AB377" s="101">
        <v>79768.675806466097</v>
      </c>
      <c r="AC377" s="101">
        <v>83134.732029073319</v>
      </c>
      <c r="AE377" s="112">
        <v>83134.732029073319</v>
      </c>
      <c r="AF377" s="111">
        <f t="shared" si="117"/>
        <v>0</v>
      </c>
    </row>
    <row r="378" spans="2:32">
      <c r="B378" s="92" t="s">
        <v>26</v>
      </c>
      <c r="C378" s="92" t="s">
        <v>60</v>
      </c>
      <c r="D378" s="100" t="s">
        <v>33</v>
      </c>
      <c r="E378" s="98"/>
      <c r="F378" s="98" t="s">
        <v>27</v>
      </c>
      <c r="G378" s="101">
        <v>23346.793100670358</v>
      </c>
      <c r="H378" s="101">
        <v>23562.542678766167</v>
      </c>
      <c r="I378" s="101">
        <v>25083.867650758562</v>
      </c>
      <c r="J378" s="101">
        <v>26552.305073949203</v>
      </c>
      <c r="K378" s="101">
        <v>30682.30098232775</v>
      </c>
      <c r="L378" s="101">
        <v>32270.895873854006</v>
      </c>
      <c r="M378" s="101">
        <v>35256.222289866557</v>
      </c>
      <c r="N378" s="101">
        <v>39347.032590568953</v>
      </c>
      <c r="O378" s="101">
        <v>43090.548254816284</v>
      </c>
      <c r="P378" s="101">
        <v>42959.311176433817</v>
      </c>
      <c r="Q378" s="101">
        <v>46368.637627410106</v>
      </c>
      <c r="R378" s="101">
        <v>51173.439538317391</v>
      </c>
      <c r="S378" s="101">
        <v>51316.062900400597</v>
      </c>
      <c r="T378" s="101">
        <v>53668.571457027887</v>
      </c>
      <c r="U378" s="101">
        <v>57048.15431827485</v>
      </c>
      <c r="V378" s="101">
        <v>59956.264744732965</v>
      </c>
      <c r="W378" s="101">
        <v>78251.054142578054</v>
      </c>
      <c r="X378" s="101">
        <v>74436.392045820365</v>
      </c>
      <c r="Y378" s="101">
        <v>75846.962143811295</v>
      </c>
      <c r="Z378" s="101">
        <v>79758.472244964549</v>
      </c>
      <c r="AA378" s="101">
        <v>70465.829442877002</v>
      </c>
      <c r="AB378" s="101">
        <v>79771.563030491612</v>
      </c>
      <c r="AC378" s="101">
        <v>83137.699082195177</v>
      </c>
      <c r="AE378" s="112">
        <v>83137.699082195177</v>
      </c>
      <c r="AF378" s="111">
        <f t="shared" si="117"/>
        <v>0</v>
      </c>
    </row>
    <row r="379" spans="2:32">
      <c r="B379" s="92" t="s">
        <v>26</v>
      </c>
      <c r="C379" s="92" t="s">
        <v>60</v>
      </c>
      <c r="D379" s="100" t="s">
        <v>30</v>
      </c>
      <c r="E379" s="98"/>
      <c r="F379" s="98" t="s">
        <v>82</v>
      </c>
      <c r="G379" s="102">
        <v>3.8777612505261461E-2</v>
      </c>
      <c r="H379" s="102">
        <v>9.2410797990758464E-3</v>
      </c>
      <c r="I379" s="102">
        <v>6.4565399105393162E-2</v>
      </c>
      <c r="J379" s="102">
        <v>5.8541108717189205E-2</v>
      </c>
      <c r="K379" s="102">
        <v>0.1555418972807201</v>
      </c>
      <c r="L379" s="102">
        <v>5.1775611367649521E-2</v>
      </c>
      <c r="M379" s="102">
        <v>9.2508321667985394E-2</v>
      </c>
      <c r="N379" s="102">
        <v>0.11603087441044946</v>
      </c>
      <c r="O379" s="102">
        <v>9.5140990762912381E-2</v>
      </c>
      <c r="P379" s="102">
        <v>-3.0456117106330005E-3</v>
      </c>
      <c r="Q379" s="102">
        <v>7.9361757849752079E-2</v>
      </c>
      <c r="R379" s="102">
        <v>0.10362180466710535</v>
      </c>
      <c r="S379" s="102">
        <v>2.7870583523394998E-3</v>
      </c>
      <c r="T379" s="102">
        <v>4.5843512219424953E-2</v>
      </c>
      <c r="U379" s="102">
        <v>6.2971358646148667E-2</v>
      </c>
      <c r="V379" s="102">
        <v>5.0976415647622897E-2</v>
      </c>
      <c r="W379" s="102">
        <v>0.3051355763361201</v>
      </c>
      <c r="X379" s="102">
        <v>-4.8749018636952135E-2</v>
      </c>
      <c r="Y379" s="102">
        <v>1.8950006296955424E-2</v>
      </c>
      <c r="Z379" s="102">
        <v>5.1571084597122674E-2</v>
      </c>
      <c r="AA379" s="102">
        <v>-0.11650978937443512</v>
      </c>
      <c r="AB379" s="102">
        <v>0.13206022920880089</v>
      </c>
      <c r="AC379" s="102">
        <v>0.17982999333869487</v>
      </c>
    </row>
    <row r="380" spans="2:32">
      <c r="B380" s="103" t="s">
        <v>9</v>
      </c>
      <c r="C380" s="103" t="s">
        <v>60</v>
      </c>
      <c r="D380" s="104" t="s">
        <v>23</v>
      </c>
      <c r="E380" s="105"/>
      <c r="F380" s="105" t="s">
        <v>52</v>
      </c>
      <c r="G380" s="106">
        <f t="shared" ref="G380:AB380" si="118">G362/G$365</f>
        <v>0</v>
      </c>
      <c r="H380" s="106">
        <f t="shared" si="118"/>
        <v>0</v>
      </c>
      <c r="I380" s="106">
        <f t="shared" si="118"/>
        <v>0</v>
      </c>
      <c r="J380" s="106">
        <f t="shared" si="118"/>
        <v>0</v>
      </c>
      <c r="K380" s="106">
        <f t="shared" si="118"/>
        <v>0</v>
      </c>
      <c r="L380" s="106">
        <f t="shared" si="118"/>
        <v>0</v>
      </c>
      <c r="M380" s="106">
        <f t="shared" si="118"/>
        <v>0</v>
      </c>
      <c r="N380" s="106">
        <f t="shared" si="118"/>
        <v>0</v>
      </c>
      <c r="O380" s="106">
        <f t="shared" si="118"/>
        <v>0</v>
      </c>
      <c r="P380" s="106">
        <f t="shared" si="118"/>
        <v>0</v>
      </c>
      <c r="Q380" s="106">
        <f t="shared" si="118"/>
        <v>0</v>
      </c>
      <c r="R380" s="106">
        <f t="shared" si="118"/>
        <v>0</v>
      </c>
      <c r="S380" s="106">
        <f t="shared" si="118"/>
        <v>0</v>
      </c>
      <c r="T380" s="106">
        <f t="shared" si="118"/>
        <v>0</v>
      </c>
      <c r="U380" s="106">
        <f t="shared" si="118"/>
        <v>0</v>
      </c>
      <c r="V380" s="106">
        <f t="shared" si="118"/>
        <v>0</v>
      </c>
      <c r="W380" s="106">
        <f t="shared" si="118"/>
        <v>0</v>
      </c>
      <c r="X380" s="106">
        <f t="shared" si="118"/>
        <v>0</v>
      </c>
      <c r="Y380" s="106">
        <f t="shared" si="118"/>
        <v>0</v>
      </c>
      <c r="Z380" s="106">
        <f t="shared" si="118"/>
        <v>0</v>
      </c>
      <c r="AA380" s="106">
        <f t="shared" si="118"/>
        <v>0</v>
      </c>
      <c r="AB380" s="106">
        <f t="shared" si="118"/>
        <v>0</v>
      </c>
      <c r="AC380" s="106">
        <v>0</v>
      </c>
    </row>
    <row r="381" spans="2:32">
      <c r="B381" s="103" t="s">
        <v>9</v>
      </c>
      <c r="C381" s="103" t="s">
        <v>60</v>
      </c>
      <c r="D381" s="104" t="s">
        <v>34</v>
      </c>
      <c r="E381" s="105"/>
      <c r="F381" s="105" t="s">
        <v>52</v>
      </c>
      <c r="G381" s="106">
        <f t="shared" ref="G381:AB381" si="119">G363/G$365</f>
        <v>0</v>
      </c>
      <c r="H381" s="106">
        <f t="shared" si="119"/>
        <v>0</v>
      </c>
      <c r="I381" s="106">
        <f t="shared" si="119"/>
        <v>0</v>
      </c>
      <c r="J381" s="106">
        <f t="shared" si="119"/>
        <v>0</v>
      </c>
      <c r="K381" s="106">
        <f t="shared" si="119"/>
        <v>0</v>
      </c>
      <c r="L381" s="106">
        <f t="shared" si="119"/>
        <v>0</v>
      </c>
      <c r="M381" s="106">
        <f t="shared" si="119"/>
        <v>0</v>
      </c>
      <c r="N381" s="106">
        <f t="shared" si="119"/>
        <v>0</v>
      </c>
      <c r="O381" s="106">
        <f t="shared" si="119"/>
        <v>0</v>
      </c>
      <c r="P381" s="106">
        <f t="shared" si="119"/>
        <v>0</v>
      </c>
      <c r="Q381" s="106">
        <f t="shared" si="119"/>
        <v>0</v>
      </c>
      <c r="R381" s="106">
        <f t="shared" si="119"/>
        <v>0</v>
      </c>
      <c r="S381" s="106">
        <f t="shared" si="119"/>
        <v>0</v>
      </c>
      <c r="T381" s="106">
        <f t="shared" si="119"/>
        <v>0</v>
      </c>
      <c r="U381" s="106">
        <f t="shared" si="119"/>
        <v>0</v>
      </c>
      <c r="V381" s="106">
        <f t="shared" si="119"/>
        <v>0</v>
      </c>
      <c r="W381" s="106">
        <f t="shared" si="119"/>
        <v>0</v>
      </c>
      <c r="X381" s="106">
        <f t="shared" si="119"/>
        <v>0.21268177201014185</v>
      </c>
      <c r="Y381" s="106">
        <f t="shared" si="119"/>
        <v>0.22141233535574761</v>
      </c>
      <c r="Z381" s="106">
        <f t="shared" si="119"/>
        <v>0.22613070701626242</v>
      </c>
      <c r="AA381" s="106">
        <f t="shared" si="119"/>
        <v>0.26268305353000404</v>
      </c>
      <c r="AB381" s="106">
        <f t="shared" si="119"/>
        <v>0.2866729201808349</v>
      </c>
      <c r="AC381" s="106">
        <v>0.28267950492978811</v>
      </c>
    </row>
    <row r="382" spans="2:32">
      <c r="B382" s="103" t="s">
        <v>9</v>
      </c>
      <c r="C382" s="103" t="s">
        <v>60</v>
      </c>
      <c r="D382" s="104" t="s">
        <v>16</v>
      </c>
      <c r="E382" s="105"/>
      <c r="F382" s="105" t="s">
        <v>52</v>
      </c>
      <c r="G382" s="106">
        <f t="shared" ref="G382:AB382" si="120">G364/G$365</f>
        <v>1</v>
      </c>
      <c r="H382" s="106">
        <f t="shared" si="120"/>
        <v>1</v>
      </c>
      <c r="I382" s="106">
        <f t="shared" si="120"/>
        <v>1</v>
      </c>
      <c r="J382" s="106">
        <f t="shared" si="120"/>
        <v>1</v>
      </c>
      <c r="K382" s="106">
        <f t="shared" si="120"/>
        <v>1</v>
      </c>
      <c r="L382" s="106">
        <f t="shared" si="120"/>
        <v>1</v>
      </c>
      <c r="M382" s="106">
        <f t="shared" si="120"/>
        <v>1</v>
      </c>
      <c r="N382" s="106">
        <f t="shared" si="120"/>
        <v>1</v>
      </c>
      <c r="O382" s="106">
        <f t="shared" si="120"/>
        <v>1</v>
      </c>
      <c r="P382" s="106">
        <f t="shared" si="120"/>
        <v>1</v>
      </c>
      <c r="Q382" s="106">
        <f t="shared" si="120"/>
        <v>1</v>
      </c>
      <c r="R382" s="106">
        <f t="shared" si="120"/>
        <v>1</v>
      </c>
      <c r="S382" s="106">
        <f t="shared" si="120"/>
        <v>1</v>
      </c>
      <c r="T382" s="106">
        <f t="shared" si="120"/>
        <v>1</v>
      </c>
      <c r="U382" s="106">
        <f t="shared" si="120"/>
        <v>1</v>
      </c>
      <c r="V382" s="106">
        <f t="shared" si="120"/>
        <v>1</v>
      </c>
      <c r="W382" s="106">
        <f t="shared" si="120"/>
        <v>1</v>
      </c>
      <c r="X382" s="106">
        <f t="shared" si="120"/>
        <v>0.78731822798985818</v>
      </c>
      <c r="Y382" s="106">
        <f t="shared" si="120"/>
        <v>0.77858766464425233</v>
      </c>
      <c r="Z382" s="106">
        <f t="shared" si="120"/>
        <v>0.77386929298373763</v>
      </c>
      <c r="AA382" s="106">
        <f t="shared" si="120"/>
        <v>0.73731694646999602</v>
      </c>
      <c r="AB382" s="106">
        <f t="shared" si="120"/>
        <v>0.7133270798191651</v>
      </c>
      <c r="AC382" s="106">
        <v>0.71732049507021178</v>
      </c>
    </row>
    <row r="383" spans="2:32">
      <c r="B383" s="103" t="s">
        <v>9</v>
      </c>
      <c r="C383" s="103" t="s">
        <v>60</v>
      </c>
      <c r="D383" s="104" t="s">
        <v>43</v>
      </c>
      <c r="E383" s="105"/>
      <c r="F383" s="105" t="s">
        <v>52</v>
      </c>
      <c r="G383" s="106">
        <f t="shared" ref="G383:AB383" si="121">G365/G$365</f>
        <v>1</v>
      </c>
      <c r="H383" s="106">
        <f t="shared" si="121"/>
        <v>1</v>
      </c>
      <c r="I383" s="106">
        <f t="shared" si="121"/>
        <v>1</v>
      </c>
      <c r="J383" s="106">
        <f t="shared" si="121"/>
        <v>1</v>
      </c>
      <c r="K383" s="106">
        <f t="shared" si="121"/>
        <v>1</v>
      </c>
      <c r="L383" s="106">
        <f t="shared" si="121"/>
        <v>1</v>
      </c>
      <c r="M383" s="106">
        <f t="shared" si="121"/>
        <v>1</v>
      </c>
      <c r="N383" s="106">
        <f t="shared" si="121"/>
        <v>1</v>
      </c>
      <c r="O383" s="106">
        <f t="shared" si="121"/>
        <v>1</v>
      </c>
      <c r="P383" s="106">
        <f t="shared" si="121"/>
        <v>1</v>
      </c>
      <c r="Q383" s="106">
        <f t="shared" si="121"/>
        <v>1</v>
      </c>
      <c r="R383" s="106">
        <f t="shared" si="121"/>
        <v>1</v>
      </c>
      <c r="S383" s="106">
        <f t="shared" si="121"/>
        <v>1</v>
      </c>
      <c r="T383" s="106">
        <f t="shared" si="121"/>
        <v>1</v>
      </c>
      <c r="U383" s="106">
        <f t="shared" si="121"/>
        <v>1</v>
      </c>
      <c r="V383" s="106">
        <f t="shared" si="121"/>
        <v>1</v>
      </c>
      <c r="W383" s="106">
        <f t="shared" si="121"/>
        <v>1</v>
      </c>
      <c r="X383" s="106">
        <f t="shared" si="121"/>
        <v>1</v>
      </c>
      <c r="Y383" s="106">
        <f t="shared" si="121"/>
        <v>1</v>
      </c>
      <c r="Z383" s="106">
        <f t="shared" si="121"/>
        <v>1</v>
      </c>
      <c r="AA383" s="106">
        <f t="shared" si="121"/>
        <v>1</v>
      </c>
      <c r="AB383" s="106">
        <f t="shared" si="121"/>
        <v>1</v>
      </c>
      <c r="AC383" s="106">
        <v>1</v>
      </c>
    </row>
    <row r="384" spans="2:32">
      <c r="B384" s="103" t="s">
        <v>10</v>
      </c>
      <c r="C384" s="103" t="s">
        <v>60</v>
      </c>
      <c r="D384" s="104" t="s">
        <v>88</v>
      </c>
      <c r="E384" s="105"/>
      <c r="F384" s="105" t="s">
        <v>52</v>
      </c>
      <c r="G384" s="106">
        <f t="shared" ref="G384:AB384" si="122">G366/G$377</f>
        <v>1.3398329517658574E-4</v>
      </c>
      <c r="H384" s="106">
        <f t="shared" si="122"/>
        <v>1.2837346490337181E-4</v>
      </c>
      <c r="I384" s="106">
        <f t="shared" si="122"/>
        <v>1.126693510048309E-4</v>
      </c>
      <c r="J384" s="106">
        <f t="shared" si="122"/>
        <v>1.0305378832939161E-4</v>
      </c>
      <c r="K384" s="106">
        <f t="shared" si="122"/>
        <v>8.4423268428257474E-5</v>
      </c>
      <c r="L384" s="106">
        <f t="shared" si="122"/>
        <v>7.5041343429565184E-5</v>
      </c>
      <c r="M384" s="106">
        <f t="shared" si="122"/>
        <v>6.5400125226865407E-5</v>
      </c>
      <c r="N384" s="106">
        <f t="shared" si="122"/>
        <v>5.5075219475309661E-5</v>
      </c>
      <c r="O384" s="106">
        <f t="shared" si="122"/>
        <v>4.6762020993229857E-5</v>
      </c>
      <c r="P384" s="106">
        <f t="shared" si="122"/>
        <v>4.8169957179297214E-5</v>
      </c>
      <c r="Q384" s="106">
        <f t="shared" si="122"/>
        <v>4.2596269863209643E-5</v>
      </c>
      <c r="R384" s="106">
        <f t="shared" si="122"/>
        <v>3.6766762944789553E-5</v>
      </c>
      <c r="S384" s="106">
        <f t="shared" si="122"/>
        <v>3.6112030292320257E-5</v>
      </c>
      <c r="T384" s="106">
        <f t="shared" si="122"/>
        <v>3.3039495183887872E-5</v>
      </c>
      <c r="U384" s="106">
        <f t="shared" si="122"/>
        <v>3.0692313818490566E-5</v>
      </c>
      <c r="V384" s="106">
        <f t="shared" si="122"/>
        <v>2.8225874105684341E-5</v>
      </c>
      <c r="W384" s="106">
        <f t="shared" si="122"/>
        <v>2.0571654632601128E-5</v>
      </c>
      <c r="X384" s="106">
        <f t="shared" si="122"/>
        <v>2.1264252570566798E-5</v>
      </c>
      <c r="Y384" s="106">
        <f t="shared" si="122"/>
        <v>2.0600660883734839E-5</v>
      </c>
      <c r="Z384" s="106">
        <f t="shared" si="122"/>
        <v>1.9413462992013718E-5</v>
      </c>
      <c r="AA384" s="106">
        <f t="shared" si="122"/>
        <v>1.8423893368883413E-5</v>
      </c>
      <c r="AB384" s="106">
        <f t="shared" si="122"/>
        <v>1.7983447389120695E-5</v>
      </c>
      <c r="AC384" s="106">
        <v>1.7820899506370782E-5</v>
      </c>
    </row>
    <row r="385" spans="2:29">
      <c r="B385" s="103" t="s">
        <v>10</v>
      </c>
      <c r="C385" s="103" t="s">
        <v>60</v>
      </c>
      <c r="D385" s="104" t="s">
        <v>22</v>
      </c>
      <c r="E385" s="105"/>
      <c r="F385" s="105" t="s">
        <v>52</v>
      </c>
      <c r="G385" s="106">
        <f t="shared" ref="G385:AB385" si="123">G367/G$377</f>
        <v>1.3398329517658574E-4</v>
      </c>
      <c r="H385" s="106">
        <f t="shared" si="123"/>
        <v>1.2837346490337181E-4</v>
      </c>
      <c r="I385" s="106">
        <f t="shared" si="123"/>
        <v>1.126693510048309E-4</v>
      </c>
      <c r="J385" s="106">
        <f t="shared" si="123"/>
        <v>1.0305378832939161E-4</v>
      </c>
      <c r="K385" s="106">
        <f t="shared" si="123"/>
        <v>8.4423268428257474E-5</v>
      </c>
      <c r="L385" s="106">
        <f t="shared" si="123"/>
        <v>7.5041343429565184E-5</v>
      </c>
      <c r="M385" s="106">
        <f t="shared" si="123"/>
        <v>6.5400125226865407E-5</v>
      </c>
      <c r="N385" s="106">
        <f t="shared" si="123"/>
        <v>5.5075219475309661E-5</v>
      </c>
      <c r="O385" s="106">
        <f t="shared" si="123"/>
        <v>4.6762020993229857E-5</v>
      </c>
      <c r="P385" s="106">
        <f t="shared" si="123"/>
        <v>4.8169957179297214E-5</v>
      </c>
      <c r="Q385" s="106">
        <f t="shared" si="123"/>
        <v>4.2596269863209643E-5</v>
      </c>
      <c r="R385" s="106">
        <f t="shared" si="123"/>
        <v>3.6766762944789553E-5</v>
      </c>
      <c r="S385" s="106">
        <f t="shared" si="123"/>
        <v>3.6112030292320257E-5</v>
      </c>
      <c r="T385" s="106">
        <f t="shared" si="123"/>
        <v>3.3039495183887872E-5</v>
      </c>
      <c r="U385" s="106">
        <f t="shared" si="123"/>
        <v>3.0692313818490566E-5</v>
      </c>
      <c r="V385" s="106">
        <f t="shared" si="123"/>
        <v>2.8225874105684341E-5</v>
      </c>
      <c r="W385" s="106">
        <f t="shared" si="123"/>
        <v>2.0571654632601128E-5</v>
      </c>
      <c r="X385" s="106">
        <f t="shared" si="123"/>
        <v>0</v>
      </c>
      <c r="Y385" s="106">
        <f t="shared" si="123"/>
        <v>0</v>
      </c>
      <c r="Z385" s="106">
        <f t="shared" si="123"/>
        <v>0</v>
      </c>
      <c r="AA385" s="106">
        <f t="shared" si="123"/>
        <v>0</v>
      </c>
      <c r="AB385" s="106">
        <f t="shared" si="123"/>
        <v>0</v>
      </c>
      <c r="AC385" s="106">
        <v>0</v>
      </c>
    </row>
    <row r="386" spans="2:29">
      <c r="B386" s="103" t="s">
        <v>10</v>
      </c>
      <c r="C386" s="103" t="s">
        <v>60</v>
      </c>
      <c r="D386" s="104" t="s">
        <v>95</v>
      </c>
      <c r="E386" s="105"/>
      <c r="F386" s="105" t="s">
        <v>52</v>
      </c>
      <c r="G386" s="106">
        <f t="shared" ref="G386:AB386" si="124">G368/G$377</f>
        <v>8.0494162862833098E-3</v>
      </c>
      <c r="H386" s="106">
        <f t="shared" si="124"/>
        <v>9.6418956378197928E-3</v>
      </c>
      <c r="I386" s="106">
        <f t="shared" si="124"/>
        <v>1.2551677543531542E-2</v>
      </c>
      <c r="J386" s="106">
        <f t="shared" si="124"/>
        <v>1.30113381302049E-2</v>
      </c>
      <c r="K386" s="106">
        <f t="shared" si="124"/>
        <v>1.2874835123485789E-2</v>
      </c>
      <c r="L386" s="106">
        <f t="shared" si="124"/>
        <v>1.752664189811769E-2</v>
      </c>
      <c r="M386" s="106">
        <f t="shared" si="124"/>
        <v>1.6988539364030216E-2</v>
      </c>
      <c r="N386" s="106">
        <f t="shared" si="124"/>
        <v>1.0284053739964329E-2</v>
      </c>
      <c r="O386" s="106">
        <f t="shared" si="124"/>
        <v>1.109804333705006E-2</v>
      </c>
      <c r="P386" s="106">
        <f t="shared" si="124"/>
        <v>1.8592323765861118E-2</v>
      </c>
      <c r="Q386" s="106">
        <f t="shared" si="124"/>
        <v>2.2361110232873932E-2</v>
      </c>
      <c r="R386" s="106">
        <f t="shared" si="124"/>
        <v>2.2113097277007814E-2</v>
      </c>
      <c r="S386" s="106">
        <f t="shared" si="124"/>
        <v>2.2171613030310091E-2</v>
      </c>
      <c r="T386" s="106">
        <f t="shared" si="124"/>
        <v>2.8021977326277678E-2</v>
      </c>
      <c r="U386" s="106">
        <f t="shared" si="124"/>
        <v>2.1597325905566941E-2</v>
      </c>
      <c r="V386" s="106">
        <f t="shared" si="124"/>
        <v>2.5231522403980643E-2</v>
      </c>
      <c r="W386" s="106">
        <f t="shared" si="124"/>
        <v>2.8965123860250196E-2</v>
      </c>
      <c r="X386" s="106">
        <f t="shared" si="124"/>
        <v>3.5467422565513482E-2</v>
      </c>
      <c r="Y386" s="106">
        <f t="shared" si="124"/>
        <v>3.4236506267572533E-2</v>
      </c>
      <c r="Z386" s="106">
        <f t="shared" si="124"/>
        <v>3.0534939042557246E-2</v>
      </c>
      <c r="AA386" s="106">
        <f t="shared" si="124"/>
        <v>2.452703656503737E-2</v>
      </c>
      <c r="AB386" s="106">
        <f t="shared" si="124"/>
        <v>2.3180557735496522E-2</v>
      </c>
      <c r="AC386" s="106">
        <v>2.2862456192602194E-2</v>
      </c>
    </row>
    <row r="387" spans="2:29">
      <c r="B387" s="103" t="s">
        <v>10</v>
      </c>
      <c r="C387" s="103" t="s">
        <v>60</v>
      </c>
      <c r="D387" s="104" t="s">
        <v>24</v>
      </c>
      <c r="E387" s="105"/>
      <c r="F387" s="105" t="s">
        <v>52</v>
      </c>
      <c r="G387" s="106">
        <f t="shared" ref="G387:AB387" si="125">G369/G$377</f>
        <v>0</v>
      </c>
      <c r="H387" s="106">
        <f t="shared" si="125"/>
        <v>0</v>
      </c>
      <c r="I387" s="106">
        <f t="shared" si="125"/>
        <v>0</v>
      </c>
      <c r="J387" s="106">
        <f t="shared" si="125"/>
        <v>0</v>
      </c>
      <c r="K387" s="106">
        <f t="shared" si="125"/>
        <v>6.7746384739755675E-3</v>
      </c>
      <c r="L387" s="106">
        <f t="shared" si="125"/>
        <v>2.6960694206780895E-2</v>
      </c>
      <c r="M387" s="106">
        <f t="shared" si="125"/>
        <v>5.7402637029311657E-2</v>
      </c>
      <c r="N387" s="106">
        <f t="shared" si="125"/>
        <v>8.1156320834386911E-2</v>
      </c>
      <c r="O387" s="106">
        <f t="shared" si="125"/>
        <v>9.2033791789608216E-2</v>
      </c>
      <c r="P387" s="106">
        <f t="shared" si="125"/>
        <v>8.7418979803487423E-2</v>
      </c>
      <c r="Q387" s="106">
        <f t="shared" si="125"/>
        <v>9.545782055837139E-2</v>
      </c>
      <c r="R387" s="106">
        <f t="shared" si="125"/>
        <v>0.12626866662200609</v>
      </c>
      <c r="S387" s="106">
        <f t="shared" si="125"/>
        <v>0.10665173931918295</v>
      </c>
      <c r="T387" s="106">
        <f t="shared" si="125"/>
        <v>0.11282605383702621</v>
      </c>
      <c r="U387" s="106">
        <f t="shared" si="125"/>
        <v>0.11038569666706011</v>
      </c>
      <c r="V387" s="106">
        <f t="shared" si="125"/>
        <v>0.10897194815882129</v>
      </c>
      <c r="W387" s="106">
        <f t="shared" si="125"/>
        <v>8.358402533126319E-2</v>
      </c>
      <c r="X387" s="106">
        <f t="shared" si="125"/>
        <v>3.2611255154272573E-2</v>
      </c>
      <c r="Y387" s="106">
        <f t="shared" si="125"/>
        <v>2.5072699141091934E-2</v>
      </c>
      <c r="Z387" s="106">
        <f t="shared" si="125"/>
        <v>2.4278621226727064E-2</v>
      </c>
      <c r="AA387" s="106">
        <f t="shared" si="125"/>
        <v>2.4165718001462885E-2</v>
      </c>
      <c r="AB387" s="106">
        <f t="shared" si="125"/>
        <v>2.9171019803152214E-2</v>
      </c>
      <c r="AC387" s="106">
        <v>1.660763822179321E-2</v>
      </c>
    </row>
    <row r="388" spans="2:29">
      <c r="B388" s="103" t="s">
        <v>10</v>
      </c>
      <c r="C388" s="103" t="s">
        <v>60</v>
      </c>
      <c r="D388" s="104" t="s">
        <v>15</v>
      </c>
      <c r="E388" s="105"/>
      <c r="F388" s="105" t="s">
        <v>52</v>
      </c>
      <c r="G388" s="106">
        <f t="shared" ref="G388:AB388" si="126">G370/G$377</f>
        <v>1.4968003907998367E-3</v>
      </c>
      <c r="H388" s="106">
        <f t="shared" si="126"/>
        <v>1.0493897166487451E-3</v>
      </c>
      <c r="I388" s="106">
        <f t="shared" si="126"/>
        <v>8.0752398278146633E-4</v>
      </c>
      <c r="J388" s="106">
        <f t="shared" si="126"/>
        <v>5.9870027451722023E-4</v>
      </c>
      <c r="K388" s="106">
        <f t="shared" si="126"/>
        <v>4.3718330397937119E-4</v>
      </c>
      <c r="L388" s="106">
        <f t="shared" si="126"/>
        <v>2.8412098357056127E-4</v>
      </c>
      <c r="M388" s="106">
        <f t="shared" si="126"/>
        <v>2.3784947257847298E-4</v>
      </c>
      <c r="N388" s="106">
        <f t="shared" si="126"/>
        <v>2.0108766091640637E-4</v>
      </c>
      <c r="O388" s="106">
        <f t="shared" si="126"/>
        <v>1.7894419766110387E-4</v>
      </c>
      <c r="P388" s="106">
        <f t="shared" si="126"/>
        <v>2.1972886324126973E-4</v>
      </c>
      <c r="Q388" s="106">
        <f t="shared" si="126"/>
        <v>1.8505954860040214E-4</v>
      </c>
      <c r="R388" s="106">
        <f t="shared" si="126"/>
        <v>1.0392904223370221E-4</v>
      </c>
      <c r="S388" s="106">
        <f t="shared" si="126"/>
        <v>2.5645367169883245E-5</v>
      </c>
      <c r="T388" s="106">
        <f t="shared" si="126"/>
        <v>2.0545231686205063E-5</v>
      </c>
      <c r="U388" s="106">
        <f t="shared" si="126"/>
        <v>2.231716875570537E-5</v>
      </c>
      <c r="V388" s="106">
        <f t="shared" si="126"/>
        <v>1.9942795527948061E-5</v>
      </c>
      <c r="W388" s="106">
        <f t="shared" si="126"/>
        <v>1.380467677926744E-5</v>
      </c>
      <c r="X388" s="106">
        <f t="shared" si="126"/>
        <v>9.0035324200486804E-6</v>
      </c>
      <c r="Y388" s="106">
        <f t="shared" si="126"/>
        <v>6.2777562198552381E-6</v>
      </c>
      <c r="Z388" s="106">
        <f t="shared" si="126"/>
        <v>2.971390614796373E-5</v>
      </c>
      <c r="AA388" s="106">
        <f t="shared" si="126"/>
        <v>1.6402547858909406E-5</v>
      </c>
      <c r="AB388" s="106">
        <f t="shared" si="126"/>
        <v>7.4827512175682461E-5</v>
      </c>
      <c r="AC388" s="106">
        <v>1.826102740195437E-5</v>
      </c>
    </row>
    <row r="389" spans="2:29">
      <c r="B389" s="103" t="s">
        <v>10</v>
      </c>
      <c r="C389" s="103" t="s">
        <v>60</v>
      </c>
      <c r="D389" s="104" t="s">
        <v>40</v>
      </c>
      <c r="E389" s="105"/>
      <c r="F389" s="105" t="s">
        <v>52</v>
      </c>
      <c r="G389" s="106">
        <f t="shared" ref="G389:AB389" si="127">G371/G$377</f>
        <v>0</v>
      </c>
      <c r="H389" s="106">
        <f t="shared" si="127"/>
        <v>0</v>
      </c>
      <c r="I389" s="106">
        <f t="shared" si="127"/>
        <v>0</v>
      </c>
      <c r="J389" s="106">
        <f t="shared" si="127"/>
        <v>0</v>
      </c>
      <c r="K389" s="106">
        <f t="shared" si="127"/>
        <v>0</v>
      </c>
      <c r="L389" s="106">
        <f t="shared" si="127"/>
        <v>0</v>
      </c>
      <c r="M389" s="106">
        <f t="shared" si="127"/>
        <v>0</v>
      </c>
      <c r="N389" s="106">
        <f t="shared" si="127"/>
        <v>0</v>
      </c>
      <c r="O389" s="106">
        <f t="shared" si="127"/>
        <v>0</v>
      </c>
      <c r="P389" s="106">
        <f t="shared" si="127"/>
        <v>0</v>
      </c>
      <c r="Q389" s="106">
        <f t="shared" si="127"/>
        <v>6.7251669109401526E-3</v>
      </c>
      <c r="R389" s="106">
        <f t="shared" si="127"/>
        <v>1.4013591996496277E-2</v>
      </c>
      <c r="S389" s="106">
        <f t="shared" si="127"/>
        <v>2.4984393164389447E-2</v>
      </c>
      <c r="T389" s="106">
        <f t="shared" si="127"/>
        <v>2.7018461638704867E-2</v>
      </c>
      <c r="U389" s="106">
        <f t="shared" si="127"/>
        <v>2.5441417394962491E-2</v>
      </c>
      <c r="V389" s="106">
        <f t="shared" si="127"/>
        <v>3.5627855531261028E-2</v>
      </c>
      <c r="W389" s="106">
        <f t="shared" si="127"/>
        <v>4.2555763850064855E-2</v>
      </c>
      <c r="X389" s="106">
        <f t="shared" si="127"/>
        <v>1.7257151400528664E-2</v>
      </c>
      <c r="Y389" s="106">
        <f t="shared" si="127"/>
        <v>1.4632360001015162E-2</v>
      </c>
      <c r="Z389" s="106">
        <f t="shared" si="127"/>
        <v>5.0972724966067105E-2</v>
      </c>
      <c r="AA389" s="106">
        <f t="shared" si="127"/>
        <v>1.7713428379584058E-2</v>
      </c>
      <c r="AB389" s="106">
        <f t="shared" si="127"/>
        <v>1.5337555412593651E-2</v>
      </c>
      <c r="AC389" s="106">
        <v>8.6841072969344006E-3</v>
      </c>
    </row>
    <row r="390" spans="2:29">
      <c r="B390" s="103" t="s">
        <v>10</v>
      </c>
      <c r="C390" s="103" t="s">
        <v>60</v>
      </c>
      <c r="D390" s="104" t="s">
        <v>37</v>
      </c>
      <c r="E390" s="105"/>
      <c r="F390" s="105" t="s">
        <v>52</v>
      </c>
      <c r="G390" s="106">
        <f t="shared" ref="G390:AB390" si="128">G372/G$377</f>
        <v>3.9165248656185828E-2</v>
      </c>
      <c r="H390" s="106">
        <f t="shared" si="128"/>
        <v>4.2377565164765318E-2</v>
      </c>
      <c r="I390" s="106">
        <f t="shared" si="128"/>
        <v>4.6471505607140952E-2</v>
      </c>
      <c r="J390" s="106">
        <f t="shared" si="128"/>
        <v>2.9465403356090249E-2</v>
      </c>
      <c r="K390" s="106">
        <f t="shared" si="128"/>
        <v>1.4998604269032175E-2</v>
      </c>
      <c r="L390" s="106">
        <f t="shared" si="128"/>
        <v>9.2818439704862934E-3</v>
      </c>
      <c r="M390" s="106">
        <f t="shared" si="128"/>
        <v>3.3638631381695907E-3</v>
      </c>
      <c r="N390" s="106">
        <f t="shared" si="128"/>
        <v>2.0591386760667892E-3</v>
      </c>
      <c r="O390" s="106">
        <f t="shared" si="128"/>
        <v>1.4053315113655626E-3</v>
      </c>
      <c r="P390" s="106">
        <f t="shared" si="128"/>
        <v>1.1396003500167519E-3</v>
      </c>
      <c r="Q390" s="106">
        <f t="shared" si="128"/>
        <v>4.4991704369611968E-4</v>
      </c>
      <c r="R390" s="106">
        <f t="shared" si="128"/>
        <v>0</v>
      </c>
      <c r="S390" s="106">
        <f t="shared" si="128"/>
        <v>0</v>
      </c>
      <c r="T390" s="106">
        <f t="shared" si="128"/>
        <v>0</v>
      </c>
      <c r="U390" s="106">
        <f t="shared" si="128"/>
        <v>0</v>
      </c>
      <c r="V390" s="106">
        <f t="shared" si="128"/>
        <v>0</v>
      </c>
      <c r="W390" s="106">
        <f t="shared" si="128"/>
        <v>0</v>
      </c>
      <c r="X390" s="106">
        <f t="shared" si="128"/>
        <v>0</v>
      </c>
      <c r="Y390" s="106">
        <f t="shared" si="128"/>
        <v>0</v>
      </c>
      <c r="Z390" s="106">
        <f t="shared" si="128"/>
        <v>0</v>
      </c>
      <c r="AA390" s="106">
        <f t="shared" si="128"/>
        <v>0</v>
      </c>
      <c r="AB390" s="106">
        <f t="shared" si="128"/>
        <v>0</v>
      </c>
      <c r="AC390" s="106">
        <v>0</v>
      </c>
    </row>
    <row r="391" spans="2:29">
      <c r="B391" s="103" t="s">
        <v>10</v>
      </c>
      <c r="C391" s="103" t="s">
        <v>60</v>
      </c>
      <c r="D391" s="104" t="s">
        <v>97</v>
      </c>
      <c r="E391" s="105"/>
      <c r="F391" s="105" t="s">
        <v>52</v>
      </c>
      <c r="G391" s="106">
        <f t="shared" ref="G391:AB391" si="129">G373/G$377</f>
        <v>0.29821654093680333</v>
      </c>
      <c r="H391" s="106">
        <f t="shared" si="129"/>
        <v>0.27943670901830608</v>
      </c>
      <c r="I391" s="106">
        <f t="shared" si="129"/>
        <v>0.26436464466359783</v>
      </c>
      <c r="J391" s="106">
        <f t="shared" si="129"/>
        <v>0.27757954138884533</v>
      </c>
      <c r="K391" s="106">
        <f t="shared" si="129"/>
        <v>0.3004051374848013</v>
      </c>
      <c r="L391" s="106">
        <f t="shared" si="129"/>
        <v>0.27283414451447535</v>
      </c>
      <c r="M391" s="106">
        <f t="shared" si="129"/>
        <v>0.26000173773896029</v>
      </c>
      <c r="N391" s="106">
        <f t="shared" si="129"/>
        <v>0.22475189062440179</v>
      </c>
      <c r="O391" s="106">
        <f t="shared" si="129"/>
        <v>0.24349784683274917</v>
      </c>
      <c r="P391" s="106">
        <f t="shared" si="129"/>
        <v>0.23928312980532393</v>
      </c>
      <c r="Q391" s="106">
        <f t="shared" si="129"/>
        <v>0.24337148139051065</v>
      </c>
      <c r="R391" s="106">
        <f t="shared" si="129"/>
        <v>0.2132525832765412</v>
      </c>
      <c r="S391" s="106">
        <f t="shared" si="129"/>
        <v>0.21014739865224119</v>
      </c>
      <c r="T391" s="106">
        <f t="shared" si="129"/>
        <v>0.20815086442876674</v>
      </c>
      <c r="U391" s="106">
        <f t="shared" si="129"/>
        <v>0.18571974584898229</v>
      </c>
      <c r="V391" s="106">
        <f t="shared" si="129"/>
        <v>0.19727994165371848</v>
      </c>
      <c r="W391" s="106">
        <f t="shared" si="129"/>
        <v>0.16983218997310734</v>
      </c>
      <c r="X391" s="106">
        <f t="shared" si="129"/>
        <v>0.17898195883490506</v>
      </c>
      <c r="Y391" s="106">
        <f t="shared" si="129"/>
        <v>0.1738322296042519</v>
      </c>
      <c r="Z391" s="106">
        <f t="shared" si="129"/>
        <v>0.1671318707748968</v>
      </c>
      <c r="AA391" s="106">
        <f t="shared" si="129"/>
        <v>0.17888285009483831</v>
      </c>
      <c r="AB391" s="106">
        <f t="shared" si="129"/>
        <v>0.18708004471316816</v>
      </c>
      <c r="AC391" s="106">
        <v>0.17605448081065597</v>
      </c>
    </row>
    <row r="392" spans="2:29">
      <c r="B392" s="103" t="s">
        <v>10</v>
      </c>
      <c r="C392" s="103" t="s">
        <v>60</v>
      </c>
      <c r="D392" s="104" t="s">
        <v>98</v>
      </c>
      <c r="E392" s="105"/>
      <c r="F392" s="105" t="s">
        <v>52</v>
      </c>
      <c r="G392" s="106">
        <f t="shared" ref="G392:AB392" si="130">G374/G$377</f>
        <v>0.17809235276227878</v>
      </c>
      <c r="H392" s="106">
        <f t="shared" si="130"/>
        <v>0.13849515996784256</v>
      </c>
      <c r="I392" s="106">
        <f t="shared" si="130"/>
        <v>0.11628699380400746</v>
      </c>
      <c r="J392" s="106">
        <f t="shared" si="130"/>
        <v>9.4257128786435301E-2</v>
      </c>
      <c r="K392" s="106">
        <f t="shared" si="130"/>
        <v>9.4137735245868354E-2</v>
      </c>
      <c r="L392" s="106">
        <f t="shared" si="130"/>
        <v>7.0784723434511698E-2</v>
      </c>
      <c r="M392" s="106">
        <f t="shared" si="130"/>
        <v>4.0826949161319549E-2</v>
      </c>
      <c r="N392" s="106">
        <f t="shared" si="130"/>
        <v>3.8165539519987648E-2</v>
      </c>
      <c r="O392" s="106">
        <f t="shared" si="130"/>
        <v>1.6743944667920865E-2</v>
      </c>
      <c r="P392" s="106">
        <f t="shared" si="130"/>
        <v>1.5137003271970222E-2</v>
      </c>
      <c r="Q392" s="106">
        <f t="shared" si="130"/>
        <v>9.0639371478393582E-3</v>
      </c>
      <c r="R392" s="106">
        <f t="shared" si="130"/>
        <v>9.7979726961804955E-3</v>
      </c>
      <c r="S392" s="106">
        <f t="shared" si="130"/>
        <v>3.3643964843011304E-3</v>
      </c>
      <c r="T392" s="106">
        <f t="shared" si="130"/>
        <v>2.0085712182996871E-3</v>
      </c>
      <c r="U392" s="106">
        <f t="shared" si="130"/>
        <v>1.0758899951408456E-3</v>
      </c>
      <c r="V392" s="106">
        <f t="shared" si="130"/>
        <v>7.7172820470304776E-4</v>
      </c>
      <c r="W392" s="106">
        <f t="shared" si="130"/>
        <v>2.9670082249752056E-4</v>
      </c>
      <c r="X392" s="106">
        <f t="shared" si="130"/>
        <v>3.3926555481456479E-4</v>
      </c>
      <c r="Y392" s="106">
        <f t="shared" si="130"/>
        <v>2.7074679622434697E-4</v>
      </c>
      <c r="Z392" s="106">
        <f t="shared" si="130"/>
        <v>3.3971579275554544E-4</v>
      </c>
      <c r="AA392" s="106">
        <f t="shared" si="130"/>
        <v>5.9675743120523152E-4</v>
      </c>
      <c r="AB392" s="106">
        <f t="shared" si="130"/>
        <v>4.5023254579026206E-4</v>
      </c>
      <c r="AC392" s="106">
        <v>3.3144701878546068E-3</v>
      </c>
    </row>
    <row r="393" spans="2:29">
      <c r="B393" s="103" t="s">
        <v>10</v>
      </c>
      <c r="C393" s="103" t="s">
        <v>60</v>
      </c>
      <c r="D393" s="104" t="s">
        <v>19</v>
      </c>
      <c r="E393" s="105"/>
      <c r="F393" s="105" t="s">
        <v>52</v>
      </c>
      <c r="G393" s="106">
        <f t="shared" ref="G393:AB393" si="131">G375/G$377</f>
        <v>0</v>
      </c>
      <c r="H393" s="106">
        <f t="shared" si="131"/>
        <v>0</v>
      </c>
      <c r="I393" s="106">
        <f t="shared" si="131"/>
        <v>0</v>
      </c>
      <c r="J393" s="106">
        <f t="shared" si="131"/>
        <v>0</v>
      </c>
      <c r="K393" s="106">
        <f t="shared" si="131"/>
        <v>0</v>
      </c>
      <c r="L393" s="106">
        <f t="shared" si="131"/>
        <v>0</v>
      </c>
      <c r="M393" s="106">
        <f t="shared" si="131"/>
        <v>0</v>
      </c>
      <c r="N393" s="106">
        <f t="shared" si="131"/>
        <v>0</v>
      </c>
      <c r="O393" s="106">
        <f t="shared" si="131"/>
        <v>0</v>
      </c>
      <c r="P393" s="106">
        <f t="shared" si="131"/>
        <v>0</v>
      </c>
      <c r="Q393" s="106">
        <f t="shared" si="131"/>
        <v>0</v>
      </c>
      <c r="R393" s="106">
        <f t="shared" si="131"/>
        <v>0</v>
      </c>
      <c r="S393" s="106">
        <f t="shared" si="131"/>
        <v>0</v>
      </c>
      <c r="T393" s="106">
        <f t="shared" si="131"/>
        <v>0</v>
      </c>
      <c r="U393" s="106">
        <f t="shared" si="131"/>
        <v>0</v>
      </c>
      <c r="V393" s="106">
        <f t="shared" si="131"/>
        <v>0</v>
      </c>
      <c r="W393" s="106">
        <f t="shared" si="131"/>
        <v>0</v>
      </c>
      <c r="X393" s="106">
        <f t="shared" si="131"/>
        <v>0</v>
      </c>
      <c r="Y393" s="106">
        <f t="shared" si="131"/>
        <v>0</v>
      </c>
      <c r="Z393" s="106">
        <f t="shared" si="131"/>
        <v>0</v>
      </c>
      <c r="AA393" s="106">
        <f t="shared" si="131"/>
        <v>0</v>
      </c>
      <c r="AB393" s="106">
        <f t="shared" si="131"/>
        <v>0</v>
      </c>
      <c r="AC393" s="106">
        <v>0</v>
      </c>
    </row>
    <row r="394" spans="2:29">
      <c r="B394" s="103" t="s">
        <v>10</v>
      </c>
      <c r="C394" s="103" t="s">
        <v>60</v>
      </c>
      <c r="D394" s="104" t="s">
        <v>14</v>
      </c>
      <c r="E394" s="105"/>
      <c r="F394" s="105" t="s">
        <v>52</v>
      </c>
      <c r="G394" s="106">
        <f t="shared" ref="G394:AB394" si="132">G376/G$377</f>
        <v>0.47471167437729578</v>
      </c>
      <c r="H394" s="106">
        <f t="shared" si="132"/>
        <v>0.52874253356481071</v>
      </c>
      <c r="I394" s="106">
        <f t="shared" si="132"/>
        <v>0.55929231569693116</v>
      </c>
      <c r="J394" s="106">
        <f t="shared" si="132"/>
        <v>0.58488178048724837</v>
      </c>
      <c r="K394" s="106">
        <f t="shared" si="132"/>
        <v>0.57020301956200092</v>
      </c>
      <c r="L394" s="106">
        <f t="shared" si="132"/>
        <v>0.60217774830519832</v>
      </c>
      <c r="M394" s="106">
        <f t="shared" si="132"/>
        <v>0.62104762384517642</v>
      </c>
      <c r="N394" s="106">
        <f t="shared" si="132"/>
        <v>0.64327181850532544</v>
      </c>
      <c r="O394" s="106">
        <f t="shared" si="132"/>
        <v>0.63494857362165857</v>
      </c>
      <c r="P394" s="106">
        <f t="shared" si="132"/>
        <v>0.63811289422574058</v>
      </c>
      <c r="Q394" s="106">
        <f t="shared" si="132"/>
        <v>0.62230031462744162</v>
      </c>
      <c r="R394" s="106">
        <f t="shared" si="132"/>
        <v>0.6143766255636447</v>
      </c>
      <c r="S394" s="106">
        <f t="shared" si="132"/>
        <v>0.6325825899218207</v>
      </c>
      <c r="T394" s="106">
        <f t="shared" si="132"/>
        <v>0.62188744732887102</v>
      </c>
      <c r="U394" s="106">
        <f t="shared" si="132"/>
        <v>0.65569622239189473</v>
      </c>
      <c r="V394" s="106">
        <f t="shared" si="132"/>
        <v>0.63204060950377616</v>
      </c>
      <c r="W394" s="106">
        <f t="shared" si="132"/>
        <v>0.67471124817677253</v>
      </c>
      <c r="X394" s="106">
        <f t="shared" si="132"/>
        <v>0.73531267870497496</v>
      </c>
      <c r="Y394" s="106">
        <f t="shared" si="132"/>
        <v>0.75192857977274052</v>
      </c>
      <c r="Z394" s="106">
        <f t="shared" si="132"/>
        <v>0.72669300082785615</v>
      </c>
      <c r="AA394" s="106">
        <f t="shared" si="132"/>
        <v>0.75407938308664424</v>
      </c>
      <c r="AB394" s="106">
        <f t="shared" si="132"/>
        <v>0.7446877788302344</v>
      </c>
      <c r="AC394" s="106">
        <v>0.77244076536325124</v>
      </c>
    </row>
    <row r="395" spans="2:29">
      <c r="B395" s="103" t="s">
        <v>10</v>
      </c>
      <c r="C395" s="103" t="s">
        <v>60</v>
      </c>
      <c r="D395" s="104" t="s">
        <v>73</v>
      </c>
      <c r="E395" s="105"/>
      <c r="F395" s="105" t="s">
        <v>52</v>
      </c>
      <c r="G395" s="106">
        <f t="shared" ref="G395:AB395" si="133">G377/G$377</f>
        <v>1</v>
      </c>
      <c r="H395" s="106">
        <f t="shared" si="133"/>
        <v>1</v>
      </c>
      <c r="I395" s="106">
        <f t="shared" si="133"/>
        <v>1</v>
      </c>
      <c r="J395" s="106">
        <f t="shared" si="133"/>
        <v>1</v>
      </c>
      <c r="K395" s="106">
        <f t="shared" si="133"/>
        <v>1</v>
      </c>
      <c r="L395" s="106">
        <f t="shared" si="133"/>
        <v>1</v>
      </c>
      <c r="M395" s="106">
        <f t="shared" si="133"/>
        <v>1</v>
      </c>
      <c r="N395" s="106">
        <f t="shared" si="133"/>
        <v>1</v>
      </c>
      <c r="O395" s="106">
        <f t="shared" si="133"/>
        <v>1</v>
      </c>
      <c r="P395" s="106">
        <f t="shared" si="133"/>
        <v>1</v>
      </c>
      <c r="Q395" s="106">
        <f t="shared" si="133"/>
        <v>1</v>
      </c>
      <c r="R395" s="106">
        <f t="shared" si="133"/>
        <v>1</v>
      </c>
      <c r="S395" s="106">
        <f t="shared" si="133"/>
        <v>1</v>
      </c>
      <c r="T395" s="106">
        <f t="shared" si="133"/>
        <v>1</v>
      </c>
      <c r="U395" s="106">
        <f t="shared" si="133"/>
        <v>1</v>
      </c>
      <c r="V395" s="106">
        <f t="shared" si="133"/>
        <v>1</v>
      </c>
      <c r="W395" s="106">
        <f t="shared" si="133"/>
        <v>1</v>
      </c>
      <c r="X395" s="106">
        <f t="shared" si="133"/>
        <v>1</v>
      </c>
      <c r="Y395" s="106">
        <f t="shared" si="133"/>
        <v>1</v>
      </c>
      <c r="Z395" s="106">
        <f t="shared" si="133"/>
        <v>1</v>
      </c>
      <c r="AA395" s="106">
        <f t="shared" si="133"/>
        <v>1</v>
      </c>
      <c r="AB395" s="106">
        <f t="shared" si="133"/>
        <v>1</v>
      </c>
      <c r="AC395" s="106">
        <v>1</v>
      </c>
    </row>
    <row r="396" spans="2:29">
      <c r="B396" s="103" t="s">
        <v>26</v>
      </c>
      <c r="C396" s="103" t="s">
        <v>60</v>
      </c>
      <c r="D396" s="104" t="s">
        <v>33</v>
      </c>
      <c r="E396" s="105"/>
      <c r="F396" s="105" t="s">
        <v>52</v>
      </c>
      <c r="G396" s="106">
        <v>1</v>
      </c>
      <c r="H396" s="106">
        <v>1</v>
      </c>
      <c r="I396" s="106">
        <v>1</v>
      </c>
      <c r="J396" s="106">
        <v>1</v>
      </c>
      <c r="K396" s="106">
        <v>1</v>
      </c>
      <c r="L396" s="106">
        <v>1</v>
      </c>
      <c r="M396" s="106">
        <v>1</v>
      </c>
      <c r="N396" s="106">
        <v>1</v>
      </c>
      <c r="O396" s="106">
        <v>1</v>
      </c>
      <c r="P396" s="106">
        <v>1</v>
      </c>
      <c r="Q396" s="106">
        <v>1</v>
      </c>
      <c r="R396" s="106">
        <v>1</v>
      </c>
      <c r="S396" s="106">
        <v>1</v>
      </c>
      <c r="T396" s="106">
        <v>1</v>
      </c>
      <c r="U396" s="106">
        <v>1</v>
      </c>
      <c r="V396" s="106">
        <v>1</v>
      </c>
      <c r="W396" s="106">
        <v>1</v>
      </c>
      <c r="X396" s="106">
        <v>1</v>
      </c>
      <c r="Y396" s="106">
        <v>1</v>
      </c>
      <c r="Z396" s="106">
        <v>1</v>
      </c>
      <c r="AA396" s="106">
        <v>1</v>
      </c>
      <c r="AB396" s="106">
        <v>1</v>
      </c>
      <c r="AC396" s="106">
        <v>1</v>
      </c>
    </row>
    <row r="397" spans="2:29">
      <c r="B397" s="103" t="s">
        <v>26</v>
      </c>
      <c r="C397" s="103" t="s">
        <v>60</v>
      </c>
      <c r="D397" s="104" t="s">
        <v>43</v>
      </c>
      <c r="E397" s="105"/>
      <c r="F397" s="105" t="s">
        <v>52</v>
      </c>
      <c r="G397" s="106">
        <f t="shared" ref="G397:AB397" si="134">G365/G378</f>
        <v>2.1258547725339617E-4</v>
      </c>
      <c r="H397" s="106">
        <f t="shared" si="134"/>
        <v>2.036864161101576E-4</v>
      </c>
      <c r="I397" s="106">
        <f t="shared" si="134"/>
        <v>1.7877361318155991E-4</v>
      </c>
      <c r="J397" s="106">
        <f t="shared" si="134"/>
        <v>1.635189962309271E-4</v>
      </c>
      <c r="K397" s="106">
        <f t="shared" si="134"/>
        <v>1.3396126858809305E-4</v>
      </c>
      <c r="L397" s="106">
        <f t="shared" si="134"/>
        <v>1.1907597758248649E-4</v>
      </c>
      <c r="M397" s="106">
        <f t="shared" si="134"/>
        <v>1.0377883219408156E-4</v>
      </c>
      <c r="N397" s="106">
        <f t="shared" si="134"/>
        <v>8.7396401550908343E-5</v>
      </c>
      <c r="O397" s="106">
        <f t="shared" si="134"/>
        <v>7.4205537745508982E-5</v>
      </c>
      <c r="P397" s="106">
        <f t="shared" si="134"/>
        <v>7.6439587374388282E-5</v>
      </c>
      <c r="Q397" s="106">
        <f t="shared" si="134"/>
        <v>6.7595453302548688E-5</v>
      </c>
      <c r="R397" s="106">
        <f t="shared" si="134"/>
        <v>5.8345226155497457E-5</v>
      </c>
      <c r="S397" s="106">
        <f t="shared" si="134"/>
        <v>5.7306289559236821E-5</v>
      </c>
      <c r="T397" s="106">
        <f t="shared" si="134"/>
        <v>5.2430729990639237E-5</v>
      </c>
      <c r="U397" s="106">
        <f t="shared" si="134"/>
        <v>4.8706144075227244E-5</v>
      </c>
      <c r="V397" s="106">
        <f t="shared" si="134"/>
        <v>4.5762546814123E-5</v>
      </c>
      <c r="W397" s="106">
        <f t="shared" si="134"/>
        <v>3.4623739012995314E-5</v>
      </c>
      <c r="X397" s="106">
        <f t="shared" si="134"/>
        <v>4.5650753340546728E-5</v>
      </c>
      <c r="Y397" s="106">
        <f t="shared" si="134"/>
        <v>4.4722098175372992E-5</v>
      </c>
      <c r="Z397" s="106">
        <f t="shared" si="134"/>
        <v>4.2953681413737583E-5</v>
      </c>
      <c r="AA397" s="106">
        <f t="shared" si="134"/>
        <v>4.2785071548009377E-5</v>
      </c>
      <c r="AB397" s="106">
        <f t="shared" si="134"/>
        <v>3.6193649915182778E-5</v>
      </c>
      <c r="AC397" s="106">
        <v>3.5666849922950806E-5</v>
      </c>
    </row>
    <row r="398" spans="2:29">
      <c r="B398" s="103" t="s">
        <v>26</v>
      </c>
      <c r="C398" s="103" t="s">
        <v>60</v>
      </c>
      <c r="D398" s="104" t="s">
        <v>73</v>
      </c>
      <c r="E398" s="105"/>
      <c r="F398" s="105" t="s">
        <v>52</v>
      </c>
      <c r="G398" s="106">
        <f t="shared" ref="G398:AB398" si="135">G377/G378</f>
        <v>0.99978741452274666</v>
      </c>
      <c r="H398" s="106">
        <f t="shared" si="135"/>
        <v>0.99979631358388976</v>
      </c>
      <c r="I398" s="106">
        <f t="shared" si="135"/>
        <v>0.99982122638681847</v>
      </c>
      <c r="J398" s="106">
        <f t="shared" si="135"/>
        <v>0.99983648100376898</v>
      </c>
      <c r="K398" s="106">
        <f t="shared" si="135"/>
        <v>0.999866038731412</v>
      </c>
      <c r="L398" s="106">
        <f t="shared" si="135"/>
        <v>0.99988092402241757</v>
      </c>
      <c r="M398" s="106">
        <f t="shared" si="135"/>
        <v>0.99989622116780597</v>
      </c>
      <c r="N398" s="106">
        <f t="shared" si="135"/>
        <v>0.99991260359844913</v>
      </c>
      <c r="O398" s="106">
        <f t="shared" si="135"/>
        <v>0.99992579446225438</v>
      </c>
      <c r="P398" s="106">
        <f t="shared" si="135"/>
        <v>0.99992356041262564</v>
      </c>
      <c r="Q398" s="106">
        <f t="shared" si="135"/>
        <v>0.99993240454669741</v>
      </c>
      <c r="R398" s="106">
        <f t="shared" si="135"/>
        <v>0.99994165477384456</v>
      </c>
      <c r="S398" s="106">
        <f t="shared" si="135"/>
        <v>0.99994269371044076</v>
      </c>
      <c r="T398" s="106">
        <f t="shared" si="135"/>
        <v>0.99994756927000938</v>
      </c>
      <c r="U398" s="106">
        <f t="shared" si="135"/>
        <v>0.99995129385592474</v>
      </c>
      <c r="V398" s="106">
        <f t="shared" si="135"/>
        <v>0.9999542374531859</v>
      </c>
      <c r="W398" s="106">
        <f t="shared" si="135"/>
        <v>0.99996537626098703</v>
      </c>
      <c r="X398" s="106">
        <f t="shared" si="135"/>
        <v>0.99995434924665949</v>
      </c>
      <c r="Y398" s="106">
        <f t="shared" si="135"/>
        <v>0.9999552779018247</v>
      </c>
      <c r="Z398" s="106">
        <f t="shared" si="135"/>
        <v>0.99995704631858617</v>
      </c>
      <c r="AA398" s="106">
        <f t="shared" si="135"/>
        <v>0.99995721492845191</v>
      </c>
      <c r="AB398" s="106">
        <f t="shared" si="135"/>
        <v>0.99996380635008475</v>
      </c>
      <c r="AC398" s="106">
        <v>0.99996433315007704</v>
      </c>
    </row>
    <row r="399" spans="2:29">
      <c r="B399" s="103" t="s">
        <v>26</v>
      </c>
      <c r="C399" s="103" t="s">
        <v>60</v>
      </c>
      <c r="D399" s="104" t="s">
        <v>33</v>
      </c>
      <c r="E399" s="105"/>
      <c r="F399" s="105" t="s">
        <v>52</v>
      </c>
      <c r="G399" s="106">
        <f t="shared" ref="G399:AB399" si="136">G378/G378</f>
        <v>1</v>
      </c>
      <c r="H399" s="106">
        <f t="shared" si="136"/>
        <v>1</v>
      </c>
      <c r="I399" s="106">
        <f t="shared" si="136"/>
        <v>1</v>
      </c>
      <c r="J399" s="106">
        <f t="shared" si="136"/>
        <v>1</v>
      </c>
      <c r="K399" s="106">
        <f t="shared" si="136"/>
        <v>1</v>
      </c>
      <c r="L399" s="106">
        <f t="shared" si="136"/>
        <v>1</v>
      </c>
      <c r="M399" s="106">
        <f t="shared" si="136"/>
        <v>1</v>
      </c>
      <c r="N399" s="106">
        <f t="shared" si="136"/>
        <v>1</v>
      </c>
      <c r="O399" s="106">
        <f t="shared" si="136"/>
        <v>1</v>
      </c>
      <c r="P399" s="106">
        <f t="shared" si="136"/>
        <v>1</v>
      </c>
      <c r="Q399" s="106">
        <f t="shared" si="136"/>
        <v>1</v>
      </c>
      <c r="R399" s="106">
        <f t="shared" si="136"/>
        <v>1</v>
      </c>
      <c r="S399" s="106">
        <f t="shared" si="136"/>
        <v>1</v>
      </c>
      <c r="T399" s="106">
        <f t="shared" si="136"/>
        <v>1</v>
      </c>
      <c r="U399" s="106">
        <f t="shared" si="136"/>
        <v>1</v>
      </c>
      <c r="V399" s="106">
        <f t="shared" si="136"/>
        <v>1</v>
      </c>
      <c r="W399" s="106">
        <f t="shared" si="136"/>
        <v>1</v>
      </c>
      <c r="X399" s="106">
        <f t="shared" si="136"/>
        <v>1</v>
      </c>
      <c r="Y399" s="106">
        <f t="shared" si="136"/>
        <v>1</v>
      </c>
      <c r="Z399" s="106">
        <f t="shared" si="136"/>
        <v>1</v>
      </c>
      <c r="AA399" s="106">
        <f t="shared" si="136"/>
        <v>1</v>
      </c>
      <c r="AB399" s="106">
        <f t="shared" si="136"/>
        <v>1</v>
      </c>
      <c r="AC399" s="106">
        <v>1</v>
      </c>
    </row>
    <row r="400" spans="2:29"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  <c r="AC400" s="13"/>
    </row>
    <row r="401" spans="2:32"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  <c r="AC401" s="13"/>
    </row>
    <row r="402" spans="2:32">
      <c r="B402" s="4" t="s">
        <v>44</v>
      </c>
      <c r="C402" s="4"/>
      <c r="D402" s="42"/>
      <c r="E402" s="4"/>
      <c r="F402" s="4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5"/>
      <c r="AA402" s="5"/>
      <c r="AB402" s="5"/>
      <c r="AC402" s="5"/>
    </row>
    <row r="403" spans="2:32">
      <c r="B403" s="6" t="s">
        <v>89</v>
      </c>
      <c r="C403" s="5"/>
      <c r="D403" s="36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</row>
    <row r="404" spans="2:32">
      <c r="B404" s="23" t="s">
        <v>76</v>
      </c>
      <c r="C404" s="23" t="s">
        <v>25</v>
      </c>
      <c r="D404" s="37" t="s">
        <v>84</v>
      </c>
      <c r="E404" s="23"/>
      <c r="F404" s="23" t="s">
        <v>28</v>
      </c>
      <c r="G404" s="24">
        <v>2000</v>
      </c>
      <c r="H404" s="24">
        <v>2001</v>
      </c>
      <c r="I404" s="24">
        <v>2002</v>
      </c>
      <c r="J404" s="24">
        <v>2003</v>
      </c>
      <c r="K404" s="24">
        <v>2004</v>
      </c>
      <c r="L404" s="24">
        <v>2005</v>
      </c>
      <c r="M404" s="24">
        <v>2006</v>
      </c>
      <c r="N404" s="24">
        <v>2007</v>
      </c>
      <c r="O404" s="24">
        <v>2008</v>
      </c>
      <c r="P404" s="24">
        <v>2009</v>
      </c>
      <c r="Q404" s="24">
        <v>2010</v>
      </c>
      <c r="R404" s="24">
        <v>2011</v>
      </c>
      <c r="S404" s="24">
        <v>2012</v>
      </c>
      <c r="T404" s="24">
        <v>2013</v>
      </c>
      <c r="U404" s="24">
        <v>2014</v>
      </c>
      <c r="V404" s="24">
        <v>2015</v>
      </c>
      <c r="W404" s="24">
        <v>2016</v>
      </c>
      <c r="X404" s="24">
        <v>2017</v>
      </c>
      <c r="Y404" s="24">
        <v>2018</v>
      </c>
      <c r="Z404" s="24">
        <v>2019</v>
      </c>
      <c r="AA404" s="24">
        <v>2020</v>
      </c>
      <c r="AB404" s="20">
        <v>2021</v>
      </c>
      <c r="AC404" s="20">
        <v>2022</v>
      </c>
    </row>
    <row r="405" spans="2:32">
      <c r="B405" s="92" t="s">
        <v>9</v>
      </c>
      <c r="C405" s="92" t="s">
        <v>6</v>
      </c>
      <c r="D405" s="100" t="s">
        <v>23</v>
      </c>
      <c r="E405" s="98"/>
      <c r="F405" s="98" t="s">
        <v>27</v>
      </c>
      <c r="G405" s="101">
        <v>15620.200371702798</v>
      </c>
      <c r="H405" s="101">
        <v>13552.052971165576</v>
      </c>
      <c r="I405" s="101">
        <v>17577.96320590367</v>
      </c>
      <c r="J405" s="101">
        <v>19530.651302466598</v>
      </c>
      <c r="K405" s="101">
        <v>19755.622511568748</v>
      </c>
      <c r="L405" s="101">
        <v>21828.11547827251</v>
      </c>
      <c r="M405" s="101">
        <v>15119.182778468496</v>
      </c>
      <c r="N405" s="101">
        <v>24413.056492305634</v>
      </c>
      <c r="O405" s="101">
        <v>20999.22484372777</v>
      </c>
      <c r="P405" s="101">
        <v>22949.412025555841</v>
      </c>
      <c r="Q405" s="101">
        <v>22811.827894697202</v>
      </c>
      <c r="R405" s="101">
        <v>23809.902179225624</v>
      </c>
      <c r="S405" s="101">
        <v>23940.323926764086</v>
      </c>
      <c r="T405" s="101">
        <v>22891.139628461206</v>
      </c>
      <c r="U405" s="101">
        <v>26451.048460038655</v>
      </c>
      <c r="V405" s="101">
        <v>29167.238019129229</v>
      </c>
      <c r="W405" s="101">
        <v>23281.489199191346</v>
      </c>
      <c r="X405" s="101">
        <v>19894.395098945341</v>
      </c>
      <c r="Y405" s="101">
        <v>21275.70104713113</v>
      </c>
      <c r="Z405" s="101">
        <v>22035.127197123562</v>
      </c>
      <c r="AA405" s="101">
        <v>14254.815309328476</v>
      </c>
      <c r="AB405" s="101">
        <v>21733.682113732841</v>
      </c>
      <c r="AC405" s="101">
        <v>24247.119767444878</v>
      </c>
      <c r="AE405" s="82">
        <v>24247.119767444878</v>
      </c>
      <c r="AF405" s="111">
        <f t="shared" ref="AF405:AF423" si="137">+AE405-AC405</f>
        <v>0</v>
      </c>
    </row>
    <row r="406" spans="2:32">
      <c r="B406" s="92" t="s">
        <v>9</v>
      </c>
      <c r="C406" s="92" t="s">
        <v>6</v>
      </c>
      <c r="D406" s="100" t="s">
        <v>16</v>
      </c>
      <c r="E406" s="98"/>
      <c r="F406" s="98" t="s">
        <v>27</v>
      </c>
      <c r="G406" s="101">
        <v>15107.757907747615</v>
      </c>
      <c r="H406" s="101">
        <v>14954.580382636421</v>
      </c>
      <c r="I406" s="101">
        <v>14801.402857525227</v>
      </c>
      <c r="J406" s="101">
        <v>14648.225332414033</v>
      </c>
      <c r="K406" s="101">
        <v>14495.047807302839</v>
      </c>
      <c r="L406" s="101">
        <v>14341.870282191645</v>
      </c>
      <c r="M406" s="101">
        <v>14188.692757080449</v>
      </c>
      <c r="N406" s="101">
        <v>14035.515231969255</v>
      </c>
      <c r="O406" s="101">
        <v>13882.337706858061</v>
      </c>
      <c r="P406" s="101">
        <v>13729.160181746867</v>
      </c>
      <c r="Q406" s="101">
        <v>13575.982656635673</v>
      </c>
      <c r="R406" s="101">
        <v>13422.805131524479</v>
      </c>
      <c r="S406" s="101">
        <v>13269.627606413285</v>
      </c>
      <c r="T406" s="101">
        <v>13116.450081302091</v>
      </c>
      <c r="U406" s="101">
        <v>12951.966671568893</v>
      </c>
      <c r="V406" s="101">
        <v>12789.545922990943</v>
      </c>
      <c r="W406" s="101">
        <v>12629.161969305813</v>
      </c>
      <c r="X406" s="101">
        <v>12470.789268620169</v>
      </c>
      <c r="Y406" s="101">
        <v>11695.478765204809</v>
      </c>
      <c r="Z406" s="101">
        <v>11488.039144093053</v>
      </c>
      <c r="AA406" s="101">
        <v>9817.1739619231521</v>
      </c>
      <c r="AB406" s="101">
        <v>8077.9750056583671</v>
      </c>
      <c r="AC406" s="101">
        <v>9560.3563841041214</v>
      </c>
      <c r="AE406" s="82">
        <v>9560.3563841041214</v>
      </c>
      <c r="AF406" s="111">
        <f t="shared" si="137"/>
        <v>0</v>
      </c>
    </row>
    <row r="407" spans="2:32">
      <c r="B407" s="92" t="s">
        <v>9</v>
      </c>
      <c r="C407" s="92" t="s">
        <v>6</v>
      </c>
      <c r="D407" s="100" t="s">
        <v>18</v>
      </c>
      <c r="E407" s="98"/>
      <c r="F407" s="98" t="s">
        <v>27</v>
      </c>
      <c r="G407" s="101">
        <v>6169.1092136709321</v>
      </c>
      <c r="H407" s="101">
        <v>6388.1542620249675</v>
      </c>
      <c r="I407" s="101">
        <v>7280.5172010541992</v>
      </c>
      <c r="J407" s="101">
        <v>7666.3064411715468</v>
      </c>
      <c r="K407" s="101">
        <v>6021.2686743039485</v>
      </c>
      <c r="L407" s="101">
        <v>2475.1534258829442</v>
      </c>
      <c r="M407" s="101">
        <v>3991.9539847799479</v>
      </c>
      <c r="N407" s="101">
        <v>3748.1114509204135</v>
      </c>
      <c r="O407" s="101">
        <v>4507.7244709238721</v>
      </c>
      <c r="P407" s="101">
        <v>3993.359873155574</v>
      </c>
      <c r="Q407" s="101">
        <v>6245.6278948463632</v>
      </c>
      <c r="R407" s="101">
        <v>6143.7808316372111</v>
      </c>
      <c r="S407" s="101">
        <v>8713.129569634104</v>
      </c>
      <c r="T407" s="101">
        <v>5426.7367649820262</v>
      </c>
      <c r="U407" s="101">
        <v>1362.4598713866114</v>
      </c>
      <c r="V407" s="101">
        <v>5174.1471570236818</v>
      </c>
      <c r="W407" s="101">
        <v>6574.5170178362732</v>
      </c>
      <c r="X407" s="101">
        <v>2708.6321221540393</v>
      </c>
      <c r="Y407" s="101">
        <v>6172.9677715496937</v>
      </c>
      <c r="Z407" s="101">
        <v>8931.8296573647713</v>
      </c>
      <c r="AA407" s="101">
        <v>6422.2135896204045</v>
      </c>
      <c r="AB407" s="101">
        <v>4397.623138288619</v>
      </c>
      <c r="AC407" s="101">
        <v>3412.804534027925</v>
      </c>
      <c r="AE407" s="82">
        <v>3412.804534027925</v>
      </c>
      <c r="AF407" s="111">
        <f t="shared" si="137"/>
        <v>0</v>
      </c>
    </row>
    <row r="408" spans="2:32">
      <c r="B408" s="92" t="s">
        <v>9</v>
      </c>
      <c r="C408" s="92" t="s">
        <v>6</v>
      </c>
      <c r="D408" s="100" t="s">
        <v>34</v>
      </c>
      <c r="E408" s="98"/>
      <c r="F408" s="98" t="s">
        <v>27</v>
      </c>
      <c r="G408" s="101"/>
      <c r="H408" s="101"/>
      <c r="I408" s="101"/>
      <c r="J408" s="101"/>
      <c r="K408" s="101"/>
      <c r="L408" s="101"/>
      <c r="M408" s="101"/>
      <c r="N408" s="101"/>
      <c r="O408" s="101"/>
      <c r="P408" s="101"/>
      <c r="Q408" s="101"/>
      <c r="R408" s="101"/>
      <c r="S408" s="101"/>
      <c r="T408" s="101"/>
      <c r="U408" s="101"/>
      <c r="V408" s="101"/>
      <c r="W408" s="101"/>
      <c r="X408" s="101">
        <v>2.2838696945082217</v>
      </c>
      <c r="Y408" s="101">
        <v>2.3733946691077912</v>
      </c>
      <c r="Z408" s="101">
        <v>2.4481867725418787</v>
      </c>
      <c r="AA408" s="101">
        <v>2.5027108432519993</v>
      </c>
      <c r="AB408" s="101">
        <v>2.6156217596001876</v>
      </c>
      <c r="AC408" s="101">
        <v>2.650497703657503</v>
      </c>
      <c r="AE408" s="82">
        <v>2.650497703657503</v>
      </c>
      <c r="AF408" s="111">
        <f t="shared" si="137"/>
        <v>0</v>
      </c>
    </row>
    <row r="409" spans="2:32">
      <c r="B409" s="92" t="s">
        <v>9</v>
      </c>
      <c r="C409" s="92" t="s">
        <v>6</v>
      </c>
      <c r="D409" s="100" t="s">
        <v>43</v>
      </c>
      <c r="E409" s="98"/>
      <c r="F409" s="98" t="s">
        <v>27</v>
      </c>
      <c r="G409" s="101">
        <v>36897.067493121343</v>
      </c>
      <c r="H409" s="101">
        <v>34894.787615826965</v>
      </c>
      <c r="I409" s="101">
        <v>39659.883264483098</v>
      </c>
      <c r="J409" s="101">
        <v>41845.183076052177</v>
      </c>
      <c r="K409" s="101">
        <v>40271.938993175543</v>
      </c>
      <c r="L409" s="101">
        <v>38645.1391863471</v>
      </c>
      <c r="M409" s="101">
        <v>33299.829520328894</v>
      </c>
      <c r="N409" s="101">
        <v>42196.6831751953</v>
      </c>
      <c r="O409" s="101">
        <v>39389.287021509706</v>
      </c>
      <c r="P409" s="101">
        <v>40671.932080458282</v>
      </c>
      <c r="Q409" s="101">
        <v>42633.438446179243</v>
      </c>
      <c r="R409" s="101">
        <v>43376.488142387316</v>
      </c>
      <c r="S409" s="101">
        <v>45923.081102811477</v>
      </c>
      <c r="T409" s="101">
        <v>41434.326474745321</v>
      </c>
      <c r="U409" s="101">
        <v>40765.475002994164</v>
      </c>
      <c r="V409" s="101">
        <v>47130.931099143854</v>
      </c>
      <c r="W409" s="101">
        <v>42485.168186333438</v>
      </c>
      <c r="X409" s="101">
        <v>35076.100359414064</v>
      </c>
      <c r="Y409" s="101">
        <v>39146.520978554741</v>
      </c>
      <c r="Z409" s="101">
        <v>42457.444185353932</v>
      </c>
      <c r="AA409" s="101">
        <v>30496.705571715287</v>
      </c>
      <c r="AB409" s="101">
        <v>34211.895879439428</v>
      </c>
      <c r="AC409" s="101">
        <v>37222.931183280583</v>
      </c>
      <c r="AE409" s="82">
        <v>37222.931183280583</v>
      </c>
      <c r="AF409" s="111">
        <f t="shared" si="137"/>
        <v>0</v>
      </c>
    </row>
    <row r="410" spans="2:32">
      <c r="B410" s="92" t="s">
        <v>10</v>
      </c>
      <c r="C410" s="92" t="s">
        <v>6</v>
      </c>
      <c r="D410" s="100" t="s">
        <v>21</v>
      </c>
      <c r="E410" s="98"/>
      <c r="F410" s="98" t="s">
        <v>27</v>
      </c>
      <c r="G410" s="101">
        <v>2431.4462299267079</v>
      </c>
      <c r="H410" s="101">
        <v>2351.191828824235</v>
      </c>
      <c r="I410" s="101">
        <v>2196.8568627066643</v>
      </c>
      <c r="J410" s="101">
        <v>2127.0332779002133</v>
      </c>
      <c r="K410" s="101">
        <v>2013.5898818799258</v>
      </c>
      <c r="L410" s="101">
        <v>1882.5174928427732</v>
      </c>
      <c r="M410" s="101">
        <v>1792.4555631519065</v>
      </c>
      <c r="N410" s="101">
        <v>1684.6488088431888</v>
      </c>
      <c r="O410" s="101">
        <v>1566.4703507229983</v>
      </c>
      <c r="P410" s="101">
        <v>1608.7163878399906</v>
      </c>
      <c r="Q410" s="101">
        <v>1535.4853016335871</v>
      </c>
      <c r="R410" s="101">
        <v>1462.6950063266422</v>
      </c>
      <c r="S410" s="101">
        <v>1440.6532438740085</v>
      </c>
      <c r="T410" s="101">
        <v>1378.5095611295571</v>
      </c>
      <c r="U410" s="101">
        <v>1361.2227227274782</v>
      </c>
      <c r="V410" s="101">
        <v>1315.6525415378605</v>
      </c>
      <c r="W410" s="101">
        <v>1251.4788064029879</v>
      </c>
      <c r="X410" s="101">
        <v>1230.5371382038434</v>
      </c>
      <c r="Y410" s="101">
        <v>1154.0344928987256</v>
      </c>
      <c r="Z410" s="101">
        <v>1133.5656875797824</v>
      </c>
      <c r="AA410" s="101">
        <v>968.69547645646617</v>
      </c>
      <c r="AB410" s="101">
        <v>932.74452780987633</v>
      </c>
      <c r="AC410" s="101">
        <v>1103.9115737470095</v>
      </c>
      <c r="AE410" s="82">
        <v>1103.9115737470095</v>
      </c>
      <c r="AF410" s="111">
        <f t="shared" si="137"/>
        <v>0</v>
      </c>
    </row>
    <row r="411" spans="2:32">
      <c r="B411" s="92" t="s">
        <v>10</v>
      </c>
      <c r="C411" s="92" t="s">
        <v>6</v>
      </c>
      <c r="D411" s="100" t="s">
        <v>22</v>
      </c>
      <c r="E411" s="98"/>
      <c r="F411" s="98" t="s">
        <v>27</v>
      </c>
      <c r="G411" s="101">
        <v>1039.0443168790741</v>
      </c>
      <c r="H411" s="101">
        <v>1202.0970435888639</v>
      </c>
      <c r="I411" s="101">
        <v>1217.5065153176072</v>
      </c>
      <c r="J411" s="101">
        <v>1137.6474155460533</v>
      </c>
      <c r="K411" s="101">
        <v>989.7447863474556</v>
      </c>
      <c r="L411" s="101">
        <v>1260.1404232529726</v>
      </c>
      <c r="M411" s="101">
        <v>1255.3325021129176</v>
      </c>
      <c r="N411" s="101">
        <v>1261.1967900387435</v>
      </c>
      <c r="O411" s="101">
        <v>1353.2641557115721</v>
      </c>
      <c r="P411" s="101">
        <v>199.22512405546306</v>
      </c>
      <c r="Q411" s="101">
        <v>0</v>
      </c>
      <c r="R411" s="101">
        <v>0</v>
      </c>
      <c r="S411" s="101">
        <v>19.358041220722495</v>
      </c>
      <c r="T411" s="101">
        <v>1015.9677999715489</v>
      </c>
      <c r="U411" s="101">
        <v>2467.0443419830463</v>
      </c>
      <c r="V411" s="101">
        <v>1117.3171552178605</v>
      </c>
      <c r="W411" s="101">
        <v>2476.6671832506295</v>
      </c>
      <c r="X411" s="101">
        <v>2110.7578137257815</v>
      </c>
      <c r="Y411" s="101">
        <v>2097.977934417464</v>
      </c>
      <c r="Z411" s="101">
        <v>1566.2273627783775</v>
      </c>
      <c r="AA411" s="101">
        <v>1684.9999075335863</v>
      </c>
      <c r="AB411" s="101">
        <v>1502.561268789824</v>
      </c>
      <c r="AC411" s="101">
        <v>1629.0864502881852</v>
      </c>
      <c r="AE411" s="82">
        <v>1629.0864502881852</v>
      </c>
      <c r="AF411" s="111">
        <f t="shared" si="137"/>
        <v>0</v>
      </c>
    </row>
    <row r="412" spans="2:32">
      <c r="B412" s="92" t="s">
        <v>10</v>
      </c>
      <c r="C412" s="92" t="s">
        <v>6</v>
      </c>
      <c r="D412" s="100" t="s">
        <v>95</v>
      </c>
      <c r="E412" s="98"/>
      <c r="F412" s="98" t="s">
        <v>27</v>
      </c>
      <c r="G412" s="101">
        <v>1997.2806256980216</v>
      </c>
      <c r="H412" s="101">
        <v>2011.1298170749576</v>
      </c>
      <c r="I412" s="101">
        <v>2574.2778448552831</v>
      </c>
      <c r="J412" s="101">
        <v>2843.506446823169</v>
      </c>
      <c r="K412" s="101">
        <v>3316.680323877134</v>
      </c>
      <c r="L412" s="101">
        <v>4328.7240869583029</v>
      </c>
      <c r="M412" s="101">
        <v>5134.9604364818115</v>
      </c>
      <c r="N412" s="101">
        <v>4867.561391888401</v>
      </c>
      <c r="O412" s="101">
        <v>5849.2012805430113</v>
      </c>
      <c r="P412" s="101">
        <v>6778.5597820239136</v>
      </c>
      <c r="Q412" s="101">
        <v>10013.804302984636</v>
      </c>
      <c r="R412" s="101">
        <v>12719.338685501229</v>
      </c>
      <c r="S412" s="101">
        <v>13185.529721376523</v>
      </c>
      <c r="T412" s="101">
        <v>16357.346680791621</v>
      </c>
      <c r="U412" s="101">
        <v>15118.109895141739</v>
      </c>
      <c r="V412" s="101">
        <v>14012.274478276815</v>
      </c>
      <c r="W412" s="101">
        <v>14247.712000046722</v>
      </c>
      <c r="X412" s="101">
        <v>14934.036951697606</v>
      </c>
      <c r="Y412" s="101">
        <v>17173.660061014543</v>
      </c>
      <c r="Z412" s="101">
        <v>15257.064989780738</v>
      </c>
      <c r="AA412" s="101">
        <v>12857.210965680302</v>
      </c>
      <c r="AB412" s="101">
        <v>15461.910515324849</v>
      </c>
      <c r="AC412" s="101">
        <v>14718.713626843197</v>
      </c>
      <c r="AE412" s="82">
        <v>14718.713626843197</v>
      </c>
      <c r="AF412" s="111">
        <f t="shared" si="137"/>
        <v>0</v>
      </c>
    </row>
    <row r="413" spans="2:32">
      <c r="B413" s="92" t="s">
        <v>10</v>
      </c>
      <c r="C413" s="92" t="s">
        <v>6</v>
      </c>
      <c r="D413" s="100" t="s">
        <v>15</v>
      </c>
      <c r="E413" s="98"/>
      <c r="F413" s="98" t="s">
        <v>27</v>
      </c>
      <c r="G413" s="101">
        <v>120.16411629752383</v>
      </c>
      <c r="H413" s="101">
        <v>99.25390275471041</v>
      </c>
      <c r="I413" s="101">
        <v>79.254365719207527</v>
      </c>
      <c r="J413" s="101">
        <v>52.065863980052015</v>
      </c>
      <c r="K413" s="101">
        <v>35.456566938319312</v>
      </c>
      <c r="L413" s="101">
        <v>20.753852551741293</v>
      </c>
      <c r="M413" s="101">
        <v>14.986400478231211</v>
      </c>
      <c r="N413" s="101">
        <v>10.36305969308876</v>
      </c>
      <c r="O413" s="101">
        <v>8.6389719878654265</v>
      </c>
      <c r="P413" s="101">
        <v>12.848913848482583</v>
      </c>
      <c r="Q413" s="101">
        <v>7.3111429258401532</v>
      </c>
      <c r="R413" s="101">
        <v>2.7117110447224597</v>
      </c>
      <c r="S413" s="101">
        <v>0.53729544709286203</v>
      </c>
      <c r="T413" s="101">
        <v>0.30874076852836602</v>
      </c>
      <c r="U413" s="101">
        <v>0.35370498282482454</v>
      </c>
      <c r="V413" s="101">
        <v>0.47143266566562692</v>
      </c>
      <c r="W413" s="101">
        <v>0.64658461980761117</v>
      </c>
      <c r="X413" s="101">
        <v>0.46919248672861658</v>
      </c>
      <c r="Y413" s="101">
        <v>0.24118124745130445</v>
      </c>
      <c r="Z413" s="101">
        <v>1.2240746509574805</v>
      </c>
      <c r="AA413" s="101">
        <v>0.66515224266047079</v>
      </c>
      <c r="AB413" s="101">
        <v>3.0973481259778635</v>
      </c>
      <c r="AC413" s="101">
        <v>0.57106725038279393</v>
      </c>
      <c r="AE413" s="82">
        <v>0.57106725038279393</v>
      </c>
      <c r="AF413" s="111">
        <f t="shared" si="137"/>
        <v>0</v>
      </c>
    </row>
    <row r="414" spans="2:32">
      <c r="B414" s="92" t="s">
        <v>10</v>
      </c>
      <c r="C414" s="92" t="s">
        <v>6</v>
      </c>
      <c r="D414" s="100" t="s">
        <v>40</v>
      </c>
      <c r="E414" s="98"/>
      <c r="F414" s="98" t="s">
        <v>27</v>
      </c>
      <c r="G414" s="101"/>
      <c r="H414" s="101"/>
      <c r="I414" s="101"/>
      <c r="J414" s="101"/>
      <c r="K414" s="101"/>
      <c r="L414" s="101"/>
      <c r="M414" s="101"/>
      <c r="N414" s="101"/>
      <c r="O414" s="101"/>
      <c r="P414" s="101"/>
      <c r="Q414" s="101">
        <v>3.2396733599329361E-2</v>
      </c>
      <c r="R414" s="101">
        <v>0.12372501561638569</v>
      </c>
      <c r="S414" s="101">
        <v>0.26597997081468339</v>
      </c>
      <c r="T414" s="101">
        <v>0.32461216960691486</v>
      </c>
      <c r="U414" s="101">
        <v>0.33920154227674465</v>
      </c>
      <c r="V414" s="101">
        <v>0.4489523684527616</v>
      </c>
      <c r="W414" s="108">
        <v>0.58051507938060798</v>
      </c>
      <c r="X414" s="101">
        <v>0.14050114031974811</v>
      </c>
      <c r="Y414" s="101">
        <v>0.13815195934909227</v>
      </c>
      <c r="Z414" s="101">
        <v>0.4839757868073909</v>
      </c>
      <c r="AA414" s="101">
        <v>0.15477261852614593</v>
      </c>
      <c r="AB414" s="101">
        <v>0.18987464316486713</v>
      </c>
      <c r="AC414" s="101">
        <v>8.7161297578598335E-2</v>
      </c>
      <c r="AE414" s="82">
        <v>8.7161297578598335E-2</v>
      </c>
      <c r="AF414" s="111">
        <f t="shared" si="137"/>
        <v>0</v>
      </c>
    </row>
    <row r="415" spans="2:32">
      <c r="B415" s="92" t="s">
        <v>10</v>
      </c>
      <c r="C415" s="92" t="s">
        <v>6</v>
      </c>
      <c r="D415" s="100" t="s">
        <v>37</v>
      </c>
      <c r="E415" s="98"/>
      <c r="F415" s="98" t="s">
        <v>27</v>
      </c>
      <c r="G415" s="101">
        <v>535.23146280914091</v>
      </c>
      <c r="H415" s="101">
        <v>584.48790995253682</v>
      </c>
      <c r="I415" s="101">
        <v>682.35353080638004</v>
      </c>
      <c r="J415" s="101">
        <v>457.98309245069152</v>
      </c>
      <c r="K415" s="101">
        <v>269.39308058520788</v>
      </c>
      <c r="L415" s="101">
        <v>175.34743408974944</v>
      </c>
      <c r="M415" s="101">
        <v>69.428033963644822</v>
      </c>
      <c r="N415" s="101">
        <v>47.43134828327868</v>
      </c>
      <c r="O415" s="101">
        <v>35.451484253788387</v>
      </c>
      <c r="P415" s="101">
        <v>28.660418727770857</v>
      </c>
      <c r="Q415" s="101">
        <v>12.21330690694715</v>
      </c>
      <c r="R415" s="101">
        <v>0</v>
      </c>
      <c r="S415" s="101">
        <v>0</v>
      </c>
      <c r="T415" s="101">
        <v>0</v>
      </c>
      <c r="U415" s="101">
        <v>0</v>
      </c>
      <c r="V415" s="101">
        <v>0</v>
      </c>
      <c r="W415" s="101">
        <v>0</v>
      </c>
      <c r="X415" s="101">
        <v>0</v>
      </c>
      <c r="Y415" s="101">
        <v>0</v>
      </c>
      <c r="Z415" s="101">
        <v>0</v>
      </c>
      <c r="AA415" s="101">
        <v>0</v>
      </c>
      <c r="AB415" s="101">
        <v>0</v>
      </c>
      <c r="AC415" s="101">
        <v>0</v>
      </c>
      <c r="AE415" s="82">
        <v>0</v>
      </c>
      <c r="AF415" s="111">
        <f t="shared" si="137"/>
        <v>0</v>
      </c>
    </row>
    <row r="416" spans="2:32">
      <c r="B416" s="92" t="s">
        <v>10</v>
      </c>
      <c r="C416" s="92" t="s">
        <v>6</v>
      </c>
      <c r="D416" s="100" t="s">
        <v>97</v>
      </c>
      <c r="E416" s="98"/>
      <c r="F416" s="98" t="s">
        <v>27</v>
      </c>
      <c r="G416" s="101">
        <v>7605.5464786203474</v>
      </c>
      <c r="H416" s="101">
        <v>6753.1946143959885</v>
      </c>
      <c r="I416" s="101">
        <v>6491.3304176403508</v>
      </c>
      <c r="J416" s="101">
        <v>7160.419660831938</v>
      </c>
      <c r="K416" s="101">
        <v>8846.2465040666866</v>
      </c>
      <c r="L416" s="101">
        <v>8128.7969903953599</v>
      </c>
      <c r="M416" s="101">
        <v>8549.7856937681645</v>
      </c>
      <c r="N416" s="101">
        <v>8044.0111710029068</v>
      </c>
      <c r="O416" s="101">
        <v>9502.2650558900386</v>
      </c>
      <c r="P416" s="101">
        <v>8957.1292878542281</v>
      </c>
      <c r="Q416" s="101">
        <v>10114.669830973535</v>
      </c>
      <c r="R416" s="101">
        <v>10085.106846093933</v>
      </c>
      <c r="S416" s="101">
        <v>9899.7224502559984</v>
      </c>
      <c r="T416" s="101">
        <v>10029.541120667853</v>
      </c>
      <c r="U416" s="101">
        <v>9481.7569237679199</v>
      </c>
      <c r="V416" s="101">
        <v>9370.4689708211172</v>
      </c>
      <c r="W416" s="101">
        <v>9228.9560306924959</v>
      </c>
      <c r="X416" s="101">
        <v>8954.4829416569555</v>
      </c>
      <c r="Y416" s="101">
        <v>9200.2157340725844</v>
      </c>
      <c r="Z416" s="101">
        <v>9329.4636028731347</v>
      </c>
      <c r="AA416" s="101">
        <v>9282.0646933902462</v>
      </c>
      <c r="AB416" s="101">
        <v>11181.313829096518</v>
      </c>
      <c r="AC416" s="101">
        <v>10571.48048199838</v>
      </c>
      <c r="AE416" s="112">
        <v>10571.48048199838</v>
      </c>
      <c r="AF416" s="111">
        <f t="shared" si="137"/>
        <v>0</v>
      </c>
    </row>
    <row r="417" spans="2:32">
      <c r="B417" s="92" t="s">
        <v>10</v>
      </c>
      <c r="C417" s="92" t="s">
        <v>6</v>
      </c>
      <c r="D417" s="100" t="s">
        <v>98</v>
      </c>
      <c r="E417" s="98"/>
      <c r="F417" s="98" t="s">
        <v>27</v>
      </c>
      <c r="G417" s="101">
        <v>59538.660287504754</v>
      </c>
      <c r="H417" s="101">
        <v>53248.574728277657</v>
      </c>
      <c r="I417" s="101">
        <v>52350.188573639527</v>
      </c>
      <c r="J417" s="101">
        <v>46829.774247696841</v>
      </c>
      <c r="K417" s="101">
        <v>56590.108932712166</v>
      </c>
      <c r="L417" s="101">
        <v>49995.136824631729</v>
      </c>
      <c r="M417" s="101">
        <v>31783.609977553831</v>
      </c>
      <c r="N417" s="101">
        <v>33876.154497739699</v>
      </c>
      <c r="O417" s="101">
        <v>17903.049322329542</v>
      </c>
      <c r="P417" s="101">
        <v>18188.516139361662</v>
      </c>
      <c r="Q417" s="101">
        <v>12225.591679890149</v>
      </c>
      <c r="R417" s="101">
        <v>16122.389736259078</v>
      </c>
      <c r="S417" s="101">
        <v>6864.4659014859371</v>
      </c>
      <c r="T417" s="101">
        <v>7364.1297281704146</v>
      </c>
      <c r="U417" s="101">
        <v>3615.6303531775734</v>
      </c>
      <c r="V417" s="101">
        <v>3208.3679858078872</v>
      </c>
      <c r="W417" s="101">
        <v>1886.8918279575973</v>
      </c>
      <c r="X417" s="101">
        <v>2161.6637051709217</v>
      </c>
      <c r="Y417" s="101">
        <v>1602.9152108142716</v>
      </c>
      <c r="Z417" s="101">
        <v>2117.2922521958212</v>
      </c>
      <c r="AA417" s="101">
        <v>3027.9715067919647</v>
      </c>
      <c r="AB417" s="101">
        <v>2459.3687380812303</v>
      </c>
      <c r="AC417" s="101">
        <v>19512.959943251823</v>
      </c>
      <c r="AE417" s="82">
        <v>19512.959943251823</v>
      </c>
      <c r="AF417" s="111">
        <f t="shared" si="137"/>
        <v>0</v>
      </c>
    </row>
    <row r="418" spans="2:32">
      <c r="B418" s="92" t="s">
        <v>10</v>
      </c>
      <c r="C418" s="92" t="s">
        <v>6</v>
      </c>
      <c r="D418" s="100" t="s">
        <v>24</v>
      </c>
      <c r="E418" s="98"/>
      <c r="F418" s="98" t="s">
        <v>27</v>
      </c>
      <c r="G418" s="101">
        <v>0</v>
      </c>
      <c r="H418" s="101">
        <v>0</v>
      </c>
      <c r="I418" s="101">
        <v>258.27979882661566</v>
      </c>
      <c r="J418" s="101">
        <v>984.83512894130706</v>
      </c>
      <c r="K418" s="101">
        <v>2035.4410720688463</v>
      </c>
      <c r="L418" s="101">
        <v>5907.1828686157278</v>
      </c>
      <c r="M418" s="101">
        <v>13130.361826489829</v>
      </c>
      <c r="N418" s="101">
        <v>20384.430361646693</v>
      </c>
      <c r="O418" s="101">
        <v>25142.764795745457</v>
      </c>
      <c r="P418" s="101">
        <v>23669.52013614036</v>
      </c>
      <c r="Q418" s="101">
        <v>27874.820165243305</v>
      </c>
      <c r="R418" s="101">
        <v>40708.552550166751</v>
      </c>
      <c r="S418" s="101">
        <v>34299.214035652483</v>
      </c>
      <c r="T418" s="101">
        <v>37840.280041790815</v>
      </c>
      <c r="U418" s="101">
        <v>40746.577949545506</v>
      </c>
      <c r="V418" s="101">
        <v>42956.866905640258</v>
      </c>
      <c r="W418" s="101">
        <v>43262.505954702094</v>
      </c>
      <c r="X418" s="101">
        <v>42723.604212395512</v>
      </c>
      <c r="Y418" s="101">
        <v>50326.917719974394</v>
      </c>
      <c r="Z418" s="101">
        <v>53613.52240263611</v>
      </c>
      <c r="AA418" s="101">
        <v>39117.403279418169</v>
      </c>
      <c r="AB418" s="101">
        <v>53997.453897599567</v>
      </c>
      <c r="AC418" s="101">
        <v>56904.3440590186</v>
      </c>
      <c r="AE418" s="82">
        <v>56904.3440590186</v>
      </c>
      <c r="AF418" s="111">
        <f t="shared" si="137"/>
        <v>0</v>
      </c>
    </row>
    <row r="419" spans="2:32">
      <c r="B419" s="92" t="s">
        <v>10</v>
      </c>
      <c r="C419" s="92" t="s">
        <v>6</v>
      </c>
      <c r="D419" s="100" t="s">
        <v>19</v>
      </c>
      <c r="E419" s="98"/>
      <c r="F419" s="98" t="s">
        <v>27</v>
      </c>
      <c r="G419" s="101">
        <v>1022.7154966820917</v>
      </c>
      <c r="H419" s="101">
        <v>1011.6725103135485</v>
      </c>
      <c r="I419" s="101">
        <v>1256.9636745521032</v>
      </c>
      <c r="J419" s="101">
        <v>1113.0088968477778</v>
      </c>
      <c r="K419" s="101">
        <v>1237.4015547726835</v>
      </c>
      <c r="L419" s="101">
        <v>1493.6893634469427</v>
      </c>
      <c r="M419" s="101">
        <v>1677.6511056653078</v>
      </c>
      <c r="N419" s="101">
        <v>1566.2769940503588</v>
      </c>
      <c r="O419" s="101">
        <v>1713.8080056768449</v>
      </c>
      <c r="P419" s="101">
        <v>0</v>
      </c>
      <c r="Q419" s="101">
        <v>0</v>
      </c>
      <c r="R419" s="101">
        <v>0</v>
      </c>
      <c r="S419" s="101">
        <v>0</v>
      </c>
      <c r="T419" s="101">
        <v>0</v>
      </c>
      <c r="U419" s="101">
        <v>0</v>
      </c>
      <c r="V419" s="101">
        <v>0</v>
      </c>
      <c r="W419" s="101">
        <v>0</v>
      </c>
      <c r="X419" s="101">
        <v>0</v>
      </c>
      <c r="Y419" s="101">
        <v>0</v>
      </c>
      <c r="Z419" s="101">
        <v>0</v>
      </c>
      <c r="AA419" s="101">
        <v>0</v>
      </c>
      <c r="AB419" s="101">
        <v>0</v>
      </c>
      <c r="AC419" s="101">
        <v>0</v>
      </c>
      <c r="AE419" s="82">
        <v>0</v>
      </c>
      <c r="AF419" s="111">
        <f t="shared" si="137"/>
        <v>0</v>
      </c>
    </row>
    <row r="420" spans="2:32">
      <c r="B420" s="92" t="s">
        <v>10</v>
      </c>
      <c r="C420" s="92" t="s">
        <v>6</v>
      </c>
      <c r="D420" s="100" t="s">
        <v>14</v>
      </c>
      <c r="E420" s="98"/>
      <c r="F420" s="98" t="s">
        <v>27</v>
      </c>
      <c r="G420" s="101">
        <v>24904.014237766867</v>
      </c>
      <c r="H420" s="101">
        <v>25175.069462463292</v>
      </c>
      <c r="I420" s="101">
        <v>25550.679114120212</v>
      </c>
      <c r="J420" s="101">
        <v>25532.779958384657</v>
      </c>
      <c r="K420" s="101">
        <v>25993.421519482377</v>
      </c>
      <c r="L420" s="101">
        <v>26104.571395551662</v>
      </c>
      <c r="M420" s="101">
        <v>26593.533850473326</v>
      </c>
      <c r="N420" s="101">
        <v>27780.044457364809</v>
      </c>
      <c r="O420" s="101">
        <v>30165.06414496636</v>
      </c>
      <c r="P420" s="101">
        <v>28527.152385714704</v>
      </c>
      <c r="Q420" s="101">
        <v>31585.35403618831</v>
      </c>
      <c r="R420" s="101">
        <v>35419.112091925163</v>
      </c>
      <c r="S420" s="101">
        <v>36570.373193087747</v>
      </c>
      <c r="T420" s="101">
        <v>40451.745189205452</v>
      </c>
      <c r="U420" s="101">
        <v>41031.342311050576</v>
      </c>
      <c r="V420" s="101">
        <v>45672.563750974834</v>
      </c>
      <c r="W420" s="101">
        <v>41719.828505011646</v>
      </c>
      <c r="X420" s="101">
        <v>41537.997375275452</v>
      </c>
      <c r="Y420" s="101">
        <v>43116.069667288197</v>
      </c>
      <c r="Z420" s="101">
        <v>45293.539806324879</v>
      </c>
      <c r="AA420" s="101">
        <v>38967.410307603663</v>
      </c>
      <c r="AB420" s="101">
        <v>44709.713304847246</v>
      </c>
      <c r="AC420" s="101">
        <v>45831.356538279331</v>
      </c>
      <c r="AE420" s="112">
        <v>45831.356538279331</v>
      </c>
      <c r="AF420" s="111">
        <f t="shared" si="137"/>
        <v>0</v>
      </c>
    </row>
    <row r="421" spans="2:32">
      <c r="B421" s="92" t="s">
        <v>10</v>
      </c>
      <c r="C421" s="92" t="s">
        <v>6</v>
      </c>
      <c r="D421" s="100" t="s">
        <v>73</v>
      </c>
      <c r="E421" s="98"/>
      <c r="F421" s="98" t="s">
        <v>27</v>
      </c>
      <c r="G421" s="101">
        <v>99194.103252184534</v>
      </c>
      <c r="H421" s="101">
        <v>92436.671817645794</v>
      </c>
      <c r="I421" s="101">
        <v>92657.690698183942</v>
      </c>
      <c r="J421" s="101">
        <v>88239.053989402702</v>
      </c>
      <c r="K421" s="101">
        <v>101327.48422273081</v>
      </c>
      <c r="L421" s="101">
        <v>99296.860732336965</v>
      </c>
      <c r="M421" s="101">
        <v>90002.105390138968</v>
      </c>
      <c r="N421" s="101">
        <v>99522.118880551177</v>
      </c>
      <c r="O421" s="101">
        <v>93239.977567827475</v>
      </c>
      <c r="P421" s="101">
        <v>87970.328575566586</v>
      </c>
      <c r="Q421" s="101">
        <v>93369.282163479904</v>
      </c>
      <c r="R421" s="101">
        <v>116520.03035233312</v>
      </c>
      <c r="S421" s="101">
        <v>102280.11986237133</v>
      </c>
      <c r="T421" s="101">
        <v>114438.15347466539</v>
      </c>
      <c r="U421" s="101">
        <v>113822.37740391894</v>
      </c>
      <c r="V421" s="101">
        <v>117654.43217331075</v>
      </c>
      <c r="W421" s="101">
        <v>114075.26740776337</v>
      </c>
      <c r="X421" s="101">
        <v>113653.68983175312</v>
      </c>
      <c r="Y421" s="101">
        <v>124672.17015368698</v>
      </c>
      <c r="Z421" s="101">
        <v>128312.38415460661</v>
      </c>
      <c r="AA421" s="101">
        <v>105906.57606173557</v>
      </c>
      <c r="AB421" s="101">
        <v>130248.35330431825</v>
      </c>
      <c r="AC421" s="101">
        <v>150272.51090197449</v>
      </c>
      <c r="AE421" s="112">
        <v>150272.51090197449</v>
      </c>
      <c r="AF421" s="111">
        <f t="shared" si="137"/>
        <v>0</v>
      </c>
    </row>
    <row r="422" spans="2:32">
      <c r="B422" s="92" t="s">
        <v>26</v>
      </c>
      <c r="C422" s="92" t="s">
        <v>6</v>
      </c>
      <c r="D422" s="100" t="s">
        <v>33</v>
      </c>
      <c r="E422" s="98"/>
      <c r="F422" s="98" t="s">
        <v>27</v>
      </c>
      <c r="G422" s="101">
        <v>136091.17074530589</v>
      </c>
      <c r="H422" s="101">
        <v>127331.45943347276</v>
      </c>
      <c r="I422" s="101">
        <v>132317.57396266703</v>
      </c>
      <c r="J422" s="101">
        <v>130084.23706545489</v>
      </c>
      <c r="K422" s="101">
        <v>141599.42321590637</v>
      </c>
      <c r="L422" s="101">
        <v>137941.99991868407</v>
      </c>
      <c r="M422" s="101">
        <v>123301.93491046785</v>
      </c>
      <c r="N422" s="101">
        <v>141718.80205574649</v>
      </c>
      <c r="O422" s="101">
        <v>132629.26458933717</v>
      </c>
      <c r="P422" s="101">
        <v>128642.26065602487</v>
      </c>
      <c r="Q422" s="101">
        <v>136002.72060965915</v>
      </c>
      <c r="R422" s="101">
        <v>159896.51849472045</v>
      </c>
      <c r="S422" s="101">
        <v>148203.2009651828</v>
      </c>
      <c r="T422" s="101">
        <v>155872.47994941071</v>
      </c>
      <c r="U422" s="101">
        <v>154587.85240691312</v>
      </c>
      <c r="V422" s="101">
        <v>164785.36327245459</v>
      </c>
      <c r="W422" s="101">
        <v>156560.43559409681</v>
      </c>
      <c r="X422" s="101">
        <v>148729.79019116718</v>
      </c>
      <c r="Y422" s="101">
        <v>163818.69113224171</v>
      </c>
      <c r="Z422" s="101">
        <v>170769.82833996054</v>
      </c>
      <c r="AA422" s="101">
        <v>136403.28163345085</v>
      </c>
      <c r="AB422" s="101">
        <v>164460.2491837577</v>
      </c>
      <c r="AC422" s="101">
        <v>187495.44208525505</v>
      </c>
      <c r="AE422" s="112">
        <v>187495.44208525505</v>
      </c>
      <c r="AF422" s="111">
        <f t="shared" si="137"/>
        <v>0</v>
      </c>
    </row>
    <row r="423" spans="2:32">
      <c r="B423" s="92" t="s">
        <v>26</v>
      </c>
      <c r="C423" s="92" t="s">
        <v>6</v>
      </c>
      <c r="D423" s="100" t="s">
        <v>30</v>
      </c>
      <c r="E423" s="98"/>
      <c r="F423" s="98" t="s">
        <v>82</v>
      </c>
      <c r="G423" s="102">
        <v>0.18390217764481132</v>
      </c>
      <c r="H423" s="102">
        <v>-4.8521901751590546E-2</v>
      </c>
      <c r="I423" s="102">
        <v>-2.7728446760893366E-2</v>
      </c>
      <c r="J423" s="102">
        <v>2.1618990658160087E-2</v>
      </c>
      <c r="K423" s="102">
        <v>7.014827263881207E-2</v>
      </c>
      <c r="L423" s="102">
        <v>6.0405188441666313E-2</v>
      </c>
      <c r="M423" s="102">
        <v>-0.12922007653618106</v>
      </c>
      <c r="N423" s="102">
        <v>2.7379638828556985E-2</v>
      </c>
      <c r="O423" s="102">
        <v>7.5646255556671482E-2</v>
      </c>
      <c r="P423" s="102">
        <v>-9.2271041033622603E-2</v>
      </c>
      <c r="Q423" s="102">
        <v>5.7216500363868272E-2</v>
      </c>
      <c r="R423" s="102">
        <v>0.17568617582025281</v>
      </c>
      <c r="S423" s="102">
        <v>-7.3130532419464434E-2</v>
      </c>
      <c r="T423" s="102">
        <v>5.174840309980655E-2</v>
      </c>
      <c r="U423" s="102">
        <v>-8.2415288633024275E-3</v>
      </c>
      <c r="V423" s="102">
        <v>6.5965796838286517E-2</v>
      </c>
      <c r="W423" s="102">
        <v>-4.9912974763169693E-2</v>
      </c>
      <c r="X423" s="102">
        <v>-5.0016757894258745E-2</v>
      </c>
      <c r="Y423" s="102">
        <v>0.10145177319002663</v>
      </c>
      <c r="Z423" s="102">
        <v>4.2431893208739968E-2</v>
      </c>
      <c r="AA423" s="102">
        <v>-0.20124483956319483</v>
      </c>
      <c r="AB423" s="102">
        <v>0.20569129433192668</v>
      </c>
      <c r="AC423" s="102">
        <v>0.37456694472425811</v>
      </c>
      <c r="AE423" s="82">
        <v>0.37456694472425811</v>
      </c>
      <c r="AF423" s="111">
        <f t="shared" si="137"/>
        <v>0</v>
      </c>
    </row>
    <row r="424" spans="2:32">
      <c r="B424" s="103" t="s">
        <v>9</v>
      </c>
      <c r="C424" s="103" t="s">
        <v>6</v>
      </c>
      <c r="D424" s="104" t="s">
        <v>23</v>
      </c>
      <c r="E424" s="105"/>
      <c r="F424" s="105" t="s">
        <v>52</v>
      </c>
      <c r="G424" s="106">
        <f t="shared" ref="G424:AB424" si="138">G405/G$409</f>
        <v>0.42334530717420416</v>
      </c>
      <c r="H424" s="106">
        <f t="shared" si="138"/>
        <v>0.38836897706231843</v>
      </c>
      <c r="I424" s="106">
        <f t="shared" si="138"/>
        <v>0.44321772428527018</v>
      </c>
      <c r="J424" s="106">
        <f t="shared" si="138"/>
        <v>0.46673595063427764</v>
      </c>
      <c r="K424" s="106">
        <f t="shared" si="138"/>
        <v>0.49055553334336655</v>
      </c>
      <c r="L424" s="106">
        <f t="shared" si="138"/>
        <v>0.56483469688172694</v>
      </c>
      <c r="M424" s="106">
        <f t="shared" si="138"/>
        <v>0.45403183728729091</v>
      </c>
      <c r="N424" s="106">
        <f t="shared" si="138"/>
        <v>0.57855392071802669</v>
      </c>
      <c r="O424" s="106">
        <f t="shared" si="138"/>
        <v>0.5331202068283315</v>
      </c>
      <c r="P424" s="106">
        <f t="shared" si="138"/>
        <v>0.56425674541737314</v>
      </c>
      <c r="Q424" s="106">
        <f t="shared" si="138"/>
        <v>0.53506892068991851</v>
      </c>
      <c r="R424" s="106">
        <f t="shared" si="138"/>
        <v>0.54891262983456446</v>
      </c>
      <c r="S424" s="106">
        <f t="shared" si="138"/>
        <v>0.52131353889707599</v>
      </c>
      <c r="T424" s="106">
        <f t="shared" si="138"/>
        <v>0.55246800361081305</v>
      </c>
      <c r="U424" s="106">
        <f t="shared" si="138"/>
        <v>0.64885907641443807</v>
      </c>
      <c r="V424" s="106">
        <f t="shared" si="138"/>
        <v>0.61885554430854561</v>
      </c>
      <c r="W424" s="106">
        <f t="shared" si="138"/>
        <v>0.5479909858678752</v>
      </c>
      <c r="X424" s="106">
        <f t="shared" si="138"/>
        <v>0.56717807552987831</v>
      </c>
      <c r="Y424" s="106">
        <f t="shared" si="138"/>
        <v>0.5434889363166242</v>
      </c>
      <c r="Z424" s="106">
        <f t="shared" si="138"/>
        <v>0.51899325595120893</v>
      </c>
      <c r="AA424" s="106">
        <f t="shared" si="138"/>
        <v>0.46742148183210186</v>
      </c>
      <c r="AB424" s="106">
        <f t="shared" si="138"/>
        <v>0.63526681451156553</v>
      </c>
      <c r="AC424" s="106">
        <v>0.7171555439287548</v>
      </c>
      <c r="AF424" s="111"/>
    </row>
    <row r="425" spans="2:32">
      <c r="B425" s="103" t="s">
        <v>9</v>
      </c>
      <c r="C425" s="103" t="s">
        <v>6</v>
      </c>
      <c r="D425" s="104" t="s">
        <v>16</v>
      </c>
      <c r="E425" s="105"/>
      <c r="F425" s="105" t="s">
        <v>52</v>
      </c>
      <c r="G425" s="106">
        <f t="shared" ref="G425:AB425" si="139">G406/G$409</f>
        <v>0.40945687378987849</v>
      </c>
      <c r="H425" s="106">
        <f t="shared" si="139"/>
        <v>0.42856201181902553</v>
      </c>
      <c r="I425" s="106">
        <f t="shared" si="139"/>
        <v>0.37320843227948769</v>
      </c>
      <c r="J425" s="106">
        <f t="shared" si="139"/>
        <v>0.35005762325836615</v>
      </c>
      <c r="K425" s="106">
        <f t="shared" si="139"/>
        <v>0.3599292254033053</v>
      </c>
      <c r="L425" s="106">
        <f t="shared" si="139"/>
        <v>0.37111705596491856</v>
      </c>
      <c r="M425" s="106">
        <f t="shared" si="139"/>
        <v>0.42608905094900051</v>
      </c>
      <c r="N425" s="106">
        <f t="shared" si="139"/>
        <v>0.33262129096013465</v>
      </c>
      <c r="O425" s="106">
        <f t="shared" si="139"/>
        <v>0.35243942596059669</v>
      </c>
      <c r="P425" s="106">
        <f t="shared" si="139"/>
        <v>0.33755859334608157</v>
      </c>
      <c r="Q425" s="106">
        <f t="shared" si="139"/>
        <v>0.31843508643512514</v>
      </c>
      <c r="R425" s="106">
        <f t="shared" si="139"/>
        <v>0.30944886749390327</v>
      </c>
      <c r="S425" s="106">
        <f t="shared" si="139"/>
        <v>0.28895333866439765</v>
      </c>
      <c r="T425" s="106">
        <f t="shared" si="139"/>
        <v>0.31655999257757245</v>
      </c>
      <c r="U425" s="106">
        <f t="shared" si="139"/>
        <v>0.31771901763974514</v>
      </c>
      <c r="V425" s="106">
        <f t="shared" si="139"/>
        <v>0.27136204663742086</v>
      </c>
      <c r="W425" s="106">
        <f t="shared" si="139"/>
        <v>0.29726049132996823</v>
      </c>
      <c r="X425" s="106">
        <f t="shared" si="139"/>
        <v>0.35553522600391174</v>
      </c>
      <c r="Y425" s="106">
        <f t="shared" si="139"/>
        <v>0.29876163891069218</v>
      </c>
      <c r="Z425" s="106">
        <f t="shared" si="139"/>
        <v>0.27057773647279393</v>
      </c>
      <c r="AA425" s="106">
        <f t="shared" si="139"/>
        <v>0.32190932685621837</v>
      </c>
      <c r="AB425" s="106">
        <f t="shared" si="139"/>
        <v>0.23611597071745583</v>
      </c>
      <c r="AC425" s="106">
        <v>0.28276606246653752</v>
      </c>
      <c r="AF425" s="111"/>
    </row>
    <row r="426" spans="2:32">
      <c r="B426" s="103" t="s">
        <v>9</v>
      </c>
      <c r="C426" s="103" t="s">
        <v>6</v>
      </c>
      <c r="D426" s="104" t="s">
        <v>18</v>
      </c>
      <c r="E426" s="105"/>
      <c r="F426" s="105" t="s">
        <v>52</v>
      </c>
      <c r="G426" s="106">
        <f t="shared" ref="G426:AB426" si="140">G407/G$409</f>
        <v>0.16719781903591738</v>
      </c>
      <c r="H426" s="106">
        <f t="shared" si="140"/>
        <v>0.18306901111865603</v>
      </c>
      <c r="I426" s="106">
        <f t="shared" si="140"/>
        <v>0.18357384343524211</v>
      </c>
      <c r="J426" s="106">
        <f t="shared" si="140"/>
        <v>0.18320642610735624</v>
      </c>
      <c r="K426" s="106">
        <f t="shared" si="140"/>
        <v>0.14951524125332799</v>
      </c>
      <c r="L426" s="106">
        <f t="shared" si="140"/>
        <v>6.4048247153354498E-2</v>
      </c>
      <c r="M426" s="106">
        <f t="shared" si="140"/>
        <v>0.11987911176370852</v>
      </c>
      <c r="N426" s="106">
        <f t="shared" si="140"/>
        <v>8.8824788321838669E-2</v>
      </c>
      <c r="O426" s="106">
        <f t="shared" si="140"/>
        <v>0.11444036721107172</v>
      </c>
      <c r="P426" s="106">
        <f t="shared" si="140"/>
        <v>9.8184661236545262E-2</v>
      </c>
      <c r="Q426" s="106">
        <f t="shared" si="140"/>
        <v>0.14649599287495632</v>
      </c>
      <c r="R426" s="106">
        <f t="shared" si="140"/>
        <v>0.14163850267153222</v>
      </c>
      <c r="S426" s="106">
        <f t="shared" si="140"/>
        <v>0.1897331224385263</v>
      </c>
      <c r="T426" s="106">
        <f t="shared" si="140"/>
        <v>0.13097200381161456</v>
      </c>
      <c r="U426" s="106">
        <f t="shared" si="140"/>
        <v>3.342190594581667E-2</v>
      </c>
      <c r="V426" s="106">
        <f t="shared" si="140"/>
        <v>0.10978240905403355</v>
      </c>
      <c r="W426" s="106">
        <f t="shared" si="140"/>
        <v>0.15474852280215648</v>
      </c>
      <c r="X426" s="106">
        <f t="shared" si="140"/>
        <v>7.7221586618794996E-2</v>
      </c>
      <c r="Y426" s="106">
        <f t="shared" si="140"/>
        <v>0.15768879627723165</v>
      </c>
      <c r="Z426" s="106">
        <f t="shared" si="140"/>
        <v>0.21037134544348962</v>
      </c>
      <c r="AA426" s="106">
        <f t="shared" si="140"/>
        <v>0.21058712635429058</v>
      </c>
      <c r="AB426" s="106">
        <f t="shared" si="140"/>
        <v>0.12854076119562524</v>
      </c>
      <c r="AC426" s="106">
        <v>0</v>
      </c>
      <c r="AF426" s="111"/>
    </row>
    <row r="427" spans="2:32">
      <c r="B427" s="103" t="s">
        <v>9</v>
      </c>
      <c r="C427" s="103" t="s">
        <v>6</v>
      </c>
      <c r="D427" s="104" t="s">
        <v>34</v>
      </c>
      <c r="E427" s="105"/>
      <c r="F427" s="105" t="s">
        <v>52</v>
      </c>
      <c r="G427" s="106">
        <f t="shared" ref="G427:AB427" si="141">G408/G$409</f>
        <v>0</v>
      </c>
      <c r="H427" s="106">
        <f t="shared" si="141"/>
        <v>0</v>
      </c>
      <c r="I427" s="106">
        <f t="shared" si="141"/>
        <v>0</v>
      </c>
      <c r="J427" s="106">
        <f t="shared" si="141"/>
        <v>0</v>
      </c>
      <c r="K427" s="106">
        <f t="shared" si="141"/>
        <v>0</v>
      </c>
      <c r="L427" s="106">
        <f t="shared" si="141"/>
        <v>0</v>
      </c>
      <c r="M427" s="106">
        <f t="shared" si="141"/>
        <v>0</v>
      </c>
      <c r="N427" s="106">
        <f t="shared" si="141"/>
        <v>0</v>
      </c>
      <c r="O427" s="106">
        <f t="shared" si="141"/>
        <v>0</v>
      </c>
      <c r="P427" s="106">
        <f t="shared" si="141"/>
        <v>0</v>
      </c>
      <c r="Q427" s="106">
        <f t="shared" si="141"/>
        <v>0</v>
      </c>
      <c r="R427" s="106">
        <f t="shared" si="141"/>
        <v>0</v>
      </c>
      <c r="S427" s="106">
        <f t="shared" si="141"/>
        <v>0</v>
      </c>
      <c r="T427" s="106">
        <f t="shared" si="141"/>
        <v>0</v>
      </c>
      <c r="U427" s="106">
        <f t="shared" si="141"/>
        <v>0</v>
      </c>
      <c r="V427" s="106">
        <f t="shared" si="141"/>
        <v>0</v>
      </c>
      <c r="W427" s="106">
        <f t="shared" si="141"/>
        <v>0</v>
      </c>
      <c r="X427" s="106">
        <f t="shared" si="141"/>
        <v>6.5111847414795488E-5</v>
      </c>
      <c r="Y427" s="106">
        <f t="shared" si="141"/>
        <v>6.0628495451945397E-5</v>
      </c>
      <c r="Z427" s="106">
        <f t="shared" si="141"/>
        <v>5.7662132507410851E-5</v>
      </c>
      <c r="AA427" s="106">
        <f t="shared" si="141"/>
        <v>8.206495738914117E-5</v>
      </c>
      <c r="AB427" s="106">
        <f t="shared" si="141"/>
        <v>7.6453575353364637E-5</v>
      </c>
      <c r="AC427" s="106">
        <v>7.8393604707662043E-5</v>
      </c>
      <c r="AF427" s="111"/>
    </row>
    <row r="428" spans="2:32">
      <c r="B428" s="103" t="s">
        <v>9</v>
      </c>
      <c r="C428" s="103" t="s">
        <v>6</v>
      </c>
      <c r="D428" s="104" t="s">
        <v>43</v>
      </c>
      <c r="E428" s="105"/>
      <c r="F428" s="105" t="s">
        <v>52</v>
      </c>
      <c r="G428" s="106">
        <f t="shared" ref="G428:AB428" si="142">G409/G$409</f>
        <v>1</v>
      </c>
      <c r="H428" s="106">
        <f t="shared" si="142"/>
        <v>1</v>
      </c>
      <c r="I428" s="106">
        <f t="shared" si="142"/>
        <v>1</v>
      </c>
      <c r="J428" s="106">
        <f t="shared" si="142"/>
        <v>1</v>
      </c>
      <c r="K428" s="106">
        <f t="shared" si="142"/>
        <v>1</v>
      </c>
      <c r="L428" s="106">
        <f t="shared" si="142"/>
        <v>1</v>
      </c>
      <c r="M428" s="106">
        <f t="shared" si="142"/>
        <v>1</v>
      </c>
      <c r="N428" s="106">
        <f t="shared" si="142"/>
        <v>1</v>
      </c>
      <c r="O428" s="106">
        <f t="shared" si="142"/>
        <v>1</v>
      </c>
      <c r="P428" s="106">
        <f t="shared" si="142"/>
        <v>1</v>
      </c>
      <c r="Q428" s="106">
        <f t="shared" si="142"/>
        <v>1</v>
      </c>
      <c r="R428" s="106">
        <f t="shared" si="142"/>
        <v>1</v>
      </c>
      <c r="S428" s="106">
        <f t="shared" si="142"/>
        <v>1</v>
      </c>
      <c r="T428" s="106">
        <f t="shared" si="142"/>
        <v>1</v>
      </c>
      <c r="U428" s="106">
        <f t="shared" si="142"/>
        <v>1</v>
      </c>
      <c r="V428" s="106">
        <f t="shared" si="142"/>
        <v>1</v>
      </c>
      <c r="W428" s="106">
        <f t="shared" si="142"/>
        <v>1</v>
      </c>
      <c r="X428" s="106">
        <f t="shared" si="142"/>
        <v>1</v>
      </c>
      <c r="Y428" s="106">
        <f t="shared" si="142"/>
        <v>1</v>
      </c>
      <c r="Z428" s="106">
        <f t="shared" si="142"/>
        <v>1</v>
      </c>
      <c r="AA428" s="106">
        <f t="shared" si="142"/>
        <v>1</v>
      </c>
      <c r="AB428" s="106">
        <f t="shared" si="142"/>
        <v>1</v>
      </c>
      <c r="AC428" s="106">
        <v>1</v>
      </c>
      <c r="AF428" s="111"/>
    </row>
    <row r="429" spans="2:32">
      <c r="B429" s="103" t="s">
        <v>10</v>
      </c>
      <c r="C429" s="103" t="s">
        <v>6</v>
      </c>
      <c r="D429" s="104" t="s">
        <v>21</v>
      </c>
      <c r="E429" s="105"/>
      <c r="F429" s="105" t="s">
        <v>52</v>
      </c>
      <c r="G429" s="106">
        <f t="shared" ref="G429:AB429" si="143">G410/G$421</f>
        <v>2.4512003740234031E-2</v>
      </c>
      <c r="H429" s="106">
        <f t="shared" si="143"/>
        <v>2.5435704061939211E-2</v>
      </c>
      <c r="I429" s="106">
        <f t="shared" si="143"/>
        <v>2.3709385007905467E-2</v>
      </c>
      <c r="J429" s="106">
        <f t="shared" si="143"/>
        <v>2.4105349975257723E-2</v>
      </c>
      <c r="K429" s="106">
        <f t="shared" si="143"/>
        <v>1.987209982884601E-2</v>
      </c>
      <c r="L429" s="106">
        <f t="shared" si="143"/>
        <v>1.8958479441935808E-2</v>
      </c>
      <c r="M429" s="106">
        <f t="shared" si="143"/>
        <v>1.9915707031319025E-2</v>
      </c>
      <c r="N429" s="106">
        <f t="shared" si="143"/>
        <v>1.6927380845509776E-2</v>
      </c>
      <c r="O429" s="106">
        <f t="shared" si="143"/>
        <v>1.6800415353848283E-2</v>
      </c>
      <c r="P429" s="106">
        <f t="shared" si="143"/>
        <v>1.8287033979395698E-2</v>
      </c>
      <c r="Q429" s="106">
        <f t="shared" si="143"/>
        <v>1.6445294063042189E-2</v>
      </c>
      <c r="R429" s="106">
        <f t="shared" si="143"/>
        <v>1.2553163622629919E-2</v>
      </c>
      <c r="S429" s="106">
        <f t="shared" si="143"/>
        <v>1.4085369139306437E-2</v>
      </c>
      <c r="T429" s="106">
        <f t="shared" si="143"/>
        <v>1.2045891333214627E-2</v>
      </c>
      <c r="U429" s="106">
        <f t="shared" si="143"/>
        <v>1.1959183719181487E-2</v>
      </c>
      <c r="V429" s="106">
        <f t="shared" si="143"/>
        <v>1.1182345766624753E-2</v>
      </c>
      <c r="W429" s="106">
        <f t="shared" si="143"/>
        <v>1.0970641006078577E-2</v>
      </c>
      <c r="X429" s="106">
        <f t="shared" si="143"/>
        <v>1.0827076006291262E-2</v>
      </c>
      <c r="Y429" s="106">
        <f t="shared" si="143"/>
        <v>9.2565525367539047E-3</v>
      </c>
      <c r="Z429" s="106">
        <f t="shared" si="143"/>
        <v>8.8344215178319998E-3</v>
      </c>
      <c r="AA429" s="106">
        <f t="shared" si="143"/>
        <v>9.1466980850347726E-3</v>
      </c>
      <c r="AB429" s="106">
        <f t="shared" si="143"/>
        <v>7.161276930930321E-3</v>
      </c>
      <c r="AC429" s="106">
        <v>7.3559773283813868E-3</v>
      </c>
      <c r="AF429" s="111"/>
    </row>
    <row r="430" spans="2:32">
      <c r="B430" s="103" t="s">
        <v>10</v>
      </c>
      <c r="C430" s="103" t="s">
        <v>6</v>
      </c>
      <c r="D430" s="104" t="s">
        <v>22</v>
      </c>
      <c r="E430" s="105"/>
      <c r="F430" s="105" t="s">
        <v>52</v>
      </c>
      <c r="G430" s="106">
        <f t="shared" ref="G430:AB430" si="144">G411/G$421</f>
        <v>1.0474859722633678E-2</v>
      </c>
      <c r="H430" s="106">
        <f t="shared" si="144"/>
        <v>1.3004547004464828E-2</v>
      </c>
      <c r="I430" s="106">
        <f t="shared" si="144"/>
        <v>1.3139832280985931E-2</v>
      </c>
      <c r="J430" s="106">
        <f t="shared" si="144"/>
        <v>1.2892787990255221E-2</v>
      </c>
      <c r="K430" s="106">
        <f t="shared" si="144"/>
        <v>9.7677820972231939E-3</v>
      </c>
      <c r="L430" s="106">
        <f t="shared" si="144"/>
        <v>1.2690637085192321E-2</v>
      </c>
      <c r="M430" s="106">
        <f t="shared" si="144"/>
        <v>1.3947812628063893E-2</v>
      </c>
      <c r="N430" s="106">
        <f t="shared" si="144"/>
        <v>1.2672527516746926E-2</v>
      </c>
      <c r="O430" s="106">
        <f t="shared" si="144"/>
        <v>1.4513776075580234E-2</v>
      </c>
      <c r="P430" s="106">
        <f t="shared" si="144"/>
        <v>2.2646854602154693E-3</v>
      </c>
      <c r="Q430" s="106">
        <f t="shared" si="144"/>
        <v>0</v>
      </c>
      <c r="R430" s="106">
        <f t="shared" si="144"/>
        <v>0</v>
      </c>
      <c r="S430" s="106">
        <f t="shared" si="144"/>
        <v>1.892649446126068E-4</v>
      </c>
      <c r="T430" s="106">
        <f t="shared" si="144"/>
        <v>8.8778765571087825E-3</v>
      </c>
      <c r="U430" s="106">
        <f t="shared" si="144"/>
        <v>2.1674510744300313E-2</v>
      </c>
      <c r="V430" s="106">
        <f t="shared" si="144"/>
        <v>9.4966006344070191E-3</v>
      </c>
      <c r="W430" s="106">
        <f t="shared" si="144"/>
        <v>2.1710816371771049E-2</v>
      </c>
      <c r="X430" s="106">
        <f t="shared" si="144"/>
        <v>1.8571837103137041E-2</v>
      </c>
      <c r="Y430" s="106">
        <f t="shared" si="144"/>
        <v>1.6827957128132332E-2</v>
      </c>
      <c r="Z430" s="106">
        <f t="shared" si="144"/>
        <v>1.2206361631401014E-2</v>
      </c>
      <c r="AA430" s="106">
        <f t="shared" si="144"/>
        <v>1.5910248165811328E-2</v>
      </c>
      <c r="AB430" s="106">
        <f t="shared" si="144"/>
        <v>1.1536124877365403E-2</v>
      </c>
      <c r="AC430" s="106">
        <v>1.0855509878945742E-2</v>
      </c>
      <c r="AF430" s="111"/>
    </row>
    <row r="431" spans="2:32">
      <c r="B431" s="103" t="s">
        <v>10</v>
      </c>
      <c r="C431" s="103" t="s">
        <v>6</v>
      </c>
      <c r="D431" s="104" t="s">
        <v>95</v>
      </c>
      <c r="E431" s="105"/>
      <c r="F431" s="105" t="s">
        <v>52</v>
      </c>
      <c r="G431" s="106">
        <f t="shared" ref="G431:AB431" si="145">G412/G$421</f>
        <v>2.0135074164844932E-2</v>
      </c>
      <c r="H431" s="106">
        <f t="shared" si="145"/>
        <v>2.1756839331498311E-2</v>
      </c>
      <c r="I431" s="106">
        <f t="shared" si="145"/>
        <v>2.7782667854744387E-2</v>
      </c>
      <c r="J431" s="106">
        <f t="shared" si="145"/>
        <v>3.2225033228083649E-2</v>
      </c>
      <c r="K431" s="106">
        <f t="shared" si="145"/>
        <v>3.2732287289267394E-2</v>
      </c>
      <c r="L431" s="106">
        <f t="shared" si="145"/>
        <v>4.3593765754858481E-2</v>
      </c>
      <c r="M431" s="106">
        <f t="shared" si="145"/>
        <v>5.7053781289036605E-2</v>
      </c>
      <c r="N431" s="106">
        <f t="shared" si="145"/>
        <v>4.890934243201317E-2</v>
      </c>
      <c r="O431" s="106">
        <f t="shared" si="145"/>
        <v>6.2732761559149947E-2</v>
      </c>
      <c r="P431" s="106">
        <f t="shared" si="145"/>
        <v>7.705506949654195E-2</v>
      </c>
      <c r="Q431" s="106">
        <f t="shared" si="145"/>
        <v>0.10724945154286937</v>
      </c>
      <c r="R431" s="106">
        <f t="shared" si="145"/>
        <v>0.10916010446479037</v>
      </c>
      <c r="S431" s="106">
        <f t="shared" si="145"/>
        <v>0.1289158610599894</v>
      </c>
      <c r="T431" s="106">
        <f t="shared" si="145"/>
        <v>0.14293612911547765</v>
      </c>
      <c r="U431" s="106">
        <f t="shared" si="145"/>
        <v>0.13282194802075201</v>
      </c>
      <c r="V431" s="106">
        <f t="shared" si="145"/>
        <v>0.11909686885094177</v>
      </c>
      <c r="W431" s="106">
        <f t="shared" si="145"/>
        <v>0.12489746746872055</v>
      </c>
      <c r="X431" s="106">
        <f t="shared" si="145"/>
        <v>0.13139949062635065</v>
      </c>
      <c r="Y431" s="106">
        <f t="shared" si="145"/>
        <v>0.13775055042231218</v>
      </c>
      <c r="Z431" s="106">
        <f t="shared" si="145"/>
        <v>0.11890563089683644</v>
      </c>
      <c r="AA431" s="106">
        <f t="shared" si="145"/>
        <v>0.12140144119271229</v>
      </c>
      <c r="AB431" s="106">
        <f t="shared" si="145"/>
        <v>0.11871098653507679</v>
      </c>
      <c r="AC431" s="106">
        <v>9.8078982335961795E-2</v>
      </c>
      <c r="AF431" s="111"/>
    </row>
    <row r="432" spans="2:32">
      <c r="B432" s="103" t="s">
        <v>10</v>
      </c>
      <c r="C432" s="103" t="s">
        <v>6</v>
      </c>
      <c r="D432" s="104" t="s">
        <v>15</v>
      </c>
      <c r="E432" s="105"/>
      <c r="F432" s="105" t="s">
        <v>52</v>
      </c>
      <c r="G432" s="106">
        <f t="shared" ref="G432:AB432" si="146">G413/G$421</f>
        <v>1.2114038270201054E-3</v>
      </c>
      <c r="H432" s="106">
        <f t="shared" si="146"/>
        <v>1.0737502854983063E-3</v>
      </c>
      <c r="I432" s="106">
        <f t="shared" si="146"/>
        <v>8.5534579074892573E-4</v>
      </c>
      <c r="J432" s="106">
        <f t="shared" si="146"/>
        <v>5.9005464843611081E-4</v>
      </c>
      <c r="K432" s="106">
        <f t="shared" si="146"/>
        <v>3.4992052956117246E-4</v>
      </c>
      <c r="L432" s="106">
        <f t="shared" si="146"/>
        <v>2.0900814384943193E-4</v>
      </c>
      <c r="M432" s="106">
        <f t="shared" si="146"/>
        <v>1.6651166562458203E-4</v>
      </c>
      <c r="N432" s="106">
        <f t="shared" si="146"/>
        <v>1.0412820596722575E-4</v>
      </c>
      <c r="O432" s="106">
        <f t="shared" si="146"/>
        <v>9.265308951389442E-5</v>
      </c>
      <c r="P432" s="106">
        <f t="shared" si="146"/>
        <v>1.4605963233893523E-4</v>
      </c>
      <c r="Q432" s="106">
        <f t="shared" si="146"/>
        <v>7.8303514351102141E-5</v>
      </c>
      <c r="R432" s="106">
        <f t="shared" si="146"/>
        <v>2.3272488314007397E-5</v>
      </c>
      <c r="S432" s="106">
        <f t="shared" si="146"/>
        <v>5.2531757668630973E-6</v>
      </c>
      <c r="T432" s="106">
        <f t="shared" si="146"/>
        <v>2.6978831722998382E-6</v>
      </c>
      <c r="U432" s="106">
        <f t="shared" si="146"/>
        <v>3.1075170883985274E-6</v>
      </c>
      <c r="V432" s="106">
        <f t="shared" si="146"/>
        <v>4.0069265301555618E-6</v>
      </c>
      <c r="W432" s="106">
        <f t="shared" si="146"/>
        <v>5.6680526331477874E-6</v>
      </c>
      <c r="X432" s="106">
        <f t="shared" si="146"/>
        <v>4.1282644445876258E-6</v>
      </c>
      <c r="Y432" s="106">
        <f t="shared" si="146"/>
        <v>1.9345235360385028E-6</v>
      </c>
      <c r="Z432" s="106">
        <f t="shared" si="146"/>
        <v>9.5398013139757749E-6</v>
      </c>
      <c r="AA432" s="106">
        <f t="shared" si="146"/>
        <v>6.2805565753795785E-6</v>
      </c>
      <c r="AB432" s="106">
        <f t="shared" si="146"/>
        <v>2.3780324644420466E-5</v>
      </c>
      <c r="AC432" s="106">
        <v>4.2564198288362146E-6</v>
      </c>
      <c r="AF432" s="111"/>
    </row>
    <row r="433" spans="2:32">
      <c r="B433" s="103" t="s">
        <v>10</v>
      </c>
      <c r="C433" s="103" t="s">
        <v>6</v>
      </c>
      <c r="D433" s="104" t="s">
        <v>40</v>
      </c>
      <c r="E433" s="105"/>
      <c r="F433" s="105" t="s">
        <v>52</v>
      </c>
      <c r="G433" s="106">
        <f t="shared" ref="G433:AB433" si="147">G414/G$421</f>
        <v>0</v>
      </c>
      <c r="H433" s="106">
        <f t="shared" si="147"/>
        <v>0</v>
      </c>
      <c r="I433" s="106">
        <f t="shared" si="147"/>
        <v>0</v>
      </c>
      <c r="J433" s="106">
        <f t="shared" si="147"/>
        <v>0</v>
      </c>
      <c r="K433" s="106">
        <f t="shared" si="147"/>
        <v>0</v>
      </c>
      <c r="L433" s="106">
        <f t="shared" si="147"/>
        <v>0</v>
      </c>
      <c r="M433" s="106">
        <f t="shared" si="147"/>
        <v>0</v>
      </c>
      <c r="N433" s="106">
        <f t="shared" si="147"/>
        <v>0</v>
      </c>
      <c r="O433" s="106">
        <f t="shared" si="147"/>
        <v>0</v>
      </c>
      <c r="P433" s="106">
        <f t="shared" si="147"/>
        <v>0</v>
      </c>
      <c r="Q433" s="106">
        <f t="shared" si="147"/>
        <v>3.4697421730849394E-7</v>
      </c>
      <c r="R433" s="106">
        <f t="shared" si="147"/>
        <v>1.0618347355580508E-6</v>
      </c>
      <c r="S433" s="106">
        <f t="shared" si="147"/>
        <v>2.6005050754006493E-6</v>
      </c>
      <c r="T433" s="106">
        <f t="shared" si="147"/>
        <v>2.8365729413728991E-6</v>
      </c>
      <c r="U433" s="106">
        <f t="shared" si="147"/>
        <v>2.9800953908476861E-6</v>
      </c>
      <c r="V433" s="106">
        <f t="shared" si="147"/>
        <v>3.8158559789012688E-6</v>
      </c>
      <c r="W433" s="106">
        <f t="shared" si="147"/>
        <v>5.0888776557108568E-6</v>
      </c>
      <c r="X433" s="106">
        <f t="shared" si="147"/>
        <v>1.236221547472313E-6</v>
      </c>
      <c r="Y433" s="106">
        <f t="shared" si="147"/>
        <v>1.1081218781929308E-6</v>
      </c>
      <c r="Z433" s="106">
        <f t="shared" si="147"/>
        <v>3.7718556162454051E-6</v>
      </c>
      <c r="AA433" s="106">
        <f t="shared" si="147"/>
        <v>1.4614070653735904E-6</v>
      </c>
      <c r="AB433" s="106">
        <f t="shared" si="147"/>
        <v>1.457789203071422E-6</v>
      </c>
      <c r="AC433" s="106">
        <v>5.8080424569170315E-7</v>
      </c>
      <c r="AF433" s="111"/>
    </row>
    <row r="434" spans="2:32">
      <c r="B434" s="103" t="s">
        <v>10</v>
      </c>
      <c r="C434" s="103" t="s">
        <v>6</v>
      </c>
      <c r="D434" s="104" t="s">
        <v>37</v>
      </c>
      <c r="E434" s="105"/>
      <c r="F434" s="105" t="s">
        <v>52</v>
      </c>
      <c r="G434" s="106">
        <f t="shared" ref="G434:AB434" si="148">G415/G$421</f>
        <v>5.3957991983495613E-3</v>
      </c>
      <c r="H434" s="106">
        <f t="shared" si="148"/>
        <v>6.3231172051021467E-3</v>
      </c>
      <c r="I434" s="106">
        <f t="shared" si="148"/>
        <v>7.3642406330741194E-3</v>
      </c>
      <c r="J434" s="106">
        <f t="shared" si="148"/>
        <v>5.1902538812994775E-3</v>
      </c>
      <c r="K434" s="106">
        <f t="shared" si="148"/>
        <v>2.6586378084059339E-3</v>
      </c>
      <c r="L434" s="106">
        <f t="shared" si="148"/>
        <v>1.7658910140413522E-3</v>
      </c>
      <c r="M434" s="106">
        <f t="shared" si="148"/>
        <v>7.7140455395670847E-4</v>
      </c>
      <c r="N434" s="106">
        <f t="shared" si="148"/>
        <v>4.765910213407626E-4</v>
      </c>
      <c r="O434" s="106">
        <f t="shared" si="148"/>
        <v>3.8021764031420088E-4</v>
      </c>
      <c r="P434" s="106">
        <f t="shared" si="148"/>
        <v>3.2579642695265747E-4</v>
      </c>
      <c r="Q434" s="106">
        <f t="shared" si="148"/>
        <v>1.3080647750469924E-4</v>
      </c>
      <c r="R434" s="106">
        <f t="shared" si="148"/>
        <v>0</v>
      </c>
      <c r="S434" s="106">
        <f t="shared" si="148"/>
        <v>0</v>
      </c>
      <c r="T434" s="106">
        <f t="shared" si="148"/>
        <v>0</v>
      </c>
      <c r="U434" s="106">
        <f t="shared" si="148"/>
        <v>0</v>
      </c>
      <c r="V434" s="106">
        <f t="shared" si="148"/>
        <v>0</v>
      </c>
      <c r="W434" s="106">
        <f t="shared" si="148"/>
        <v>0</v>
      </c>
      <c r="X434" s="106">
        <f t="shared" si="148"/>
        <v>0</v>
      </c>
      <c r="Y434" s="106">
        <f t="shared" si="148"/>
        <v>0</v>
      </c>
      <c r="Z434" s="106">
        <f t="shared" si="148"/>
        <v>0</v>
      </c>
      <c r="AA434" s="106">
        <f t="shared" si="148"/>
        <v>0</v>
      </c>
      <c r="AB434" s="106">
        <f t="shared" si="148"/>
        <v>0</v>
      </c>
      <c r="AC434" s="106">
        <v>0</v>
      </c>
      <c r="AF434" s="111"/>
    </row>
    <row r="435" spans="2:32">
      <c r="B435" s="103" t="s">
        <v>10</v>
      </c>
      <c r="C435" s="103" t="s">
        <v>6</v>
      </c>
      <c r="D435" s="104" t="s">
        <v>97</v>
      </c>
      <c r="E435" s="105"/>
      <c r="F435" s="105" t="s">
        <v>52</v>
      </c>
      <c r="G435" s="106">
        <f t="shared" ref="G435:AB435" si="149">G416/G$421</f>
        <v>7.6673373005696807E-2</v>
      </c>
      <c r="H435" s="106">
        <f t="shared" si="149"/>
        <v>7.3057526646116547E-2</v>
      </c>
      <c r="I435" s="106">
        <f t="shared" si="149"/>
        <v>7.0057114188013955E-2</v>
      </c>
      <c r="J435" s="106">
        <f t="shared" si="149"/>
        <v>8.1147964955425381E-2</v>
      </c>
      <c r="K435" s="106">
        <f t="shared" si="149"/>
        <v>8.7303524526687173E-2</v>
      </c>
      <c r="L435" s="106">
        <f t="shared" si="149"/>
        <v>8.1863584915410528E-2</v>
      </c>
      <c r="M435" s="106">
        <f t="shared" si="149"/>
        <v>9.4995396571077514E-2</v>
      </c>
      <c r="N435" s="106">
        <f t="shared" si="149"/>
        <v>8.0826365651011922E-2</v>
      </c>
      <c r="O435" s="106">
        <f t="shared" si="149"/>
        <v>0.10191191915482402</v>
      </c>
      <c r="P435" s="106">
        <f t="shared" si="149"/>
        <v>0.10181989123935176</v>
      </c>
      <c r="Q435" s="106">
        <f t="shared" si="149"/>
        <v>0.10832973753898846</v>
      </c>
      <c r="R435" s="106">
        <f t="shared" si="149"/>
        <v>8.6552559380551133E-2</v>
      </c>
      <c r="S435" s="106">
        <f t="shared" si="149"/>
        <v>9.6790289878200347E-2</v>
      </c>
      <c r="T435" s="106">
        <f t="shared" si="149"/>
        <v>8.7641584700055633E-2</v>
      </c>
      <c r="U435" s="106">
        <f t="shared" si="149"/>
        <v>8.3303100322006274E-2</v>
      </c>
      <c r="V435" s="106">
        <f t="shared" si="149"/>
        <v>7.9643994686217662E-2</v>
      </c>
      <c r="W435" s="106">
        <f t="shared" si="149"/>
        <v>8.0902339660563621E-2</v>
      </c>
      <c r="X435" s="106">
        <f t="shared" si="149"/>
        <v>7.878743712511839E-2</v>
      </c>
      <c r="Y435" s="106">
        <f t="shared" si="149"/>
        <v>7.379526419353423E-2</v>
      </c>
      <c r="Z435" s="106">
        <f t="shared" si="149"/>
        <v>7.2708988024350357E-2</v>
      </c>
      <c r="AA435" s="106">
        <f t="shared" si="149"/>
        <v>8.7643893689656249E-2</v>
      </c>
      <c r="AB435" s="106">
        <f t="shared" si="149"/>
        <v>8.5846105117137111E-2</v>
      </c>
      <c r="AC435" s="106">
        <v>7.0848306759346447E-2</v>
      </c>
      <c r="AF435" s="111"/>
    </row>
    <row r="436" spans="2:32">
      <c r="B436" s="103" t="s">
        <v>10</v>
      </c>
      <c r="C436" s="103" t="s">
        <v>6</v>
      </c>
      <c r="D436" s="104" t="s">
        <v>98</v>
      </c>
      <c r="E436" s="105"/>
      <c r="F436" s="105" t="s">
        <v>52</v>
      </c>
      <c r="G436" s="106">
        <f t="shared" ref="G436:AB436" si="150">G417/G$421</f>
        <v>0.60022378685291</v>
      </c>
      <c r="H436" s="106">
        <f t="shared" si="150"/>
        <v>0.57605465105151821</v>
      </c>
      <c r="I436" s="106">
        <f t="shared" si="150"/>
        <v>0.56498481862839667</v>
      </c>
      <c r="J436" s="106">
        <f t="shared" si="150"/>
        <v>0.53071482671744175</v>
      </c>
      <c r="K436" s="106">
        <f t="shared" si="150"/>
        <v>0.55848725907691388</v>
      </c>
      <c r="L436" s="106">
        <f t="shared" si="150"/>
        <v>0.50349161550431909</v>
      </c>
      <c r="M436" s="106">
        <f t="shared" si="150"/>
        <v>0.35314296082051638</v>
      </c>
      <c r="N436" s="106">
        <f t="shared" si="150"/>
        <v>0.34038819589842806</v>
      </c>
      <c r="O436" s="106">
        <f t="shared" si="150"/>
        <v>0.19201044218726843</v>
      </c>
      <c r="P436" s="106">
        <f t="shared" si="150"/>
        <v>0.20675739688453831</v>
      </c>
      <c r="Q436" s="106">
        <f t="shared" si="150"/>
        <v>0.13093804939492207</v>
      </c>
      <c r="R436" s="106">
        <f t="shared" si="150"/>
        <v>0.13836582163176764</v>
      </c>
      <c r="S436" s="106">
        <f t="shared" si="150"/>
        <v>6.7114370913162788E-2</v>
      </c>
      <c r="T436" s="106">
        <f t="shared" si="150"/>
        <v>6.4350301927937906E-2</v>
      </c>
      <c r="U436" s="106">
        <f t="shared" si="150"/>
        <v>3.1765549408152551E-2</v>
      </c>
      <c r="V436" s="106">
        <f t="shared" si="150"/>
        <v>2.726941881017966E-2</v>
      </c>
      <c r="W436" s="106">
        <f t="shared" si="150"/>
        <v>1.6540761821866964E-2</v>
      </c>
      <c r="X436" s="106">
        <f t="shared" si="150"/>
        <v>1.9019740655766951E-2</v>
      </c>
      <c r="Y436" s="106">
        <f t="shared" si="150"/>
        <v>1.2857041060874387E-2</v>
      </c>
      <c r="Z436" s="106">
        <f t="shared" si="150"/>
        <v>1.6501074827232936E-2</v>
      </c>
      <c r="AA436" s="106">
        <f t="shared" si="150"/>
        <v>2.8590967807578679E-2</v>
      </c>
      <c r="AB436" s="106">
        <f t="shared" si="150"/>
        <v>1.888214841637996E-2</v>
      </c>
      <c r="AC436" s="106">
        <v>0.13002571434681762</v>
      </c>
      <c r="AF436" s="111"/>
    </row>
    <row r="437" spans="2:32">
      <c r="B437" s="103" t="s">
        <v>10</v>
      </c>
      <c r="C437" s="103" t="s">
        <v>6</v>
      </c>
      <c r="D437" s="104" t="s">
        <v>24</v>
      </c>
      <c r="E437" s="105"/>
      <c r="F437" s="105" t="s">
        <v>52</v>
      </c>
      <c r="G437" s="106">
        <f t="shared" ref="G437:AB437" si="151">G418/G$421</f>
        <v>0</v>
      </c>
      <c r="H437" s="106">
        <f t="shared" si="151"/>
        <v>0</v>
      </c>
      <c r="I437" s="106">
        <f t="shared" si="151"/>
        <v>2.7874620755217877E-3</v>
      </c>
      <c r="J437" s="106">
        <f t="shared" si="151"/>
        <v>1.1160989203936654E-2</v>
      </c>
      <c r="K437" s="106">
        <f t="shared" si="151"/>
        <v>2.0087749021723323E-2</v>
      </c>
      <c r="L437" s="106">
        <f t="shared" si="151"/>
        <v>5.9490127130393734E-2</v>
      </c>
      <c r="M437" s="106">
        <f t="shared" si="151"/>
        <v>0.14588949635758688</v>
      </c>
      <c r="N437" s="106">
        <f t="shared" si="151"/>
        <v>0.20482311460945252</v>
      </c>
      <c r="O437" s="106">
        <f t="shared" si="151"/>
        <v>0.2696564869661765</v>
      </c>
      <c r="P437" s="106">
        <f t="shared" si="151"/>
        <v>0.26906254096582377</v>
      </c>
      <c r="Q437" s="106">
        <f t="shared" si="151"/>
        <v>0.29854379855290514</v>
      </c>
      <c r="R437" s="106">
        <f t="shared" si="151"/>
        <v>0.34936956699266453</v>
      </c>
      <c r="S437" s="106">
        <f t="shared" si="151"/>
        <v>0.33534585295564462</v>
      </c>
      <c r="T437" s="106">
        <f t="shared" si="151"/>
        <v>0.3306614000038719</v>
      </c>
      <c r="U437" s="106">
        <f t="shared" si="151"/>
        <v>0.35798389454605251</v>
      </c>
      <c r="V437" s="106">
        <f t="shared" si="151"/>
        <v>0.365110485955707</v>
      </c>
      <c r="W437" s="106">
        <f t="shared" si="151"/>
        <v>0.37924527321123658</v>
      </c>
      <c r="X437" s="106">
        <f t="shared" si="151"/>
        <v>0.37591040181485763</v>
      </c>
      <c r="Y437" s="106">
        <f t="shared" si="151"/>
        <v>0.40367403292920107</v>
      </c>
      <c r="Z437" s="106">
        <f t="shared" si="151"/>
        <v>0.41783591471604109</v>
      </c>
      <c r="AA437" s="106">
        <f t="shared" si="151"/>
        <v>0.36935764268892674</v>
      </c>
      <c r="AB437" s="106">
        <f t="shared" si="151"/>
        <v>0.41457302551409175</v>
      </c>
      <c r="AC437" s="106">
        <v>0.379185321305894</v>
      </c>
      <c r="AF437" s="111"/>
    </row>
    <row r="438" spans="2:32">
      <c r="B438" s="103" t="s">
        <v>10</v>
      </c>
      <c r="C438" s="103" t="s">
        <v>6</v>
      </c>
      <c r="D438" s="104" t="s">
        <v>19</v>
      </c>
      <c r="E438" s="105"/>
      <c r="F438" s="105" t="s">
        <v>52</v>
      </c>
      <c r="G438" s="106">
        <f t="shared" ref="G438:AB438" si="152">G419/G$421</f>
        <v>1.0310244895122519E-2</v>
      </c>
      <c r="H438" s="106">
        <f t="shared" si="152"/>
        <v>1.0944493028798385E-2</v>
      </c>
      <c r="I438" s="106">
        <f t="shared" si="152"/>
        <v>1.3565670211298923E-2</v>
      </c>
      <c r="J438" s="106">
        <f t="shared" si="152"/>
        <v>1.261356334329522E-2</v>
      </c>
      <c r="K438" s="106">
        <f t="shared" si="152"/>
        <v>1.2211904442951688E-2</v>
      </c>
      <c r="L438" s="106">
        <f t="shared" si="152"/>
        <v>1.5042664515581292E-2</v>
      </c>
      <c r="M438" s="106">
        <f t="shared" si="152"/>
        <v>1.8640131787951694E-2</v>
      </c>
      <c r="N438" s="106">
        <f t="shared" si="152"/>
        <v>1.5737978769626498E-2</v>
      </c>
      <c r="O438" s="106">
        <f t="shared" si="152"/>
        <v>1.838061366359869E-2</v>
      </c>
      <c r="P438" s="106">
        <f t="shared" si="152"/>
        <v>0</v>
      </c>
      <c r="Q438" s="106">
        <f t="shared" si="152"/>
        <v>0</v>
      </c>
      <c r="R438" s="106">
        <f t="shared" si="152"/>
        <v>0</v>
      </c>
      <c r="S438" s="106">
        <f t="shared" si="152"/>
        <v>0</v>
      </c>
      <c r="T438" s="106">
        <f t="shared" si="152"/>
        <v>0</v>
      </c>
      <c r="U438" s="106">
        <f t="shared" si="152"/>
        <v>0</v>
      </c>
      <c r="V438" s="106">
        <f t="shared" si="152"/>
        <v>0</v>
      </c>
      <c r="W438" s="106">
        <f t="shared" si="152"/>
        <v>0</v>
      </c>
      <c r="X438" s="106">
        <f t="shared" si="152"/>
        <v>0</v>
      </c>
      <c r="Y438" s="106">
        <f t="shared" si="152"/>
        <v>0</v>
      </c>
      <c r="Z438" s="106">
        <f t="shared" si="152"/>
        <v>0</v>
      </c>
      <c r="AA438" s="106">
        <f t="shared" si="152"/>
        <v>0</v>
      </c>
      <c r="AB438" s="106">
        <f t="shared" si="152"/>
        <v>0</v>
      </c>
      <c r="AC438" s="106">
        <v>0</v>
      </c>
      <c r="AF438" s="111"/>
    </row>
    <row r="439" spans="2:32">
      <c r="B439" s="103" t="s">
        <v>10</v>
      </c>
      <c r="C439" s="103" t="s">
        <v>6</v>
      </c>
      <c r="D439" s="104" t="s">
        <v>14</v>
      </c>
      <c r="E439" s="105"/>
      <c r="F439" s="105" t="s">
        <v>52</v>
      </c>
      <c r="G439" s="106">
        <f t="shared" ref="G439:AB439" si="153">G420/G$421</f>
        <v>0.25106345459318835</v>
      </c>
      <c r="H439" s="106">
        <f t="shared" si="153"/>
        <v>0.27234937138506399</v>
      </c>
      <c r="I439" s="106">
        <f t="shared" si="153"/>
        <v>0.27575346332931</v>
      </c>
      <c r="J439" s="106">
        <f t="shared" si="153"/>
        <v>0.2893591760565688</v>
      </c>
      <c r="K439" s="106">
        <f t="shared" si="153"/>
        <v>0.25652883537842014</v>
      </c>
      <c r="L439" s="106">
        <f t="shared" si="153"/>
        <v>0.26289422649441785</v>
      </c>
      <c r="M439" s="106">
        <f t="shared" si="153"/>
        <v>0.29547679729486676</v>
      </c>
      <c r="N439" s="106">
        <f t="shared" si="153"/>
        <v>0.27913437504990302</v>
      </c>
      <c r="O439" s="106">
        <f t="shared" si="153"/>
        <v>0.32352071430972584</v>
      </c>
      <c r="P439" s="106">
        <f t="shared" si="153"/>
        <v>0.32428152591484133</v>
      </c>
      <c r="Q439" s="106">
        <f t="shared" si="153"/>
        <v>0.33828421194119968</v>
      </c>
      <c r="R439" s="106">
        <f t="shared" si="153"/>
        <v>0.30397444958454695</v>
      </c>
      <c r="S439" s="106">
        <f t="shared" si="153"/>
        <v>0.35755113742824152</v>
      </c>
      <c r="T439" s="106">
        <f t="shared" si="153"/>
        <v>0.35348128190621986</v>
      </c>
      <c r="U439" s="106">
        <f t="shared" si="153"/>
        <v>0.36048572562707559</v>
      </c>
      <c r="V439" s="106">
        <f t="shared" si="153"/>
        <v>0.38819246251341305</v>
      </c>
      <c r="W439" s="106">
        <f t="shared" si="153"/>
        <v>0.36572194352947368</v>
      </c>
      <c r="X439" s="106">
        <f t="shared" si="153"/>
        <v>0.3654786521824861</v>
      </c>
      <c r="Y439" s="106">
        <f t="shared" si="153"/>
        <v>0.34583555908377767</v>
      </c>
      <c r="Z439" s="106">
        <f t="shared" si="153"/>
        <v>0.35299429672937593</v>
      </c>
      <c r="AA439" s="106">
        <f t="shared" si="153"/>
        <v>0.36794136640663933</v>
      </c>
      <c r="AB439" s="106">
        <f t="shared" si="153"/>
        <v>0.34326509449517117</v>
      </c>
      <c r="AC439" s="106">
        <v>0.30364535082057853</v>
      </c>
      <c r="AF439" s="111"/>
    </row>
    <row r="440" spans="2:32">
      <c r="B440" s="103" t="s">
        <v>10</v>
      </c>
      <c r="C440" s="103" t="s">
        <v>6</v>
      </c>
      <c r="D440" s="104" t="s">
        <v>73</v>
      </c>
      <c r="E440" s="105"/>
      <c r="F440" s="105" t="s">
        <v>52</v>
      </c>
      <c r="G440" s="106">
        <f t="shared" ref="G440:AB440" si="154">G421/G$421</f>
        <v>1</v>
      </c>
      <c r="H440" s="106">
        <f t="shared" si="154"/>
        <v>1</v>
      </c>
      <c r="I440" s="106">
        <f t="shared" si="154"/>
        <v>1</v>
      </c>
      <c r="J440" s="106">
        <f t="shared" si="154"/>
        <v>1</v>
      </c>
      <c r="K440" s="106">
        <f t="shared" si="154"/>
        <v>1</v>
      </c>
      <c r="L440" s="106">
        <f t="shared" si="154"/>
        <v>1</v>
      </c>
      <c r="M440" s="106">
        <f t="shared" si="154"/>
        <v>1</v>
      </c>
      <c r="N440" s="106">
        <f t="shared" si="154"/>
        <v>1</v>
      </c>
      <c r="O440" s="106">
        <f t="shared" si="154"/>
        <v>1</v>
      </c>
      <c r="P440" s="106">
        <f t="shared" si="154"/>
        <v>1</v>
      </c>
      <c r="Q440" s="106">
        <f t="shared" si="154"/>
        <v>1</v>
      </c>
      <c r="R440" s="106">
        <f t="shared" si="154"/>
        <v>1</v>
      </c>
      <c r="S440" s="106">
        <f t="shared" si="154"/>
        <v>1</v>
      </c>
      <c r="T440" s="106">
        <f t="shared" si="154"/>
        <v>1</v>
      </c>
      <c r="U440" s="106">
        <f t="shared" si="154"/>
        <v>1</v>
      </c>
      <c r="V440" s="106">
        <f t="shared" si="154"/>
        <v>1</v>
      </c>
      <c r="W440" s="106">
        <f t="shared" si="154"/>
        <v>1</v>
      </c>
      <c r="X440" s="106">
        <f t="shared" si="154"/>
        <v>1</v>
      </c>
      <c r="Y440" s="106">
        <f t="shared" si="154"/>
        <v>1</v>
      </c>
      <c r="Z440" s="106">
        <f t="shared" si="154"/>
        <v>1</v>
      </c>
      <c r="AA440" s="106">
        <f t="shared" si="154"/>
        <v>1</v>
      </c>
      <c r="AB440" s="106">
        <f t="shared" si="154"/>
        <v>1</v>
      </c>
      <c r="AC440" s="106">
        <v>1</v>
      </c>
      <c r="AF440" s="111"/>
    </row>
    <row r="441" spans="2:32">
      <c r="B441" s="103" t="s">
        <v>26</v>
      </c>
      <c r="C441" s="103" t="s">
        <v>6</v>
      </c>
      <c r="D441" s="104" t="s">
        <v>33</v>
      </c>
      <c r="E441" s="105"/>
      <c r="F441" s="105" t="s">
        <v>52</v>
      </c>
      <c r="G441" s="106">
        <v>1</v>
      </c>
      <c r="H441" s="106">
        <v>1</v>
      </c>
      <c r="I441" s="106">
        <v>1</v>
      </c>
      <c r="J441" s="106">
        <v>1</v>
      </c>
      <c r="K441" s="106">
        <v>1</v>
      </c>
      <c r="L441" s="106">
        <v>1</v>
      </c>
      <c r="M441" s="106">
        <v>1</v>
      </c>
      <c r="N441" s="106">
        <v>1</v>
      </c>
      <c r="O441" s="106">
        <v>1</v>
      </c>
      <c r="P441" s="106">
        <v>1</v>
      </c>
      <c r="Q441" s="106">
        <v>1</v>
      </c>
      <c r="R441" s="106">
        <v>1</v>
      </c>
      <c r="S441" s="106">
        <v>1</v>
      </c>
      <c r="T441" s="106">
        <v>1</v>
      </c>
      <c r="U441" s="106">
        <v>1</v>
      </c>
      <c r="V441" s="106">
        <v>1</v>
      </c>
      <c r="W441" s="106">
        <v>1</v>
      </c>
      <c r="X441" s="106">
        <v>1</v>
      </c>
      <c r="Y441" s="106">
        <v>1</v>
      </c>
      <c r="Z441" s="106">
        <v>1</v>
      </c>
      <c r="AA441" s="106">
        <v>1</v>
      </c>
      <c r="AB441" s="106">
        <v>1</v>
      </c>
      <c r="AC441" s="106">
        <v>1</v>
      </c>
      <c r="AF441" s="111"/>
    </row>
    <row r="442" spans="2:32">
      <c r="B442" s="103" t="s">
        <v>26</v>
      </c>
      <c r="C442" s="103" t="s">
        <v>6</v>
      </c>
      <c r="D442" s="104" t="s">
        <v>43</v>
      </c>
      <c r="E442" s="105"/>
      <c r="F442" s="105" t="s">
        <v>52</v>
      </c>
      <c r="G442" s="106">
        <f t="shared" ref="G442:AB442" si="155">G409/G422</f>
        <v>0.27112021515469265</v>
      </c>
      <c r="H442" s="106">
        <f t="shared" si="155"/>
        <v>0.27404686768754538</v>
      </c>
      <c r="I442" s="106">
        <f t="shared" si="155"/>
        <v>0.29973254554737383</v>
      </c>
      <c r="J442" s="106">
        <f t="shared" si="155"/>
        <v>0.32167758384897016</v>
      </c>
      <c r="K442" s="106">
        <f t="shared" si="155"/>
        <v>0.28440750730862902</v>
      </c>
      <c r="L442" s="106">
        <f t="shared" si="155"/>
        <v>0.28015498694471708</v>
      </c>
      <c r="M442" s="106">
        <f t="shared" si="155"/>
        <v>0.27006737197196951</v>
      </c>
      <c r="N442" s="106">
        <f t="shared" si="155"/>
        <v>0.29774936397357366</v>
      </c>
      <c r="O442" s="106">
        <f t="shared" si="155"/>
        <v>0.29698790190439189</v>
      </c>
      <c r="P442" s="106">
        <f t="shared" si="155"/>
        <v>0.31616307015320971</v>
      </c>
      <c r="Q442" s="106">
        <f t="shared" si="155"/>
        <v>0.31347489414231128</v>
      </c>
      <c r="R442" s="106">
        <f t="shared" si="155"/>
        <v>0.27127850281380295</v>
      </c>
      <c r="S442" s="106">
        <f t="shared" si="155"/>
        <v>0.30986564934990934</v>
      </c>
      <c r="T442" s="106">
        <f t="shared" si="155"/>
        <v>0.26582194937934561</v>
      </c>
      <c r="U442" s="106">
        <f t="shared" si="155"/>
        <v>0.26370425857065044</v>
      </c>
      <c r="V442" s="106">
        <f t="shared" si="155"/>
        <v>0.28601406194807488</v>
      </c>
      <c r="W442" s="106">
        <f t="shared" si="155"/>
        <v>0.27136592987312413</v>
      </c>
      <c r="X442" s="106">
        <f t="shared" si="155"/>
        <v>0.23583775862474912</v>
      </c>
      <c r="Y442" s="106">
        <f t="shared" si="155"/>
        <v>0.23896248168015172</v>
      </c>
      <c r="Z442" s="106">
        <f t="shared" si="155"/>
        <v>0.24862380315117286</v>
      </c>
      <c r="AA442" s="106">
        <f t="shared" si="155"/>
        <v>0.22357750639509855</v>
      </c>
      <c r="AB442" s="106">
        <f t="shared" si="155"/>
        <v>0.20802531948746578</v>
      </c>
      <c r="AC442" s="106">
        <v>0.18387046965681703</v>
      </c>
      <c r="AF442" s="111"/>
    </row>
    <row r="443" spans="2:32">
      <c r="B443" s="103" t="s">
        <v>26</v>
      </c>
      <c r="C443" s="103" t="s">
        <v>6</v>
      </c>
      <c r="D443" s="104" t="s">
        <v>73</v>
      </c>
      <c r="E443" s="105"/>
      <c r="F443" s="105" t="s">
        <v>52</v>
      </c>
      <c r="G443" s="106">
        <f t="shared" ref="G443:AB443" si="156">G421/G422</f>
        <v>0.72887978484530724</v>
      </c>
      <c r="H443" s="106">
        <f t="shared" si="156"/>
        <v>0.72595313231245462</v>
      </c>
      <c r="I443" s="106">
        <f t="shared" si="156"/>
        <v>0.70026745445262628</v>
      </c>
      <c r="J443" s="106">
        <f t="shared" si="156"/>
        <v>0.67832241615102973</v>
      </c>
      <c r="K443" s="106">
        <f t="shared" si="156"/>
        <v>0.71559249269137093</v>
      </c>
      <c r="L443" s="106">
        <f t="shared" si="156"/>
        <v>0.71984501305528292</v>
      </c>
      <c r="M443" s="106">
        <f t="shared" si="156"/>
        <v>0.72993262802803061</v>
      </c>
      <c r="N443" s="106">
        <f t="shared" si="156"/>
        <v>0.70225063602642623</v>
      </c>
      <c r="O443" s="106">
        <f t="shared" si="156"/>
        <v>0.70301209809560816</v>
      </c>
      <c r="P443" s="106">
        <f t="shared" si="156"/>
        <v>0.68383692984679023</v>
      </c>
      <c r="Q443" s="106">
        <f t="shared" si="156"/>
        <v>0.68652510585768867</v>
      </c>
      <c r="R443" s="106">
        <f t="shared" si="156"/>
        <v>0.72872149718619694</v>
      </c>
      <c r="S443" s="106">
        <f t="shared" si="156"/>
        <v>0.69013435065009077</v>
      </c>
      <c r="T443" s="106">
        <f t="shared" si="156"/>
        <v>0.73417805062065433</v>
      </c>
      <c r="U443" s="106">
        <f t="shared" si="156"/>
        <v>0.7362957414293495</v>
      </c>
      <c r="V443" s="106">
        <f t="shared" si="156"/>
        <v>0.71398593805192523</v>
      </c>
      <c r="W443" s="106">
        <f t="shared" si="156"/>
        <v>0.72863407012687587</v>
      </c>
      <c r="X443" s="106">
        <f t="shared" si="156"/>
        <v>0.76416224137525091</v>
      </c>
      <c r="Y443" s="106">
        <f t="shared" si="156"/>
        <v>0.76103751831984834</v>
      </c>
      <c r="Z443" s="106">
        <f t="shared" si="156"/>
        <v>0.75137619684882717</v>
      </c>
      <c r="AA443" s="106">
        <f t="shared" si="156"/>
        <v>0.77642249360490145</v>
      </c>
      <c r="AB443" s="106">
        <f t="shared" si="156"/>
        <v>0.79197468051253417</v>
      </c>
      <c r="AC443" s="106">
        <v>0.81612953034318292</v>
      </c>
      <c r="AF443" s="111"/>
    </row>
    <row r="444" spans="2:32">
      <c r="B444" s="103" t="s">
        <v>26</v>
      </c>
      <c r="C444" s="103" t="s">
        <v>6</v>
      </c>
      <c r="D444" s="104" t="s">
        <v>33</v>
      </c>
      <c r="E444" s="105"/>
      <c r="F444" s="105" t="s">
        <v>52</v>
      </c>
      <c r="G444" s="106">
        <f t="shared" ref="G444:AB444" si="157">G422/G422</f>
        <v>1</v>
      </c>
      <c r="H444" s="106">
        <f t="shared" si="157"/>
        <v>1</v>
      </c>
      <c r="I444" s="106">
        <f t="shared" si="157"/>
        <v>1</v>
      </c>
      <c r="J444" s="106">
        <f t="shared" si="157"/>
        <v>1</v>
      </c>
      <c r="K444" s="106">
        <f t="shared" si="157"/>
        <v>1</v>
      </c>
      <c r="L444" s="106">
        <f t="shared" si="157"/>
        <v>1</v>
      </c>
      <c r="M444" s="106">
        <f t="shared" si="157"/>
        <v>1</v>
      </c>
      <c r="N444" s="106">
        <f t="shared" si="157"/>
        <v>1</v>
      </c>
      <c r="O444" s="106">
        <f t="shared" si="157"/>
        <v>1</v>
      </c>
      <c r="P444" s="106">
        <f t="shared" si="157"/>
        <v>1</v>
      </c>
      <c r="Q444" s="106">
        <f t="shared" si="157"/>
        <v>1</v>
      </c>
      <c r="R444" s="106">
        <f t="shared" si="157"/>
        <v>1</v>
      </c>
      <c r="S444" s="106">
        <f t="shared" si="157"/>
        <v>1</v>
      </c>
      <c r="T444" s="106">
        <f t="shared" si="157"/>
        <v>1</v>
      </c>
      <c r="U444" s="106">
        <f t="shared" si="157"/>
        <v>1</v>
      </c>
      <c r="V444" s="106">
        <f t="shared" si="157"/>
        <v>1</v>
      </c>
      <c r="W444" s="106">
        <f t="shared" si="157"/>
        <v>1</v>
      </c>
      <c r="X444" s="106">
        <f t="shared" si="157"/>
        <v>1</v>
      </c>
      <c r="Y444" s="106">
        <f t="shared" si="157"/>
        <v>1</v>
      </c>
      <c r="Z444" s="106">
        <f t="shared" si="157"/>
        <v>1</v>
      </c>
      <c r="AA444" s="106">
        <f t="shared" si="157"/>
        <v>1</v>
      </c>
      <c r="AB444" s="106">
        <f t="shared" si="157"/>
        <v>1</v>
      </c>
      <c r="AC444" s="106">
        <v>1</v>
      </c>
      <c r="AF444" s="111"/>
    </row>
    <row r="445" spans="2:32">
      <c r="AF445" s="111"/>
    </row>
    <row r="446" spans="2:32">
      <c r="AF446" s="111"/>
    </row>
    <row r="447" spans="2:32">
      <c r="B447" s="22" t="s">
        <v>103</v>
      </c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  <c r="AC447" s="13"/>
      <c r="AF447" s="111"/>
    </row>
    <row r="448" spans="2:32">
      <c r="B448" s="23" t="s">
        <v>76</v>
      </c>
      <c r="C448" s="23" t="s">
        <v>25</v>
      </c>
      <c r="D448" s="23" t="s">
        <v>84</v>
      </c>
      <c r="E448" s="23"/>
      <c r="F448" s="23" t="s">
        <v>28</v>
      </c>
      <c r="G448" s="24">
        <v>2000</v>
      </c>
      <c r="H448" s="24">
        <v>2001</v>
      </c>
      <c r="I448" s="24">
        <v>2002</v>
      </c>
      <c r="J448" s="24">
        <v>2003</v>
      </c>
      <c r="K448" s="24">
        <v>2004</v>
      </c>
      <c r="L448" s="24">
        <v>2005</v>
      </c>
      <c r="M448" s="24">
        <v>2006</v>
      </c>
      <c r="N448" s="24">
        <v>2007</v>
      </c>
      <c r="O448" s="24">
        <v>2008</v>
      </c>
      <c r="P448" s="24">
        <v>2009</v>
      </c>
      <c r="Q448" s="24">
        <v>2010</v>
      </c>
      <c r="R448" s="24">
        <v>2011</v>
      </c>
      <c r="S448" s="24">
        <v>2012</v>
      </c>
      <c r="T448" s="24">
        <v>2013</v>
      </c>
      <c r="U448" s="24">
        <v>2014</v>
      </c>
      <c r="V448" s="24">
        <v>2015</v>
      </c>
      <c r="W448" s="24">
        <v>2016</v>
      </c>
      <c r="X448" s="24">
        <v>2017</v>
      </c>
      <c r="Y448" s="24">
        <v>2018</v>
      </c>
      <c r="Z448" s="24">
        <v>2019</v>
      </c>
      <c r="AA448" s="24">
        <v>2020</v>
      </c>
      <c r="AB448" s="20">
        <v>2021</v>
      </c>
      <c r="AC448" s="20">
        <v>2022</v>
      </c>
    </row>
    <row r="449" spans="2:29">
      <c r="B449" s="103" t="s">
        <v>26</v>
      </c>
      <c r="C449" s="103" t="s">
        <v>86</v>
      </c>
      <c r="D449" s="104" t="s">
        <v>1</v>
      </c>
      <c r="E449" s="105"/>
      <c r="F449" s="105" t="s">
        <v>27</v>
      </c>
      <c r="G449" s="109">
        <f>'BNE-BD'!G155</f>
        <v>165708.0834466666</v>
      </c>
      <c r="H449" s="109">
        <f>'BNE-BD'!H155</f>
        <v>170192.950063925</v>
      </c>
      <c r="I449" s="109">
        <f>'BNE-BD'!I155</f>
        <v>174270.05634095147</v>
      </c>
      <c r="J449" s="109">
        <f>'BNE-BD'!J155</f>
        <v>164707.16243172128</v>
      </c>
      <c r="K449" s="109">
        <f>'BNE-BD'!K155</f>
        <v>169242.75392480579</v>
      </c>
      <c r="L449" s="109">
        <f>'BNE-BD'!L155</f>
        <v>162336.11199464364</v>
      </c>
      <c r="M449" s="109">
        <f>'BNE-BD'!M155</f>
        <v>154790.24953546037</v>
      </c>
      <c r="N449" s="109">
        <f>'BNE-BD'!N155</f>
        <v>159441.40390042629</v>
      </c>
      <c r="O449" s="109">
        <f>'BNE-BD'!O155</f>
        <v>151040.5261590099</v>
      </c>
      <c r="P449" s="109">
        <f>'BNE-BD'!P155</f>
        <v>168387.57514102169</v>
      </c>
      <c r="Q449" s="109">
        <f>'BNE-BD'!Q155</f>
        <v>162766.69556887154</v>
      </c>
      <c r="R449" s="109">
        <f>'BNE-BD'!R155</f>
        <v>158704.98295366694</v>
      </c>
      <c r="S449" s="109">
        <f>'BNE-BD'!S155</f>
        <v>163894.12524546398</v>
      </c>
      <c r="T449" s="109">
        <f>'BNE-BD'!T155</f>
        <v>159615.747349496</v>
      </c>
      <c r="U449" s="109">
        <f>'BNE-BD'!U155</f>
        <v>157790.53752327646</v>
      </c>
      <c r="V449" s="109">
        <f>'BNE-BD'!V155</f>
        <v>159512.05763459348</v>
      </c>
      <c r="W449" s="109">
        <f>'BNE-BD'!W155</f>
        <v>160701.79304735141</v>
      </c>
      <c r="X449" s="109">
        <f>'BNE-BD'!X155</f>
        <v>160577.08278939608</v>
      </c>
      <c r="Y449" s="109">
        <f>'BNE-BD'!Y155</f>
        <v>165014.47134284783</v>
      </c>
      <c r="Z449" s="109">
        <f>'BNE-BD'!Z155</f>
        <v>167454.88542044221</v>
      </c>
      <c r="AA449" s="109">
        <f>'BNE-BD'!AA155</f>
        <v>175836.11874644482</v>
      </c>
      <c r="AB449" s="109">
        <f>'BNE-BD'!AB155</f>
        <v>188404.06764375203</v>
      </c>
      <c r="AC449" s="109">
        <v>182920.56626311847</v>
      </c>
    </row>
    <row r="450" spans="2:29">
      <c r="B450" s="103" t="s">
        <v>26</v>
      </c>
      <c r="C450" s="103" t="s">
        <v>86</v>
      </c>
      <c r="D450" s="104" t="s">
        <v>0</v>
      </c>
      <c r="E450" s="105"/>
      <c r="F450" s="105" t="s">
        <v>27</v>
      </c>
      <c r="G450" s="109">
        <f>'BNE-BD'!G194</f>
        <v>13152.22749639259</v>
      </c>
      <c r="H450" s="109">
        <f>'BNE-BD'!H194</f>
        <v>13678.754413407238</v>
      </c>
      <c r="I450" s="109">
        <f>'BNE-BD'!I194</f>
        <v>14925.916274741703</v>
      </c>
      <c r="J450" s="109">
        <f>'BNE-BD'!J194</f>
        <v>15671.705276619718</v>
      </c>
      <c r="K450" s="109">
        <f>'BNE-BD'!K194</f>
        <v>17128.400166602758</v>
      </c>
      <c r="L450" s="109">
        <f>'BNE-BD'!L194</f>
        <v>18179.788727663876</v>
      </c>
      <c r="M450" s="109">
        <f>'BNE-BD'!M194</f>
        <v>19879.470412435105</v>
      </c>
      <c r="N450" s="109">
        <f>'BNE-BD'!N194</f>
        <v>22429.301256872594</v>
      </c>
      <c r="O450" s="109">
        <f>'BNE-BD'!O194</f>
        <v>24521.746946179082</v>
      </c>
      <c r="P450" s="109">
        <f>'BNE-BD'!P194</f>
        <v>25726.221358064737</v>
      </c>
      <c r="Q450" s="109">
        <f>'BNE-BD'!Q194</f>
        <v>27372.082949861011</v>
      </c>
      <c r="R450" s="109">
        <f>'BNE-BD'!R194</f>
        <v>29663.534703956822</v>
      </c>
      <c r="S450" s="109">
        <f>'BNE-BD'!S194</f>
        <v>30975.691383314374</v>
      </c>
      <c r="T450" s="109">
        <f>'BNE-BD'!T194</f>
        <v>33315.897658852089</v>
      </c>
      <c r="U450" s="109">
        <f>'BNE-BD'!U194</f>
        <v>33258.712014484809</v>
      </c>
      <c r="V450" s="109">
        <f>'BNE-BD'!V194</f>
        <v>35499.349654032092</v>
      </c>
      <c r="W450" s="109">
        <f>'BNE-BD'!W194</f>
        <v>36533.586594898487</v>
      </c>
      <c r="X450" s="109">
        <f>'BNE-BD'!X194</f>
        <v>44113.78940266592</v>
      </c>
      <c r="Y450" s="109">
        <f>'BNE-BD'!Y194</f>
        <v>45650.972267284218</v>
      </c>
      <c r="Z450" s="109">
        <f>'BNE-BD'!Z194</f>
        <v>46748.139311837978</v>
      </c>
      <c r="AA450" s="109">
        <f>'BNE-BD'!AA194</f>
        <v>40851.527100073035</v>
      </c>
      <c r="AB450" s="109">
        <f>'BNE-BD'!AB194</f>
        <v>46165.347937941173</v>
      </c>
      <c r="AC450" s="109">
        <v>47561.239507114071</v>
      </c>
    </row>
    <row r="451" spans="2:29">
      <c r="B451" s="103" t="s">
        <v>26</v>
      </c>
      <c r="C451" s="103" t="s">
        <v>86</v>
      </c>
      <c r="D451" s="104" t="s">
        <v>13</v>
      </c>
      <c r="E451" s="105"/>
      <c r="F451" s="105" t="s">
        <v>27</v>
      </c>
      <c r="G451" s="109">
        <f>'BNE-BD'!G231</f>
        <v>13603.942620574107</v>
      </c>
      <c r="H451" s="109">
        <f>'BNE-BD'!H231</f>
        <v>13445.499002138249</v>
      </c>
      <c r="I451" s="109">
        <f>'BNE-BD'!I231</f>
        <v>12837.226155593104</v>
      </c>
      <c r="J451" s="109">
        <f>'BNE-BD'!J231</f>
        <v>12657.940101212513</v>
      </c>
      <c r="K451" s="109">
        <f>'BNE-BD'!K231</f>
        <v>12552.995708523149</v>
      </c>
      <c r="L451" s="109">
        <f>'BNE-BD'!L231</f>
        <v>14301.782676410907</v>
      </c>
      <c r="M451" s="109">
        <f>'BNE-BD'!M231</f>
        <v>14164.795773511603</v>
      </c>
      <c r="N451" s="109">
        <f>'BNE-BD'!N231</f>
        <v>14057.410501041759</v>
      </c>
      <c r="O451" s="109">
        <f>'BNE-BD'!O231</f>
        <v>14511.024666200305</v>
      </c>
      <c r="P451" s="109">
        <f>'BNE-BD'!P231</f>
        <v>17074.722329002041</v>
      </c>
      <c r="Q451" s="109">
        <f>'BNE-BD'!Q231</f>
        <v>17502.985327809176</v>
      </c>
      <c r="R451" s="109">
        <f>'BNE-BD'!R231</f>
        <v>17836.456938908508</v>
      </c>
      <c r="S451" s="109">
        <f>'BNE-BD'!S231</f>
        <v>19270.716675549527</v>
      </c>
      <c r="T451" s="109">
        <f>'BNE-BD'!T231</f>
        <v>20921.1857658482</v>
      </c>
      <c r="U451" s="109">
        <f>'BNE-BD'!U231</f>
        <v>21305.877413090515</v>
      </c>
      <c r="V451" s="109">
        <f>'BNE-BD'!V231</f>
        <v>23596.830341167442</v>
      </c>
      <c r="W451" s="109">
        <f>'BNE-BD'!W231</f>
        <v>20730.905795698109</v>
      </c>
      <c r="X451" s="109">
        <f>'BNE-BD'!X231</f>
        <v>11382.891102640377</v>
      </c>
      <c r="Y451" s="109">
        <f>'BNE-BD'!Y231</f>
        <v>12175.868431806695</v>
      </c>
      <c r="Z451" s="109">
        <f>'BNE-BD'!Z231</f>
        <v>12127.994881217362</v>
      </c>
      <c r="AA451" s="109">
        <f>'BNE-BD'!AA231</f>
        <v>10616.340663238519</v>
      </c>
      <c r="AB451" s="109">
        <f>'BNE-BD'!AB231</f>
        <v>11023.015943266637</v>
      </c>
      <c r="AC451" s="109">
        <v>11529.114305524576</v>
      </c>
    </row>
    <row r="452" spans="2:29">
      <c r="B452" s="103" t="s">
        <v>26</v>
      </c>
      <c r="C452" s="103" t="s">
        <v>86</v>
      </c>
      <c r="D452" s="104" t="s">
        <v>11</v>
      </c>
      <c r="E452" s="105"/>
      <c r="F452" s="105" t="s">
        <v>27</v>
      </c>
      <c r="G452" s="109">
        <f>'BNE-BD'!G265-G453</f>
        <v>137599.22529210648</v>
      </c>
      <c r="H452" s="109">
        <f>'BNE-BD'!H265-H453</f>
        <v>125403.64653397146</v>
      </c>
      <c r="I452" s="109">
        <f>'BNE-BD'!I265-I453</f>
        <v>118144.00889608703</v>
      </c>
      <c r="J452" s="109">
        <f>'BNE-BD'!J265-J453</f>
        <v>121418.58506826786</v>
      </c>
      <c r="K452" s="109">
        <f>'BNE-BD'!K265-K453</f>
        <v>142100.40804310635</v>
      </c>
      <c r="L452" s="109">
        <f>'BNE-BD'!L265-L453</f>
        <v>133559.29105859093</v>
      </c>
      <c r="M452" s="109">
        <f>'BNE-BD'!M265-M453</f>
        <v>145106.81866998778</v>
      </c>
      <c r="N452" s="109">
        <f>'BNE-BD'!N265-N453</f>
        <v>151184.69141633951</v>
      </c>
      <c r="O452" s="109">
        <f>'BNE-BD'!O265-O453</f>
        <v>185663.32380075808</v>
      </c>
      <c r="P452" s="109">
        <f>'BNE-BD'!P265-P453</f>
        <v>211450.98180129839</v>
      </c>
      <c r="Q452" s="109">
        <f>'BNE-BD'!Q265-Q453</f>
        <v>249986.53510458066</v>
      </c>
      <c r="R452" s="109">
        <f>'BNE-BD'!R265-R453</f>
        <v>272321.57843740936</v>
      </c>
      <c r="S452" s="109">
        <f>'BNE-BD'!S265-S453</f>
        <v>290742.61640614812</v>
      </c>
      <c r="T452" s="109">
        <f>'BNE-BD'!T265-T453</f>
        <v>313063.40027711028</v>
      </c>
      <c r="U452" s="109">
        <f>'BNE-BD'!U265-U453</f>
        <v>316776.62098732556</v>
      </c>
      <c r="V452" s="109">
        <f>'BNE-BD'!V265-V453</f>
        <v>339954.52696284617</v>
      </c>
      <c r="W452" s="109">
        <f>'BNE-BD'!W265-W453</f>
        <v>365738.73615951004</v>
      </c>
      <c r="X452" s="109">
        <f>'BNE-BD'!X265-X453</f>
        <v>346160.95689911779</v>
      </c>
      <c r="Y452" s="109">
        <f>'BNE-BD'!Y265-Y453</f>
        <v>359798.06547223986</v>
      </c>
      <c r="Z452" s="109">
        <f>'BNE-BD'!Z265-Z453</f>
        <v>377615.17278699868</v>
      </c>
      <c r="AA452" s="109">
        <f>'BNE-BD'!AA265-AA453</f>
        <v>295594.28200367262</v>
      </c>
      <c r="AB452" s="109">
        <f>'BNE-BD'!AB265-AB453</f>
        <v>388405.24054574623</v>
      </c>
      <c r="AC452" s="109">
        <v>401044.43435531529</v>
      </c>
    </row>
    <row r="453" spans="2:29">
      <c r="B453" s="103" t="s">
        <v>26</v>
      </c>
      <c r="C453" s="103" t="s">
        <v>86</v>
      </c>
      <c r="D453" s="104" t="s">
        <v>71</v>
      </c>
      <c r="E453" s="105"/>
      <c r="F453" s="105" t="s">
        <v>27</v>
      </c>
      <c r="G453" s="109"/>
      <c r="H453" s="109"/>
      <c r="I453" s="109"/>
      <c r="J453" s="109"/>
      <c r="K453" s="109"/>
      <c r="L453" s="109"/>
      <c r="M453" s="109"/>
      <c r="N453" s="109"/>
      <c r="O453" s="109"/>
      <c r="P453" s="109"/>
      <c r="Q453" s="109"/>
      <c r="R453" s="109"/>
      <c r="S453" s="109"/>
      <c r="T453" s="109"/>
      <c r="U453" s="109"/>
      <c r="V453" s="109"/>
      <c r="W453" s="109"/>
      <c r="X453" s="109">
        <f>'BNE-BD'!X254+X255</f>
        <v>48755.583567524329</v>
      </c>
      <c r="Y453" s="109">
        <f>'BNE-BD'!Y254+Y255</f>
        <v>50235.41831455889</v>
      </c>
      <c r="Z453" s="109">
        <f>'BNE-BD'!Z254+Z255</f>
        <v>48777.656278678245</v>
      </c>
      <c r="AA453" s="109">
        <f>'BNE-BD'!AA254+AA255</f>
        <v>20844.441857856618</v>
      </c>
      <c r="AB453" s="109">
        <f>'BNE-BD'!AB254+AB255</f>
        <v>24382.669298739733</v>
      </c>
      <c r="AC453" s="109">
        <v>30326.661304412701</v>
      </c>
    </row>
    <row r="454" spans="2:29">
      <c r="B454" s="103" t="s">
        <v>26</v>
      </c>
      <c r="C454" s="103" t="s">
        <v>86</v>
      </c>
      <c r="D454" s="104" t="s">
        <v>100</v>
      </c>
      <c r="E454" s="105"/>
      <c r="F454" s="105" t="s">
        <v>27</v>
      </c>
      <c r="G454" s="109">
        <f>'BNE-BD'!G299</f>
        <v>3304.7831267716783</v>
      </c>
      <c r="H454" s="109">
        <f>'BNE-BD'!H299</f>
        <v>3107.934736715757</v>
      </c>
      <c r="I454" s="109">
        <f>'BNE-BD'!I299</f>
        <v>3054.138704048245</v>
      </c>
      <c r="J454" s="109">
        <f>'BNE-BD'!J299</f>
        <v>3129.7149044299731</v>
      </c>
      <c r="K454" s="109">
        <f>'BNE-BD'!K299</f>
        <v>3423.8879779124054</v>
      </c>
      <c r="L454" s="109">
        <f>'BNE-BD'!L299</f>
        <v>3268.9477615479732</v>
      </c>
      <c r="M454" s="109">
        <f>'BNE-BD'!M299</f>
        <v>3348.3598644737799</v>
      </c>
      <c r="N454" s="109">
        <f>'BNE-BD'!N299</f>
        <v>3351.5816805982518</v>
      </c>
      <c r="O454" s="109">
        <f>'BNE-BD'!O299</f>
        <v>3825.8266086560839</v>
      </c>
      <c r="P454" s="109">
        <f>'BNE-BD'!P299</f>
        <v>4037.6948873547881</v>
      </c>
      <c r="Q454" s="109">
        <f>'BNE-BD'!Q299</f>
        <v>4410.3634284006002</v>
      </c>
      <c r="R454" s="109">
        <f>'BNE-BD'!R299</f>
        <v>4890.0826971154784</v>
      </c>
      <c r="S454" s="109">
        <f>'BNE-BD'!S299</f>
        <v>4764.7904812600591</v>
      </c>
      <c r="T454" s="109">
        <f>'BNE-BD'!T299</f>
        <v>5642.0827191807348</v>
      </c>
      <c r="U454" s="109">
        <f>'BNE-BD'!U299</f>
        <v>5146.0585058320148</v>
      </c>
      <c r="V454" s="109">
        <f>'BNE-BD'!V299</f>
        <v>5396.6191053311359</v>
      </c>
      <c r="W454" s="109">
        <f>'BNE-BD'!W299</f>
        <v>5652.1870146205547</v>
      </c>
      <c r="X454" s="109">
        <f>'BNE-BD'!X299</f>
        <v>5881.3467184894153</v>
      </c>
      <c r="Y454" s="109">
        <f>'BNE-BD'!Y299</f>
        <v>6388.4573523701811</v>
      </c>
      <c r="Z454" s="109">
        <f>'BNE-BD'!Z299</f>
        <v>6838.6390848021656</v>
      </c>
      <c r="AA454" s="109">
        <f>'BNE-BD'!AA299</f>
        <v>7013.7281289626035</v>
      </c>
      <c r="AB454" s="109">
        <f>'BNE-BD'!AB299</f>
        <v>7772.2363881379042</v>
      </c>
      <c r="AC454" s="109">
        <v>7668.2910098693128</v>
      </c>
    </row>
    <row r="455" spans="2:29">
      <c r="B455" s="103" t="s">
        <v>26</v>
      </c>
      <c r="C455" s="103" t="s">
        <v>86</v>
      </c>
      <c r="D455" s="104" t="s">
        <v>101</v>
      </c>
      <c r="E455" s="105"/>
      <c r="F455" s="105" t="s">
        <v>27</v>
      </c>
      <c r="G455" s="109">
        <f>'BNE-BD'!G338</f>
        <v>3568.6412811921418</v>
      </c>
      <c r="H455" s="109">
        <f>'BNE-BD'!H338</f>
        <v>4008.0020401851057</v>
      </c>
      <c r="I455" s="109">
        <f>'BNE-BD'!I338</f>
        <v>4192.4639338395964</v>
      </c>
      <c r="J455" s="109">
        <f>'BNE-BD'!J338</f>
        <v>5302.8412471919883</v>
      </c>
      <c r="K455" s="109">
        <f>'BNE-BD'!K338</f>
        <v>4411.0038560782859</v>
      </c>
      <c r="L455" s="109">
        <f>'BNE-BD'!L338</f>
        <v>4252.833348354714</v>
      </c>
      <c r="M455" s="109">
        <f>'BNE-BD'!M338</f>
        <v>4644.5629952068803</v>
      </c>
      <c r="N455" s="109">
        <f>'BNE-BD'!N338</f>
        <v>4670.9884192943628</v>
      </c>
      <c r="O455" s="109">
        <f>'BNE-BD'!O338</f>
        <v>5377.69659287796</v>
      </c>
      <c r="P455" s="109">
        <f>'BNE-BD'!P338</f>
        <v>6058.2869363955197</v>
      </c>
      <c r="Q455" s="109">
        <f>'BNE-BD'!Q338</f>
        <v>7557.9444240532475</v>
      </c>
      <c r="R455" s="109">
        <f>'BNE-BD'!R338</f>
        <v>4348.990243410758</v>
      </c>
      <c r="S455" s="109">
        <f>'BNE-BD'!S338</f>
        <v>4154.1205042073816</v>
      </c>
      <c r="T455" s="109">
        <f>'BNE-BD'!T338</f>
        <v>3523.180122368763</v>
      </c>
      <c r="U455" s="109">
        <f>'BNE-BD'!U338</f>
        <v>4116.2097300040396</v>
      </c>
      <c r="V455" s="109">
        <f>'BNE-BD'!V338</f>
        <v>3799.5682552761941</v>
      </c>
      <c r="W455" s="109">
        <f>'BNE-BD'!W338</f>
        <v>3949.6477105957151</v>
      </c>
      <c r="X455" s="109">
        <f>'BNE-BD'!X338</f>
        <v>3844.7883901373953</v>
      </c>
      <c r="Y455" s="109">
        <f>'BNE-BD'!Y338</f>
        <v>3075.3317224014336</v>
      </c>
      <c r="Z455" s="109">
        <f>'BNE-BD'!Z338</f>
        <v>3458.2984418982305</v>
      </c>
      <c r="AA455" s="109">
        <f>'BNE-BD'!AA338</f>
        <v>3133.8499271614669</v>
      </c>
      <c r="AB455" s="109">
        <f>'BNE-BD'!AB338</f>
        <v>3919.5234402448018</v>
      </c>
      <c r="AC455" s="109">
        <v>3147.9457072431896</v>
      </c>
    </row>
    <row r="456" spans="2:29">
      <c r="B456" s="103" t="s">
        <v>26</v>
      </c>
      <c r="C456" s="103" t="s">
        <v>86</v>
      </c>
      <c r="D456" s="104" t="s">
        <v>102</v>
      </c>
      <c r="E456" s="105"/>
      <c r="F456" s="105" t="s">
        <v>27</v>
      </c>
      <c r="G456" s="109">
        <f>'BNE-BD'!G378</f>
        <v>23346.793100670358</v>
      </c>
      <c r="H456" s="109">
        <f>'BNE-BD'!H378</f>
        <v>23562.542678766167</v>
      </c>
      <c r="I456" s="109">
        <f>'BNE-BD'!I378</f>
        <v>25083.867650758562</v>
      </c>
      <c r="J456" s="109">
        <f>'BNE-BD'!J378</f>
        <v>26552.305073949203</v>
      </c>
      <c r="K456" s="109">
        <f>'BNE-BD'!K378</f>
        <v>30682.30098232775</v>
      </c>
      <c r="L456" s="109">
        <f>'BNE-BD'!L378</f>
        <v>32270.895873854006</v>
      </c>
      <c r="M456" s="109">
        <f>'BNE-BD'!M378</f>
        <v>35256.222289866557</v>
      </c>
      <c r="N456" s="109">
        <f>'BNE-BD'!N378</f>
        <v>39347.032590568953</v>
      </c>
      <c r="O456" s="109">
        <f>'BNE-BD'!O378</f>
        <v>43090.548254816284</v>
      </c>
      <c r="P456" s="109">
        <f>'BNE-BD'!P378</f>
        <v>42959.311176433817</v>
      </c>
      <c r="Q456" s="109">
        <f>'BNE-BD'!Q378</f>
        <v>46368.637627410106</v>
      </c>
      <c r="R456" s="109">
        <f>'BNE-BD'!R378</f>
        <v>51173.439538317391</v>
      </c>
      <c r="S456" s="109">
        <f>'BNE-BD'!S378</f>
        <v>51316.062900400597</v>
      </c>
      <c r="T456" s="109">
        <f>'BNE-BD'!T378</f>
        <v>53668.571457027887</v>
      </c>
      <c r="U456" s="109">
        <f>'BNE-BD'!U378</f>
        <v>57048.15431827485</v>
      </c>
      <c r="V456" s="109">
        <f>'BNE-BD'!V378</f>
        <v>59956.264744732965</v>
      </c>
      <c r="W456" s="109">
        <f>'BNE-BD'!W378</f>
        <v>78251.054142578054</v>
      </c>
      <c r="X456" s="109">
        <f>'BNE-BD'!X378</f>
        <v>74436.392045820365</v>
      </c>
      <c r="Y456" s="109">
        <f>'BNE-BD'!Y378</f>
        <v>75846.962143811295</v>
      </c>
      <c r="Z456" s="109">
        <f>'BNE-BD'!Z378</f>
        <v>79758.472244964549</v>
      </c>
      <c r="AA456" s="109">
        <f>'BNE-BD'!AA378</f>
        <v>70465.829442877002</v>
      </c>
      <c r="AB456" s="109">
        <f>'BNE-BD'!AB378</f>
        <v>79771.563030491612</v>
      </c>
      <c r="AC456" s="109">
        <v>83187.977863776934</v>
      </c>
    </row>
    <row r="457" spans="2:29">
      <c r="B457" s="103" t="s">
        <v>26</v>
      </c>
      <c r="C457" s="103" t="s">
        <v>86</v>
      </c>
      <c r="D457" s="104" t="s">
        <v>12</v>
      </c>
      <c r="E457" s="105"/>
      <c r="F457" s="105" t="s">
        <v>27</v>
      </c>
      <c r="G457" s="109">
        <f>'BNE-BD'!G422</f>
        <v>136091.17074530589</v>
      </c>
      <c r="H457" s="109">
        <f>'BNE-BD'!H422</f>
        <v>127331.45943347276</v>
      </c>
      <c r="I457" s="109">
        <f>'BNE-BD'!I422</f>
        <v>132317.57396266703</v>
      </c>
      <c r="J457" s="109">
        <f>'BNE-BD'!J422</f>
        <v>130084.23706545489</v>
      </c>
      <c r="K457" s="109">
        <f>'BNE-BD'!K422</f>
        <v>141599.42321590637</v>
      </c>
      <c r="L457" s="109">
        <f>'BNE-BD'!L422</f>
        <v>137941.99991868407</v>
      </c>
      <c r="M457" s="109">
        <f>'BNE-BD'!M422</f>
        <v>123301.93491046785</v>
      </c>
      <c r="N457" s="109">
        <f>'BNE-BD'!N422</f>
        <v>141718.80205574649</v>
      </c>
      <c r="O457" s="109">
        <f>'BNE-BD'!O422</f>
        <v>132629.26458933717</v>
      </c>
      <c r="P457" s="109">
        <f>'BNE-BD'!P422</f>
        <v>128642.26065602487</v>
      </c>
      <c r="Q457" s="109">
        <f>'BNE-BD'!Q422</f>
        <v>136002.72060965915</v>
      </c>
      <c r="R457" s="109">
        <f>'BNE-BD'!R422</f>
        <v>159896.51849472045</v>
      </c>
      <c r="S457" s="109">
        <f>'BNE-BD'!S422</f>
        <v>148203.2009651828</v>
      </c>
      <c r="T457" s="109">
        <f>'BNE-BD'!T422</f>
        <v>155872.47994941071</v>
      </c>
      <c r="U457" s="109">
        <f>'BNE-BD'!U422</f>
        <v>154587.85240691312</v>
      </c>
      <c r="V457" s="109">
        <f>'BNE-BD'!V422</f>
        <v>164785.36327245459</v>
      </c>
      <c r="W457" s="109">
        <f>'BNE-BD'!W422</f>
        <v>156560.43559409681</v>
      </c>
      <c r="X457" s="109">
        <f>'BNE-BD'!X422</f>
        <v>148729.79019116718</v>
      </c>
      <c r="Y457" s="109">
        <f>'BNE-BD'!Y422</f>
        <v>163818.69113224171</v>
      </c>
      <c r="Z457" s="109">
        <f>'BNE-BD'!Z422</f>
        <v>170769.82833996054</v>
      </c>
      <c r="AA457" s="109">
        <f>'BNE-BD'!AA422</f>
        <v>136403.28163345085</v>
      </c>
      <c r="AB457" s="109">
        <f>'BNE-BD'!AB422</f>
        <v>164460.2491837577</v>
      </c>
      <c r="AC457" s="109">
        <v>183880.13427255169</v>
      </c>
    </row>
    <row r="458" spans="2:29">
      <c r="B458" s="103" t="s">
        <v>26</v>
      </c>
      <c r="C458" s="103" t="s">
        <v>86</v>
      </c>
      <c r="D458" s="104" t="s">
        <v>20</v>
      </c>
      <c r="E458" s="105"/>
      <c r="F458" s="105" t="s">
        <v>27</v>
      </c>
      <c r="G458" s="109">
        <f>'BNE-BD'!G93+'BNE-BD'!G105</f>
        <v>10263.966711973813</v>
      </c>
      <c r="H458" s="109">
        <f>'BNE-BD'!H93+'BNE-BD'!H105</f>
        <v>11348.8724532985</v>
      </c>
      <c r="I458" s="109">
        <f>'BNE-BD'!I93+'BNE-BD'!I105</f>
        <v>13178.390230151424</v>
      </c>
      <c r="J458" s="109">
        <f>'BNE-BD'!J93+'BNE-BD'!J105</f>
        <v>13499.578926474529</v>
      </c>
      <c r="K458" s="109">
        <f>'BNE-BD'!K93+'BNE-BD'!K105</f>
        <v>13906.389350770542</v>
      </c>
      <c r="L458" s="109">
        <f>'BNE-BD'!L93+'BNE-BD'!L105</f>
        <v>13990.069363422968</v>
      </c>
      <c r="M458" s="109">
        <f>'BNE-BD'!M93+'BNE-BD'!M105</f>
        <v>19387.92583558938</v>
      </c>
      <c r="N458" s="109">
        <f>'BNE-BD'!N93+'BNE-BD'!N105</f>
        <v>15113.485238541285</v>
      </c>
      <c r="O458" s="109">
        <f>'BNE-BD'!O93+'BNE-BD'!O105</f>
        <v>24440.465468799106</v>
      </c>
      <c r="P458" s="109">
        <f>'BNE-BD'!P93+'BNE-BD'!P105</f>
        <v>56214.400204466685</v>
      </c>
      <c r="Q458" s="109">
        <f>'BNE-BD'!Q93+'BNE-BD'!Q105</f>
        <v>37851.9290077392</v>
      </c>
      <c r="R458" s="109">
        <f>'BNE-BD'!R93+'BNE-BD'!R105</f>
        <v>35327.420415296008</v>
      </c>
      <c r="S458" s="109">
        <f>'BNE-BD'!S93+'BNE-BD'!S105</f>
        <v>31789.488942814809</v>
      </c>
      <c r="T458" s="109">
        <f>'BNE-BD'!T93+'BNE-BD'!T105</f>
        <v>18320.097544739336</v>
      </c>
      <c r="U458" s="109">
        <f>'BNE-BD'!U93+'BNE-BD'!U105</f>
        <v>16392.603405247915</v>
      </c>
      <c r="V458" s="109">
        <f>'BNE-BD'!V93+'BNE-BD'!V105</f>
        <v>16697.234875939776</v>
      </c>
      <c r="W458" s="109">
        <f>'BNE-BD'!W93+'BNE-BD'!W105</f>
        <v>13319.023263206403</v>
      </c>
      <c r="X458" s="109">
        <f>'BNE-BD'!X93+'BNE-BD'!X105</f>
        <v>14923.531699067447</v>
      </c>
      <c r="Y458" s="109">
        <f>'BNE-BD'!Y93+'BNE-BD'!Y105</f>
        <v>14525.68704724423</v>
      </c>
      <c r="Z458" s="109">
        <f>'BNE-BD'!Z93+'BNE-BD'!Z105</f>
        <v>14671.707769317849</v>
      </c>
      <c r="AA458" s="109">
        <f>'BNE-BD'!AA93+'BNE-BD'!AA105</f>
        <v>7552.6278529935262</v>
      </c>
      <c r="AB458" s="109">
        <f>'BNE-BD'!AB93+'BNE-BD'!AB105</f>
        <v>9679.4664044566271</v>
      </c>
      <c r="AC458" s="109">
        <v>12178.633243307348</v>
      </c>
    </row>
    <row r="459" spans="2:29">
      <c r="B459" s="103" t="s">
        <v>26</v>
      </c>
      <c r="C459" s="103" t="s">
        <v>86</v>
      </c>
      <c r="D459" s="104" t="s">
        <v>33</v>
      </c>
      <c r="E459" s="105"/>
      <c r="F459" s="105" t="s">
        <v>27</v>
      </c>
      <c r="G459" s="109">
        <f t="shared" ref="G459:AA459" si="158">SUM(G449:G458)</f>
        <v>506638.83382165374</v>
      </c>
      <c r="H459" s="109">
        <f t="shared" si="158"/>
        <v>492079.66135588021</v>
      </c>
      <c r="I459" s="109">
        <f t="shared" si="158"/>
        <v>498003.6421488382</v>
      </c>
      <c r="J459" s="109">
        <f t="shared" si="158"/>
        <v>493024.07009532198</v>
      </c>
      <c r="K459" s="109">
        <f t="shared" si="158"/>
        <v>535047.56322603335</v>
      </c>
      <c r="L459" s="109">
        <f t="shared" si="158"/>
        <v>520101.72072317312</v>
      </c>
      <c r="M459" s="109">
        <f t="shared" si="158"/>
        <v>519880.3402869993</v>
      </c>
      <c r="N459" s="109">
        <f t="shared" si="158"/>
        <v>551314.69705942948</v>
      </c>
      <c r="O459" s="109">
        <f t="shared" si="158"/>
        <v>585100.42308663402</v>
      </c>
      <c r="P459" s="109">
        <f t="shared" si="158"/>
        <v>660551.45449006255</v>
      </c>
      <c r="Q459" s="109">
        <f t="shared" si="158"/>
        <v>689819.89404838474</v>
      </c>
      <c r="R459" s="109">
        <f t="shared" si="158"/>
        <v>734163.00442280178</v>
      </c>
      <c r="S459" s="109">
        <f t="shared" si="158"/>
        <v>745110.81350434152</v>
      </c>
      <c r="T459" s="109">
        <f t="shared" si="158"/>
        <v>763942.64284403401</v>
      </c>
      <c r="U459" s="109">
        <f t="shared" si="158"/>
        <v>766422.62630444928</v>
      </c>
      <c r="V459" s="109">
        <f t="shared" si="158"/>
        <v>809197.81484637386</v>
      </c>
      <c r="W459" s="109">
        <f t="shared" si="158"/>
        <v>841437.36932255549</v>
      </c>
      <c r="X459" s="109">
        <f t="shared" si="158"/>
        <v>858806.15280602628</v>
      </c>
      <c r="Y459" s="109">
        <f t="shared" si="158"/>
        <v>896529.92522680643</v>
      </c>
      <c r="Z459" s="109">
        <f t="shared" si="158"/>
        <v>928220.79456011776</v>
      </c>
      <c r="AA459" s="109">
        <f t="shared" si="158"/>
        <v>768312.02735673101</v>
      </c>
      <c r="AB459" s="109">
        <f t="shared" ref="AB459" si="159">SUM(AB449:AB458)</f>
        <v>923983.37981653446</v>
      </c>
      <c r="AC459" s="109">
        <v>963444.99783223367</v>
      </c>
    </row>
    <row r="460" spans="2:29">
      <c r="B460" s="103" t="s">
        <v>26</v>
      </c>
      <c r="C460" s="103" t="s">
        <v>86</v>
      </c>
      <c r="D460" s="104" t="s">
        <v>1</v>
      </c>
      <c r="E460" s="105"/>
      <c r="F460" s="105" t="s">
        <v>52</v>
      </c>
      <c r="G460" s="106">
        <f t="shared" ref="G460:AB460" si="160">G449/G$459</f>
        <v>0.32707339505877459</v>
      </c>
      <c r="H460" s="106">
        <f t="shared" si="160"/>
        <v>0.34586463011898116</v>
      </c>
      <c r="I460" s="106">
        <f t="shared" si="160"/>
        <v>0.34993731288589136</v>
      </c>
      <c r="J460" s="106">
        <f t="shared" si="160"/>
        <v>0.3340752965669132</v>
      </c>
      <c r="K460" s="106">
        <f t="shared" si="160"/>
        <v>0.31631347483271949</v>
      </c>
      <c r="L460" s="106">
        <f t="shared" si="160"/>
        <v>0.3121237741127334</v>
      </c>
      <c r="M460" s="106">
        <f t="shared" si="160"/>
        <v>0.29774207166596955</v>
      </c>
      <c r="N460" s="106">
        <f t="shared" si="160"/>
        <v>0.2892021648449527</v>
      </c>
      <c r="O460" s="106">
        <f t="shared" si="160"/>
        <v>0.25814461962309293</v>
      </c>
      <c r="P460" s="106">
        <f t="shared" si="160"/>
        <v>0.25491969474356058</v>
      </c>
      <c r="Q460" s="106">
        <f t="shared" si="160"/>
        <v>0.23595535149563968</v>
      </c>
      <c r="R460" s="106">
        <f t="shared" si="160"/>
        <v>0.21617131617581389</v>
      </c>
      <c r="S460" s="106">
        <f t="shared" si="160"/>
        <v>0.21995939701190367</v>
      </c>
      <c r="T460" s="106">
        <f t="shared" si="160"/>
        <v>0.20893682116666845</v>
      </c>
      <c r="U460" s="106">
        <f t="shared" si="160"/>
        <v>0.20587927875265608</v>
      </c>
      <c r="V460" s="106">
        <f t="shared" si="160"/>
        <v>0.19712368806245087</v>
      </c>
      <c r="W460" s="106">
        <f t="shared" si="160"/>
        <v>0.19098485390152456</v>
      </c>
      <c r="X460" s="106">
        <f t="shared" si="160"/>
        <v>0.18697709869070386</v>
      </c>
      <c r="Y460" s="106">
        <f t="shared" si="160"/>
        <v>0.18405907789536646</v>
      </c>
      <c r="Z460" s="106">
        <f t="shared" si="160"/>
        <v>0.18040415211749139</v>
      </c>
      <c r="AA460" s="106">
        <f t="shared" si="160"/>
        <v>0.22886029696994872</v>
      </c>
      <c r="AB460" s="106">
        <f t="shared" si="160"/>
        <v>0.20390417377546491</v>
      </c>
      <c r="AC460" s="106">
        <v>0.18986093308356222</v>
      </c>
    </row>
    <row r="461" spans="2:29">
      <c r="B461" s="103" t="s">
        <v>26</v>
      </c>
      <c r="C461" s="103" t="s">
        <v>86</v>
      </c>
      <c r="D461" s="104" t="s">
        <v>0</v>
      </c>
      <c r="E461" s="105"/>
      <c r="F461" s="105" t="s">
        <v>52</v>
      </c>
      <c r="G461" s="106">
        <f t="shared" ref="G461:AB461" si="161">G450/G$459</f>
        <v>2.59597697973196E-2</v>
      </c>
      <c r="H461" s="106">
        <f t="shared" si="161"/>
        <v>2.7797845527117886E-2</v>
      </c>
      <c r="I461" s="106">
        <f t="shared" si="161"/>
        <v>2.9971500229070209E-2</v>
      </c>
      <c r="J461" s="106">
        <f t="shared" si="161"/>
        <v>3.1786896882315965E-2</v>
      </c>
      <c r="K461" s="106">
        <f t="shared" si="161"/>
        <v>3.2012855199878343E-2</v>
      </c>
      <c r="L461" s="106">
        <f t="shared" si="161"/>
        <v>3.4954294522205907E-2</v>
      </c>
      <c r="M461" s="106">
        <f t="shared" si="161"/>
        <v>3.8238550050691794E-2</v>
      </c>
      <c r="N461" s="106">
        <f t="shared" si="161"/>
        <v>4.0683300076171935E-2</v>
      </c>
      <c r="O461" s="106">
        <f t="shared" si="161"/>
        <v>4.1910321679169631E-2</v>
      </c>
      <c r="P461" s="106">
        <f t="shared" si="161"/>
        <v>3.8946581955413388E-2</v>
      </c>
      <c r="Q461" s="106">
        <f t="shared" si="161"/>
        <v>3.9680042843097681E-2</v>
      </c>
      <c r="R461" s="106">
        <f t="shared" si="161"/>
        <v>4.0404562100317579E-2</v>
      </c>
      <c r="S461" s="106">
        <f t="shared" si="161"/>
        <v>4.1571925708113334E-2</v>
      </c>
      <c r="T461" s="106">
        <f t="shared" si="161"/>
        <v>4.3610469936358615E-2</v>
      </c>
      <c r="U461" s="106">
        <f t="shared" si="161"/>
        <v>4.3394741847395973E-2</v>
      </c>
      <c r="V461" s="106">
        <f t="shared" si="161"/>
        <v>4.3869804147668938E-2</v>
      </c>
      <c r="W461" s="106">
        <f t="shared" si="161"/>
        <v>4.3418069991723589E-2</v>
      </c>
      <c r="X461" s="106">
        <f t="shared" si="161"/>
        <v>5.1366410520616815E-2</v>
      </c>
      <c r="Y461" s="106">
        <f t="shared" si="161"/>
        <v>5.0919630212828998E-2</v>
      </c>
      <c r="Z461" s="106">
        <f t="shared" si="161"/>
        <v>5.0363167455208586E-2</v>
      </c>
      <c r="AA461" s="106">
        <f t="shared" si="161"/>
        <v>5.3170490172615083E-2</v>
      </c>
      <c r="AB461" s="106">
        <f t="shared" si="161"/>
        <v>4.9963396470516314E-2</v>
      </c>
      <c r="AC461" s="106">
        <v>4.9365806677213131E-2</v>
      </c>
    </row>
    <row r="462" spans="2:29">
      <c r="B462" s="103" t="s">
        <v>26</v>
      </c>
      <c r="C462" s="103" t="s">
        <v>86</v>
      </c>
      <c r="D462" s="104" t="s">
        <v>13</v>
      </c>
      <c r="E462" s="105"/>
      <c r="F462" s="105" t="s">
        <v>52</v>
      </c>
      <c r="G462" s="106">
        <f t="shared" ref="G462:AB462" si="162">G451/G$459</f>
        <v>2.6851361783615166E-2</v>
      </c>
      <c r="H462" s="106">
        <f t="shared" si="162"/>
        <v>2.7323825912841864E-2</v>
      </c>
      <c r="I462" s="106">
        <f t="shared" si="162"/>
        <v>2.5777374037269481E-2</v>
      </c>
      <c r="J462" s="106">
        <f t="shared" si="162"/>
        <v>2.5674081386665784E-2</v>
      </c>
      <c r="K462" s="106">
        <f t="shared" si="162"/>
        <v>2.3461457581146067E-2</v>
      </c>
      <c r="L462" s="106">
        <f t="shared" si="162"/>
        <v>2.74980491441656E-2</v>
      </c>
      <c r="M462" s="106">
        <f t="shared" si="162"/>
        <v>2.7246261641076762E-2</v>
      </c>
      <c r="N462" s="106">
        <f t="shared" si="162"/>
        <v>2.5497978878525032E-2</v>
      </c>
      <c r="O462" s="106">
        <f t="shared" si="162"/>
        <v>2.4800912960631548E-2</v>
      </c>
      <c r="P462" s="106">
        <f t="shared" si="162"/>
        <v>2.5849193447289451E-2</v>
      </c>
      <c r="Q462" s="106">
        <f t="shared" si="162"/>
        <v>2.5373268412263995E-2</v>
      </c>
      <c r="R462" s="106">
        <f t="shared" si="162"/>
        <v>2.4294954705503736E-2</v>
      </c>
      <c r="S462" s="106">
        <f t="shared" si="162"/>
        <v>2.5862886870366489E-2</v>
      </c>
      <c r="T462" s="106">
        <f t="shared" si="162"/>
        <v>2.7385806986715697E-2</v>
      </c>
      <c r="U462" s="106">
        <f t="shared" si="162"/>
        <v>2.7799123723452147E-2</v>
      </c>
      <c r="V462" s="106">
        <f t="shared" si="162"/>
        <v>2.9160768736933997E-2</v>
      </c>
      <c r="W462" s="106">
        <f t="shared" si="162"/>
        <v>2.4637491216237095E-2</v>
      </c>
      <c r="X462" s="106">
        <f t="shared" si="162"/>
        <v>1.3254319458993637E-2</v>
      </c>
      <c r="Y462" s="106">
        <f t="shared" si="162"/>
        <v>1.3581106541118985E-2</v>
      </c>
      <c r="Z462" s="106">
        <f t="shared" si="162"/>
        <v>1.3065851306385351E-2</v>
      </c>
      <c r="AA462" s="106">
        <f t="shared" si="162"/>
        <v>1.3817746286964347E-2</v>
      </c>
      <c r="AB462" s="106">
        <f t="shared" si="162"/>
        <v>1.1929885519645776E-2</v>
      </c>
      <c r="AC462" s="106">
        <v>1.1966551626159524E-2</v>
      </c>
    </row>
    <row r="463" spans="2:29">
      <c r="B463" s="103" t="s">
        <v>26</v>
      </c>
      <c r="C463" s="103" t="s">
        <v>86</v>
      </c>
      <c r="D463" s="104" t="s">
        <v>11</v>
      </c>
      <c r="E463" s="105"/>
      <c r="F463" s="105" t="s">
        <v>52</v>
      </c>
      <c r="G463" s="106">
        <f t="shared" ref="G463:AB463" si="163">G452/G$459</f>
        <v>0.27159233778858721</v>
      </c>
      <c r="H463" s="106">
        <f t="shared" si="163"/>
        <v>0.25484419776349476</v>
      </c>
      <c r="I463" s="106">
        <f t="shared" si="163"/>
        <v>0.23723523062262539</v>
      </c>
      <c r="J463" s="106">
        <f t="shared" si="163"/>
        <v>0.2462731384388446</v>
      </c>
      <c r="K463" s="106">
        <f t="shared" si="163"/>
        <v>0.26558462800264238</v>
      </c>
      <c r="L463" s="106">
        <f t="shared" si="163"/>
        <v>0.25679455717409283</v>
      </c>
      <c r="M463" s="106">
        <f t="shared" si="163"/>
        <v>0.27911580305168254</v>
      </c>
      <c r="N463" s="106">
        <f t="shared" si="163"/>
        <v>0.27422575930356963</v>
      </c>
      <c r="O463" s="106">
        <f t="shared" si="163"/>
        <v>0.31731873106724362</v>
      </c>
      <c r="P463" s="106">
        <f t="shared" si="163"/>
        <v>0.32011280932616504</v>
      </c>
      <c r="Q463" s="106">
        <f t="shared" si="163"/>
        <v>0.36239391942941895</v>
      </c>
      <c r="R463" s="106">
        <f t="shared" si="163"/>
        <v>0.37092795032829029</v>
      </c>
      <c r="S463" s="106">
        <f t="shared" si="163"/>
        <v>0.39020050593381178</v>
      </c>
      <c r="T463" s="106">
        <f t="shared" si="163"/>
        <v>0.40979961415902411</v>
      </c>
      <c r="U463" s="106">
        <f t="shared" si="163"/>
        <v>0.41331846179276427</v>
      </c>
      <c r="V463" s="106">
        <f t="shared" si="163"/>
        <v>0.42011300664150519</v>
      </c>
      <c r="W463" s="106">
        <f t="shared" si="163"/>
        <v>0.43465948803054433</v>
      </c>
      <c r="X463" s="106">
        <f t="shared" si="163"/>
        <v>0.40307228327147676</v>
      </c>
      <c r="Y463" s="106">
        <f t="shared" si="163"/>
        <v>0.40132298470819838</v>
      </c>
      <c r="Z463" s="106">
        <f t="shared" si="163"/>
        <v>0.40681610991698358</v>
      </c>
      <c r="AA463" s="106">
        <f t="shared" si="163"/>
        <v>0.38473207691492606</v>
      </c>
      <c r="AB463" s="106">
        <f t="shared" si="163"/>
        <v>0.42035955302883016</v>
      </c>
      <c r="AC463" s="106">
        <v>0.41626085065330304</v>
      </c>
    </row>
    <row r="464" spans="2:29">
      <c r="B464" s="103" t="s">
        <v>26</v>
      </c>
      <c r="C464" s="103" t="s">
        <v>86</v>
      </c>
      <c r="D464" s="104" t="s">
        <v>71</v>
      </c>
      <c r="E464" s="105"/>
      <c r="F464" s="105" t="s">
        <v>52</v>
      </c>
      <c r="G464" s="106"/>
      <c r="H464" s="106"/>
      <c r="I464" s="106"/>
      <c r="J464" s="106"/>
      <c r="K464" s="106"/>
      <c r="L464" s="106"/>
      <c r="M464" s="106"/>
      <c r="N464" s="106"/>
      <c r="O464" s="106"/>
      <c r="P464" s="106"/>
      <c r="Q464" s="106"/>
      <c r="R464" s="106"/>
      <c r="S464" s="106"/>
      <c r="T464" s="106"/>
      <c r="U464" s="106"/>
      <c r="V464" s="106"/>
      <c r="W464" s="106"/>
      <c r="X464" s="106">
        <f t="shared" ref="X464:AB470" si="164">X453/X$459</f>
        <v>5.6771348701010624E-2</v>
      </c>
      <c r="Y464" s="106">
        <f t="shared" si="164"/>
        <v>5.6033175135621054E-2</v>
      </c>
      <c r="Z464" s="106">
        <f t="shared" si="164"/>
        <v>5.2549626731637586E-2</v>
      </c>
      <c r="AA464" s="106">
        <f t="shared" si="164"/>
        <v>2.7130177734649003E-2</v>
      </c>
      <c r="AB464" s="106">
        <f t="shared" si="164"/>
        <v>2.6388644894869365E-2</v>
      </c>
      <c r="AC464" s="106">
        <v>3.1477314608149051E-2</v>
      </c>
    </row>
    <row r="465" spans="2:29">
      <c r="B465" s="103" t="s">
        <v>26</v>
      </c>
      <c r="C465" s="103" t="s">
        <v>86</v>
      </c>
      <c r="D465" s="104" t="s">
        <v>100</v>
      </c>
      <c r="E465" s="105"/>
      <c r="F465" s="105" t="s">
        <v>52</v>
      </c>
      <c r="G465" s="106">
        <f t="shared" ref="G465:W470" si="165">G454/G$459</f>
        <v>6.522956603707609E-3</v>
      </c>
      <c r="H465" s="106">
        <f t="shared" si="165"/>
        <v>6.3159178905141675E-3</v>
      </c>
      <c r="I465" s="106">
        <f t="shared" si="165"/>
        <v>6.1327637903809858E-3</v>
      </c>
      <c r="J465" s="106">
        <f t="shared" si="165"/>
        <v>6.3479961613737632E-3</v>
      </c>
      <c r="K465" s="106">
        <f t="shared" si="165"/>
        <v>6.3992217014657588E-3</v>
      </c>
      <c r="L465" s="106">
        <f t="shared" si="165"/>
        <v>6.2852085107557021E-3</v>
      </c>
      <c r="M465" s="106">
        <f t="shared" si="165"/>
        <v>6.4406356713264477E-3</v>
      </c>
      <c r="N465" s="106">
        <f t="shared" si="165"/>
        <v>6.079253280340112E-3</v>
      </c>
      <c r="O465" s="106">
        <f t="shared" si="165"/>
        <v>6.5387520803238345E-3</v>
      </c>
      <c r="P465" s="106">
        <f t="shared" si="165"/>
        <v>6.1126122119764884E-3</v>
      </c>
      <c r="Q465" s="106">
        <f t="shared" si="165"/>
        <v>6.3934999069354941E-3</v>
      </c>
      <c r="R465" s="106">
        <f t="shared" si="165"/>
        <v>6.6607588064997317E-3</v>
      </c>
      <c r="S465" s="106">
        <f t="shared" si="165"/>
        <v>6.3947407484944464E-3</v>
      </c>
      <c r="T465" s="106">
        <f t="shared" si="165"/>
        <v>7.3854794885859229E-3</v>
      </c>
      <c r="U465" s="106">
        <f t="shared" si="165"/>
        <v>6.7143875052924447E-3</v>
      </c>
      <c r="V465" s="106">
        <f t="shared" si="165"/>
        <v>6.6690974769323657E-3</v>
      </c>
      <c r="W465" s="106">
        <f t="shared" si="165"/>
        <v>6.7172997310199715E-3</v>
      </c>
      <c r="X465" s="106">
        <f t="shared" si="164"/>
        <v>6.8482820008600965E-3</v>
      </c>
      <c r="Y465" s="106">
        <f t="shared" si="164"/>
        <v>7.1257603038225557E-3</v>
      </c>
      <c r="Z465" s="106">
        <f t="shared" si="164"/>
        <v>7.3674702450972187E-3</v>
      </c>
      <c r="AA465" s="106">
        <f t="shared" si="164"/>
        <v>9.1287496215467882E-3</v>
      </c>
      <c r="AB465" s="106">
        <f t="shared" si="164"/>
        <v>8.4116625449271124E-3</v>
      </c>
      <c r="AC465" s="106">
        <v>7.9592410849847039E-3</v>
      </c>
    </row>
    <row r="466" spans="2:29">
      <c r="B466" s="103" t="s">
        <v>26</v>
      </c>
      <c r="C466" s="103" t="s">
        <v>86</v>
      </c>
      <c r="D466" s="104" t="s">
        <v>101</v>
      </c>
      <c r="E466" s="105"/>
      <c r="F466" s="105" t="s">
        <v>52</v>
      </c>
      <c r="G466" s="106">
        <f t="shared" si="165"/>
        <v>7.0437578862112445E-3</v>
      </c>
      <c r="H466" s="106">
        <f t="shared" si="165"/>
        <v>8.145026821757731E-3</v>
      </c>
      <c r="I466" s="106">
        <f t="shared" si="165"/>
        <v>8.418540707352087E-3</v>
      </c>
      <c r="J466" s="106">
        <f t="shared" si="165"/>
        <v>1.0755745142760939E-2</v>
      </c>
      <c r="K466" s="106">
        <f t="shared" si="165"/>
        <v>8.2441340905889463E-3</v>
      </c>
      <c r="L466" s="106">
        <f t="shared" si="165"/>
        <v>8.1769261259920095E-3</v>
      </c>
      <c r="M466" s="106">
        <f t="shared" si="165"/>
        <v>8.9339077385439409E-3</v>
      </c>
      <c r="N466" s="106">
        <f t="shared" si="165"/>
        <v>8.472454016205647E-3</v>
      </c>
      <c r="O466" s="106">
        <f t="shared" si="165"/>
        <v>9.1910659789109419E-3</v>
      </c>
      <c r="P466" s="106">
        <f t="shared" si="165"/>
        <v>9.1715594526582973E-3</v>
      </c>
      <c r="Q466" s="106">
        <f t="shared" si="165"/>
        <v>1.0956402517905818E-2</v>
      </c>
      <c r="R466" s="106">
        <f t="shared" si="165"/>
        <v>5.9237393020504072E-3</v>
      </c>
      <c r="S466" s="106">
        <f t="shared" si="165"/>
        <v>5.57517140929693E-3</v>
      </c>
      <c r="T466" s="106">
        <f t="shared" si="165"/>
        <v>4.6118385396743105E-3</v>
      </c>
      <c r="U466" s="106">
        <f t="shared" si="165"/>
        <v>5.3706787726918439E-3</v>
      </c>
      <c r="V466" s="106">
        <f t="shared" si="165"/>
        <v>4.6954751799441544E-3</v>
      </c>
      <c r="W466" s="106">
        <f t="shared" si="165"/>
        <v>4.6939295241612477E-3</v>
      </c>
      <c r="X466" s="106">
        <f t="shared" si="164"/>
        <v>4.4768989807246942E-3</v>
      </c>
      <c r="Y466" s="106">
        <f t="shared" si="164"/>
        <v>3.4302610943225662E-3</v>
      </c>
      <c r="Z466" s="106">
        <f t="shared" si="164"/>
        <v>3.7257282557832719E-3</v>
      </c>
      <c r="AA466" s="106">
        <f t="shared" si="164"/>
        <v>4.0788765704254755E-3</v>
      </c>
      <c r="AB466" s="106">
        <f t="shared" si="164"/>
        <v>4.2419847865911393E-3</v>
      </c>
      <c r="AC466" s="106">
        <v>3.267384971976726E-3</v>
      </c>
    </row>
    <row r="467" spans="2:29">
      <c r="B467" s="103" t="s">
        <v>26</v>
      </c>
      <c r="C467" s="103" t="s">
        <v>86</v>
      </c>
      <c r="D467" s="104" t="s">
        <v>102</v>
      </c>
      <c r="E467" s="105"/>
      <c r="F467" s="105" t="s">
        <v>52</v>
      </c>
      <c r="G467" s="106">
        <f t="shared" si="165"/>
        <v>4.6081728328170091E-2</v>
      </c>
      <c r="H467" s="106">
        <f t="shared" si="165"/>
        <v>4.7883593916159324E-2</v>
      </c>
      <c r="I467" s="106">
        <f t="shared" si="165"/>
        <v>5.0368843774965311E-2</v>
      </c>
      <c r="J467" s="106">
        <f t="shared" si="165"/>
        <v>5.3856001531153525E-2</v>
      </c>
      <c r="K467" s="106">
        <f t="shared" si="165"/>
        <v>5.7344997138816738E-2</v>
      </c>
      <c r="L467" s="106">
        <f t="shared" si="165"/>
        <v>6.2047277653654143E-2</v>
      </c>
      <c r="M467" s="106">
        <f t="shared" si="165"/>
        <v>6.7816032955590133E-2</v>
      </c>
      <c r="N467" s="106">
        <f t="shared" si="165"/>
        <v>7.1369460673615062E-2</v>
      </c>
      <c r="O467" s="106">
        <f t="shared" si="165"/>
        <v>7.3646414452234979E-2</v>
      </c>
      <c r="P467" s="106">
        <f t="shared" si="165"/>
        <v>6.5035525823795015E-2</v>
      </c>
      <c r="Q467" s="106">
        <f t="shared" si="165"/>
        <v>6.7218469672255865E-2</v>
      </c>
      <c r="R467" s="106">
        <f t="shared" si="165"/>
        <v>6.9703103030300334E-2</v>
      </c>
      <c r="S467" s="106">
        <f t="shared" si="165"/>
        <v>6.8870377359114249E-2</v>
      </c>
      <c r="T467" s="106">
        <f t="shared" si="165"/>
        <v>7.0252095441653228E-2</v>
      </c>
      <c r="U467" s="106">
        <f t="shared" si="165"/>
        <v>7.4434329520450995E-2</v>
      </c>
      <c r="V467" s="106">
        <f t="shared" si="165"/>
        <v>7.4093458539696691E-2</v>
      </c>
      <c r="W467" s="106">
        <f t="shared" si="165"/>
        <v>9.2996884849050956E-2</v>
      </c>
      <c r="X467" s="106">
        <f t="shared" si="164"/>
        <v>8.6674264969586093E-2</v>
      </c>
      <c r="Y467" s="106">
        <f t="shared" si="164"/>
        <v>8.4600591692043453E-2</v>
      </c>
      <c r="Z467" s="106">
        <f t="shared" si="164"/>
        <v>8.5926185571787314E-2</v>
      </c>
      <c r="AA467" s="106">
        <f t="shared" si="164"/>
        <v>9.1715119552800359E-2</v>
      </c>
      <c r="AB467" s="106">
        <f t="shared" si="164"/>
        <v>8.6334413337966098E-2</v>
      </c>
      <c r="AC467" s="106">
        <v>8.6344293707426148E-2</v>
      </c>
    </row>
    <row r="468" spans="2:29">
      <c r="B468" s="103" t="s">
        <v>26</v>
      </c>
      <c r="C468" s="103" t="s">
        <v>86</v>
      </c>
      <c r="D468" s="104" t="s">
        <v>12</v>
      </c>
      <c r="E468" s="105"/>
      <c r="F468" s="105" t="s">
        <v>52</v>
      </c>
      <c r="G468" s="106">
        <f t="shared" si="165"/>
        <v>0.26861575082736849</v>
      </c>
      <c r="H468" s="106">
        <f t="shared" si="165"/>
        <v>0.2587618823395843</v>
      </c>
      <c r="I468" s="106">
        <f t="shared" si="165"/>
        <v>0.26569599650261455</v>
      </c>
      <c r="J468" s="106">
        <f t="shared" si="165"/>
        <v>0.26384966770548185</v>
      </c>
      <c r="K468" s="106">
        <f t="shared" si="165"/>
        <v>0.26464829100826504</v>
      </c>
      <c r="L468" s="106">
        <f t="shared" si="165"/>
        <v>0.26522119505177416</v>
      </c>
      <c r="M468" s="106">
        <f t="shared" si="165"/>
        <v>0.23717368277938569</v>
      </c>
      <c r="N468" s="106">
        <f t="shared" si="165"/>
        <v>0.25705609302933163</v>
      </c>
      <c r="O468" s="106">
        <f t="shared" si="165"/>
        <v>0.2266777793283174</v>
      </c>
      <c r="P468" s="106">
        <f t="shared" si="165"/>
        <v>0.19474979546496507</v>
      </c>
      <c r="Q468" s="106">
        <f t="shared" si="165"/>
        <v>0.19715685468491254</v>
      </c>
      <c r="R468" s="106">
        <f t="shared" si="165"/>
        <v>0.217794301172164</v>
      </c>
      <c r="S468" s="106">
        <f t="shared" si="165"/>
        <v>0.19890088598790584</v>
      </c>
      <c r="T468" s="106">
        <f t="shared" si="165"/>
        <v>0.20403688864536068</v>
      </c>
      <c r="U468" s="106">
        <f t="shared" si="165"/>
        <v>0.20170053323230772</v>
      </c>
      <c r="V468" s="106">
        <f t="shared" si="165"/>
        <v>0.20364039577113671</v>
      </c>
      <c r="W468" s="106">
        <f t="shared" si="165"/>
        <v>0.18606308835575514</v>
      </c>
      <c r="X468" s="106">
        <f t="shared" si="164"/>
        <v>0.17318202682318223</v>
      </c>
      <c r="Y468" s="106">
        <f t="shared" si="164"/>
        <v>0.1827252906151442</v>
      </c>
      <c r="Z468" s="106">
        <f t="shared" si="164"/>
        <v>0.18397543918512196</v>
      </c>
      <c r="AA468" s="106">
        <f t="shared" si="164"/>
        <v>0.17753630917731053</v>
      </c>
      <c r="AB468" s="106">
        <f t="shared" si="164"/>
        <v>0.17799048421889668</v>
      </c>
      <c r="AC468" s="106">
        <v>0.1908569089945818</v>
      </c>
    </row>
    <row r="469" spans="2:29">
      <c r="B469" s="103" t="s">
        <v>26</v>
      </c>
      <c r="C469" s="103" t="s">
        <v>86</v>
      </c>
      <c r="D469" s="104" t="s">
        <v>20</v>
      </c>
      <c r="E469" s="105"/>
      <c r="F469" s="105" t="s">
        <v>52</v>
      </c>
      <c r="G469" s="106">
        <f t="shared" si="165"/>
        <v>2.0258941926245867E-2</v>
      </c>
      <c r="H469" s="106">
        <f t="shared" si="165"/>
        <v>2.3063079709548909E-2</v>
      </c>
      <c r="I469" s="106">
        <f t="shared" si="165"/>
        <v>2.6462437449830543E-2</v>
      </c>
      <c r="J469" s="106">
        <f t="shared" si="165"/>
        <v>2.7381176184490347E-2</v>
      </c>
      <c r="K469" s="106">
        <f t="shared" si="165"/>
        <v>2.599094044447731E-2</v>
      </c>
      <c r="L469" s="106">
        <f t="shared" si="165"/>
        <v>2.68987177046262E-2</v>
      </c>
      <c r="M469" s="106">
        <f t="shared" si="165"/>
        <v>3.729305444573322E-2</v>
      </c>
      <c r="N469" s="106">
        <f t="shared" si="165"/>
        <v>2.7413535897288281E-2</v>
      </c>
      <c r="O469" s="106">
        <f t="shared" si="165"/>
        <v>4.1771402830075001E-2</v>
      </c>
      <c r="P469" s="106">
        <f t="shared" si="165"/>
        <v>8.5102227574176639E-2</v>
      </c>
      <c r="Q469" s="106">
        <f t="shared" si="165"/>
        <v>5.4872191037569906E-2</v>
      </c>
      <c r="R469" s="106">
        <f t="shared" si="165"/>
        <v>4.8119314379059988E-2</v>
      </c>
      <c r="S469" s="106">
        <f t="shared" si="165"/>
        <v>4.2664108970993458E-2</v>
      </c>
      <c r="T469" s="106">
        <f t="shared" si="165"/>
        <v>2.3980985635959001E-2</v>
      </c>
      <c r="U469" s="106">
        <f t="shared" si="165"/>
        <v>2.1388464852988582E-2</v>
      </c>
      <c r="V469" s="106">
        <f t="shared" si="165"/>
        <v>2.0634305443731016E-2</v>
      </c>
      <c r="W469" s="106">
        <f t="shared" si="165"/>
        <v>1.5828894399983209E-2</v>
      </c>
      <c r="X469" s="106">
        <f t="shared" si="164"/>
        <v>1.7377066582845199E-2</v>
      </c>
      <c r="Y469" s="106">
        <f t="shared" si="164"/>
        <v>1.6202121801533267E-2</v>
      </c>
      <c r="Z469" s="106">
        <f t="shared" si="164"/>
        <v>1.5806269214503805E-2</v>
      </c>
      <c r="AA469" s="106">
        <f t="shared" si="164"/>
        <v>9.8301569988137188E-3</v>
      </c>
      <c r="AB469" s="106">
        <f t="shared" si="164"/>
        <v>1.0475801422292439E-2</v>
      </c>
      <c r="AC469" s="106">
        <v>1.2640714592643548E-2</v>
      </c>
    </row>
    <row r="470" spans="2:29">
      <c r="B470" s="103" t="s">
        <v>26</v>
      </c>
      <c r="C470" s="103" t="s">
        <v>86</v>
      </c>
      <c r="D470" s="104" t="s">
        <v>33</v>
      </c>
      <c r="E470" s="105"/>
      <c r="F470" s="105" t="s">
        <v>52</v>
      </c>
      <c r="G470" s="106">
        <f t="shared" si="165"/>
        <v>1</v>
      </c>
      <c r="H470" s="106">
        <f t="shared" si="165"/>
        <v>1</v>
      </c>
      <c r="I470" s="106">
        <f t="shared" si="165"/>
        <v>1</v>
      </c>
      <c r="J470" s="106">
        <f t="shared" si="165"/>
        <v>1</v>
      </c>
      <c r="K470" s="106">
        <f t="shared" si="165"/>
        <v>1</v>
      </c>
      <c r="L470" s="106">
        <f t="shared" si="165"/>
        <v>1</v>
      </c>
      <c r="M470" s="106">
        <f t="shared" si="165"/>
        <v>1</v>
      </c>
      <c r="N470" s="106">
        <f t="shared" si="165"/>
        <v>1</v>
      </c>
      <c r="O470" s="106">
        <f t="shared" si="165"/>
        <v>1</v>
      </c>
      <c r="P470" s="106">
        <f t="shared" si="165"/>
        <v>1</v>
      </c>
      <c r="Q470" s="106">
        <f t="shared" si="165"/>
        <v>1</v>
      </c>
      <c r="R470" s="106">
        <f t="shared" si="165"/>
        <v>1</v>
      </c>
      <c r="S470" s="106">
        <f t="shared" si="165"/>
        <v>1</v>
      </c>
      <c r="T470" s="106">
        <f t="shared" si="165"/>
        <v>1</v>
      </c>
      <c r="U470" s="106">
        <f t="shared" si="165"/>
        <v>1</v>
      </c>
      <c r="V470" s="106">
        <f t="shared" si="165"/>
        <v>1</v>
      </c>
      <c r="W470" s="106">
        <f t="shared" si="165"/>
        <v>1</v>
      </c>
      <c r="X470" s="106">
        <f t="shared" si="164"/>
        <v>1</v>
      </c>
      <c r="Y470" s="106">
        <f t="shared" si="164"/>
        <v>1</v>
      </c>
      <c r="Z470" s="106">
        <f t="shared" si="164"/>
        <v>1</v>
      </c>
      <c r="AA470" s="106">
        <f t="shared" si="164"/>
        <v>1</v>
      </c>
      <c r="AB470" s="106">
        <f t="shared" si="164"/>
        <v>1</v>
      </c>
      <c r="AC470" s="106">
        <v>1</v>
      </c>
    </row>
  </sheetData>
  <mergeCells count="4">
    <mergeCell ref="B1:AC1"/>
    <mergeCell ref="B4:AC4"/>
    <mergeCell ref="B51:AC51"/>
    <mergeCell ref="B81:AC81"/>
  </mergeCells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66">
    <pageSetUpPr fitToPage="1"/>
  </sheetPr>
  <dimension ref="B1:M5"/>
  <sheetViews>
    <sheetView showGridLines="0" showRowColHeaders="0" view="pageBreakPreview" zoomScaleNormal="100" zoomScaleSheetLayoutView="100" workbookViewId="0">
      <selection activeCell="O12" sqref="O12"/>
    </sheetView>
  </sheetViews>
  <sheetFormatPr baseColWidth="10" defaultColWidth="11.42578125" defaultRowHeight="14.25"/>
  <cols>
    <col min="1" max="1" width="1.7109375" style="26" customWidth="1"/>
    <col min="2" max="13" width="11.42578125" style="26"/>
    <col min="14" max="14" width="1.7109375" style="26" customWidth="1"/>
    <col min="15" max="16384" width="11.42578125" style="26"/>
  </cols>
  <sheetData>
    <row r="1" spans="2:13" ht="5.0999999999999996" customHeight="1"/>
    <row r="2" spans="2:13" ht="30" customHeight="1">
      <c r="B2" s="116" t="str">
        <f>+"BALANCE NACIONAL DE ENERGÍA"&amp;" "&amp;Índice!C5</f>
        <v>BALANCE NACIONAL DE ENERGÍA 2022</v>
      </c>
      <c r="C2" s="116"/>
      <c r="D2" s="116"/>
      <c r="E2" s="116"/>
      <c r="F2" s="116"/>
      <c r="G2" s="116"/>
      <c r="H2" s="116"/>
      <c r="I2" s="33"/>
    </row>
    <row r="3" spans="2:13" ht="5.0999999999999996" customHeight="1" thickBot="1"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</row>
    <row r="4" spans="2:13" ht="15" thickTop="1"/>
    <row r="5" spans="2:13">
      <c r="B5" s="34" t="s">
        <v>129</v>
      </c>
    </row>
  </sheetData>
  <mergeCells count="1">
    <mergeCell ref="B2:H2"/>
  </mergeCells>
  <pageMargins left="0.25" right="0.25" top="0.75" bottom="0.75" header="0.3" footer="0.3"/>
  <pageSetup paperSize="9" scale="9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pageSetUpPr fitToPage="1"/>
  </sheetPr>
  <dimension ref="B1:M5"/>
  <sheetViews>
    <sheetView showGridLines="0" showRowColHeaders="0" view="pageBreakPreview" zoomScaleNormal="100" zoomScaleSheetLayoutView="100" workbookViewId="0">
      <selection activeCell="R14" sqref="R14"/>
    </sheetView>
  </sheetViews>
  <sheetFormatPr baseColWidth="10" defaultColWidth="11.42578125" defaultRowHeight="14.25"/>
  <cols>
    <col min="1" max="1" width="1.7109375" style="26" customWidth="1"/>
    <col min="2" max="13" width="11.42578125" style="26"/>
    <col min="14" max="14" width="1.7109375" style="26" customWidth="1"/>
    <col min="15" max="16384" width="11.42578125" style="26"/>
  </cols>
  <sheetData>
    <row r="1" spans="2:13" ht="5.0999999999999996" customHeight="1"/>
    <row r="2" spans="2:13" ht="30" customHeight="1">
      <c r="B2" s="116" t="str">
        <f>+"BALANCE NACIONAL DE ENERGÍA"&amp;" "&amp;Índice!C5</f>
        <v>BALANCE NACIONAL DE ENERGÍA 2022</v>
      </c>
      <c r="C2" s="116"/>
      <c r="D2" s="116"/>
      <c r="E2" s="116"/>
      <c r="F2" s="116"/>
      <c r="G2" s="116"/>
      <c r="H2" s="116"/>
      <c r="I2" s="33"/>
    </row>
    <row r="3" spans="2:13" ht="5.0999999999999996" customHeight="1" thickBot="1"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</row>
    <row r="4" spans="2:13" ht="15" thickTop="1"/>
    <row r="5" spans="2:13">
      <c r="B5" s="34" t="s">
        <v>130</v>
      </c>
    </row>
  </sheetData>
  <mergeCells count="1">
    <mergeCell ref="B2:H2"/>
  </mergeCells>
  <pageMargins left="0.25" right="0.25" top="0.75" bottom="0.75" header="0.3" footer="0.3"/>
  <pageSetup paperSize="9" scale="9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3">
    <pageSetUpPr fitToPage="1"/>
  </sheetPr>
  <dimension ref="B1:M5"/>
  <sheetViews>
    <sheetView showGridLines="0" showRowColHeaders="0" view="pageBreakPreview" zoomScaleNormal="100" zoomScaleSheetLayoutView="100" workbookViewId="0">
      <selection activeCell="R14" sqref="R14"/>
    </sheetView>
  </sheetViews>
  <sheetFormatPr baseColWidth="10" defaultColWidth="11.42578125" defaultRowHeight="14.25"/>
  <cols>
    <col min="1" max="1" width="1.7109375" style="26" customWidth="1"/>
    <col min="2" max="13" width="11.42578125" style="26"/>
    <col min="14" max="14" width="1.7109375" style="26" customWidth="1"/>
    <col min="15" max="16384" width="11.42578125" style="26"/>
  </cols>
  <sheetData>
    <row r="1" spans="2:13" ht="5.0999999999999996" customHeight="1"/>
    <row r="2" spans="2:13" ht="30" customHeight="1">
      <c r="B2" s="116" t="str">
        <f>+"BALANCE NACIONAL DE ENERGÍA"&amp;" "&amp;Índice!C5</f>
        <v>BALANCE NACIONAL DE ENERGÍA 2022</v>
      </c>
      <c r="C2" s="116"/>
      <c r="D2" s="116"/>
      <c r="E2" s="116"/>
      <c r="F2" s="116"/>
      <c r="G2" s="116"/>
      <c r="H2" s="116"/>
      <c r="I2" s="33"/>
    </row>
    <row r="3" spans="2:13" ht="5.0999999999999996" customHeight="1" thickBot="1"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</row>
    <row r="4" spans="2:13" ht="15" thickTop="1"/>
    <row r="5" spans="2:13">
      <c r="B5" s="34" t="s">
        <v>131</v>
      </c>
    </row>
  </sheetData>
  <mergeCells count="1">
    <mergeCell ref="B2:H2"/>
  </mergeCells>
  <pageMargins left="0.25" right="0.25" top="0.75" bottom="0.75" header="0.3" footer="0.3"/>
  <pageSetup paperSize="9" scale="9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4">
    <pageSetUpPr fitToPage="1"/>
  </sheetPr>
  <dimension ref="B1:Y46"/>
  <sheetViews>
    <sheetView showGridLines="0" showRowColHeaders="0" view="pageBreakPreview" topLeftCell="A16" zoomScaleNormal="100" zoomScaleSheetLayoutView="100" workbookViewId="0">
      <selection activeCell="B7" sqref="B7:Y45"/>
    </sheetView>
  </sheetViews>
  <sheetFormatPr baseColWidth="10" defaultColWidth="11.42578125" defaultRowHeight="14.25"/>
  <cols>
    <col min="1" max="1" width="1.7109375" style="26" customWidth="1"/>
    <col min="2" max="2" width="22.140625" style="26" customWidth="1"/>
    <col min="3" max="25" width="8.42578125" style="26" customWidth="1"/>
    <col min="26" max="26" width="1.7109375" style="26" customWidth="1"/>
    <col min="27" max="16384" width="11.42578125" style="26"/>
  </cols>
  <sheetData>
    <row r="1" spans="2:25" ht="5.0999999999999996" customHeight="1"/>
    <row r="2" spans="2:25" ht="30" customHeight="1">
      <c r="B2" s="116" t="str">
        <f>+"BALANCE NACIONAL DE ENERGÍA"&amp;" "&amp;Índice!C5</f>
        <v>BALANCE NACIONAL DE ENERGÍA 2022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49"/>
      <c r="Q2" s="49"/>
      <c r="R2" s="49"/>
      <c r="S2" s="49"/>
      <c r="T2" s="49"/>
      <c r="U2" s="33"/>
    </row>
    <row r="3" spans="2:25" ht="5.0999999999999996" customHeight="1" thickBot="1"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</row>
    <row r="4" spans="2:25" ht="15" thickTop="1"/>
    <row r="5" spans="2:25">
      <c r="B5" s="34" t="s">
        <v>132</v>
      </c>
      <c r="C5" s="34"/>
      <c r="D5" s="34"/>
      <c r="E5" s="34"/>
      <c r="F5" s="34"/>
      <c r="G5" s="34"/>
      <c r="H5" s="34"/>
      <c r="I5" s="34"/>
      <c r="J5" s="34"/>
    </row>
    <row r="7" spans="2:25">
      <c r="B7" s="50" t="s">
        <v>133</v>
      </c>
      <c r="C7" s="68">
        <v>2000</v>
      </c>
      <c r="D7" s="68">
        <v>2001</v>
      </c>
      <c r="E7" s="68">
        <v>2002</v>
      </c>
      <c r="F7" s="68">
        <v>2003</v>
      </c>
      <c r="G7" s="68">
        <v>2004</v>
      </c>
      <c r="H7" s="68">
        <v>2005</v>
      </c>
      <c r="I7" s="68">
        <v>2006</v>
      </c>
      <c r="J7" s="68">
        <v>2007</v>
      </c>
      <c r="K7" s="68">
        <v>2008</v>
      </c>
      <c r="L7" s="68">
        <v>2009</v>
      </c>
      <c r="M7" s="68">
        <v>2010</v>
      </c>
      <c r="N7" s="68">
        <v>2011</v>
      </c>
      <c r="O7" s="68">
        <v>2012</v>
      </c>
      <c r="P7" s="68">
        <v>2013</v>
      </c>
      <c r="Q7" s="68">
        <v>2014</v>
      </c>
      <c r="R7" s="68">
        <v>2015</v>
      </c>
      <c r="S7" s="68">
        <v>2016</v>
      </c>
      <c r="T7" s="68">
        <v>2017</v>
      </c>
      <c r="U7" s="68">
        <v>2018</v>
      </c>
      <c r="V7" s="68">
        <v>2019</v>
      </c>
      <c r="W7" s="68">
        <v>2020</v>
      </c>
      <c r="X7" s="68">
        <v>2021</v>
      </c>
      <c r="Y7" s="68">
        <v>2022</v>
      </c>
    </row>
    <row r="8" spans="2:25">
      <c r="B8" s="51" t="s">
        <v>9</v>
      </c>
      <c r="C8" s="52"/>
      <c r="D8" s="52"/>
      <c r="E8" s="52"/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</row>
    <row r="9" spans="2:25">
      <c r="B9" s="53" t="s">
        <v>23</v>
      </c>
      <c r="C9" s="70">
        <f>'BNE-BD'!G88</f>
        <v>15948.439601316226</v>
      </c>
      <c r="D9" s="70">
        <f>'BNE-BD'!H88</f>
        <v>13775.401095074254</v>
      </c>
      <c r="E9" s="70">
        <f>'BNE-BD'!I88</f>
        <v>17745.743169746052</v>
      </c>
      <c r="F9" s="70">
        <f>'BNE-BD'!J88</f>
        <v>19698.414276593241</v>
      </c>
      <c r="G9" s="70">
        <f>'BNE-BD'!K88</f>
        <v>19972.720937884405</v>
      </c>
      <c r="H9" s="70">
        <f>'BNE-BD'!L88</f>
        <v>22042.983625850396</v>
      </c>
      <c r="I9" s="70">
        <f>'BNE-BD'!M88</f>
        <v>15336.494006753375</v>
      </c>
      <c r="J9" s="70">
        <f>'BNE-BD'!N88</f>
        <v>24630.367720590511</v>
      </c>
      <c r="K9" s="70">
        <f>'BNE-BD'!O88</f>
        <v>20999.22484372777</v>
      </c>
      <c r="L9" s="70">
        <f>'BNE-BD'!P88</f>
        <v>22949.412025555841</v>
      </c>
      <c r="M9" s="70">
        <f>'BNE-BD'!Q88</f>
        <v>22896.326024451268</v>
      </c>
      <c r="N9" s="70">
        <f>'BNE-BD'!R88</f>
        <v>23900.574798323054</v>
      </c>
      <c r="O9" s="70">
        <f>'BNE-BD'!S88</f>
        <v>24021.637575793815</v>
      </c>
      <c r="P9" s="70">
        <f>'BNE-BD'!T88</f>
        <v>22959.142391153357</v>
      </c>
      <c r="Q9" s="70">
        <f>'BNE-BD'!U88</f>
        <v>26519.051222730806</v>
      </c>
      <c r="R9" s="70">
        <f>'BNE-BD'!V88</f>
        <v>29206.352978586314</v>
      </c>
      <c r="S9" s="70">
        <f>'BNE-BD'!W88</f>
        <v>23285.60000133888</v>
      </c>
      <c r="T9" s="70">
        <f>'BNE-BD'!X88</f>
        <v>19898.505906252751</v>
      </c>
      <c r="U9" s="70">
        <f>'BNE-BD'!Y88</f>
        <v>21279.81185443854</v>
      </c>
      <c r="V9" s="70">
        <f>'BNE-BD'!Z88</f>
        <v>22039.238004430972</v>
      </c>
      <c r="W9" s="70">
        <f>'BNE-BD'!AA88</f>
        <v>14258.92611663589</v>
      </c>
      <c r="X9" s="70">
        <f>'BNE-BD'!AB88</f>
        <v>21737.792921040251</v>
      </c>
      <c r="Y9" s="70">
        <f>'BNE-BD'!AC88</f>
        <v>24251.230574752288</v>
      </c>
    </row>
    <row r="10" spans="2:25">
      <c r="B10" s="53" t="s">
        <v>16</v>
      </c>
      <c r="C10" s="70">
        <f>'BNE-BD'!G89</f>
        <v>108200.49157731548</v>
      </c>
      <c r="D10" s="70">
        <f>'BNE-BD'!H89</f>
        <v>109706.54797154562</v>
      </c>
      <c r="E10" s="70">
        <f>'BNE-BD'!I89</f>
        <v>107780.91454582772</v>
      </c>
      <c r="F10" s="70">
        <f>'BNE-BD'!J89</f>
        <v>107503.78150219723</v>
      </c>
      <c r="G10" s="70">
        <f>'BNE-BD'!K89</f>
        <v>127320.83668606867</v>
      </c>
      <c r="H10" s="70">
        <f>'BNE-BD'!L89</f>
        <v>120907.78966861848</v>
      </c>
      <c r="I10" s="70">
        <f>'BNE-BD'!M89</f>
        <v>115843.68654050733</v>
      </c>
      <c r="J10" s="70">
        <f>'BNE-BD'!N89</f>
        <v>116883.57555504565</v>
      </c>
      <c r="K10" s="70">
        <f>'BNE-BD'!O89</f>
        <v>105647.69667771047</v>
      </c>
      <c r="L10" s="70">
        <f>'BNE-BD'!P89</f>
        <v>118263.85411956257</v>
      </c>
      <c r="M10" s="70">
        <f>'BNE-BD'!Q89</f>
        <v>111426.40920684558</v>
      </c>
      <c r="N10" s="70">
        <f>'BNE-BD'!R89</f>
        <v>103830.85059922862</v>
      </c>
      <c r="O10" s="70">
        <f>'BNE-BD'!S89</f>
        <v>106079.83897872191</v>
      </c>
      <c r="P10" s="70">
        <f>'BNE-BD'!T89</f>
        <v>100142.62367455209</v>
      </c>
      <c r="Q10" s="70">
        <f>'BNE-BD'!U89</f>
        <v>97024.917926204478</v>
      </c>
      <c r="R10" s="70">
        <f>'BNE-BD'!V89</f>
        <v>95718.414581100616</v>
      </c>
      <c r="S10" s="70">
        <f>'BNE-BD'!W89</f>
        <v>94073.523727622174</v>
      </c>
      <c r="T10" s="70">
        <f>'BNE-BD'!X89</f>
        <v>90976.778122254385</v>
      </c>
      <c r="U10" s="70">
        <f>'BNE-BD'!Y89</f>
        <v>92228.211563917459</v>
      </c>
      <c r="V10" s="70">
        <f>'BNE-BD'!Z89</f>
        <v>93698.001446564318</v>
      </c>
      <c r="W10" s="70">
        <f>'BNE-BD'!AA89</f>
        <v>96759.665204062811</v>
      </c>
      <c r="X10" s="70">
        <f>'BNE-BD'!AB89</f>
        <v>106843.81115881674</v>
      </c>
      <c r="Y10" s="70">
        <f>'BNE-BD'!AC89</f>
        <v>101627.07425535018</v>
      </c>
    </row>
    <row r="11" spans="2:25">
      <c r="B11" s="53" t="s">
        <v>29</v>
      </c>
      <c r="C11" s="70">
        <f>'BNE-BD'!G90</f>
        <v>12922.168562598419</v>
      </c>
      <c r="D11" s="70">
        <f>'BNE-BD'!H90</f>
        <v>12422.350901709582</v>
      </c>
      <c r="E11" s="70">
        <f>'BNE-BD'!I90</f>
        <v>11668.911617763857</v>
      </c>
      <c r="F11" s="70">
        <f>'BNE-BD'!J90</f>
        <v>11093.262317624229</v>
      </c>
      <c r="G11" s="70">
        <f>'BNE-BD'!K90</f>
        <v>5464.4303698593376</v>
      </c>
      <c r="H11" s="70">
        <f>'BNE-BD'!L90</f>
        <v>6107.2397333949048</v>
      </c>
      <c r="I11" s="70">
        <f>'BNE-BD'!M90</f>
        <v>6135.7298012526862</v>
      </c>
      <c r="J11" s="70">
        <f>'BNE-BD'!N90</f>
        <v>6345.5821347230631</v>
      </c>
      <c r="K11" s="70">
        <f>'BNE-BD'!O90</f>
        <v>6483.7152744493969</v>
      </c>
      <c r="L11" s="70">
        <f>'BNE-BD'!P90</f>
        <v>7457.4970820385661</v>
      </c>
      <c r="M11" s="70">
        <f>'BNE-BD'!Q90</f>
        <v>7077.5063808049035</v>
      </c>
      <c r="N11" s="70">
        <f>'BNE-BD'!R90</f>
        <v>6646.9344930460675</v>
      </c>
      <c r="O11" s="70">
        <f>'BNE-BD'!S90</f>
        <v>6830.0956047472164</v>
      </c>
      <c r="P11" s="70">
        <f>'BNE-BD'!T90</f>
        <v>6406.4</v>
      </c>
      <c r="Q11" s="70">
        <f>'BNE-BD'!U90</f>
        <v>5941.3924661459223</v>
      </c>
      <c r="R11" s="70">
        <f>'BNE-BD'!V90</f>
        <v>5752.4875905052277</v>
      </c>
      <c r="S11" s="70">
        <f>'BNE-BD'!W90</f>
        <v>5519.0989218121349</v>
      </c>
      <c r="T11" s="70">
        <f>'BNE-BD'!X90</f>
        <v>5689.9157825223429</v>
      </c>
      <c r="U11" s="70">
        <f>'BNE-BD'!Y90</f>
        <v>4637.3220187119814</v>
      </c>
      <c r="V11" s="70">
        <f>'BNE-BD'!Z90</f>
        <v>4373.5570831646783</v>
      </c>
      <c r="W11" s="70">
        <f>'BNE-BD'!AA90</f>
        <v>4654.2817604455213</v>
      </c>
      <c r="X11" s="70">
        <f>'BNE-BD'!AB90</f>
        <v>4405.4246421073967</v>
      </c>
      <c r="Y11" s="70">
        <f>'BNE-BD'!AC90</f>
        <v>4465.9982324653029</v>
      </c>
    </row>
    <row r="12" spans="2:25">
      <c r="B12" s="53" t="s">
        <v>18</v>
      </c>
      <c r="C12" s="70">
        <f>'BNE-BD'!G91</f>
        <v>6169.1092136709321</v>
      </c>
      <c r="D12" s="70">
        <f>'BNE-BD'!H91</f>
        <v>6388.1542620249675</v>
      </c>
      <c r="E12" s="70">
        <f>'BNE-BD'!I91</f>
        <v>7280.5172010541992</v>
      </c>
      <c r="F12" s="70">
        <f>'BNE-BD'!J91</f>
        <v>7666.3064411715468</v>
      </c>
      <c r="G12" s="70">
        <f>'BNE-BD'!K91</f>
        <v>6021.2686743039485</v>
      </c>
      <c r="H12" s="70">
        <f>'BNE-BD'!L91</f>
        <v>2475.1534258829442</v>
      </c>
      <c r="I12" s="70">
        <f>'BNE-BD'!M91</f>
        <v>3991.9539847799479</v>
      </c>
      <c r="J12" s="70">
        <f>'BNE-BD'!N91</f>
        <v>3748.1114509204135</v>
      </c>
      <c r="K12" s="70">
        <f>'BNE-BD'!O91</f>
        <v>4507.7244709238721</v>
      </c>
      <c r="L12" s="70">
        <f>'BNE-BD'!P91</f>
        <v>3993.359873155574</v>
      </c>
      <c r="M12" s="70">
        <f>'BNE-BD'!Q91</f>
        <v>6245.6278948463632</v>
      </c>
      <c r="N12" s="70">
        <f>'BNE-BD'!R91</f>
        <v>6143.7808316372111</v>
      </c>
      <c r="O12" s="70">
        <f>'BNE-BD'!S91</f>
        <v>8713.129569634104</v>
      </c>
      <c r="P12" s="70">
        <f>'BNE-BD'!T91</f>
        <v>5426.7367649820262</v>
      </c>
      <c r="Q12" s="70">
        <f>'BNE-BD'!U91</f>
        <v>1362.4598713866114</v>
      </c>
      <c r="R12" s="70">
        <f>'BNE-BD'!V91</f>
        <v>5174.1471570236818</v>
      </c>
      <c r="S12" s="70">
        <f>'BNE-BD'!W91</f>
        <v>6574.5170178362732</v>
      </c>
      <c r="T12" s="70">
        <f>'BNE-BD'!X91</f>
        <v>2708.6321221540393</v>
      </c>
      <c r="U12" s="70">
        <f>'BNE-BD'!Y91</f>
        <v>6172.9677715496937</v>
      </c>
      <c r="V12" s="70">
        <f>'BNE-BD'!Z91</f>
        <v>8931.8296573647713</v>
      </c>
      <c r="W12" s="70">
        <f>'BNE-BD'!AA91</f>
        <v>6422.2135896204045</v>
      </c>
      <c r="X12" s="70">
        <f>'BNE-BD'!AB91</f>
        <v>4397.623138288619</v>
      </c>
      <c r="Y12" s="70">
        <f>'BNE-BD'!AC91</f>
        <v>3412.804534027925</v>
      </c>
    </row>
    <row r="13" spans="2:25">
      <c r="B13" s="53" t="s">
        <v>34</v>
      </c>
      <c r="C13" s="70">
        <f>'BNE-BD'!G92</f>
        <v>0</v>
      </c>
      <c r="D13" s="70">
        <f>'BNE-BD'!H92</f>
        <v>0</v>
      </c>
      <c r="E13" s="70">
        <f>'BNE-BD'!I92</f>
        <v>0</v>
      </c>
      <c r="F13" s="70">
        <f>'BNE-BD'!J92</f>
        <v>0</v>
      </c>
      <c r="G13" s="70">
        <f>'BNE-BD'!K92</f>
        <v>0</v>
      </c>
      <c r="H13" s="70">
        <f>'BNE-BD'!L92</f>
        <v>0</v>
      </c>
      <c r="I13" s="70">
        <f>'BNE-BD'!M92</f>
        <v>0</v>
      </c>
      <c r="J13" s="70">
        <f>'BNE-BD'!N92</f>
        <v>294.24549452484291</v>
      </c>
      <c r="K13" s="70">
        <f>'BNE-BD'!O92</f>
        <v>301.32106521823681</v>
      </c>
      <c r="L13" s="70">
        <f>'BNE-BD'!P92</f>
        <v>214.62450181292718</v>
      </c>
      <c r="M13" s="70">
        <f>'BNE-BD'!Q92</f>
        <v>238.7556263523866</v>
      </c>
      <c r="N13" s="70">
        <f>'BNE-BD'!R92</f>
        <v>262.7092011730233</v>
      </c>
      <c r="O13" s="70">
        <f>'BNE-BD'!S92</f>
        <v>286.54920965930717</v>
      </c>
      <c r="P13" s="70">
        <f>'BNE-BD'!T92</f>
        <v>310.60653249700925</v>
      </c>
      <c r="Q13" s="70">
        <f>'BNE-BD'!U92</f>
        <v>334.7275969298496</v>
      </c>
      <c r="R13" s="70">
        <f>'BNE-BD'!V92</f>
        <v>1066.7867186547378</v>
      </c>
      <c r="S13" s="70">
        <f>'BNE-BD'!W92</f>
        <v>1382.5487418580954</v>
      </c>
      <c r="T13" s="70">
        <f>'BNE-BD'!X92</f>
        <v>1382.2593868587187</v>
      </c>
      <c r="U13" s="70">
        <f>'BNE-BD'!Y92</f>
        <v>1436.4423101647646</v>
      </c>
      <c r="V13" s="70">
        <f>'BNE-BD'!Z92</f>
        <v>1481.7085034520912</v>
      </c>
      <c r="W13" s="70">
        <f>'BNE-BD'!AA92</f>
        <v>1514.707938021427</v>
      </c>
      <c r="X13" s="70">
        <f>'BNE-BD'!AB92</f>
        <v>1583.044662474837</v>
      </c>
      <c r="Y13" s="70">
        <f>'BNE-BD'!AC92</f>
        <v>1604.1525221590839</v>
      </c>
    </row>
    <row r="14" spans="2:25">
      <c r="B14" s="53" t="s">
        <v>20</v>
      </c>
      <c r="C14" s="70">
        <f>'BNE-BD'!G93</f>
        <v>5143.4309541595485</v>
      </c>
      <c r="D14" s="70">
        <f>'BNE-BD'!H93</f>
        <v>5515.8266305419693</v>
      </c>
      <c r="E14" s="70">
        <f>'BNE-BD'!I93</f>
        <v>5988.9406898266543</v>
      </c>
      <c r="F14" s="70">
        <f>'BNE-BD'!J93</f>
        <v>6608.7250920860024</v>
      </c>
      <c r="G14" s="70">
        <f>'BNE-BD'!K93</f>
        <v>5062.405325045871</v>
      </c>
      <c r="H14" s="70">
        <f>'BNE-BD'!L93</f>
        <v>5104.245331372098</v>
      </c>
      <c r="I14" s="70">
        <f>'BNE-BD'!M93</f>
        <v>5362.5804569250186</v>
      </c>
      <c r="J14" s="70">
        <f>'BNE-BD'!N93</f>
        <v>5874.8068123953353</v>
      </c>
      <c r="K14" s="70">
        <f>'BNE-BD'!O93</f>
        <v>7740.5519830797693</v>
      </c>
      <c r="L14" s="70">
        <f>'BNE-BD'!P93</f>
        <v>7113.1720086867372</v>
      </c>
      <c r="M14" s="70">
        <f>'BNE-BD'!Q93</f>
        <v>2266.6958605105851</v>
      </c>
      <c r="N14" s="70">
        <f>'BNE-BD'!R93</f>
        <v>2132.0140588283725</v>
      </c>
      <c r="O14" s="70">
        <f>'BNE-BD'!S93</f>
        <v>2325.5069401275014</v>
      </c>
      <c r="P14" s="70">
        <f>'BNE-BD'!T93</f>
        <v>2279.683445828724</v>
      </c>
      <c r="Q14" s="70">
        <f>'BNE-BD'!U93</f>
        <v>2724.5779146424602</v>
      </c>
      <c r="R14" s="70">
        <f>'BNE-BD'!V93</f>
        <v>3939.179314921771</v>
      </c>
      <c r="S14" s="70">
        <f>'BNE-BD'!W93</f>
        <v>2090.3638630331011</v>
      </c>
      <c r="T14" s="70">
        <f>'BNE-BD'!X93</f>
        <v>2592.6299397967841</v>
      </c>
      <c r="U14" s="70">
        <f>'BNE-BD'!Y93</f>
        <v>2404.6570495257038</v>
      </c>
      <c r="V14" s="70">
        <f>'BNE-BD'!Z93</f>
        <v>2915.98751247679</v>
      </c>
      <c r="W14" s="70">
        <f>'BNE-BD'!AA93</f>
        <v>2578.7818719941065</v>
      </c>
      <c r="X14" s="70">
        <f>'BNE-BD'!AB93</f>
        <v>2330.7283807636259</v>
      </c>
      <c r="Y14" s="70">
        <f>'BNE-BD'!AC93</f>
        <v>3904.8674209859532</v>
      </c>
    </row>
    <row r="15" spans="2:25">
      <c r="B15" s="51" t="s">
        <v>43</v>
      </c>
      <c r="C15" s="70">
        <f>'BNE-BD'!G94</f>
        <v>148383.63990906058</v>
      </c>
      <c r="D15" s="70">
        <f>'BNE-BD'!H94</f>
        <v>147808.2808608964</v>
      </c>
      <c r="E15" s="70">
        <f>'BNE-BD'!I94</f>
        <v>150465.02722421847</v>
      </c>
      <c r="F15" s="70">
        <f>'BNE-BD'!J94</f>
        <v>152570.48962967229</v>
      </c>
      <c r="G15" s="70">
        <f>'BNE-BD'!K94</f>
        <v>163841.66199316221</v>
      </c>
      <c r="H15" s="70">
        <f>'BNE-BD'!L94</f>
        <v>156637.41178511883</v>
      </c>
      <c r="I15" s="70">
        <f>'BNE-BD'!M94</f>
        <v>146670.44479021837</v>
      </c>
      <c r="J15" s="70">
        <f>'BNE-BD'!N94</f>
        <v>157776.68916819981</v>
      </c>
      <c r="K15" s="70">
        <f>'BNE-BD'!O94</f>
        <v>145680.2343151095</v>
      </c>
      <c r="L15" s="70">
        <f>'BNE-BD'!P94</f>
        <v>159991.91961081224</v>
      </c>
      <c r="M15" s="70">
        <f>'BNE-BD'!Q94</f>
        <v>150151.3209938111</v>
      </c>
      <c r="N15" s="70">
        <f>'BNE-BD'!R94</f>
        <v>142916.86398223636</v>
      </c>
      <c r="O15" s="70">
        <f>'BNE-BD'!S94</f>
        <v>148256.75787868383</v>
      </c>
      <c r="P15" s="70">
        <f>'BNE-BD'!T94</f>
        <v>137525.19280901321</v>
      </c>
      <c r="Q15" s="70">
        <f>'BNE-BD'!U94</f>
        <v>133907.12699804013</v>
      </c>
      <c r="R15" s="70">
        <f>'BNE-BD'!V94</f>
        <v>140857.36834079237</v>
      </c>
      <c r="S15" s="70">
        <f>'BNE-BD'!W94</f>
        <v>132925.65227350066</v>
      </c>
      <c r="T15" s="70">
        <f>'BNE-BD'!X94</f>
        <v>123248.721259839</v>
      </c>
      <c r="U15" s="70">
        <f>'BNE-BD'!Y94</f>
        <v>128159.41256830815</v>
      </c>
      <c r="V15" s="70">
        <f>'BNE-BD'!Z94</f>
        <v>133440.3222074536</v>
      </c>
      <c r="W15" s="70">
        <f>'BNE-BD'!AA94</f>
        <v>126188.57648078016</v>
      </c>
      <c r="X15" s="70">
        <f>'BNE-BD'!AB94</f>
        <v>141298.42490349145</v>
      </c>
      <c r="Y15" s="70">
        <f>'BNE-BD'!AC94</f>
        <v>139266.12753974073</v>
      </c>
    </row>
    <row r="16" spans="2:25">
      <c r="B16" s="51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</row>
    <row r="17" spans="2:25">
      <c r="B17" s="54" t="s">
        <v>10</v>
      </c>
      <c r="C17" s="55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</row>
    <row r="18" spans="2:25">
      <c r="B18" s="53" t="s">
        <v>71</v>
      </c>
      <c r="C18" s="69">
        <f>'BNE-BD'!G95</f>
        <v>0</v>
      </c>
      <c r="D18" s="69">
        <f>'BNE-BD'!H95</f>
        <v>0</v>
      </c>
      <c r="E18" s="69">
        <f>'BNE-BD'!I95</f>
        <v>0</v>
      </c>
      <c r="F18" s="69">
        <f>'BNE-BD'!J95</f>
        <v>0</v>
      </c>
      <c r="G18" s="69">
        <f>'BNE-BD'!K95</f>
        <v>0</v>
      </c>
      <c r="H18" s="69">
        <f>'BNE-BD'!L95</f>
        <v>0</v>
      </c>
      <c r="I18" s="69">
        <f>'BNE-BD'!M95</f>
        <v>0</v>
      </c>
      <c r="J18" s="69">
        <f>'BNE-BD'!N95</f>
        <v>0</v>
      </c>
      <c r="K18" s="69">
        <f>'BNE-BD'!O95</f>
        <v>0</v>
      </c>
      <c r="L18" s="69">
        <f>'BNE-BD'!P95</f>
        <v>0</v>
      </c>
      <c r="M18" s="69">
        <f>'BNE-BD'!Q95</f>
        <v>0</v>
      </c>
      <c r="N18" s="69">
        <f>'BNE-BD'!R95</f>
        <v>0</v>
      </c>
      <c r="O18" s="69">
        <f>'BNE-BD'!S95</f>
        <v>0</v>
      </c>
      <c r="P18" s="69">
        <f>'BNE-BD'!T95</f>
        <v>0</v>
      </c>
      <c r="Q18" s="69">
        <f>'BNE-BD'!U95</f>
        <v>0</v>
      </c>
      <c r="R18" s="69">
        <f>'BNE-BD'!V95</f>
        <v>0</v>
      </c>
      <c r="S18" s="69">
        <f>'BNE-BD'!W95</f>
        <v>0</v>
      </c>
      <c r="T18" s="69">
        <f>'BNE-BD'!X95</f>
        <v>48755.583567524329</v>
      </c>
      <c r="U18" s="69">
        <f>'BNE-BD'!Y95</f>
        <v>50235.41831455889</v>
      </c>
      <c r="V18" s="69">
        <f>'BNE-BD'!Z95</f>
        <v>48777.656278678245</v>
      </c>
      <c r="W18" s="69">
        <f>'BNE-BD'!AA95</f>
        <v>20844.441857856618</v>
      </c>
      <c r="X18" s="69">
        <f>'BNE-BD'!AB95</f>
        <v>24382.669298739733</v>
      </c>
      <c r="Y18" s="69">
        <f>'BNE-BD'!AC95</f>
        <v>30326.661304412701</v>
      </c>
    </row>
    <row r="19" spans="2:25">
      <c r="B19" s="53" t="s">
        <v>22</v>
      </c>
      <c r="C19" s="69">
        <f>'BNE-BD'!G96</f>
        <v>1042.1717321660706</v>
      </c>
      <c r="D19" s="69">
        <f>'BNE-BD'!H96</f>
        <v>1205.1212327227308</v>
      </c>
      <c r="E19" s="69">
        <f>'BNE-BD'!I96</f>
        <v>1220.3321931595469</v>
      </c>
      <c r="F19" s="69">
        <f>'BNE-BD'!J96</f>
        <v>1140.3832837332168</v>
      </c>
      <c r="G19" s="69">
        <f>'BNE-BD'!K96</f>
        <v>992.3347394793916</v>
      </c>
      <c r="H19" s="69">
        <f>'BNE-BD'!L96</f>
        <v>1262.5617862725167</v>
      </c>
      <c r="I19" s="69">
        <f>'BNE-BD'!M96</f>
        <v>1257.6380241764805</v>
      </c>
      <c r="J19" s="69">
        <f>'BNE-BD'!N96</f>
        <v>1263.363647102309</v>
      </c>
      <c r="K19" s="69">
        <f>'BNE-BD'!O96</f>
        <v>1355.2790073094318</v>
      </c>
      <c r="L19" s="69">
        <f>'BNE-BD'!P96</f>
        <v>201.29431405516297</v>
      </c>
      <c r="M19" s="69">
        <f>'BNE-BD'!Q96</f>
        <v>1.974997491691155</v>
      </c>
      <c r="N19" s="69">
        <f>'BNE-BD'!R96</f>
        <v>1.8813719450983422</v>
      </c>
      <c r="O19" s="69">
        <f>'BNE-BD'!S96</f>
        <v>21.21106224281943</v>
      </c>
      <c r="P19" s="69">
        <f>'BNE-BD'!T96</f>
        <v>1017.7408895104761</v>
      </c>
      <c r="Q19" s="69">
        <f>'BNE-BD'!U96</f>
        <v>2468.7951965566194</v>
      </c>
      <c r="R19" s="69">
        <f>'BNE-BD'!V96</f>
        <v>1119.0093957536117</v>
      </c>
      <c r="S19" s="69">
        <f>'BNE-BD'!W96</f>
        <v>2478.2768811753967</v>
      </c>
      <c r="T19" s="69">
        <f>'BNE-BD'!X96</f>
        <v>2110.7578137257815</v>
      </c>
      <c r="U19" s="69">
        <f>'BNE-BD'!Y96</f>
        <v>2097.977934417464</v>
      </c>
      <c r="V19" s="69">
        <f>'BNE-BD'!Z96</f>
        <v>1566.2273627783775</v>
      </c>
      <c r="W19" s="69">
        <f>'BNE-BD'!AA96</f>
        <v>1684.9999075335863</v>
      </c>
      <c r="X19" s="69">
        <f>'BNE-BD'!AB96</f>
        <v>1502.561268789824</v>
      </c>
      <c r="Y19" s="69">
        <f>'BNE-BD'!AC96</f>
        <v>1629.0864502881852</v>
      </c>
    </row>
    <row r="20" spans="2:25">
      <c r="B20" s="53" t="s">
        <v>21</v>
      </c>
      <c r="C20" s="69">
        <f>'BNE-BD'!G97</f>
        <v>6333.8093883684851</v>
      </c>
      <c r="D20" s="69">
        <f>'BNE-BD'!H97</f>
        <v>6131.4864682250927</v>
      </c>
      <c r="E20" s="69">
        <f>'BNE-BD'!I97</f>
        <v>5788.0520091399176</v>
      </c>
      <c r="F20" s="69">
        <f>'BNE-BD'!J97</f>
        <v>5625.914486499064</v>
      </c>
      <c r="G20" s="69">
        <f>'BNE-BD'!K97</f>
        <v>3829.6249503539057</v>
      </c>
      <c r="H20" s="69">
        <f>'BNE-BD'!L97</f>
        <v>4386.7313979334431</v>
      </c>
      <c r="I20" s="69">
        <f>'BNE-BD'!M97</f>
        <v>4682.259021452016</v>
      </c>
      <c r="J20" s="69">
        <f>'BNE-BD'!N97</f>
        <v>5537.0923517343599</v>
      </c>
      <c r="K20" s="69">
        <f>'BNE-BD'!O97</f>
        <v>5545.5889150597623</v>
      </c>
      <c r="L20" s="69">
        <f>'BNE-BD'!P97</f>
        <v>6458.8842311488997</v>
      </c>
      <c r="M20" s="69">
        <f>'BNE-BD'!Q97</f>
        <v>6501.1971677444581</v>
      </c>
      <c r="N20" s="69">
        <f>'BNE-BD'!R97</f>
        <v>6351.4370408581626</v>
      </c>
      <c r="O20" s="69">
        <f>'BNE-BD'!S97</f>
        <v>5939.3701684749776</v>
      </c>
      <c r="P20" s="69">
        <f>'BNE-BD'!T97</f>
        <v>6173.3656304820433</v>
      </c>
      <c r="Q20" s="69">
        <f>'BNE-BD'!U97</f>
        <v>5966.6068688069818</v>
      </c>
      <c r="R20" s="69">
        <f>'BNE-BD'!V97</f>
        <v>5522.5677809056951</v>
      </c>
      <c r="S20" s="69">
        <f>'BNE-BD'!W97</f>
        <v>5378.545230633883</v>
      </c>
      <c r="T20" s="69">
        <f>'BNE-BD'!X97</f>
        <v>4955.61299999115</v>
      </c>
      <c r="U20" s="69">
        <f>'BNE-BD'!Y97</f>
        <v>4795.3709941152829</v>
      </c>
      <c r="V20" s="69">
        <f>'BNE-BD'!Z97</f>
        <v>4782.5301091119272</v>
      </c>
      <c r="W20" s="69">
        <f>'BNE-BD'!AA97</f>
        <v>5190.7740177704545</v>
      </c>
      <c r="X20" s="69">
        <f>'BNE-BD'!AB97</f>
        <v>5586.9754854775456</v>
      </c>
      <c r="Y20" s="69">
        <f>'BNE-BD'!AC97</f>
        <v>5333.8521201893964</v>
      </c>
    </row>
    <row r="21" spans="2:25">
      <c r="B21" s="53" t="s">
        <v>95</v>
      </c>
      <c r="C21" s="69">
        <f>'BNE-BD'!G98</f>
        <v>19714.227048693334</v>
      </c>
      <c r="D21" s="69">
        <f>'BNE-BD'!H98</f>
        <v>20457.1998192514</v>
      </c>
      <c r="E21" s="69">
        <f>'BNE-BD'!I98</f>
        <v>23294.528170840906</v>
      </c>
      <c r="F21" s="69">
        <f>'BNE-BD'!J98</f>
        <v>25455.617414584562</v>
      </c>
      <c r="G21" s="69">
        <f>'BNE-BD'!K98</f>
        <v>26600.741318928198</v>
      </c>
      <c r="H21" s="69">
        <f>'BNE-BD'!L98</f>
        <v>31044.226923173464</v>
      </c>
      <c r="I21" s="69">
        <f>'BNE-BD'!M98</f>
        <v>34240.876798072022</v>
      </c>
      <c r="J21" s="69">
        <f>'BNE-BD'!N98</f>
        <v>38368.702040952936</v>
      </c>
      <c r="K21" s="69">
        <f>'BNE-BD'!O98</f>
        <v>43622.101955599435</v>
      </c>
      <c r="L21" s="69">
        <f>'BNE-BD'!P98</f>
        <v>47397.481496787295</v>
      </c>
      <c r="M21" s="69">
        <f>'BNE-BD'!Q98</f>
        <v>52698.944648371435</v>
      </c>
      <c r="N21" s="69">
        <f>'BNE-BD'!R98</f>
        <v>58787.153949443476</v>
      </c>
      <c r="O21" s="69">
        <f>'BNE-BD'!S98</f>
        <v>64405.203216655646</v>
      </c>
      <c r="P21" s="69">
        <f>'BNE-BD'!T98</f>
        <v>71385.739270143793</v>
      </c>
      <c r="Q21" s="69">
        <f>'BNE-BD'!U98</f>
        <v>72510.606428290514</v>
      </c>
      <c r="R21" s="69">
        <f>'BNE-BD'!V98</f>
        <v>75001.996069104425</v>
      </c>
      <c r="S21" s="69">
        <f>'BNE-BD'!W98</f>
        <v>79351.830551876992</v>
      </c>
      <c r="T21" s="69">
        <f>'BNE-BD'!X98</f>
        <v>82800.125187034893</v>
      </c>
      <c r="U21" s="69">
        <f>'BNE-BD'!Y98</f>
        <v>88503.074129210392</v>
      </c>
      <c r="V21" s="69">
        <f>'BNE-BD'!Z98</f>
        <v>92047.285352889099</v>
      </c>
      <c r="W21" s="69">
        <f>'BNE-BD'!AA98</f>
        <v>81653.973316497868</v>
      </c>
      <c r="X21" s="69">
        <f>'BNE-BD'!AB98</f>
        <v>90809.625163441247</v>
      </c>
      <c r="Y21" s="69">
        <f>'BNE-BD'!AC98</f>
        <v>92856.319895350462</v>
      </c>
    </row>
    <row r="22" spans="2:25">
      <c r="B22" s="53" t="s">
        <v>15</v>
      </c>
      <c r="C22" s="69">
        <f>'BNE-BD'!G99</f>
        <v>48051.13316382176</v>
      </c>
      <c r="D22" s="69">
        <f>'BNE-BD'!H99</f>
        <v>43982.141870915366</v>
      </c>
      <c r="E22" s="69">
        <f>'BNE-BD'!I99</f>
        <v>43971.034534697857</v>
      </c>
      <c r="F22" s="69">
        <f>'BNE-BD'!J99</f>
        <v>41404.625386969776</v>
      </c>
      <c r="G22" s="69">
        <f>'BNE-BD'!K99</f>
        <v>41289.408519764627</v>
      </c>
      <c r="H22" s="69">
        <f>'BNE-BD'!L99</f>
        <v>40515.223718233021</v>
      </c>
      <c r="I22" s="69">
        <f>'BNE-BD'!M99</f>
        <v>39522.377202724136</v>
      </c>
      <c r="J22" s="69">
        <f>'BNE-BD'!N99</f>
        <v>39264.637707839975</v>
      </c>
      <c r="K22" s="69">
        <f>'BNE-BD'!O99</f>
        <v>44169.016677405583</v>
      </c>
      <c r="L22" s="69">
        <f>'BNE-BD'!P99</f>
        <v>51988.11224902502</v>
      </c>
      <c r="M22" s="69">
        <f>'BNE-BD'!Q99</f>
        <v>48448.727518562649</v>
      </c>
      <c r="N22" s="69">
        <f>'BNE-BD'!R99</f>
        <v>33397.91303705069</v>
      </c>
      <c r="O22" s="69">
        <f>'BNE-BD'!S99</f>
        <v>9542.8148247324334</v>
      </c>
      <c r="P22" s="69">
        <f>'BNE-BD'!T99</f>
        <v>9876.6474481812184</v>
      </c>
      <c r="Q22" s="69">
        <f>'BNE-BD'!U99</f>
        <v>10251.826313983747</v>
      </c>
      <c r="R22" s="69">
        <f>'BNE-BD'!V99</f>
        <v>10533.082851476531</v>
      </c>
      <c r="S22" s="69">
        <f>'BNE-BD'!W99</f>
        <v>11699.455243801414</v>
      </c>
      <c r="T22" s="69">
        <f>'BNE-BD'!X99</f>
        <v>12627.296085407172</v>
      </c>
      <c r="U22" s="69">
        <f>'BNE-BD'!Y99</f>
        <v>13444.925252529802</v>
      </c>
      <c r="V22" s="69">
        <f>'BNE-BD'!Z99</f>
        <v>14506.59378249138</v>
      </c>
      <c r="W22" s="69">
        <f>'BNE-BD'!AA99</f>
        <v>12900.847692933085</v>
      </c>
      <c r="X22" s="69">
        <f>'BNE-BD'!AB99</f>
        <v>16789.881946214602</v>
      </c>
      <c r="Y22" s="69">
        <f>'BNE-BD'!AC99</f>
        <v>15427.545841851699</v>
      </c>
    </row>
    <row r="23" spans="2:25">
      <c r="B23" s="53" t="s">
        <v>142</v>
      </c>
      <c r="C23" s="69">
        <f>'BNE-BD'!G100</f>
        <v>0</v>
      </c>
      <c r="D23" s="69">
        <f>'BNE-BD'!H100</f>
        <v>0</v>
      </c>
      <c r="E23" s="69">
        <f>'BNE-BD'!I100</f>
        <v>0</v>
      </c>
      <c r="F23" s="69">
        <f>'BNE-BD'!J100</f>
        <v>0</v>
      </c>
      <c r="G23" s="69">
        <f>'BNE-BD'!K100</f>
        <v>0</v>
      </c>
      <c r="H23" s="69">
        <f>'BNE-BD'!L100</f>
        <v>0</v>
      </c>
      <c r="I23" s="69">
        <f>'BNE-BD'!M100</f>
        <v>0</v>
      </c>
      <c r="J23" s="69">
        <f>'BNE-BD'!N100</f>
        <v>0</v>
      </c>
      <c r="K23" s="69">
        <f>'BNE-BD'!O100</f>
        <v>0</v>
      </c>
      <c r="L23" s="69">
        <f>'BNE-BD'!P100</f>
        <v>0</v>
      </c>
      <c r="M23" s="69">
        <f>'BNE-BD'!Q100</f>
        <v>8396.648749810256</v>
      </c>
      <c r="N23" s="69">
        <f>'BNE-BD'!R100</f>
        <v>25152.798841360498</v>
      </c>
      <c r="O23" s="69">
        <f>'BNE-BD'!S100</f>
        <v>51078.774797134749</v>
      </c>
      <c r="P23" s="69">
        <f>'BNE-BD'!T100</f>
        <v>54365.537967031429</v>
      </c>
      <c r="Q23" s="69">
        <f>'BNE-BD'!U100</f>
        <v>57212.442463805695</v>
      </c>
      <c r="R23" s="69">
        <f>'BNE-BD'!V100</f>
        <v>64147.796051094105</v>
      </c>
      <c r="S23" s="69">
        <f>'BNE-BD'!W100</f>
        <v>71981.753571721885</v>
      </c>
      <c r="T23" s="69">
        <f>'BNE-BD'!X100</f>
        <v>74487.74802272956</v>
      </c>
      <c r="U23" s="69">
        <f>'BNE-BD'!Y100</f>
        <v>77769.993648646021</v>
      </c>
      <c r="V23" s="69">
        <f>'BNE-BD'!Z100</f>
        <v>82419.540659683291</v>
      </c>
      <c r="W23" s="69">
        <f>'BNE-BD'!AA100</f>
        <v>62385.759568478534</v>
      </c>
      <c r="X23" s="69">
        <f>'BNE-BD'!AB100</f>
        <v>81468.198607616199</v>
      </c>
      <c r="Y23" s="69">
        <f>'BNE-BD'!AC100</f>
        <v>81566.420522630899</v>
      </c>
    </row>
    <row r="24" spans="2:25">
      <c r="B24" s="53" t="s">
        <v>134</v>
      </c>
      <c r="C24" s="69">
        <f>'BNE-BD'!G101</f>
        <v>42998.908578499999</v>
      </c>
      <c r="D24" s="69">
        <f>'BNE-BD'!H101</f>
        <v>46101.142416000002</v>
      </c>
      <c r="E24" s="69">
        <f>'BNE-BD'!I101</f>
        <v>44496.32763800001</v>
      </c>
      <c r="F24" s="69">
        <f>'BNE-BD'!J101</f>
        <v>30055.220454000006</v>
      </c>
      <c r="G24" s="69">
        <f>'BNE-BD'!K101</f>
        <v>20098.023631</v>
      </c>
      <c r="H24" s="69">
        <f>'BNE-BD'!L101</f>
        <v>13206.891102999998</v>
      </c>
      <c r="I24" s="69">
        <f>'BNE-BD'!M101</f>
        <v>12838.518223999999</v>
      </c>
      <c r="J24" s="69">
        <f>'BNE-BD'!N101</f>
        <v>9784.695928000001</v>
      </c>
      <c r="K24" s="69">
        <f>'BNE-BD'!O101</f>
        <v>9379.0405975000031</v>
      </c>
      <c r="L24" s="69">
        <f>'BNE-BD'!P101</f>
        <v>26055.981962499995</v>
      </c>
      <c r="M24" s="69">
        <f>'BNE-BD'!Q101</f>
        <v>27960.725715999997</v>
      </c>
      <c r="N24" s="69">
        <f>'BNE-BD'!R101</f>
        <v>29759.743114499997</v>
      </c>
      <c r="O24" s="69">
        <f>'BNE-BD'!S101</f>
        <v>30915.499110999997</v>
      </c>
      <c r="P24" s="69">
        <f>'BNE-BD'!T101</f>
        <v>33750.078333999998</v>
      </c>
      <c r="Q24" s="69">
        <f>'BNE-BD'!U101</f>
        <v>37208.443051499999</v>
      </c>
      <c r="R24" s="69">
        <f>'BNE-BD'!V101</f>
        <v>39187.195253499987</v>
      </c>
      <c r="S24" s="69">
        <f>'BNE-BD'!W101</f>
        <v>43448.523814499997</v>
      </c>
      <c r="T24" s="69">
        <f>'BNE-BD'!X101</f>
        <v>15351.237214565737</v>
      </c>
      <c r="U24" s="69">
        <f>'BNE-BD'!Y101</f>
        <v>16140.589552257541</v>
      </c>
      <c r="V24" s="69">
        <f>'BNE-BD'!Z101</f>
        <v>16240.146384235471</v>
      </c>
      <c r="W24" s="69">
        <f>'BNE-BD'!AA101</f>
        <v>6269.3891261449717</v>
      </c>
      <c r="X24" s="69">
        <f>'BNE-BD'!AB101</f>
        <v>8580.0414899449406</v>
      </c>
      <c r="Y24" s="69">
        <f>'BNE-BD'!AC101</f>
        <v>11658.207816801021</v>
      </c>
    </row>
    <row r="25" spans="2:25">
      <c r="B25" s="53" t="s">
        <v>141</v>
      </c>
      <c r="C25" s="69">
        <f>'BNE-BD'!G102</f>
        <v>107071.2501886169</v>
      </c>
      <c r="D25" s="69">
        <f>'BNE-BD'!H102</f>
        <v>96590.699150187749</v>
      </c>
      <c r="E25" s="69">
        <f>'BNE-BD'!I102</f>
        <v>94583.954684090495</v>
      </c>
      <c r="F25" s="69">
        <f>'BNE-BD'!J102</f>
        <v>105289.76990343347</v>
      </c>
      <c r="G25" s="69">
        <f>'BNE-BD'!K102</f>
        <v>128548.2771195284</v>
      </c>
      <c r="H25" s="69">
        <f>'BNE-BD'!L102</f>
        <v>121228.08831656948</v>
      </c>
      <c r="I25" s="69">
        <f>'BNE-BD'!M102</f>
        <v>127902.69161802276</v>
      </c>
      <c r="J25" s="69">
        <f>'BNE-BD'!N102</f>
        <v>129707.3926829691</v>
      </c>
      <c r="K25" s="69">
        <f>'BNE-BD'!O102</f>
        <v>156542.01426670703</v>
      </c>
      <c r="L25" s="69">
        <f>'BNE-BD'!P102</f>
        <v>154495.6193131477</v>
      </c>
      <c r="M25" s="69">
        <f>'BNE-BD'!Q102</f>
        <v>185683.31793067334</v>
      </c>
      <c r="N25" s="69">
        <f>'BNE-BD'!R102</f>
        <v>190234.65887069906</v>
      </c>
      <c r="O25" s="69">
        <f>'BNE-BD'!S102</f>
        <v>197309.29573414684</v>
      </c>
      <c r="P25" s="69">
        <f>'BNE-BD'!T102</f>
        <v>208975.22502555471</v>
      </c>
      <c r="Q25" s="69">
        <f>'BNE-BD'!U102</f>
        <v>204762.49520086861</v>
      </c>
      <c r="R25" s="69">
        <f>'BNE-BD'!V102</f>
        <v>219296.06243850241</v>
      </c>
      <c r="S25" s="69">
        <f>'BNE-BD'!W102</f>
        <v>227523.48082233846</v>
      </c>
      <c r="T25" s="69">
        <f>'BNE-BD'!X102</f>
        <v>223982.02212737058</v>
      </c>
      <c r="U25" s="69">
        <f>'BNE-BD'!Y102</f>
        <v>230325.66805348362</v>
      </c>
      <c r="V25" s="69">
        <f>'BNE-BD'!Z102</f>
        <v>238832.14146620192</v>
      </c>
      <c r="W25" s="69">
        <f>'BNE-BD'!AA102</f>
        <v>202664.2616488093</v>
      </c>
      <c r="X25" s="69">
        <f>'BNE-BD'!AB102</f>
        <v>259144.83698432436</v>
      </c>
      <c r="Y25" s="69">
        <f>'BNE-BD'!AC102</f>
        <v>262091.95165194053</v>
      </c>
    </row>
    <row r="26" spans="2:25">
      <c r="B26" s="53" t="s">
        <v>98</v>
      </c>
      <c r="C26" s="69">
        <f>'BNE-BD'!G103</f>
        <v>64506.061828373095</v>
      </c>
      <c r="D26" s="69">
        <f>'BNE-BD'!H103</f>
        <v>57275.943428502767</v>
      </c>
      <c r="E26" s="69">
        <f>'BNE-BD'!I103</f>
        <v>55901.814518232735</v>
      </c>
      <c r="F26" s="69">
        <f>'BNE-BD'!J103</f>
        <v>49783.492842333384</v>
      </c>
      <c r="G26" s="69">
        <f>'BNE-BD'!K103</f>
        <v>59949.680479276663</v>
      </c>
      <c r="H26" s="69">
        <f>'BNE-BD'!L103</f>
        <v>52820.654942428264</v>
      </c>
      <c r="I26" s="69">
        <f>'BNE-BD'!M103</f>
        <v>33687.15308402299</v>
      </c>
      <c r="J26" s="69">
        <f>'BNE-BD'!N103</f>
        <v>35972.938152598668</v>
      </c>
      <c r="K26" s="69">
        <f>'BNE-BD'!O103</f>
        <v>19510.819400768174</v>
      </c>
      <c r="L26" s="69">
        <f>'BNE-BD'!P103</f>
        <v>19633.229511602221</v>
      </c>
      <c r="M26" s="69">
        <f>'BNE-BD'!Q103</f>
        <v>13740.753408208198</v>
      </c>
      <c r="N26" s="69">
        <f>'BNE-BD'!R103</f>
        <v>22934.163429126591</v>
      </c>
      <c r="O26" s="69">
        <f>'BNE-BD'!S103</f>
        <v>15758.55037614118</v>
      </c>
      <c r="P26" s="69">
        <f>'BNE-BD'!T103</f>
        <v>17093.675052927538</v>
      </c>
      <c r="Q26" s="69">
        <f>'BNE-BD'!U103</f>
        <v>9416.4117254378561</v>
      </c>
      <c r="R26" s="69">
        <f>'BNE-BD'!V103</f>
        <v>9264.2223954570272</v>
      </c>
      <c r="S26" s="69">
        <f>'BNE-BD'!W103</f>
        <v>9686.8550719503255</v>
      </c>
      <c r="T26" s="69">
        <f>'BNE-BD'!X103</f>
        <v>3729.2186003827278</v>
      </c>
      <c r="U26" s="69">
        <f>'BNE-BD'!Y103</f>
        <v>2908.3376886021028</v>
      </c>
      <c r="V26" s="69">
        <f>'BNE-BD'!Z103</f>
        <v>2942.1183686468285</v>
      </c>
      <c r="W26" s="69">
        <f>'BNE-BD'!AA103</f>
        <v>3680.3374230721388</v>
      </c>
      <c r="X26" s="69">
        <f>'BNE-BD'!AB103</f>
        <v>10069.17460722449</v>
      </c>
      <c r="Y26" s="69">
        <f>'BNE-BD'!AC103</f>
        <v>20188.684473063568</v>
      </c>
    </row>
    <row r="27" spans="2:25">
      <c r="B27" s="53" t="s">
        <v>24</v>
      </c>
      <c r="C27" s="69">
        <f>'BNE-BD'!G104</f>
        <v>37.07342526287465</v>
      </c>
      <c r="D27" s="69">
        <f>'BNE-BD'!H104</f>
        <v>4.8107755220369119</v>
      </c>
      <c r="E27" s="69">
        <f>'BNE-BD'!I104</f>
        <v>261.97317384662784</v>
      </c>
      <c r="F27" s="69">
        <f>'BNE-BD'!J104</f>
        <v>988.49644738953987</v>
      </c>
      <c r="G27" s="69">
        <f>'BNE-BD'!K104</f>
        <v>2249.8943080178319</v>
      </c>
      <c r="H27" s="69">
        <f>'BNE-BD'!L104</f>
        <v>6799.4795587278559</v>
      </c>
      <c r="I27" s="69">
        <f>'BNE-BD'!M104</f>
        <v>15601.846968556905</v>
      </c>
      <c r="J27" s="69">
        <f>'BNE-BD'!N104</f>
        <v>26010.21870077835</v>
      </c>
      <c r="K27" s="69">
        <f>'BNE-BD'!O104</f>
        <v>35635.284590956173</v>
      </c>
      <c r="L27" s="69">
        <f>'BNE-BD'!P104</f>
        <v>38375.681788872331</v>
      </c>
      <c r="M27" s="69">
        <f>'BNE-BD'!Q104</f>
        <v>46958.643820558907</v>
      </c>
      <c r="N27" s="69">
        <f>'BNE-BD'!R104</f>
        <v>65040.601420156687</v>
      </c>
      <c r="O27" s="69">
        <f>'BNE-BD'!S104</f>
        <v>61920.78444568783</v>
      </c>
      <c r="P27" s="69">
        <f>'BNE-BD'!T104</f>
        <v>70004.804178209379</v>
      </c>
      <c r="Q27" s="69">
        <f>'BNE-BD'!U104</f>
        <v>76132.583265277019</v>
      </c>
      <c r="R27" s="69">
        <f>'BNE-BD'!V104</f>
        <v>79987.505284750572</v>
      </c>
      <c r="S27" s="69">
        <f>'BNE-BD'!W104</f>
        <v>81455.115029254739</v>
      </c>
      <c r="T27" s="69">
        <f>'BNE-BD'!X104</f>
        <v>87256.275281221519</v>
      </c>
      <c r="U27" s="69">
        <f>'BNE-BD'!Y104</f>
        <v>96261.570275204736</v>
      </c>
      <c r="V27" s="69">
        <f>'BNE-BD'!Z104</f>
        <v>101605.9090967721</v>
      </c>
      <c r="W27" s="69">
        <f>'BNE-BD'!AA104</f>
        <v>75624.975913099086</v>
      </c>
      <c r="X27" s="69">
        <f>'BNE-BD'!AB104</f>
        <v>97868.312246398913</v>
      </c>
      <c r="Y27" s="69">
        <f>'BNE-BD'!AC104</f>
        <v>108751.0639032129</v>
      </c>
    </row>
    <row r="28" spans="2:25">
      <c r="B28" s="53" t="s">
        <v>20</v>
      </c>
      <c r="C28" s="69">
        <f>'BNE-BD'!G105</f>
        <v>5120.5357578142648</v>
      </c>
      <c r="D28" s="69">
        <f>'BNE-BD'!H105</f>
        <v>5833.0458227565296</v>
      </c>
      <c r="E28" s="69">
        <f>'BNE-BD'!I105</f>
        <v>7189.4495403247702</v>
      </c>
      <c r="F28" s="69">
        <f>'BNE-BD'!J105</f>
        <v>6890.8538343885266</v>
      </c>
      <c r="G28" s="69">
        <f>'BNE-BD'!K105</f>
        <v>8843.9840257246706</v>
      </c>
      <c r="H28" s="69">
        <f>'BNE-BD'!L105</f>
        <v>8885.8240320508703</v>
      </c>
      <c r="I28" s="69">
        <f>'BNE-BD'!M105</f>
        <v>14025.34537866436</v>
      </c>
      <c r="J28" s="69">
        <f>'BNE-BD'!N105</f>
        <v>9238.6784261459507</v>
      </c>
      <c r="K28" s="69">
        <f>'BNE-BD'!O105</f>
        <v>16699.913485719335</v>
      </c>
      <c r="L28" s="69">
        <f>'BNE-BD'!P105</f>
        <v>49101.22819577995</v>
      </c>
      <c r="M28" s="69">
        <f>'BNE-BD'!Q105</f>
        <v>35585.233147228617</v>
      </c>
      <c r="N28" s="69">
        <f>'BNE-BD'!R105</f>
        <v>33195.406356467633</v>
      </c>
      <c r="O28" s="69">
        <f>'BNE-BD'!S105</f>
        <v>29463.982002687306</v>
      </c>
      <c r="P28" s="69">
        <f>'BNE-BD'!T105</f>
        <v>16040.414098910613</v>
      </c>
      <c r="Q28" s="69">
        <f>'BNE-BD'!U105</f>
        <v>13668.025490605456</v>
      </c>
      <c r="R28" s="69">
        <f>'BNE-BD'!V105</f>
        <v>12758.055561018004</v>
      </c>
      <c r="S28" s="69">
        <f>'BNE-BD'!W105</f>
        <v>11228.659400173303</v>
      </c>
      <c r="T28" s="69">
        <f>'BNE-BD'!X105</f>
        <v>12330.901759270662</v>
      </c>
      <c r="U28" s="69">
        <f>'BNE-BD'!Y105</f>
        <v>12121.029997718526</v>
      </c>
      <c r="V28" s="69">
        <f>'BNE-BD'!Z105</f>
        <v>11755.720256841059</v>
      </c>
      <c r="W28" s="69">
        <f>'BNE-BD'!AA105</f>
        <v>4973.8459809994192</v>
      </c>
      <c r="X28" s="69">
        <f>'BNE-BD'!AB105</f>
        <v>7348.7380236930021</v>
      </c>
      <c r="Y28" s="69">
        <f>'BNE-BD'!AC105</f>
        <v>8248.8154869536156</v>
      </c>
    </row>
    <row r="29" spans="2:25">
      <c r="B29" s="53" t="s">
        <v>19</v>
      </c>
      <c r="C29" s="69">
        <f>'BNE-BD'!G106</f>
        <v>1022.7154966820917</v>
      </c>
      <c r="D29" s="69">
        <f>'BNE-BD'!H106</f>
        <v>1011.6725103135485</v>
      </c>
      <c r="E29" s="69">
        <f>'BNE-BD'!I106</f>
        <v>1256.9636745521032</v>
      </c>
      <c r="F29" s="69">
        <f>'BNE-BD'!J106</f>
        <v>1113.0088968477778</v>
      </c>
      <c r="G29" s="69">
        <f>'BNE-BD'!K106</f>
        <v>1237.4015547726835</v>
      </c>
      <c r="H29" s="69">
        <f>'BNE-BD'!L106</f>
        <v>1493.6893634469427</v>
      </c>
      <c r="I29" s="69">
        <f>'BNE-BD'!M106</f>
        <v>1677.6511056653078</v>
      </c>
      <c r="J29" s="69">
        <f>'BNE-BD'!N106</f>
        <v>1566.2769940503588</v>
      </c>
      <c r="K29" s="69">
        <f>'BNE-BD'!O106</f>
        <v>1713.8080056768449</v>
      </c>
      <c r="L29" s="69">
        <f>'BNE-BD'!P106</f>
        <v>0</v>
      </c>
      <c r="M29" s="69">
        <f>'BNE-BD'!Q106</f>
        <v>0</v>
      </c>
      <c r="N29" s="69">
        <f>'BNE-BD'!R106</f>
        <v>0</v>
      </c>
      <c r="O29" s="69">
        <f>'BNE-BD'!S106</f>
        <v>0</v>
      </c>
      <c r="P29" s="69">
        <f>'BNE-BD'!T106</f>
        <v>0</v>
      </c>
      <c r="Q29" s="69">
        <f>'BNE-BD'!U106</f>
        <v>0</v>
      </c>
      <c r="R29" s="69">
        <f>'BNE-BD'!V106</f>
        <v>0</v>
      </c>
      <c r="S29" s="69">
        <f>'BNE-BD'!W106</f>
        <v>0</v>
      </c>
      <c r="T29" s="69">
        <f>'BNE-BD'!X106</f>
        <v>0</v>
      </c>
      <c r="U29" s="69">
        <f>'BNE-BD'!Y106</f>
        <v>0</v>
      </c>
      <c r="V29" s="69">
        <f>'BNE-BD'!Z106</f>
        <v>0</v>
      </c>
      <c r="W29" s="69">
        <f>'BNE-BD'!AA106</f>
        <v>0</v>
      </c>
      <c r="X29" s="69">
        <f>'BNE-BD'!AB106</f>
        <v>0</v>
      </c>
      <c r="Y29" s="69">
        <f>'BNE-BD'!AC106</f>
        <v>0</v>
      </c>
    </row>
    <row r="30" spans="2:25">
      <c r="B30" s="53" t="s">
        <v>14</v>
      </c>
      <c r="C30" s="69">
        <f>'BNE-BD'!G107</f>
        <v>62357.307304294125</v>
      </c>
      <c r="D30" s="69">
        <f>'BNE-BD'!H107</f>
        <v>65678.11700058663</v>
      </c>
      <c r="E30" s="69">
        <f>'BNE-BD'!I107</f>
        <v>69574.184787734746</v>
      </c>
      <c r="F30" s="69">
        <f>'BNE-BD'!J107</f>
        <v>72706.197515470369</v>
      </c>
      <c r="G30" s="69">
        <f>'BNE-BD'!K107</f>
        <v>77566.530586024761</v>
      </c>
      <c r="H30" s="69">
        <f>'BNE-BD'!L107</f>
        <v>81820.937796218379</v>
      </c>
      <c r="I30" s="69">
        <f>'BNE-BD'!M107</f>
        <v>87773.538071423944</v>
      </c>
      <c r="J30" s="69">
        <f>'BNE-BD'!N107</f>
        <v>96824.011259057632</v>
      </c>
      <c r="K30" s="69">
        <f>'BNE-BD'!O107</f>
        <v>105247.32186882272</v>
      </c>
      <c r="L30" s="69">
        <f>'BNE-BD'!P107</f>
        <v>106852.02181633173</v>
      </c>
      <c r="M30" s="69">
        <f>'BNE-BD'!Q107</f>
        <v>113692.40594992407</v>
      </c>
      <c r="N30" s="69">
        <f>'BNE-BD'!R107</f>
        <v>126390.38300895748</v>
      </c>
      <c r="O30" s="69">
        <f>'BNE-BD'!S107</f>
        <v>130498.56988675405</v>
      </c>
      <c r="P30" s="69">
        <f>'BNE-BD'!T107</f>
        <v>137734.22214006959</v>
      </c>
      <c r="Q30" s="69">
        <f>'BNE-BD'!U107</f>
        <v>142917.26330127666</v>
      </c>
      <c r="R30" s="69">
        <f>'BNE-BD'!V107</f>
        <v>151522.9534240191</v>
      </c>
      <c r="S30" s="69">
        <f>'BNE-BD'!W107</f>
        <v>164279.22143162848</v>
      </c>
      <c r="T30" s="69">
        <f>'BNE-BD'!X107</f>
        <v>167170.65288696319</v>
      </c>
      <c r="U30" s="69">
        <f>'BNE-BD'!Y107</f>
        <v>173766.55681775374</v>
      </c>
      <c r="V30" s="69">
        <f>'BNE-BD'!Z107</f>
        <v>179304.6032343345</v>
      </c>
      <c r="W30" s="69">
        <f>'BNE-BD'!AA107</f>
        <v>164249.84442275588</v>
      </c>
      <c r="X30" s="69">
        <f>'BNE-BD'!AB107</f>
        <v>179133.9397911781</v>
      </c>
      <c r="Y30" s="69">
        <f>'BNE-BD'!AC107</f>
        <v>187681.01250791925</v>
      </c>
    </row>
    <row r="31" spans="2:25">
      <c r="B31" s="56" t="s">
        <v>73</v>
      </c>
      <c r="C31" s="71">
        <f>'BNE-BD'!G108</f>
        <v>358255.19391259301</v>
      </c>
      <c r="D31" s="71">
        <f>'BNE-BD'!H108</f>
        <v>344271.38049498387</v>
      </c>
      <c r="E31" s="71">
        <f>'BNE-BD'!I108</f>
        <v>347538.61492461967</v>
      </c>
      <c r="F31" s="71">
        <f>'BNE-BD'!J108</f>
        <v>340453.58046564972</v>
      </c>
      <c r="G31" s="71">
        <f>'BNE-BD'!K108</f>
        <v>371205.90123287123</v>
      </c>
      <c r="H31" s="71">
        <f>'BNE-BD'!L108</f>
        <v>363464.30893805425</v>
      </c>
      <c r="I31" s="71">
        <f>'BNE-BD'!M108</f>
        <v>373209.89549678093</v>
      </c>
      <c r="J31" s="71">
        <f>'BNE-BD'!N108</f>
        <v>393538.00789122964</v>
      </c>
      <c r="K31" s="71">
        <f>'BNE-BD'!O108</f>
        <v>439420.18877152452</v>
      </c>
      <c r="L31" s="71">
        <f>'BNE-BD'!P108</f>
        <v>500559.53487925028</v>
      </c>
      <c r="M31" s="71">
        <f>'BNE-BD'!Q108</f>
        <v>539668.57305457362</v>
      </c>
      <c r="N31" s="71">
        <f>'BNE-BD'!R108</f>
        <v>591246.14044056542</v>
      </c>
      <c r="O31" s="71">
        <f>'BNE-BD'!S108</f>
        <v>596854.05562565778</v>
      </c>
      <c r="P31" s="71">
        <f>'BNE-BD'!T108</f>
        <v>626417.45003502071</v>
      </c>
      <c r="Q31" s="71">
        <f>'BNE-BD'!U108</f>
        <v>632515.49930640915</v>
      </c>
      <c r="R31" s="71">
        <f>'BNE-BD'!V108</f>
        <v>668340.44650558149</v>
      </c>
      <c r="S31" s="71">
        <f>'BNE-BD'!W108</f>
        <v>708511.7170490548</v>
      </c>
      <c r="T31" s="71">
        <f>'BNE-BD'!X108</f>
        <v>735557.43154618738</v>
      </c>
      <c r="U31" s="71">
        <f>'BNE-BD'!Y108</f>
        <v>768370.51265849813</v>
      </c>
      <c r="V31" s="71">
        <f>'BNE-BD'!Z108</f>
        <v>794780.47235266422</v>
      </c>
      <c r="W31" s="71">
        <f>'BNE-BD'!AA108</f>
        <v>642123.45087595086</v>
      </c>
      <c r="X31" s="71">
        <f>'BNE-BD'!AB108</f>
        <v>782684.95491304295</v>
      </c>
      <c r="Y31" s="71">
        <f>'BNE-BD'!AC108</f>
        <v>825759.62197461422</v>
      </c>
    </row>
    <row r="32" spans="2:25">
      <c r="B32" s="51" t="s">
        <v>33</v>
      </c>
      <c r="C32" s="69">
        <f>'BNE-BD'!G109</f>
        <v>506638.83382165362</v>
      </c>
      <c r="D32" s="69">
        <f>'BNE-BD'!H109</f>
        <v>492079.66135588026</v>
      </c>
      <c r="E32" s="69">
        <f>'BNE-BD'!I109</f>
        <v>498003.64214883815</v>
      </c>
      <c r="F32" s="69">
        <f>'BNE-BD'!J109</f>
        <v>493024.07009532198</v>
      </c>
      <c r="G32" s="69">
        <f>'BNE-BD'!K109</f>
        <v>535047.56322603347</v>
      </c>
      <c r="H32" s="69">
        <f>'BNE-BD'!L109</f>
        <v>520101.72072317312</v>
      </c>
      <c r="I32" s="69">
        <f>'BNE-BD'!M109</f>
        <v>519880.3402869993</v>
      </c>
      <c r="J32" s="69">
        <f>'BNE-BD'!N109</f>
        <v>551314.69705942948</v>
      </c>
      <c r="K32" s="69">
        <f>'BNE-BD'!O109</f>
        <v>585100.42308663402</v>
      </c>
      <c r="L32" s="69">
        <f>'BNE-BD'!P109</f>
        <v>660551.45449006255</v>
      </c>
      <c r="M32" s="69">
        <f>'BNE-BD'!Q109</f>
        <v>689819.89404838474</v>
      </c>
      <c r="N32" s="69">
        <f>'BNE-BD'!R109</f>
        <v>734163.00442280178</v>
      </c>
      <c r="O32" s="69">
        <f>'BNE-BD'!S109</f>
        <v>745110.81350434164</v>
      </c>
      <c r="P32" s="69">
        <f>'BNE-BD'!T109</f>
        <v>763942.64284403389</v>
      </c>
      <c r="Q32" s="69">
        <f>'BNE-BD'!U109</f>
        <v>766422.62630444928</v>
      </c>
      <c r="R32" s="69">
        <f>'BNE-BD'!V109</f>
        <v>809197.81484637386</v>
      </c>
      <c r="S32" s="69">
        <f>'BNE-BD'!W109</f>
        <v>841437.36932255549</v>
      </c>
      <c r="T32" s="69">
        <f>'BNE-BD'!X109</f>
        <v>858806.1528060264</v>
      </c>
      <c r="U32" s="69">
        <f>'BNE-BD'!Y109</f>
        <v>896529.92522680631</v>
      </c>
      <c r="V32" s="69">
        <f>'BNE-BD'!Z109</f>
        <v>928220.79456011788</v>
      </c>
      <c r="W32" s="69">
        <f>'BNE-BD'!AA109</f>
        <v>768312.02735673101</v>
      </c>
      <c r="X32" s="69">
        <f>'BNE-BD'!AB109</f>
        <v>923983.37981653446</v>
      </c>
      <c r="Y32" s="69">
        <f>'BNE-BD'!AC109</f>
        <v>965025.74951435497</v>
      </c>
    </row>
    <row r="33" spans="2:25">
      <c r="B33" s="53" t="s">
        <v>135</v>
      </c>
      <c r="C33" s="57">
        <f>'BNE-BD'!G110</f>
        <v>-7.3632720815844932E-3</v>
      </c>
      <c r="D33" s="57">
        <f>'BNE-BD'!H110</f>
        <v>-2.873678741906005E-2</v>
      </c>
      <c r="E33" s="57">
        <f>'BNE-BD'!I110</f>
        <v>1.2038662147984214E-2</v>
      </c>
      <c r="F33" s="57">
        <f>'BNE-BD'!J110</f>
        <v>-9.9990675410118746E-3</v>
      </c>
      <c r="G33" s="57">
        <f>'BNE-BD'!K110</f>
        <v>8.5236189629821935E-2</v>
      </c>
      <c r="H33" s="57">
        <f>'BNE-BD'!L110</f>
        <v>-2.7933670817497758E-2</v>
      </c>
      <c r="I33" s="57">
        <f>'BNE-BD'!M110</f>
        <v>-4.2564834407010643E-4</v>
      </c>
      <c r="J33" s="57">
        <f>'BNE-BD'!N110</f>
        <v>6.0464599902117611E-2</v>
      </c>
      <c r="K33" s="57">
        <f>'BNE-BD'!O110</f>
        <v>6.1282106585238694E-2</v>
      </c>
      <c r="L33" s="57">
        <f>'BNE-BD'!P110</f>
        <v>0.12895398537809077</v>
      </c>
      <c r="M33" s="57">
        <f>'BNE-BD'!Q110</f>
        <v>4.4309098646852618E-2</v>
      </c>
      <c r="N33" s="57">
        <f>'BNE-BD'!R110</f>
        <v>6.4282156483162822E-2</v>
      </c>
      <c r="O33" s="57">
        <f>'BNE-BD'!S110</f>
        <v>1.4911959626931814E-2</v>
      </c>
      <c r="P33" s="57">
        <f>'BNE-BD'!T110</f>
        <v>2.5273863965447063E-2</v>
      </c>
      <c r="Q33" s="57">
        <f>'BNE-BD'!U110</f>
        <v>3.2462953647709458E-3</v>
      </c>
      <c r="R33" s="57">
        <f>'BNE-BD'!V110</f>
        <v>5.5811489736646624E-2</v>
      </c>
      <c r="S33" s="57">
        <f>'BNE-BD'!W110</f>
        <v>3.9841376094549075E-2</v>
      </c>
      <c r="T33" s="57">
        <f>'BNE-BD'!X110</f>
        <v>2.0641801893650946E-2</v>
      </c>
      <c r="U33" s="57">
        <f>'BNE-BD'!Y110</f>
        <v>4.3925829242749126E-2</v>
      </c>
      <c r="V33" s="57">
        <f>'BNE-BD'!Z110</f>
        <v>3.5348367568761585E-2</v>
      </c>
      <c r="W33" s="57">
        <f>'BNE-BD'!AA110</f>
        <v>-0.1053720040938444</v>
      </c>
      <c r="X33" s="57">
        <f>'BNE-BD'!AB110</f>
        <v>3.062190543476051E-2</v>
      </c>
      <c r="Y33" s="57">
        <f>'BNE-BD'!AC110</f>
        <v>7.6401046256454164E-2</v>
      </c>
    </row>
    <row r="34" spans="2:25">
      <c r="B34" s="58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</row>
    <row r="35" spans="2:25">
      <c r="B35" s="51" t="s">
        <v>32</v>
      </c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</row>
    <row r="36" spans="2:25">
      <c r="B36" s="53" t="s">
        <v>136</v>
      </c>
      <c r="C36" s="61">
        <f>'BNE-BD'!G59*1000</f>
        <v>222207</v>
      </c>
      <c r="D36" s="61">
        <f>'BNE-BD'!H59*1000</f>
        <v>223580</v>
      </c>
      <c r="E36" s="61">
        <f>'BNE-BD'!I59*1000</f>
        <v>235773</v>
      </c>
      <c r="F36" s="61">
        <f>'BNE-BD'!J59*1000</f>
        <v>245593</v>
      </c>
      <c r="G36" s="61">
        <f>'BNE-BD'!K59*1000</f>
        <v>257769.99999999997</v>
      </c>
      <c r="H36" s="61">
        <f>'BNE-BD'!L59*1000</f>
        <v>273971</v>
      </c>
      <c r="I36" s="61">
        <f>'BNE-BD'!M59*1000</f>
        <v>294598</v>
      </c>
      <c r="J36" s="61">
        <f>'BNE-BD'!N59*1000</f>
        <v>319693</v>
      </c>
      <c r="K36" s="61">
        <f>'BNE-BD'!O59*1000</f>
        <v>348870</v>
      </c>
      <c r="L36" s="61">
        <f>'BNE-BD'!P59*1000</f>
        <v>352693</v>
      </c>
      <c r="M36" s="61">
        <f>'BNE-BD'!Q59*1000</f>
        <v>382081</v>
      </c>
      <c r="N36" s="61">
        <f>'BNE-BD'!R59*1000</f>
        <v>406256</v>
      </c>
      <c r="O36" s="61">
        <f>'BNE-BD'!S59*1000</f>
        <v>431199</v>
      </c>
      <c r="P36" s="61">
        <f>'BNE-BD'!T59*1000</f>
        <v>456435</v>
      </c>
      <c r="Q36" s="61">
        <f>'BNE-BD'!U59*1000</f>
        <v>467307</v>
      </c>
      <c r="R36" s="61">
        <f>'BNE-BD'!V59*1000</f>
        <v>482522</v>
      </c>
      <c r="S36" s="61">
        <f>'BNE-BD'!W59*1000</f>
        <v>501610</v>
      </c>
      <c r="T36" s="61">
        <f>'BNE-BD'!X59*1000</f>
        <v>514246</v>
      </c>
      <c r="U36" s="61">
        <f>'BNE-BD'!Y59*1000</f>
        <v>534695</v>
      </c>
      <c r="V36" s="61">
        <f>'BNE-BD'!Z59*1000</f>
        <v>546161</v>
      </c>
      <c r="W36" s="61">
        <f>'BNE-BD'!AA59*1000</f>
        <v>485490.47682010703</v>
      </c>
      <c r="X36" s="61">
        <f>'BNE-BD'!AB59*1000</f>
        <v>551714</v>
      </c>
      <c r="Y36" s="61">
        <f>'BNE-BD'!AC59*1000</f>
        <v>567390</v>
      </c>
    </row>
    <row r="37" spans="2:25">
      <c r="B37" s="53" t="s">
        <v>135</v>
      </c>
      <c r="C37" s="57">
        <f>'BNE-BD'!G67</f>
        <v>2.6943713980690953E-2</v>
      </c>
      <c r="D37" s="57">
        <f>'BNE-BD'!H67</f>
        <v>6.1789232562430296E-3</v>
      </c>
      <c r="E37" s="57">
        <f>'BNE-BD'!I67</f>
        <v>5.4535289381876684E-2</v>
      </c>
      <c r="F37" s="57">
        <f>'BNE-BD'!J67</f>
        <v>4.1650231366611168E-2</v>
      </c>
      <c r="G37" s="57">
        <f>'BNE-BD'!K67</f>
        <v>4.9582032061174397E-2</v>
      </c>
      <c r="H37" s="57">
        <f>'BNE-BD'!L67</f>
        <v>6.2850603250960146E-2</v>
      </c>
      <c r="I37" s="57">
        <f>'BNE-BD'!M67</f>
        <v>7.5288990440594006E-2</v>
      </c>
      <c r="J37" s="57">
        <f>'BNE-BD'!N67</f>
        <v>8.5183877690955034E-2</v>
      </c>
      <c r="K37" s="57">
        <f>'BNE-BD'!O67</f>
        <v>9.1265683014642329E-2</v>
      </c>
      <c r="L37" s="57">
        <f>'BNE-BD'!P67</f>
        <v>1.0958236592427006E-2</v>
      </c>
      <c r="M37" s="57">
        <f>'BNE-BD'!Q67</f>
        <v>8.3324591074957599E-2</v>
      </c>
      <c r="N37" s="57">
        <f>'BNE-BD'!R67</f>
        <v>6.3271924016111702E-2</v>
      </c>
      <c r="O37" s="57">
        <f>'BNE-BD'!S67</f>
        <v>6.1397247056043547E-2</v>
      </c>
      <c r="P37" s="57">
        <f>'BNE-BD'!T67</f>
        <v>5.852518210849289E-2</v>
      </c>
      <c r="Q37" s="57">
        <f>'BNE-BD'!U67</f>
        <v>2.3819382825593927E-2</v>
      </c>
      <c r="R37" s="57">
        <f>'BNE-BD'!V67</f>
        <v>3.255889597202688E-2</v>
      </c>
      <c r="S37" s="57">
        <f>'BNE-BD'!W67</f>
        <v>3.9558818043529564E-2</v>
      </c>
      <c r="T37" s="57">
        <f>'BNE-BD'!X67</f>
        <v>2.5190885349175574E-2</v>
      </c>
      <c r="U37" s="57">
        <f>'BNE-BD'!Y67</f>
        <v>3.9765015187284147E-2</v>
      </c>
      <c r="V37" s="57">
        <f>'BNE-BD'!Z67</f>
        <v>2.1444000785494355E-2</v>
      </c>
      <c r="W37" s="57">
        <f>'BNE-BD'!AA67</f>
        <v>-0.11108541836545072</v>
      </c>
      <c r="X37" s="57">
        <f>'BNE-BD'!AB67</f>
        <v>0.13640540101558241</v>
      </c>
      <c r="Y37" s="57">
        <f>'BNE-BD'!AC67</f>
        <v>2.8413272093874564E-2</v>
      </c>
    </row>
    <row r="38" spans="2:25">
      <c r="B38" s="53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</row>
    <row r="39" spans="2:25">
      <c r="B39" s="54" t="s">
        <v>31</v>
      </c>
      <c r="C39" s="63"/>
      <c r="D39" s="63"/>
      <c r="E39" s="63"/>
      <c r="F39" s="63"/>
      <c r="G39" s="63"/>
      <c r="H39" s="63"/>
      <c r="I39" s="63"/>
      <c r="J39" s="63"/>
      <c r="K39" s="63"/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</row>
    <row r="40" spans="2:25">
      <c r="B40" s="53" t="s">
        <v>137</v>
      </c>
      <c r="C40" s="64">
        <f>'BNE-BD'!G73/1000</f>
        <v>25.983587999999997</v>
      </c>
      <c r="D40" s="64">
        <f>'BNE-BD'!H73/1000</f>
        <v>26.366533000000004</v>
      </c>
      <c r="E40" s="64">
        <f>'BNE-BD'!I73/1000</f>
        <v>26.739379</v>
      </c>
      <c r="F40" s="64">
        <f>'BNE-BD'!J73/1000</f>
        <v>27.103457000000002</v>
      </c>
      <c r="G40" s="64">
        <f>'BNE-BD'!K73/1000</f>
        <v>27.460073000000001</v>
      </c>
      <c r="H40" s="64">
        <f>'BNE-BD'!L73/1000</f>
        <v>27.81054</v>
      </c>
      <c r="I40" s="64">
        <f>'BNE-BD'!M73/1000</f>
        <v>28.151443</v>
      </c>
      <c r="J40" s="64">
        <f>'BNE-BD'!N73/1000</f>
        <v>28.481900999999997</v>
      </c>
      <c r="K40" s="64">
        <f>'BNE-BD'!O73/1000</f>
        <v>28.807033999999998</v>
      </c>
      <c r="L40" s="64">
        <f>'BNE-BD'!P73/1000</f>
        <v>29.132013000000004</v>
      </c>
      <c r="M40" s="64">
        <f>'BNE-BD'!Q73/1000</f>
        <v>29.461932999999998</v>
      </c>
      <c r="N40" s="64">
        <f>'BNE-BD'!R73/1000</f>
        <v>29.797694000000003</v>
      </c>
      <c r="O40" s="64">
        <f>'BNE-BD'!S73/1000</f>
        <v>30.135874999999999</v>
      </c>
      <c r="P40" s="64">
        <f>'BNE-BD'!T73/1000</f>
        <v>30.475144</v>
      </c>
      <c r="Q40" s="64">
        <f>'BNE-BD'!U73/1000</f>
        <v>30.814174999999999</v>
      </c>
      <c r="R40" s="64">
        <f>'BNE-BD'!V73/1000</f>
        <v>31.151642999999996</v>
      </c>
      <c r="S40" s="64">
        <f>'BNE-BD'!W73/1000</f>
        <v>31.488624999999999</v>
      </c>
      <c r="T40" s="64">
        <f>'BNE-BD'!X73/1000</f>
        <v>31.826017999999998</v>
      </c>
      <c r="U40" s="64">
        <f>'BNE-BD'!Y73/1000</f>
        <v>32.162184000000003</v>
      </c>
      <c r="V40" s="64">
        <f>'BNE-BD'!Z73/1000</f>
        <v>32.495510000000003</v>
      </c>
      <c r="W40" s="64">
        <f>'BNE-BD'!AA73/1000</f>
        <v>32.625948000000001</v>
      </c>
      <c r="X40" s="64">
        <f>'BNE-BD'!AB73/1000</f>
        <v>33.271454561150797</v>
      </c>
      <c r="Y40" s="64">
        <f>'BNE-BD'!AC73/1000</f>
        <v>33.396698000000001</v>
      </c>
    </row>
    <row r="41" spans="2:25">
      <c r="B41" s="53" t="s">
        <v>30</v>
      </c>
      <c r="C41" s="57"/>
      <c r="D41" s="57">
        <f>'BNE-BD'!H73/'BNE-BD'!G73-1</f>
        <v>1.4737956898023707E-2</v>
      </c>
      <c r="E41" s="57">
        <f>'BNE-BD'!I73/'BNE-BD'!H73-1</f>
        <v>1.4140880790052934E-2</v>
      </c>
      <c r="F41" s="57">
        <f>'BNE-BD'!J73/'BNE-BD'!I73-1</f>
        <v>1.3615798631673615E-2</v>
      </c>
      <c r="G41" s="57">
        <f>'BNE-BD'!K73/'BNE-BD'!J73-1</f>
        <v>1.3157583551057561E-2</v>
      </c>
      <c r="H41" s="57">
        <f>'BNE-BD'!L73/'BNE-BD'!K73-1</f>
        <v>1.2762784716559228E-2</v>
      </c>
      <c r="I41" s="57">
        <f>'BNE-BD'!M73/'BNE-BD'!L73-1</f>
        <v>1.2258050365077322E-2</v>
      </c>
      <c r="J41" s="57">
        <f>'BNE-BD'!N73/'BNE-BD'!M73-1</f>
        <v>1.1738581215890109E-2</v>
      </c>
      <c r="K41" s="57">
        <f>'BNE-BD'!O73/'BNE-BD'!N73-1</f>
        <v>1.1415424834178012E-2</v>
      </c>
      <c r="L41" s="57">
        <f>'BNE-BD'!P73/'BNE-BD'!O73-1</f>
        <v>1.1281237769914298E-2</v>
      </c>
      <c r="M41" s="57">
        <f>'BNE-BD'!Q73/'BNE-BD'!P73-1</f>
        <v>1.1324998378930973E-2</v>
      </c>
      <c r="N41" s="57">
        <f>'BNE-BD'!R73/'BNE-BD'!Q73-1</f>
        <v>1.1396434850354353E-2</v>
      </c>
      <c r="O41" s="57">
        <f>'BNE-BD'!S73/'BNE-BD'!R73-1</f>
        <v>1.13492339373642E-2</v>
      </c>
      <c r="P41" s="57">
        <f>'BNE-BD'!T73/'BNE-BD'!S73-1</f>
        <v>1.1257977410644271E-2</v>
      </c>
      <c r="Q41" s="57">
        <f>'BNE-BD'!U73/'BNE-BD'!T73-1</f>
        <v>1.1124836686579709E-2</v>
      </c>
      <c r="R41" s="57">
        <f>'BNE-BD'!V73/'BNE-BD'!U73-1</f>
        <v>1.0951712969761385E-2</v>
      </c>
      <c r="S41" s="57">
        <f>'BNE-BD'!W73/'BNE-BD'!V73-1</f>
        <v>1.0817471168374837E-2</v>
      </c>
      <c r="T41" s="57">
        <f>'BNE-BD'!X73/'BNE-BD'!W73-1</f>
        <v>1.0714758107094102E-2</v>
      </c>
      <c r="U41" s="57">
        <f>'BNE-BD'!Y73/'BNE-BD'!X73-1</f>
        <v>1.0562615781842588E-2</v>
      </c>
      <c r="V41" s="57">
        <f>'BNE-BD'!Z73/'BNE-BD'!Y73-1</f>
        <v>1.0363910610050597E-2</v>
      </c>
      <c r="W41" s="57">
        <f>'BNE-BD'!AA73/'BNE-BD'!Z73-1</f>
        <v>4.0140314769638863E-3</v>
      </c>
      <c r="X41" s="57">
        <f>'BNE-BD'!AB73/'BNE-BD'!AA73-1</f>
        <v>1.9785066817086916E-2</v>
      </c>
      <c r="Y41" s="57">
        <f>'BNE-BD'!AC73/'BNE-BD'!AB73-1</f>
        <v>3.7642910567379229E-3</v>
      </c>
    </row>
    <row r="42" spans="2:25">
      <c r="B42" s="58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</row>
    <row r="43" spans="2:25">
      <c r="B43" s="51" t="s">
        <v>138</v>
      </c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</row>
    <row r="44" spans="2:25">
      <c r="B44" s="53" t="s">
        <v>139</v>
      </c>
      <c r="C44" s="65">
        <f t="shared" ref="C44:J44" si="0">+C33/C37</f>
        <v>-0.27328348596861357</v>
      </c>
      <c r="D44" s="65">
        <f t="shared" si="0"/>
        <v>-4.6507759082498907</v>
      </c>
      <c r="E44" s="65">
        <f t="shared" si="0"/>
        <v>0.22074994530027992</v>
      </c>
      <c r="F44" s="65">
        <f t="shared" si="0"/>
        <v>-0.24007231683777894</v>
      </c>
      <c r="G44" s="65">
        <f t="shared" si="0"/>
        <v>1.7190943187777656</v>
      </c>
      <c r="H44" s="65">
        <f t="shared" si="0"/>
        <v>-0.44444554821470267</v>
      </c>
      <c r="I44" s="65">
        <f t="shared" si="0"/>
        <v>-5.6535270506244848E-3</v>
      </c>
      <c r="J44" s="65">
        <f t="shared" si="0"/>
        <v>0.7098127197435371</v>
      </c>
      <c r="K44" s="65">
        <f t="shared" ref="K44:Y44" si="1">+K33/K37</f>
        <v>0.67146932517238511</v>
      </c>
      <c r="L44" s="65">
        <f t="shared" si="1"/>
        <v>11.767767951570603</v>
      </c>
      <c r="M44" s="65">
        <f t="shared" si="1"/>
        <v>0.53176496968335307</v>
      </c>
      <c r="N44" s="65">
        <f t="shared" si="1"/>
        <v>1.0159665204237169</v>
      </c>
      <c r="O44" s="65">
        <f t="shared" si="1"/>
        <v>0.24287668164209616</v>
      </c>
      <c r="P44" s="65">
        <f t="shared" si="1"/>
        <v>0.43184596877622433</v>
      </c>
      <c r="Q44" s="65">
        <f t="shared" si="1"/>
        <v>0.13628797137778068</v>
      </c>
      <c r="R44" s="65">
        <f t="shared" si="1"/>
        <v>1.7141702158635022</v>
      </c>
      <c r="S44" s="65">
        <f t="shared" si="1"/>
        <v>1.0071427323917663</v>
      </c>
      <c r="T44" s="65">
        <f t="shared" si="1"/>
        <v>0.8194154991986613</v>
      </c>
      <c r="U44" s="65">
        <f t="shared" si="1"/>
        <v>1.1046350425334555</v>
      </c>
      <c r="V44" s="65">
        <f t="shared" si="1"/>
        <v>1.64840357554327</v>
      </c>
      <c r="W44" s="65">
        <f t="shared" si="1"/>
        <v>0.94856737854818862</v>
      </c>
      <c r="X44" s="65">
        <f t="shared" si="1"/>
        <v>0.22449188380203791</v>
      </c>
      <c r="Y44" s="65">
        <f t="shared" si="1"/>
        <v>2.6889210789955085</v>
      </c>
    </row>
    <row r="45" spans="2:25">
      <c r="B45" s="53" t="s">
        <v>140</v>
      </c>
      <c r="C45" s="65"/>
      <c r="D45" s="65">
        <f t="shared" ref="D45:J45" si="2">+D33/D41</f>
        <v>-1.9498487896184256</v>
      </c>
      <c r="E45" s="65">
        <f t="shared" si="2"/>
        <v>0.85133750342146464</v>
      </c>
      <c r="F45" s="65">
        <f t="shared" si="2"/>
        <v>-0.73437246036759418</v>
      </c>
      <c r="G45" s="65">
        <f t="shared" si="2"/>
        <v>6.4781036197920203</v>
      </c>
      <c r="H45" s="65">
        <f t="shared" si="2"/>
        <v>-2.1886815015577974</v>
      </c>
      <c r="I45" s="65">
        <f t="shared" si="2"/>
        <v>-3.4723983944686745E-2</v>
      </c>
      <c r="J45" s="65">
        <f t="shared" si="2"/>
        <v>5.1509291276418301</v>
      </c>
      <c r="K45" s="65">
        <f t="shared" ref="K45:Y45" si="3">+K33/K41</f>
        <v>5.3683596953622637</v>
      </c>
      <c r="L45" s="65">
        <f t="shared" si="3"/>
        <v>11.430836580893235</v>
      </c>
      <c r="M45" s="65">
        <f t="shared" si="3"/>
        <v>3.9125037518137988</v>
      </c>
      <c r="N45" s="65">
        <f t="shared" si="3"/>
        <v>5.6405496391851067</v>
      </c>
      <c r="O45" s="65">
        <f t="shared" si="3"/>
        <v>1.3139177242473017</v>
      </c>
      <c r="P45" s="65">
        <f t="shared" si="3"/>
        <v>2.2449737678058366</v>
      </c>
      <c r="Q45" s="65">
        <f t="shared" si="3"/>
        <v>0.29180611421352987</v>
      </c>
      <c r="R45" s="65">
        <f t="shared" si="3"/>
        <v>5.096142483896986</v>
      </c>
      <c r="S45" s="65">
        <f t="shared" si="3"/>
        <v>3.6830582189140832</v>
      </c>
      <c r="T45" s="65">
        <f t="shared" si="3"/>
        <v>1.9264832381035533</v>
      </c>
      <c r="U45" s="65">
        <f t="shared" si="3"/>
        <v>4.1586128048185538</v>
      </c>
      <c r="V45" s="65">
        <f t="shared" si="3"/>
        <v>3.4107171413155415</v>
      </c>
      <c r="W45" s="65">
        <f t="shared" si="3"/>
        <v>-26.250916241829067</v>
      </c>
      <c r="X45" s="65">
        <f t="shared" si="3"/>
        <v>1.5477281789270789</v>
      </c>
      <c r="Y45" s="65">
        <f t="shared" si="3"/>
        <v>20.296264317739059</v>
      </c>
    </row>
    <row r="46" spans="2:25">
      <c r="B46" s="66"/>
      <c r="C46" s="110"/>
      <c r="D46" s="110"/>
      <c r="E46" s="110"/>
      <c r="F46" s="110"/>
      <c r="G46" s="110"/>
      <c r="H46" s="110"/>
      <c r="I46" s="110"/>
      <c r="J46" s="110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</row>
  </sheetData>
  <mergeCells count="1">
    <mergeCell ref="B2:O2"/>
  </mergeCells>
  <pageMargins left="0.25" right="0.25" top="0.75" bottom="0.75" header="0.3" footer="0.3"/>
  <pageSetup paperSize="9" scale="66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5">
    <pageSetUpPr fitToPage="1"/>
  </sheetPr>
  <dimension ref="B1:Y40"/>
  <sheetViews>
    <sheetView showGridLines="0" showRowColHeaders="0" view="pageBreakPreview" topLeftCell="A4" zoomScaleNormal="100" zoomScaleSheetLayoutView="100" workbookViewId="0">
      <selection activeCell="B7" sqref="B7:Z40"/>
    </sheetView>
  </sheetViews>
  <sheetFormatPr baseColWidth="10" defaultColWidth="11.42578125" defaultRowHeight="14.25"/>
  <cols>
    <col min="1" max="1" width="1.7109375" style="26" customWidth="1"/>
    <col min="2" max="2" width="22.140625" style="26" customWidth="1"/>
    <col min="3" max="25" width="7.85546875" style="26" customWidth="1"/>
    <col min="26" max="26" width="1.7109375" style="26" customWidth="1"/>
    <col min="27" max="16384" width="11.42578125" style="26"/>
  </cols>
  <sheetData>
    <row r="1" spans="2:25" ht="5.0999999999999996" customHeight="1"/>
    <row r="2" spans="2:25" ht="30" customHeight="1">
      <c r="B2" s="116" t="str">
        <f>+"BALANCE NACIONAL DE ENERGÍA"&amp;" "&amp;Índice!C5</f>
        <v>BALANCE NACIONAL DE ENERGÍA 2022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49"/>
      <c r="Q2" s="49"/>
      <c r="R2" s="49"/>
      <c r="S2" s="49"/>
      <c r="T2" s="49"/>
      <c r="U2" s="33"/>
    </row>
    <row r="3" spans="2:25" ht="5.0999999999999996" customHeight="1" thickBot="1"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</row>
    <row r="4" spans="2:25" ht="15" thickTop="1"/>
    <row r="5" spans="2:25">
      <c r="B5" s="34" t="s">
        <v>143</v>
      </c>
      <c r="C5" s="34"/>
      <c r="D5" s="34"/>
      <c r="E5" s="34"/>
      <c r="F5" s="34"/>
      <c r="G5" s="34"/>
      <c r="H5" s="34"/>
      <c r="I5" s="34"/>
      <c r="J5" s="34"/>
    </row>
    <row r="7" spans="2:25">
      <c r="B7" s="50" t="s">
        <v>133</v>
      </c>
      <c r="C7" s="68">
        <v>2000</v>
      </c>
      <c r="D7" s="68">
        <v>2001</v>
      </c>
      <c r="E7" s="68">
        <v>2002</v>
      </c>
      <c r="F7" s="68">
        <v>2003</v>
      </c>
      <c r="G7" s="68">
        <v>2004</v>
      </c>
      <c r="H7" s="68">
        <v>2005</v>
      </c>
      <c r="I7" s="68">
        <v>2006</v>
      </c>
      <c r="J7" s="68">
        <v>2007</v>
      </c>
      <c r="K7" s="68">
        <v>2008</v>
      </c>
      <c r="L7" s="68">
        <v>2009</v>
      </c>
      <c r="M7" s="68">
        <v>2010</v>
      </c>
      <c r="N7" s="68">
        <v>2011</v>
      </c>
      <c r="O7" s="68">
        <v>2012</v>
      </c>
      <c r="P7" s="68">
        <v>2013</v>
      </c>
      <c r="Q7" s="68">
        <v>2014</v>
      </c>
      <c r="R7" s="68">
        <v>2015</v>
      </c>
      <c r="S7" s="68">
        <v>2016</v>
      </c>
      <c r="T7" s="68">
        <v>2017</v>
      </c>
      <c r="U7" s="68">
        <v>2018</v>
      </c>
      <c r="V7" s="68">
        <v>2019</v>
      </c>
      <c r="W7" s="68">
        <v>2020</v>
      </c>
      <c r="X7" s="68">
        <v>2021</v>
      </c>
      <c r="Y7" s="68">
        <v>2022</v>
      </c>
    </row>
    <row r="8" spans="2:25">
      <c r="B8" s="51" t="s">
        <v>9</v>
      </c>
      <c r="C8" s="52"/>
      <c r="D8" s="52"/>
      <c r="E8" s="52"/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</row>
    <row r="9" spans="2:25">
      <c r="B9" s="53" t="s">
        <v>23</v>
      </c>
      <c r="C9" s="70">
        <f>'BNE-BD'!G140</f>
        <v>0</v>
      </c>
      <c r="D9" s="70">
        <f>'BNE-BD'!H140</f>
        <v>0</v>
      </c>
      <c r="E9" s="70">
        <f>'BNE-BD'!I140</f>
        <v>0</v>
      </c>
      <c r="F9" s="70">
        <f>'BNE-BD'!J140</f>
        <v>0</v>
      </c>
      <c r="G9" s="70">
        <f>'BNE-BD'!K140</f>
        <v>0</v>
      </c>
      <c r="H9" s="70">
        <f>'BNE-BD'!L140</f>
        <v>0</v>
      </c>
      <c r="I9" s="70">
        <f>'BNE-BD'!M140</f>
        <v>0</v>
      </c>
      <c r="J9" s="70">
        <f>'BNE-BD'!N140</f>
        <v>0</v>
      </c>
      <c r="K9" s="70">
        <f>'BNE-BD'!O140</f>
        <v>0</v>
      </c>
      <c r="L9" s="70">
        <f>'BNE-BD'!P140</f>
        <v>0</v>
      </c>
      <c r="M9" s="70">
        <f>'BNE-BD'!Q140</f>
        <v>0</v>
      </c>
      <c r="N9" s="70">
        <f>'BNE-BD'!R140</f>
        <v>0</v>
      </c>
      <c r="O9" s="70">
        <f>'BNE-BD'!S140</f>
        <v>0</v>
      </c>
      <c r="P9" s="70">
        <f>'BNE-BD'!T140</f>
        <v>0</v>
      </c>
      <c r="Q9" s="70">
        <f>'BNE-BD'!U140</f>
        <v>0</v>
      </c>
      <c r="R9" s="70">
        <f>'BNE-BD'!V140</f>
        <v>0</v>
      </c>
      <c r="S9" s="70">
        <f>'BNE-BD'!W140</f>
        <v>0</v>
      </c>
      <c r="T9" s="70">
        <f>'BNE-BD'!X140</f>
        <v>0</v>
      </c>
      <c r="U9" s="70">
        <f>'BNE-BD'!Y140</f>
        <v>0</v>
      </c>
      <c r="V9" s="70">
        <f>'BNE-BD'!Z140</f>
        <v>0</v>
      </c>
      <c r="W9" s="70">
        <f>'BNE-BD'!AA140</f>
        <v>0</v>
      </c>
      <c r="X9" s="70">
        <f>'BNE-BD'!AB140</f>
        <v>0</v>
      </c>
      <c r="Y9" s="70">
        <f>'BNE-BD'!AC140</f>
        <v>0</v>
      </c>
    </row>
    <row r="10" spans="2:25">
      <c r="B10" s="53" t="s">
        <v>16</v>
      </c>
      <c r="C10" s="70">
        <f>'BNE-BD'!G141</f>
        <v>91138.639704487257</v>
      </c>
      <c r="D10" s="70">
        <f>'BNE-BD'!H141</f>
        <v>92799.982432824952</v>
      </c>
      <c r="E10" s="70">
        <f>'BNE-BD'!I141</f>
        <v>90986.07145033362</v>
      </c>
      <c r="F10" s="70">
        <f>'BNE-BD'!J141</f>
        <v>90806.828158921708</v>
      </c>
      <c r="G10" s="70">
        <f>'BNE-BD'!K141</f>
        <v>110715.4415567197</v>
      </c>
      <c r="H10" s="70">
        <f>'BNE-BD'!L141</f>
        <v>104394.32994890401</v>
      </c>
      <c r="I10" s="70">
        <f>'BNE-BD'!M141</f>
        <v>99410.291782317916</v>
      </c>
      <c r="J10" s="70">
        <f>'BNE-BD'!N141</f>
        <v>100443.17094806299</v>
      </c>
      <c r="K10" s="70">
        <f>'BNE-BD'!O141</f>
        <v>89169.398507189719</v>
      </c>
      <c r="L10" s="70">
        <f>'BNE-BD'!P141</f>
        <v>101943.55043453827</v>
      </c>
      <c r="M10" s="70">
        <f>'BNE-BD'!Q141</f>
        <v>95106.699809419631</v>
      </c>
      <c r="N10" s="70">
        <f>'BNE-BD'!R141</f>
        <v>87402.306463218556</v>
      </c>
      <c r="O10" s="70">
        <f>'BNE-BD'!S141</f>
        <v>89518.618273779168</v>
      </c>
      <c r="P10" s="70">
        <f>'BNE-BD'!T141</f>
        <v>83538.189720143811</v>
      </c>
      <c r="Q10" s="70">
        <f>'BNE-BD'!U141</f>
        <v>80424.290061856824</v>
      </c>
      <c r="R10" s="70">
        <f>'BNE-BD'!V141</f>
        <v>79173.30938513462</v>
      </c>
      <c r="S10" s="70">
        <f>'BNE-BD'!W141</f>
        <v>77595.380298279182</v>
      </c>
      <c r="T10" s="70">
        <f>'BNE-BD'!X141</f>
        <v>74615.117252891956</v>
      </c>
      <c r="U10" s="70">
        <f>'BNE-BD'!Y141</f>
        <v>76514.967054103763</v>
      </c>
      <c r="V10" s="70">
        <f>'BNE-BD'!Z141</f>
        <v>78069.227297474572</v>
      </c>
      <c r="W10" s="70">
        <f>'BNE-BD'!AA141</f>
        <v>83128.128711223995</v>
      </c>
      <c r="X10" s="70">
        <f>'BNE-BD'!AB141</f>
        <v>94422.152934883445</v>
      </c>
      <c r="Y10" s="70">
        <f>'BNE-BD'!AC141</f>
        <v>88176.874146825197</v>
      </c>
    </row>
    <row r="11" spans="2:25">
      <c r="B11" s="53" t="s">
        <v>29</v>
      </c>
      <c r="C11" s="70">
        <f>'BNE-BD'!G142</f>
        <v>12922.168562598419</v>
      </c>
      <c r="D11" s="70">
        <f>'BNE-BD'!H142</f>
        <v>12422.350901709582</v>
      </c>
      <c r="E11" s="70">
        <f>'BNE-BD'!I142</f>
        <v>11668.911617763857</v>
      </c>
      <c r="F11" s="70">
        <f>'BNE-BD'!J142</f>
        <v>11093.262317624229</v>
      </c>
      <c r="G11" s="70">
        <f>'BNE-BD'!K142</f>
        <v>5464.4303698593376</v>
      </c>
      <c r="H11" s="70">
        <f>'BNE-BD'!L142</f>
        <v>6107.2397333949048</v>
      </c>
      <c r="I11" s="70">
        <f>'BNE-BD'!M142</f>
        <v>6135.7298012526862</v>
      </c>
      <c r="J11" s="70">
        <f>'BNE-BD'!N142</f>
        <v>6345.5821347230631</v>
      </c>
      <c r="K11" s="70">
        <f>'BNE-BD'!O142</f>
        <v>6483.7152744493969</v>
      </c>
      <c r="L11" s="70">
        <f>'BNE-BD'!P142</f>
        <v>7457.4970820385661</v>
      </c>
      <c r="M11" s="70">
        <f>'BNE-BD'!Q142</f>
        <v>7077.5063808049035</v>
      </c>
      <c r="N11" s="70">
        <f>'BNE-BD'!R142</f>
        <v>6646.9344930460675</v>
      </c>
      <c r="O11" s="70">
        <f>'BNE-BD'!S142</f>
        <v>6830.0956047472164</v>
      </c>
      <c r="P11" s="70">
        <f>'BNE-BD'!T142</f>
        <v>6406.4</v>
      </c>
      <c r="Q11" s="70">
        <f>'BNE-BD'!U142</f>
        <v>5941.3924661459223</v>
      </c>
      <c r="R11" s="70">
        <f>'BNE-BD'!V142</f>
        <v>5752.4875905052277</v>
      </c>
      <c r="S11" s="70">
        <f>'BNE-BD'!W142</f>
        <v>5519.0989218121349</v>
      </c>
      <c r="T11" s="70">
        <f>'BNE-BD'!X142</f>
        <v>5689.9157825223429</v>
      </c>
      <c r="U11" s="70">
        <f>'BNE-BD'!Y142</f>
        <v>4637.3220187119814</v>
      </c>
      <c r="V11" s="70">
        <f>'BNE-BD'!Z142</f>
        <v>4373.5570831646783</v>
      </c>
      <c r="W11" s="70">
        <f>'BNE-BD'!AA142</f>
        <v>4654.2817604455213</v>
      </c>
      <c r="X11" s="70">
        <f>'BNE-BD'!AB142</f>
        <v>4405.4246421073967</v>
      </c>
      <c r="Y11" s="70">
        <f>'BNE-BD'!AC142</f>
        <v>4465.9982324653029</v>
      </c>
    </row>
    <row r="12" spans="2:25">
      <c r="B12" s="53" t="s">
        <v>34</v>
      </c>
      <c r="C12" s="70">
        <f>'BNE-BD'!G143</f>
        <v>0</v>
      </c>
      <c r="D12" s="70">
        <f>'BNE-BD'!H143</f>
        <v>0</v>
      </c>
      <c r="E12" s="70">
        <f>'BNE-BD'!I143</f>
        <v>0</v>
      </c>
      <c r="F12" s="70">
        <f>'BNE-BD'!J143</f>
        <v>0</v>
      </c>
      <c r="G12" s="70">
        <f>'BNE-BD'!K143</f>
        <v>0</v>
      </c>
      <c r="H12" s="70">
        <f>'BNE-BD'!L143</f>
        <v>0</v>
      </c>
      <c r="I12" s="70">
        <f>'BNE-BD'!M143</f>
        <v>0</v>
      </c>
      <c r="J12" s="70">
        <f>'BNE-BD'!N143</f>
        <v>159.02362211918401</v>
      </c>
      <c r="K12" s="70">
        <f>'BNE-BD'!O143</f>
        <v>163.99054211918403</v>
      </c>
      <c r="L12" s="70">
        <f>'BNE-BD'!P143</f>
        <v>116.12860784913778</v>
      </c>
      <c r="M12" s="70">
        <f>'BNE-BD'!Q143</f>
        <v>129.73473717169159</v>
      </c>
      <c r="N12" s="70">
        <f>'BNE-BD'!R143</f>
        <v>142.75060105374783</v>
      </c>
      <c r="O12" s="70">
        <f>'BNE-BD'!S143</f>
        <v>80.282600694199687</v>
      </c>
      <c r="P12" s="70">
        <f>'BNE-BD'!T143</f>
        <v>87.91220152065614</v>
      </c>
      <c r="Q12" s="70">
        <f>'BNE-BD'!U143</f>
        <v>95.597577292858588</v>
      </c>
      <c r="R12" s="70">
        <f>'BNE-BD'!V143</f>
        <v>649.9905111526873</v>
      </c>
      <c r="S12" s="70">
        <f>'BNE-BD'!W143</f>
        <v>819.19456531146716</v>
      </c>
      <c r="T12" s="70">
        <f>'BNE-BD'!X143</f>
        <v>837.26761034689571</v>
      </c>
      <c r="U12" s="70">
        <f>'BNE-BD'!Y143</f>
        <v>870.08750446326633</v>
      </c>
      <c r="V12" s="70">
        <f>'BNE-BD'!Z143</f>
        <v>897.50632168635684</v>
      </c>
      <c r="W12" s="70">
        <f>'BNE-BD'!AA143</f>
        <v>917.49486941288467</v>
      </c>
      <c r="X12" s="70">
        <f>'BNE-BD'!AB143</f>
        <v>958.88805981260293</v>
      </c>
      <c r="Y12" s="70">
        <f>'BNE-BD'!AC143</f>
        <v>971.6735958743476</v>
      </c>
    </row>
    <row r="13" spans="2:25">
      <c r="B13" s="51" t="s">
        <v>43</v>
      </c>
      <c r="C13" s="70">
        <f>'BNE-BD'!G144</f>
        <v>104060.80826708568</v>
      </c>
      <c r="D13" s="70">
        <f>'BNE-BD'!H144</f>
        <v>105222.33333453453</v>
      </c>
      <c r="E13" s="70">
        <f>'BNE-BD'!I144</f>
        <v>102654.98306809747</v>
      </c>
      <c r="F13" s="70">
        <f>'BNE-BD'!J144</f>
        <v>101900.09047654594</v>
      </c>
      <c r="G13" s="70">
        <f>'BNE-BD'!K144</f>
        <v>116179.87192657904</v>
      </c>
      <c r="H13" s="70">
        <f>'BNE-BD'!L144</f>
        <v>110501.56968229891</v>
      </c>
      <c r="I13" s="70">
        <f>'BNE-BD'!M144</f>
        <v>105546.0215835706</v>
      </c>
      <c r="J13" s="70">
        <f>'BNE-BD'!N144</f>
        <v>106947.77670490525</v>
      </c>
      <c r="K13" s="70">
        <f>'BNE-BD'!O144</f>
        <v>95817.104323758293</v>
      </c>
      <c r="L13" s="70">
        <f>'BNE-BD'!P144</f>
        <v>109517.17612442597</v>
      </c>
      <c r="M13" s="70">
        <f>'BNE-BD'!Q144</f>
        <v>102313.94092739622</v>
      </c>
      <c r="N13" s="70">
        <f>'BNE-BD'!R144</f>
        <v>94191.991557318368</v>
      </c>
      <c r="O13" s="70">
        <f>'BNE-BD'!S144</f>
        <v>96428.996479220586</v>
      </c>
      <c r="P13" s="70">
        <f>'BNE-BD'!T144</f>
        <v>90032.501921664458</v>
      </c>
      <c r="Q13" s="70">
        <f>'BNE-BD'!U144</f>
        <v>86461.280105295606</v>
      </c>
      <c r="R13" s="70">
        <f>'BNE-BD'!V144</f>
        <v>85575.787486792542</v>
      </c>
      <c r="S13" s="70">
        <f>'BNE-BD'!W144</f>
        <v>83933.673785402789</v>
      </c>
      <c r="T13" s="70">
        <f>'BNE-BD'!X144</f>
        <v>81142.300645761192</v>
      </c>
      <c r="U13" s="70">
        <f>'BNE-BD'!Y144</f>
        <v>82022.376577279021</v>
      </c>
      <c r="V13" s="70">
        <f>'BNE-BD'!Z144</f>
        <v>83340.290702325612</v>
      </c>
      <c r="W13" s="70">
        <f>'BNE-BD'!AA144</f>
        <v>88699.905341082398</v>
      </c>
      <c r="X13" s="70">
        <f>'BNE-BD'!AB144</f>
        <v>99786.465636803434</v>
      </c>
      <c r="Y13" s="70">
        <f>'BNE-BD'!AC144</f>
        <v>93614.545975164845</v>
      </c>
    </row>
    <row r="14" spans="2:25">
      <c r="B14" s="51"/>
      <c r="C14" s="52"/>
      <c r="D14" s="52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</row>
    <row r="15" spans="2:25">
      <c r="B15" s="54" t="s">
        <v>10</v>
      </c>
      <c r="C15" s="55"/>
      <c r="D15" s="55"/>
      <c r="E15" s="55"/>
      <c r="F15" s="55"/>
      <c r="G15" s="55"/>
      <c r="H15" s="55"/>
      <c r="I15" s="55"/>
      <c r="J15" s="55"/>
      <c r="K15" s="55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</row>
    <row r="16" spans="2:25">
      <c r="B16" s="53" t="s">
        <v>21</v>
      </c>
      <c r="C16" s="69">
        <f>'BNE-BD'!G145</f>
        <v>3521.5311683540549</v>
      </c>
      <c r="D16" s="69">
        <f>'BNE-BD'!H145</f>
        <v>3400.2749665846131</v>
      </c>
      <c r="E16" s="69">
        <f>'BNE-BD'!I145</f>
        <v>3199.7783758533565</v>
      </c>
      <c r="F16" s="69">
        <f>'BNE-BD'!J145</f>
        <v>3089.2252008071973</v>
      </c>
      <c r="G16" s="69">
        <f>'BNE-BD'!K145</f>
        <v>1387.8191770888129</v>
      </c>
      <c r="H16" s="69">
        <f>'BNE-BD'!L145</f>
        <v>2053.5312176059119</v>
      </c>
      <c r="I16" s="69">
        <f>'BNE-BD'!M145</f>
        <v>2415.7664429211391</v>
      </c>
      <c r="J16" s="69">
        <f>'BNE-BD'!N145</f>
        <v>3335.8367448385225</v>
      </c>
      <c r="K16" s="69">
        <f>'BNE-BD'!O145</f>
        <v>3409.9280118807806</v>
      </c>
      <c r="L16" s="69">
        <f>'BNE-BD'!P145</f>
        <v>4277.578821870914</v>
      </c>
      <c r="M16" s="69">
        <f>'BNE-BD'!Q145</f>
        <v>4351.4378011736389</v>
      </c>
      <c r="N16" s="69">
        <f>'BNE-BD'!R145</f>
        <v>4206.9065992554215</v>
      </c>
      <c r="O16" s="69">
        <f>'BNE-BD'!S145</f>
        <v>3743.5410005437302</v>
      </c>
      <c r="P16" s="69">
        <f>'BNE-BD'!T145</f>
        <v>3988.8</v>
      </c>
      <c r="Q16" s="69">
        <f>'BNE-BD'!U145</f>
        <v>3757.7460023984704</v>
      </c>
      <c r="R16" s="69">
        <f>'BNE-BD'!V145</f>
        <v>3331.5752493333684</v>
      </c>
      <c r="S16" s="69">
        <f>'BNE-BD'!W145</f>
        <v>3227.2552916751292</v>
      </c>
      <c r="T16" s="69">
        <f>'BNE-BD'!X145</f>
        <v>2813.6646969807462</v>
      </c>
      <c r="U16" s="69">
        <f>'BNE-BD'!Y145</f>
        <v>2693.5435540696694</v>
      </c>
      <c r="V16" s="69">
        <f>'BNE-BD'!Z145</f>
        <v>2668.0965468982758</v>
      </c>
      <c r="W16" s="69">
        <f>'BNE-BD'!AA145</f>
        <v>3318.9404100924821</v>
      </c>
      <c r="X16" s="69">
        <f>'BNE-BD'!AB145</f>
        <v>3529.5754418495653</v>
      </c>
      <c r="Y16" s="69">
        <f>'BNE-BD'!AC145</f>
        <v>3226.8636891555939</v>
      </c>
    </row>
    <row r="17" spans="2:25">
      <c r="B17" s="53" t="s">
        <v>95</v>
      </c>
      <c r="C17" s="69">
        <f>'BNE-BD'!G146</f>
        <v>15169.245280809255</v>
      </c>
      <c r="D17" s="69">
        <f>'BNE-BD'!H146</f>
        <v>15795.019452086322</v>
      </c>
      <c r="E17" s="69">
        <f>'BNE-BD'!I146</f>
        <v>17376.995459994854</v>
      </c>
      <c r="F17" s="69">
        <f>'BNE-BD'!J146</f>
        <v>18913.796236082828</v>
      </c>
      <c r="G17" s="69">
        <f>'BNE-BD'!K146</f>
        <v>19007.995658955435</v>
      </c>
      <c r="H17" s="69">
        <f>'BNE-BD'!L146</f>
        <v>20987.700470362073</v>
      </c>
      <c r="I17" s="69">
        <f>'BNE-BD'!M146</f>
        <v>22086.682817490149</v>
      </c>
      <c r="J17" s="69">
        <f>'BNE-BD'!N146</f>
        <v>23828.436010097434</v>
      </c>
      <c r="K17" s="69">
        <f>'BNE-BD'!O146</f>
        <v>25218.517126568713</v>
      </c>
      <c r="L17" s="69">
        <f>'BNE-BD'!P146</f>
        <v>26878.425788421129</v>
      </c>
      <c r="M17" s="69">
        <f>'BNE-BD'!Q146</f>
        <v>27894.899064654153</v>
      </c>
      <c r="N17" s="69">
        <f>'BNE-BD'!R146</f>
        <v>29464.187923977344</v>
      </c>
      <c r="O17" s="69">
        <f>'BNE-BD'!S146</f>
        <v>31593.995046208773</v>
      </c>
      <c r="P17" s="69">
        <f>'BNE-BD'!T146</f>
        <v>33016.953269550097</v>
      </c>
      <c r="Q17" s="69">
        <f>'BNE-BD'!U146</f>
        <v>33691.424563132947</v>
      </c>
      <c r="R17" s="69">
        <f>'BNE-BD'!V146</f>
        <v>34983.316196369291</v>
      </c>
      <c r="S17" s="69">
        <f>'BNE-BD'!W146</f>
        <v>36498.091954373704</v>
      </c>
      <c r="T17" s="69">
        <f>'BNE-BD'!X146</f>
        <v>37959.08505443616</v>
      </c>
      <c r="U17" s="69">
        <f>'BNE-BD'!Y146</f>
        <v>39508.441018896396</v>
      </c>
      <c r="V17" s="69">
        <f>'BNE-BD'!Z146</f>
        <v>38035.818201347873</v>
      </c>
      <c r="W17" s="69">
        <f>'BNE-BD'!AA146</f>
        <v>38575.663053947959</v>
      </c>
      <c r="X17" s="69">
        <f>'BNE-BD'!AB146</f>
        <v>38174.073187757866</v>
      </c>
      <c r="Y17" s="69">
        <f>'BNE-BD'!AC146</f>
        <v>37664.587984702172</v>
      </c>
    </row>
    <row r="18" spans="2:25">
      <c r="B18" s="53" t="s">
        <v>15</v>
      </c>
      <c r="C18" s="69">
        <f>'BNE-BD'!G147</f>
        <v>0</v>
      </c>
      <c r="D18" s="69">
        <f>'BNE-BD'!H147</f>
        <v>0</v>
      </c>
      <c r="E18" s="69">
        <f>'BNE-BD'!I147</f>
        <v>0</v>
      </c>
      <c r="F18" s="69">
        <f>'BNE-BD'!J147</f>
        <v>0</v>
      </c>
      <c r="G18" s="69">
        <f>'BNE-BD'!K147</f>
        <v>0</v>
      </c>
      <c r="H18" s="69">
        <f>'BNE-BD'!L147</f>
        <v>0</v>
      </c>
      <c r="I18" s="69">
        <f>'BNE-BD'!M147</f>
        <v>0</v>
      </c>
      <c r="J18" s="69">
        <f>'BNE-BD'!N147</f>
        <v>0</v>
      </c>
      <c r="K18" s="69">
        <f>'BNE-BD'!O147</f>
        <v>0</v>
      </c>
      <c r="L18" s="69">
        <f>'BNE-BD'!P147</f>
        <v>0</v>
      </c>
      <c r="M18" s="69">
        <f>'BNE-BD'!Q147</f>
        <v>0</v>
      </c>
      <c r="N18" s="69">
        <f>'BNE-BD'!R147</f>
        <v>0</v>
      </c>
      <c r="O18" s="69">
        <f>'BNE-BD'!S147</f>
        <v>0</v>
      </c>
      <c r="P18" s="69">
        <f>'BNE-BD'!T147</f>
        <v>0</v>
      </c>
      <c r="Q18" s="69">
        <f>'BNE-BD'!U147</f>
        <v>0</v>
      </c>
      <c r="R18" s="69">
        <f>'BNE-BD'!V147</f>
        <v>0</v>
      </c>
      <c r="S18" s="69">
        <f>'BNE-BD'!W147</f>
        <v>0</v>
      </c>
      <c r="T18" s="69">
        <f>'BNE-BD'!X147</f>
        <v>0</v>
      </c>
      <c r="U18" s="69">
        <f>'BNE-BD'!Y147</f>
        <v>0</v>
      </c>
      <c r="V18" s="69">
        <f>'BNE-BD'!Z147</f>
        <v>0</v>
      </c>
      <c r="W18" s="69">
        <f>'BNE-BD'!AA147</f>
        <v>0</v>
      </c>
      <c r="X18" s="69">
        <f>'BNE-BD'!AB147</f>
        <v>0</v>
      </c>
      <c r="Y18" s="69">
        <f>'BNE-BD'!AC147</f>
        <v>0</v>
      </c>
    </row>
    <row r="19" spans="2:25">
      <c r="B19" s="53" t="s">
        <v>142</v>
      </c>
      <c r="C19" s="69">
        <f>'BNE-BD'!G148</f>
        <v>0</v>
      </c>
      <c r="D19" s="69">
        <f>'BNE-BD'!H148</f>
        <v>0</v>
      </c>
      <c r="E19" s="69">
        <f>'BNE-BD'!I148</f>
        <v>0</v>
      </c>
      <c r="F19" s="69">
        <f>'BNE-BD'!J148</f>
        <v>0</v>
      </c>
      <c r="G19" s="69">
        <f>'BNE-BD'!K148</f>
        <v>0</v>
      </c>
      <c r="H19" s="69">
        <f>'BNE-BD'!L148</f>
        <v>0</v>
      </c>
      <c r="I19" s="69">
        <f>'BNE-BD'!M148</f>
        <v>0</v>
      </c>
      <c r="J19" s="69">
        <f>'BNE-BD'!N148</f>
        <v>0</v>
      </c>
      <c r="K19" s="69">
        <f>'BNE-BD'!O148</f>
        <v>0</v>
      </c>
      <c r="L19" s="69">
        <f>'BNE-BD'!P148</f>
        <v>0</v>
      </c>
      <c r="M19" s="69">
        <f>'BNE-BD'!Q148</f>
        <v>0</v>
      </c>
      <c r="N19" s="69">
        <f>'BNE-BD'!R148</f>
        <v>0</v>
      </c>
      <c r="O19" s="69">
        <f>'BNE-BD'!S148</f>
        <v>0</v>
      </c>
      <c r="P19" s="69">
        <f>'BNE-BD'!T148</f>
        <v>0</v>
      </c>
      <c r="Q19" s="69">
        <f>'BNE-BD'!U148</f>
        <v>0</v>
      </c>
      <c r="R19" s="69">
        <f>'BNE-BD'!V148</f>
        <v>0</v>
      </c>
      <c r="S19" s="69">
        <f>'BNE-BD'!W148</f>
        <v>0</v>
      </c>
      <c r="T19" s="69">
        <f>'BNE-BD'!X148</f>
        <v>0</v>
      </c>
      <c r="U19" s="69">
        <f>'BNE-BD'!Y148</f>
        <v>0</v>
      </c>
      <c r="V19" s="69">
        <f>'BNE-BD'!Z148</f>
        <v>0</v>
      </c>
      <c r="W19" s="69">
        <f>'BNE-BD'!AA148</f>
        <v>0</v>
      </c>
      <c r="X19" s="69">
        <f>'BNE-BD'!AB148</f>
        <v>0</v>
      </c>
      <c r="Y19" s="69">
        <f>'BNE-BD'!AC148</f>
        <v>0</v>
      </c>
    </row>
    <row r="20" spans="2:25">
      <c r="B20" s="53" t="s">
        <v>134</v>
      </c>
      <c r="C20" s="69">
        <f>'BNE-BD'!G149</f>
        <v>25326.578005019372</v>
      </c>
      <c r="D20" s="69">
        <f>'BNE-BD'!H149</f>
        <v>27657.340184581633</v>
      </c>
      <c r="E20" s="69">
        <f>'BNE-BD'!I149</f>
        <v>32288.236260002297</v>
      </c>
      <c r="F20" s="69">
        <f>'BNE-BD'!J149</f>
        <v>21671.268081018243</v>
      </c>
      <c r="G20" s="69">
        <f>'BNE-BD'!K149</f>
        <v>12747.391256942405</v>
      </c>
      <c r="H20" s="69">
        <f>'BNE-BD'!L149</f>
        <v>8297.252265675641</v>
      </c>
      <c r="I20" s="69">
        <f>'BNE-BD'!M149</f>
        <v>3285.2600044971696</v>
      </c>
      <c r="J20" s="69">
        <f>'BNE-BD'!N149</f>
        <v>2244.4004615776175</v>
      </c>
      <c r="K20" s="69">
        <f>'BNE-BD'!O149</f>
        <v>1677.526161550519</v>
      </c>
      <c r="L20" s="69">
        <f>'BNE-BD'!P149</f>
        <v>1356.1802341658042</v>
      </c>
      <c r="M20" s="69">
        <f>'BNE-BD'!Q149</f>
        <v>577.92056628094804</v>
      </c>
      <c r="N20" s="69">
        <f>'BNE-BD'!R149</f>
        <v>0</v>
      </c>
      <c r="O20" s="69">
        <f>'BNE-BD'!S149</f>
        <v>0</v>
      </c>
      <c r="P20" s="69">
        <f>'BNE-BD'!T149</f>
        <v>0</v>
      </c>
      <c r="Q20" s="69">
        <f>'BNE-BD'!U149</f>
        <v>0</v>
      </c>
      <c r="R20" s="69">
        <f>'BNE-BD'!V149</f>
        <v>0</v>
      </c>
      <c r="S20" s="69">
        <f>'BNE-BD'!W149</f>
        <v>0</v>
      </c>
      <c r="T20" s="69">
        <f>'BNE-BD'!X149</f>
        <v>0</v>
      </c>
      <c r="U20" s="69">
        <f>'BNE-BD'!Y149</f>
        <v>0</v>
      </c>
      <c r="V20" s="69">
        <f>'BNE-BD'!Z149</f>
        <v>0</v>
      </c>
      <c r="W20" s="69">
        <f>'BNE-BD'!AA149</f>
        <v>0</v>
      </c>
      <c r="X20" s="69">
        <f>'BNE-BD'!AB149</f>
        <v>0</v>
      </c>
      <c r="Y20" s="69">
        <f>'BNE-BD'!AC149</f>
        <v>0</v>
      </c>
    </row>
    <row r="21" spans="2:25">
      <c r="B21" s="53" t="s">
        <v>141</v>
      </c>
      <c r="C21" s="69">
        <f>'BNE-BD'!G150</f>
        <v>0</v>
      </c>
      <c r="D21" s="69">
        <f>'BNE-BD'!H150</f>
        <v>0</v>
      </c>
      <c r="E21" s="69">
        <f>'BNE-BD'!I150</f>
        <v>0</v>
      </c>
      <c r="F21" s="69">
        <f>'BNE-BD'!J150</f>
        <v>0</v>
      </c>
      <c r="G21" s="69">
        <f>'BNE-BD'!K150</f>
        <v>0</v>
      </c>
      <c r="H21" s="69">
        <f>'BNE-BD'!L150</f>
        <v>0</v>
      </c>
      <c r="I21" s="69">
        <f>'BNE-BD'!M150</f>
        <v>0</v>
      </c>
      <c r="J21" s="69">
        <f>'BNE-BD'!N150</f>
        <v>0</v>
      </c>
      <c r="K21" s="69">
        <f>'BNE-BD'!O150</f>
        <v>0</v>
      </c>
      <c r="L21" s="69">
        <f>'BNE-BD'!P150</f>
        <v>0</v>
      </c>
      <c r="M21" s="69">
        <f>'BNE-BD'!Q150</f>
        <v>0</v>
      </c>
      <c r="N21" s="69">
        <f>'BNE-BD'!R150</f>
        <v>0</v>
      </c>
      <c r="O21" s="69">
        <f>'BNE-BD'!S150</f>
        <v>0</v>
      </c>
      <c r="P21" s="69">
        <f>'BNE-BD'!T150</f>
        <v>0</v>
      </c>
      <c r="Q21" s="69">
        <f>'BNE-BD'!U150</f>
        <v>0</v>
      </c>
      <c r="R21" s="69">
        <f>'BNE-BD'!V150</f>
        <v>0</v>
      </c>
      <c r="S21" s="69">
        <f>'BNE-BD'!W150</f>
        <v>0</v>
      </c>
      <c r="T21" s="69">
        <f>'BNE-BD'!X150</f>
        <v>0</v>
      </c>
      <c r="U21" s="69">
        <f>'BNE-BD'!Y150</f>
        <v>0</v>
      </c>
      <c r="V21" s="69">
        <f>'BNE-BD'!Z150</f>
        <v>0</v>
      </c>
      <c r="W21" s="69">
        <f>'BNE-BD'!AA150</f>
        <v>0</v>
      </c>
      <c r="X21" s="69">
        <f>'BNE-BD'!AB150</f>
        <v>0</v>
      </c>
      <c r="Y21" s="69">
        <f>'BNE-BD'!AC150</f>
        <v>0</v>
      </c>
    </row>
    <row r="22" spans="2:25">
      <c r="B22" s="53" t="s">
        <v>98</v>
      </c>
      <c r="C22" s="69">
        <f>'BNE-BD'!G151</f>
        <v>0</v>
      </c>
      <c r="D22" s="69">
        <f>'BNE-BD'!H151</f>
        <v>0</v>
      </c>
      <c r="E22" s="69">
        <f>'BNE-BD'!I151</f>
        <v>0</v>
      </c>
      <c r="F22" s="69">
        <f>'BNE-BD'!J151</f>
        <v>0</v>
      </c>
      <c r="G22" s="69">
        <f>'BNE-BD'!K151</f>
        <v>0</v>
      </c>
      <c r="H22" s="69">
        <f>'BNE-BD'!L151</f>
        <v>0</v>
      </c>
      <c r="I22" s="69">
        <f>'BNE-BD'!M151</f>
        <v>0</v>
      </c>
      <c r="J22" s="69">
        <f>'BNE-BD'!N151</f>
        <v>0</v>
      </c>
      <c r="K22" s="69">
        <f>'BNE-BD'!O151</f>
        <v>0</v>
      </c>
      <c r="L22" s="69">
        <f>'BNE-BD'!P151</f>
        <v>0</v>
      </c>
      <c r="M22" s="69">
        <f>'BNE-BD'!Q151</f>
        <v>0</v>
      </c>
      <c r="N22" s="69">
        <f>'BNE-BD'!R151</f>
        <v>0</v>
      </c>
      <c r="O22" s="69">
        <f>'BNE-BD'!S151</f>
        <v>0</v>
      </c>
      <c r="P22" s="69">
        <f>'BNE-BD'!T151</f>
        <v>0</v>
      </c>
      <c r="Q22" s="69">
        <f>'BNE-BD'!U151</f>
        <v>0</v>
      </c>
      <c r="R22" s="69">
        <f>'BNE-BD'!V151</f>
        <v>0</v>
      </c>
      <c r="S22" s="69">
        <f>'BNE-BD'!W151</f>
        <v>0</v>
      </c>
      <c r="T22" s="69">
        <f>'BNE-BD'!X151</f>
        <v>0</v>
      </c>
      <c r="U22" s="69">
        <f>'BNE-BD'!Y151</f>
        <v>0</v>
      </c>
      <c r="V22" s="69">
        <f>'BNE-BD'!Z151</f>
        <v>0</v>
      </c>
      <c r="W22" s="69">
        <f>'BNE-BD'!AA151</f>
        <v>0</v>
      </c>
      <c r="X22" s="69">
        <f>'BNE-BD'!AB151</f>
        <v>0</v>
      </c>
      <c r="Y22" s="69">
        <f>'BNE-BD'!AC151</f>
        <v>0</v>
      </c>
    </row>
    <row r="23" spans="2:25">
      <c r="B23" s="53" t="s">
        <v>24</v>
      </c>
      <c r="C23" s="69">
        <f>'BNE-BD'!G152</f>
        <v>37.07342526287465</v>
      </c>
      <c r="D23" s="69">
        <f>'BNE-BD'!H152</f>
        <v>4.8107755220369119</v>
      </c>
      <c r="E23" s="69">
        <f>'BNE-BD'!I152</f>
        <v>3.6933750200121556</v>
      </c>
      <c r="F23" s="69">
        <f>'BNE-BD'!J152</f>
        <v>3.6613184482327563</v>
      </c>
      <c r="G23" s="69">
        <f>'BNE-BD'!K152</f>
        <v>3.7723715718971023</v>
      </c>
      <c r="H23" s="69">
        <f>'BNE-BD'!L152</f>
        <v>6.7611510742497618</v>
      </c>
      <c r="I23" s="69">
        <f>'BNE-BD'!M152</f>
        <v>33.312295424492966</v>
      </c>
      <c r="J23" s="69">
        <f>'BNE-BD'!N152</f>
        <v>66.888919820498501</v>
      </c>
      <c r="K23" s="69">
        <f>'BNE-BD'!O152</f>
        <v>102.33679944494224</v>
      </c>
      <c r="L23" s="69">
        <f>'BNE-BD'!P152</f>
        <v>146.73105357758394</v>
      </c>
      <c r="M23" s="69">
        <f>'BNE-BD'!Q152</f>
        <v>251.82670589397824</v>
      </c>
      <c r="N23" s="69">
        <f>'BNE-BD'!R152</f>
        <v>423.63907445272264</v>
      </c>
      <c r="O23" s="69">
        <f>'BNE-BD'!S152</f>
        <v>720.62134500893592</v>
      </c>
      <c r="P23" s="69">
        <f>'BNE-BD'!T152</f>
        <v>1055.2328004274</v>
      </c>
      <c r="Q23" s="69">
        <f>'BNE-BD'!U152</f>
        <v>1772.5330884156549</v>
      </c>
      <c r="R23" s="69">
        <f>'BNE-BD'!V152</f>
        <v>2491.8758313189487</v>
      </c>
      <c r="S23" s="69">
        <f>'BNE-BD'!W152</f>
        <v>3197.1079291300362</v>
      </c>
      <c r="T23" s="69">
        <f>'BNE-BD'!X152</f>
        <v>3931.0160921967713</v>
      </c>
      <c r="U23" s="69">
        <f>'BNE-BD'!Y152</f>
        <v>5014.2194101808245</v>
      </c>
      <c r="V23" s="69">
        <f>'BNE-BD'!Z152</f>
        <v>6516.5450055753163</v>
      </c>
      <c r="W23" s="69">
        <f>'BNE-BD'!AA152</f>
        <v>8265.7952693044099</v>
      </c>
      <c r="X23" s="69">
        <f>'BNE-BD'!AB152</f>
        <v>8811.8628885292419</v>
      </c>
      <c r="Y23" s="69">
        <f>'BNE-BD'!AC152</f>
        <v>10113.837543537298</v>
      </c>
    </row>
    <row r="24" spans="2:25">
      <c r="B24" s="53" t="s">
        <v>14</v>
      </c>
      <c r="C24" s="69">
        <f>'BNE-BD'!G153</f>
        <v>17592.847300135341</v>
      </c>
      <c r="D24" s="69">
        <f>'BNE-BD'!H153</f>
        <v>18113.17135061587</v>
      </c>
      <c r="E24" s="69">
        <f>'BNE-BD'!I153</f>
        <v>18746.369801983477</v>
      </c>
      <c r="F24" s="69">
        <f>'BNE-BD'!J153</f>
        <v>19129.121118818832</v>
      </c>
      <c r="G24" s="69">
        <f>'BNE-BD'!K153</f>
        <v>19915.903533668181</v>
      </c>
      <c r="H24" s="69">
        <f>'BNE-BD'!L153</f>
        <v>20489.29720762686</v>
      </c>
      <c r="I24" s="69">
        <f>'BNE-BD'!M153</f>
        <v>21423.206391556821</v>
      </c>
      <c r="J24" s="69">
        <f>'BNE-BD'!N153</f>
        <v>23018.065059186963</v>
      </c>
      <c r="K24" s="69">
        <f>'BNE-BD'!O153</f>
        <v>24815.113735806644</v>
      </c>
      <c r="L24" s="69">
        <f>'BNE-BD'!P153</f>
        <v>26211.483118560311</v>
      </c>
      <c r="M24" s="69">
        <f>'BNE-BD'!Q153</f>
        <v>27376.670503472589</v>
      </c>
      <c r="N24" s="69">
        <f>'BNE-BD'!R153</f>
        <v>30418.257798663097</v>
      </c>
      <c r="O24" s="69">
        <f>'BNE-BD'!S153</f>
        <v>31406.971374481956</v>
      </c>
      <c r="P24" s="69">
        <f>'BNE-BD'!T153</f>
        <v>31522.259357854029</v>
      </c>
      <c r="Q24" s="69">
        <f>'BNE-BD'!U153</f>
        <v>32107.553764033797</v>
      </c>
      <c r="R24" s="69">
        <f>'BNE-BD'!V153</f>
        <v>33129.502870779332</v>
      </c>
      <c r="S24" s="69">
        <f>'BNE-BD'!W153</f>
        <v>33845.664086769764</v>
      </c>
      <c r="T24" s="69">
        <f>'BNE-BD'!X153</f>
        <v>34731.01630002122</v>
      </c>
      <c r="U24" s="69">
        <f>'BNE-BD'!Y153</f>
        <v>35775.890782421913</v>
      </c>
      <c r="V24" s="69">
        <f>'BNE-BD'!Z153</f>
        <v>36894.134964295146</v>
      </c>
      <c r="W24" s="69">
        <f>'BNE-BD'!AA153</f>
        <v>36975.814672017586</v>
      </c>
      <c r="X24" s="69">
        <f>'BNE-BD'!AB153</f>
        <v>38102.090488811918</v>
      </c>
      <c r="Y24" s="69">
        <f>'BNE-BD'!AC153</f>
        <v>38164.212653400165</v>
      </c>
    </row>
    <row r="25" spans="2:25">
      <c r="B25" s="56" t="s">
        <v>73</v>
      </c>
      <c r="C25" s="71">
        <f>'BNE-BD'!G154</f>
        <v>61647.275179580902</v>
      </c>
      <c r="D25" s="71">
        <f>'BNE-BD'!H154</f>
        <v>64970.616729390473</v>
      </c>
      <c r="E25" s="71">
        <f>'BNE-BD'!I154</f>
        <v>71615.073272854002</v>
      </c>
      <c r="F25" s="71">
        <f>'BNE-BD'!J154</f>
        <v>62807.071955175335</v>
      </c>
      <c r="G25" s="71">
        <f>'BNE-BD'!K154</f>
        <v>53062.881998226731</v>
      </c>
      <c r="H25" s="71">
        <f>'BNE-BD'!L154</f>
        <v>51834.54231234474</v>
      </c>
      <c r="I25" s="71">
        <f>'BNE-BD'!M154</f>
        <v>49244.22795188977</v>
      </c>
      <c r="J25" s="71">
        <f>'BNE-BD'!N154</f>
        <v>52493.62719552104</v>
      </c>
      <c r="K25" s="71">
        <f>'BNE-BD'!O154</f>
        <v>55223.421835251604</v>
      </c>
      <c r="L25" s="71">
        <f>'BNE-BD'!P154</f>
        <v>58870.399016595737</v>
      </c>
      <c r="M25" s="71">
        <f>'BNE-BD'!Q154</f>
        <v>60452.754641475309</v>
      </c>
      <c r="N25" s="71">
        <f>'BNE-BD'!R154</f>
        <v>64512.991396348589</v>
      </c>
      <c r="O25" s="71">
        <f>'BNE-BD'!S154</f>
        <v>67465.12876624339</v>
      </c>
      <c r="P25" s="71">
        <f>'BNE-BD'!T154</f>
        <v>69583.245427831527</v>
      </c>
      <c r="Q25" s="71">
        <f>'BNE-BD'!U154</f>
        <v>71329.257417980873</v>
      </c>
      <c r="R25" s="71">
        <f>'BNE-BD'!V154</f>
        <v>73936.27014780094</v>
      </c>
      <c r="S25" s="71">
        <f>'BNE-BD'!W154</f>
        <v>76768.119261948625</v>
      </c>
      <c r="T25" s="71">
        <f>'BNE-BD'!X154</f>
        <v>79434.78214363489</v>
      </c>
      <c r="U25" s="71">
        <f>'BNE-BD'!Y154</f>
        <v>82992.094765568807</v>
      </c>
      <c r="V25" s="71">
        <f>'BNE-BD'!Z154</f>
        <v>84114.594718116612</v>
      </c>
      <c r="W25" s="71">
        <f>'BNE-BD'!AA154</f>
        <v>87136.213405362432</v>
      </c>
      <c r="X25" s="71">
        <f>'BNE-BD'!AB154</f>
        <v>88617.602006948582</v>
      </c>
      <c r="Y25" s="71">
        <f>'BNE-BD'!AC154</f>
        <v>89169.50187079524</v>
      </c>
    </row>
    <row r="26" spans="2:25">
      <c r="B26" s="51" t="s">
        <v>33</v>
      </c>
      <c r="C26" s="69">
        <f>'BNE-BD'!G155</f>
        <v>165708.0834466666</v>
      </c>
      <c r="D26" s="69">
        <f>'BNE-BD'!H155</f>
        <v>170192.950063925</v>
      </c>
      <c r="E26" s="69">
        <f>'BNE-BD'!I155</f>
        <v>174270.05634095147</v>
      </c>
      <c r="F26" s="69">
        <f>'BNE-BD'!J155</f>
        <v>164707.16243172128</v>
      </c>
      <c r="G26" s="69">
        <f>'BNE-BD'!K155</f>
        <v>169242.75392480579</v>
      </c>
      <c r="H26" s="69">
        <f>'BNE-BD'!L155</f>
        <v>162336.11199464364</v>
      </c>
      <c r="I26" s="69">
        <f>'BNE-BD'!M155</f>
        <v>154790.24953546037</v>
      </c>
      <c r="J26" s="69">
        <f>'BNE-BD'!N155</f>
        <v>159441.40390042629</v>
      </c>
      <c r="K26" s="69">
        <f>'BNE-BD'!O155</f>
        <v>151040.5261590099</v>
      </c>
      <c r="L26" s="69">
        <f>'BNE-BD'!P155</f>
        <v>168387.57514102169</v>
      </c>
      <c r="M26" s="69">
        <f>'BNE-BD'!Q155</f>
        <v>162766.69556887154</v>
      </c>
      <c r="N26" s="69">
        <f>'BNE-BD'!R155</f>
        <v>158704.98295366694</v>
      </c>
      <c r="O26" s="69">
        <f>'BNE-BD'!S155</f>
        <v>163894.12524546398</v>
      </c>
      <c r="P26" s="69">
        <f>'BNE-BD'!T155</f>
        <v>159615.747349496</v>
      </c>
      <c r="Q26" s="69">
        <f>'BNE-BD'!U155</f>
        <v>157790.53752327646</v>
      </c>
      <c r="R26" s="69">
        <f>'BNE-BD'!V155</f>
        <v>159512.05763459348</v>
      </c>
      <c r="S26" s="69">
        <f>'BNE-BD'!W155</f>
        <v>160701.79304735141</v>
      </c>
      <c r="T26" s="69">
        <f>'BNE-BD'!X155</f>
        <v>160577.08278939608</v>
      </c>
      <c r="U26" s="69">
        <f>'BNE-BD'!Y155</f>
        <v>165014.47134284783</v>
      </c>
      <c r="V26" s="69">
        <f>'BNE-BD'!Z155</f>
        <v>167454.88542044221</v>
      </c>
      <c r="W26" s="69">
        <f>'BNE-BD'!AA155</f>
        <v>175836.11874644482</v>
      </c>
      <c r="X26" s="69">
        <f>'BNE-BD'!AB155</f>
        <v>188404.06764375203</v>
      </c>
      <c r="Y26" s="69">
        <f>'BNE-BD'!AC155</f>
        <v>182784.04784596007</v>
      </c>
    </row>
    <row r="27" spans="2:25">
      <c r="B27" s="53" t="s">
        <v>135</v>
      </c>
      <c r="C27" s="57">
        <f>'BNE-BD'!G156</f>
        <v>3.0065936009272765E-2</v>
      </c>
      <c r="D27" s="57">
        <f>'BNE-BD'!H156</f>
        <v>2.7064863246106352E-2</v>
      </c>
      <c r="E27" s="57">
        <f>'BNE-BD'!I156</f>
        <v>2.395578827145961E-2</v>
      </c>
      <c r="F27" s="57">
        <f>'BNE-BD'!J156</f>
        <v>-5.4873993329759507E-2</v>
      </c>
      <c r="G27" s="57">
        <f>'BNE-BD'!K156</f>
        <v>2.7537305762065589E-2</v>
      </c>
      <c r="H27" s="57">
        <f>'BNE-BD'!L156</f>
        <v>-4.080908499769953E-2</v>
      </c>
      <c r="I27" s="57">
        <f>'BNE-BD'!M156</f>
        <v>-4.6482956666057396E-2</v>
      </c>
      <c r="J27" s="57">
        <f>'BNE-BD'!N156</f>
        <v>3.0048109483151952E-2</v>
      </c>
      <c r="K27" s="57">
        <f>'BNE-BD'!O156</f>
        <v>-5.2689436594919092E-2</v>
      </c>
      <c r="L27" s="57">
        <f>'BNE-BD'!P156</f>
        <v>0.11485029497149313</v>
      </c>
      <c r="M27" s="57">
        <f>'BNE-BD'!Q156</f>
        <v>-3.3380607609811874E-2</v>
      </c>
      <c r="N27" s="57">
        <f>'BNE-BD'!R156</f>
        <v>-2.495419963530543E-2</v>
      </c>
      <c r="O27" s="57">
        <f>'BNE-BD'!S156</f>
        <v>3.269678238969953E-2</v>
      </c>
      <c r="P27" s="57">
        <f>'BNE-BD'!T156</f>
        <v>-2.6104522596891444E-2</v>
      </c>
      <c r="Q27" s="57">
        <f>'BNE-BD'!U156</f>
        <v>-1.1435023526989774E-2</v>
      </c>
      <c r="R27" s="57">
        <f>'BNE-BD'!V156</f>
        <v>1.091016063661665E-2</v>
      </c>
      <c r="S27" s="57">
        <f>'BNE-BD'!W156</f>
        <v>7.4585923496977014E-3</v>
      </c>
      <c r="T27" s="57">
        <f>'BNE-BD'!X156</f>
        <v>-7.7603526127789646E-4</v>
      </c>
      <c r="U27" s="57">
        <f>'BNE-BD'!Y156</f>
        <v>2.7634009015293781E-2</v>
      </c>
      <c r="V27" s="57">
        <f>'BNE-BD'!Z156</f>
        <v>-2.441716608975153E-2</v>
      </c>
      <c r="W27" s="57">
        <f>'BNE-BD'!AA156</f>
        <v>5.0050694579373944E-2</v>
      </c>
      <c r="X27" s="57">
        <f>'BNE-BD'!AB156</f>
        <v>7.1475354363514931E-2</v>
      </c>
      <c r="Y27" s="57">
        <f>'BNE-BD'!AC156</f>
        <v>3.951366277331303E-2</v>
      </c>
    </row>
    <row r="28" spans="2:25">
      <c r="B28" s="58"/>
      <c r="C28" s="59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</row>
    <row r="29" spans="2:25">
      <c r="B29" s="51" t="s">
        <v>32</v>
      </c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</row>
    <row r="30" spans="2:25">
      <c r="B30" s="53" t="s">
        <v>136</v>
      </c>
      <c r="C30" s="61">
        <f>'BNE-BD'!G59*1000</f>
        <v>222207</v>
      </c>
      <c r="D30" s="61">
        <f>'BNE-BD'!H59*1000</f>
        <v>223580</v>
      </c>
      <c r="E30" s="61">
        <f>'BNE-BD'!I59*1000</f>
        <v>235773</v>
      </c>
      <c r="F30" s="61">
        <f>'BNE-BD'!J59*1000</f>
        <v>245593</v>
      </c>
      <c r="G30" s="61">
        <f>'BNE-BD'!K59*1000</f>
        <v>257769.99999999997</v>
      </c>
      <c r="H30" s="61">
        <f>'BNE-BD'!L59*1000</f>
        <v>273971</v>
      </c>
      <c r="I30" s="61">
        <f>'BNE-BD'!M59*1000</f>
        <v>294598</v>
      </c>
      <c r="J30" s="61">
        <f>'BNE-BD'!N59*1000</f>
        <v>319693</v>
      </c>
      <c r="K30" s="61">
        <f>'BNE-BD'!O59*1000</f>
        <v>348870</v>
      </c>
      <c r="L30" s="61">
        <f>'BNE-BD'!P59*1000</f>
        <v>352693</v>
      </c>
      <c r="M30" s="61">
        <f>'BNE-BD'!Q59*1000</f>
        <v>382081</v>
      </c>
      <c r="N30" s="61">
        <f>'BNE-BD'!R59*1000</f>
        <v>406256</v>
      </c>
      <c r="O30" s="61">
        <f>'BNE-BD'!S59*1000</f>
        <v>431199</v>
      </c>
      <c r="P30" s="61">
        <f>'BNE-BD'!T59*1000</f>
        <v>456435</v>
      </c>
      <c r="Q30" s="61">
        <f>'BNE-BD'!U59*1000</f>
        <v>467307</v>
      </c>
      <c r="R30" s="61">
        <f>'BNE-BD'!V59*1000</f>
        <v>482522</v>
      </c>
      <c r="S30" s="61">
        <f>'BNE-BD'!W59*1000</f>
        <v>501610</v>
      </c>
      <c r="T30" s="61">
        <f>'BNE-BD'!X59*1000</f>
        <v>514246</v>
      </c>
      <c r="U30" s="61">
        <f>'BNE-BD'!Y59*1000</f>
        <v>534695</v>
      </c>
      <c r="V30" s="61">
        <f>'BNE-BD'!Z59*1000</f>
        <v>546161</v>
      </c>
      <c r="W30" s="61">
        <f>'BNE-BD'!AA59*1000</f>
        <v>485490.47682010703</v>
      </c>
      <c r="X30" s="61">
        <f>'BNE-BD'!AB59*1000</f>
        <v>551714</v>
      </c>
      <c r="Y30" s="61">
        <f>'BNE-BD'!AC59*1000</f>
        <v>567390</v>
      </c>
    </row>
    <row r="31" spans="2:25">
      <c r="B31" s="53" t="s">
        <v>135</v>
      </c>
      <c r="C31" s="57">
        <f>'BNE-BD'!G67</f>
        <v>2.6943713980690953E-2</v>
      </c>
      <c r="D31" s="57">
        <f>'BNE-BD'!H67</f>
        <v>6.1789232562430296E-3</v>
      </c>
      <c r="E31" s="57">
        <f>'BNE-BD'!I67</f>
        <v>5.4535289381876684E-2</v>
      </c>
      <c r="F31" s="57">
        <f>'BNE-BD'!J67</f>
        <v>4.1650231366611168E-2</v>
      </c>
      <c r="G31" s="57">
        <f>'BNE-BD'!K67</f>
        <v>4.9582032061174397E-2</v>
      </c>
      <c r="H31" s="57">
        <f>'BNE-BD'!L67</f>
        <v>6.2850603250960146E-2</v>
      </c>
      <c r="I31" s="57">
        <f>'BNE-BD'!M67</f>
        <v>7.5288990440594006E-2</v>
      </c>
      <c r="J31" s="57">
        <f>'BNE-BD'!N67</f>
        <v>8.5183877690955034E-2</v>
      </c>
      <c r="K31" s="57">
        <f>'BNE-BD'!O67</f>
        <v>9.1265683014642329E-2</v>
      </c>
      <c r="L31" s="57">
        <f>'BNE-BD'!P67</f>
        <v>1.0958236592427006E-2</v>
      </c>
      <c r="M31" s="57">
        <f>'BNE-BD'!Q67</f>
        <v>8.3324591074957599E-2</v>
      </c>
      <c r="N31" s="57">
        <f>'BNE-BD'!R67</f>
        <v>6.3271924016111702E-2</v>
      </c>
      <c r="O31" s="57">
        <f>'BNE-BD'!S67</f>
        <v>6.1397247056043547E-2</v>
      </c>
      <c r="P31" s="57">
        <f>'BNE-BD'!T67</f>
        <v>5.852518210849289E-2</v>
      </c>
      <c r="Q31" s="57">
        <f>'BNE-BD'!U67</f>
        <v>2.3819382825593927E-2</v>
      </c>
      <c r="R31" s="57">
        <f>'BNE-BD'!V67</f>
        <v>3.255889597202688E-2</v>
      </c>
      <c r="S31" s="57">
        <f>'BNE-BD'!W67</f>
        <v>3.9558818043529564E-2</v>
      </c>
      <c r="T31" s="57">
        <f>'BNE-BD'!X67</f>
        <v>2.5190885349175574E-2</v>
      </c>
      <c r="U31" s="57">
        <f>'BNE-BD'!Y67</f>
        <v>3.9765015187284147E-2</v>
      </c>
      <c r="V31" s="57">
        <f>'BNE-BD'!Z67</f>
        <v>2.1444000785494355E-2</v>
      </c>
      <c r="W31" s="57">
        <f>'BNE-BD'!AA67</f>
        <v>-0.11108541836545072</v>
      </c>
      <c r="X31" s="57">
        <f>'BNE-BD'!AB67</f>
        <v>0.13640540101558241</v>
      </c>
      <c r="Y31" s="57">
        <f>'BNE-BD'!AC67</f>
        <v>2.8413272093874564E-2</v>
      </c>
    </row>
    <row r="32" spans="2:25">
      <c r="B32" s="53"/>
      <c r="C32" s="62"/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</row>
    <row r="33" spans="2:25">
      <c r="B33" s="54" t="s">
        <v>31</v>
      </c>
      <c r="C33" s="63"/>
      <c r="D33" s="63"/>
      <c r="E33" s="63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</row>
    <row r="34" spans="2:25">
      <c r="B34" s="53" t="s">
        <v>137</v>
      </c>
      <c r="C34" s="64">
        <f>'BNE-BD'!G73/1000</f>
        <v>25.983587999999997</v>
      </c>
      <c r="D34" s="64">
        <f>'BNE-BD'!H73/1000</f>
        <v>26.366533000000004</v>
      </c>
      <c r="E34" s="64">
        <f>'BNE-BD'!I73/1000</f>
        <v>26.739379</v>
      </c>
      <c r="F34" s="64">
        <f>'BNE-BD'!J73/1000</f>
        <v>27.103457000000002</v>
      </c>
      <c r="G34" s="64">
        <f>'BNE-BD'!K73/1000</f>
        <v>27.460073000000001</v>
      </c>
      <c r="H34" s="64">
        <f>'BNE-BD'!L73/1000</f>
        <v>27.81054</v>
      </c>
      <c r="I34" s="64">
        <f>'BNE-BD'!M73/1000</f>
        <v>28.151443</v>
      </c>
      <c r="J34" s="64">
        <f>'BNE-BD'!N73/1000</f>
        <v>28.481900999999997</v>
      </c>
      <c r="K34" s="64">
        <f>'BNE-BD'!O73/1000</f>
        <v>28.807033999999998</v>
      </c>
      <c r="L34" s="64">
        <f>'BNE-BD'!P73/1000</f>
        <v>29.132013000000004</v>
      </c>
      <c r="M34" s="64">
        <f>'BNE-BD'!Q73/1000</f>
        <v>29.461932999999998</v>
      </c>
      <c r="N34" s="64">
        <f>'BNE-BD'!R73/1000</f>
        <v>29.797694000000003</v>
      </c>
      <c r="O34" s="64">
        <f>'BNE-BD'!S73/1000</f>
        <v>30.135874999999999</v>
      </c>
      <c r="P34" s="64">
        <f>'BNE-BD'!T73/1000</f>
        <v>30.475144</v>
      </c>
      <c r="Q34" s="64">
        <f>'BNE-BD'!U73/1000</f>
        <v>30.814174999999999</v>
      </c>
      <c r="R34" s="64">
        <f>'BNE-BD'!V73/1000</f>
        <v>31.151642999999996</v>
      </c>
      <c r="S34" s="64">
        <f>'BNE-BD'!W73/1000</f>
        <v>31.488624999999999</v>
      </c>
      <c r="T34" s="64">
        <f>'BNE-BD'!X73/1000</f>
        <v>31.826017999999998</v>
      </c>
      <c r="U34" s="64">
        <f>'BNE-BD'!Y73/1000</f>
        <v>32.162184000000003</v>
      </c>
      <c r="V34" s="64">
        <f>'BNE-BD'!Z73/1000</f>
        <v>32.495510000000003</v>
      </c>
      <c r="W34" s="64">
        <f>'BNE-BD'!AA73/1000</f>
        <v>32.625948000000001</v>
      </c>
      <c r="X34" s="64">
        <f>'BNE-BD'!AB73/1000</f>
        <v>33.271454561150797</v>
      </c>
      <c r="Y34" s="64">
        <f>'BNE-BD'!AC73/1000</f>
        <v>33.396698000000001</v>
      </c>
    </row>
    <row r="35" spans="2:25">
      <c r="B35" s="53" t="s">
        <v>30</v>
      </c>
      <c r="C35" s="57"/>
      <c r="D35" s="57">
        <f>'BNE-BD'!H73/'BNE-BD'!G73-1</f>
        <v>1.4737956898023707E-2</v>
      </c>
      <c r="E35" s="57">
        <f>'BNE-BD'!I73/'BNE-BD'!H73-1</f>
        <v>1.4140880790052934E-2</v>
      </c>
      <c r="F35" s="57">
        <f>'BNE-BD'!J73/'BNE-BD'!I73-1</f>
        <v>1.3615798631673615E-2</v>
      </c>
      <c r="G35" s="57">
        <f>'BNE-BD'!K73/'BNE-BD'!J73-1</f>
        <v>1.3157583551057561E-2</v>
      </c>
      <c r="H35" s="57">
        <f>'BNE-BD'!L73/'BNE-BD'!K73-1</f>
        <v>1.2762784716559228E-2</v>
      </c>
      <c r="I35" s="57">
        <f>'BNE-BD'!M73/'BNE-BD'!L73-1</f>
        <v>1.2258050365077322E-2</v>
      </c>
      <c r="J35" s="57">
        <f>'BNE-BD'!N73/'BNE-BD'!M73-1</f>
        <v>1.1738581215890109E-2</v>
      </c>
      <c r="K35" s="57">
        <f>'BNE-BD'!O73/'BNE-BD'!N73-1</f>
        <v>1.1415424834178012E-2</v>
      </c>
      <c r="L35" s="57">
        <f>'BNE-BD'!P73/'BNE-BD'!O73-1</f>
        <v>1.1281237769914298E-2</v>
      </c>
      <c r="M35" s="57">
        <f>'BNE-BD'!Q73/'BNE-BD'!P73-1</f>
        <v>1.1324998378930973E-2</v>
      </c>
      <c r="N35" s="57">
        <f>'BNE-BD'!R73/'BNE-BD'!Q73-1</f>
        <v>1.1396434850354353E-2</v>
      </c>
      <c r="O35" s="57">
        <f>'BNE-BD'!S73/'BNE-BD'!R73-1</f>
        <v>1.13492339373642E-2</v>
      </c>
      <c r="P35" s="57">
        <f>'BNE-BD'!T73/'BNE-BD'!S73-1</f>
        <v>1.1257977410644271E-2</v>
      </c>
      <c r="Q35" s="57">
        <f>'BNE-BD'!U73/'BNE-BD'!T73-1</f>
        <v>1.1124836686579709E-2</v>
      </c>
      <c r="R35" s="57">
        <f>'BNE-BD'!V73/'BNE-BD'!U73-1</f>
        <v>1.0951712969761385E-2</v>
      </c>
      <c r="S35" s="57">
        <f>'BNE-BD'!W73/'BNE-BD'!V73-1</f>
        <v>1.0817471168374837E-2</v>
      </c>
      <c r="T35" s="57">
        <f>'BNE-BD'!X73/'BNE-BD'!W73-1</f>
        <v>1.0714758107094102E-2</v>
      </c>
      <c r="U35" s="57">
        <f>'BNE-BD'!Y73/'BNE-BD'!X73-1</f>
        <v>1.0562615781842588E-2</v>
      </c>
      <c r="V35" s="57">
        <f>'BNE-BD'!Z73/'BNE-BD'!Y73-1</f>
        <v>1.0363910610050597E-2</v>
      </c>
      <c r="W35" s="57">
        <f>'BNE-BD'!AA73/'BNE-BD'!Z73-1</f>
        <v>4.0140314769638863E-3</v>
      </c>
      <c r="X35" s="57">
        <f>'BNE-BD'!AB73/'BNE-BD'!AA73-1</f>
        <v>1.9785066817086916E-2</v>
      </c>
      <c r="Y35" s="57">
        <f>'BNE-BD'!AC73/'BNE-BD'!AB73-1</f>
        <v>3.7642910567379229E-3</v>
      </c>
    </row>
    <row r="36" spans="2:25">
      <c r="B36" s="58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</row>
    <row r="37" spans="2:25">
      <c r="B37" s="51" t="s">
        <v>138</v>
      </c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</row>
    <row r="38" spans="2:25">
      <c r="B38" s="53" t="s">
        <v>139</v>
      </c>
      <c r="C38" s="65">
        <f t="shared" ref="C38:J38" si="0">+C27/C31</f>
        <v>1.1158794229637137</v>
      </c>
      <c r="D38" s="65">
        <f t="shared" si="0"/>
        <v>4.3801908720521316</v>
      </c>
      <c r="E38" s="65">
        <f t="shared" si="0"/>
        <v>0.43927131483088205</v>
      </c>
      <c r="F38" s="65">
        <f t="shared" si="0"/>
        <v>-1.3174955223357809</v>
      </c>
      <c r="G38" s="65">
        <f t="shared" si="0"/>
        <v>0.55538880956089121</v>
      </c>
      <c r="H38" s="65">
        <f t="shared" si="0"/>
        <v>-0.64930299610252518</v>
      </c>
      <c r="I38" s="65">
        <f t="shared" si="0"/>
        <v>-0.61739381009145411</v>
      </c>
      <c r="J38" s="65">
        <f t="shared" si="0"/>
        <v>0.35274409075583218</v>
      </c>
      <c r="K38" s="65">
        <f t="shared" ref="K38:Y38" si="1">+K27/K31</f>
        <v>-0.57731926014804269</v>
      </c>
      <c r="L38" s="65">
        <f t="shared" si="1"/>
        <v>10.48072780714222</v>
      </c>
      <c r="M38" s="65">
        <f t="shared" si="1"/>
        <v>-0.40060931807973904</v>
      </c>
      <c r="N38" s="65">
        <f t="shared" si="1"/>
        <v>-0.39439609310681051</v>
      </c>
      <c r="O38" s="65">
        <f t="shared" si="1"/>
        <v>0.53254476312030463</v>
      </c>
      <c r="P38" s="65">
        <f t="shared" si="1"/>
        <v>-0.44603915197562938</v>
      </c>
      <c r="Q38" s="65">
        <f t="shared" si="1"/>
        <v>-0.48007220047292076</v>
      </c>
      <c r="R38" s="65">
        <f t="shared" si="1"/>
        <v>0.33509000569276559</v>
      </c>
      <c r="S38" s="65">
        <f t="shared" si="1"/>
        <v>0.18854436807213115</v>
      </c>
      <c r="T38" s="65">
        <f t="shared" si="1"/>
        <v>-3.0806192419247144E-2</v>
      </c>
      <c r="U38" s="65">
        <f t="shared" si="1"/>
        <v>0.69493269108898625</v>
      </c>
      <c r="V38" s="65">
        <f t="shared" si="1"/>
        <v>-1.1386478826408342</v>
      </c>
      <c r="W38" s="65">
        <f t="shared" si="1"/>
        <v>-0.45056043642664523</v>
      </c>
      <c r="X38" s="65">
        <f t="shared" si="1"/>
        <v>0.52399211344534569</v>
      </c>
      <c r="Y38" s="65">
        <f t="shared" si="1"/>
        <v>1.3906762530821477</v>
      </c>
    </row>
    <row r="39" spans="2:25">
      <c r="B39" s="53" t="s">
        <v>140</v>
      </c>
      <c r="C39" s="65"/>
      <c r="D39" s="65">
        <f t="shared" ref="D39:J39" si="2">+D27/D35</f>
        <v>1.836405373782551</v>
      </c>
      <c r="E39" s="65">
        <f t="shared" si="2"/>
        <v>1.6940803495289161</v>
      </c>
      <c r="F39" s="65">
        <f t="shared" si="2"/>
        <v>-4.0301707460706293</v>
      </c>
      <c r="G39" s="65">
        <f t="shared" si="2"/>
        <v>2.0928847348913271</v>
      </c>
      <c r="H39" s="65">
        <f t="shared" si="2"/>
        <v>-3.1975063361173284</v>
      </c>
      <c r="I39" s="65">
        <f t="shared" si="2"/>
        <v>-3.792035053019966</v>
      </c>
      <c r="J39" s="65">
        <f t="shared" si="2"/>
        <v>2.5597735305930218</v>
      </c>
      <c r="K39" s="65">
        <f t="shared" ref="K39:Y39" si="3">+K27/K35</f>
        <v>-4.6156351918822907</v>
      </c>
      <c r="L39" s="65">
        <f t="shared" si="3"/>
        <v>10.180646602253614</v>
      </c>
      <c r="M39" s="65">
        <f t="shared" si="3"/>
        <v>-2.9475154426435202</v>
      </c>
      <c r="N39" s="65">
        <f t="shared" si="3"/>
        <v>-2.1896496547365003</v>
      </c>
      <c r="O39" s="65">
        <f t="shared" si="3"/>
        <v>2.8809682283536739</v>
      </c>
      <c r="P39" s="65">
        <f t="shared" si="3"/>
        <v>-2.318757770131068</v>
      </c>
      <c r="Q39" s="65">
        <f t="shared" si="3"/>
        <v>-1.0278823724921962</v>
      </c>
      <c r="R39" s="65">
        <f t="shared" si="3"/>
        <v>0.99620585991803623</v>
      </c>
      <c r="S39" s="65">
        <f t="shared" si="3"/>
        <v>0.68949500614368109</v>
      </c>
      <c r="T39" s="65">
        <f t="shared" si="3"/>
        <v>-7.2426764423556472E-2</v>
      </c>
      <c r="U39" s="65">
        <f t="shared" si="3"/>
        <v>2.6162088620886279</v>
      </c>
      <c r="V39" s="65">
        <f t="shared" si="3"/>
        <v>-2.3559799971713886</v>
      </c>
      <c r="W39" s="65">
        <f t="shared" si="3"/>
        <v>12.468934253906511</v>
      </c>
      <c r="X39" s="65">
        <f t="shared" si="3"/>
        <v>3.6125910023102321</v>
      </c>
      <c r="Y39" s="65">
        <f t="shared" si="3"/>
        <v>10.496973315223656</v>
      </c>
    </row>
    <row r="40" spans="2:25">
      <c r="B40" s="66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</row>
  </sheetData>
  <mergeCells count="1">
    <mergeCell ref="B2:O2"/>
  </mergeCells>
  <pageMargins left="0.25" right="0.25" top="0.75" bottom="0.75" header="0.3" footer="0.3"/>
  <pageSetup paperSize="9" scale="7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B1:Y40"/>
  <sheetViews>
    <sheetView showGridLines="0" showRowColHeaders="0" view="pageBreakPreview" topLeftCell="A4" zoomScaleNormal="100" zoomScaleSheetLayoutView="100" workbookViewId="0">
      <selection activeCell="B7" sqref="B7:Y39"/>
    </sheetView>
  </sheetViews>
  <sheetFormatPr baseColWidth="10" defaultColWidth="11.42578125" defaultRowHeight="14.25"/>
  <cols>
    <col min="1" max="1" width="1.7109375" style="26" customWidth="1"/>
    <col min="2" max="2" width="22.140625" style="26" customWidth="1"/>
    <col min="3" max="25" width="9.140625" style="26" customWidth="1"/>
    <col min="26" max="26" width="1.7109375" style="26" customWidth="1"/>
    <col min="27" max="16384" width="11.42578125" style="26"/>
  </cols>
  <sheetData>
    <row r="1" spans="2:25" ht="5.0999999999999996" customHeight="1"/>
    <row r="2" spans="2:25" ht="30" customHeight="1">
      <c r="B2" s="116" t="str">
        <f>+"BALANCE NACIONAL DE ENERGÍA"&amp;" "&amp;Índice!C5</f>
        <v>BALANCE NACIONAL DE ENERGÍA 2022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49"/>
      <c r="Q2" s="49"/>
      <c r="R2" s="49"/>
      <c r="S2" s="49"/>
      <c r="T2" s="49"/>
      <c r="U2" s="33"/>
    </row>
    <row r="3" spans="2:25" ht="5.0999999999999996" customHeight="1" thickBot="1"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</row>
    <row r="4" spans="2:25" ht="15" thickTop="1"/>
    <row r="5" spans="2:25">
      <c r="B5" s="34" t="s">
        <v>168</v>
      </c>
      <c r="C5" s="34"/>
      <c r="D5" s="34"/>
      <c r="E5" s="34"/>
      <c r="F5" s="34"/>
      <c r="G5" s="34"/>
      <c r="H5" s="34"/>
      <c r="I5" s="34"/>
      <c r="J5" s="34"/>
    </row>
    <row r="7" spans="2:25">
      <c r="B7" s="50" t="s">
        <v>133</v>
      </c>
      <c r="C7" s="68">
        <v>2000</v>
      </c>
      <c r="D7" s="68">
        <v>2001</v>
      </c>
      <c r="E7" s="68">
        <v>2002</v>
      </c>
      <c r="F7" s="68">
        <v>2003</v>
      </c>
      <c r="G7" s="68">
        <v>2004</v>
      </c>
      <c r="H7" s="68">
        <v>2005</v>
      </c>
      <c r="I7" s="68">
        <v>2006</v>
      </c>
      <c r="J7" s="68">
        <v>2007</v>
      </c>
      <c r="K7" s="68">
        <v>2008</v>
      </c>
      <c r="L7" s="68">
        <v>2009</v>
      </c>
      <c r="M7" s="68">
        <v>2010</v>
      </c>
      <c r="N7" s="68">
        <v>2011</v>
      </c>
      <c r="O7" s="68">
        <v>2012</v>
      </c>
      <c r="P7" s="68">
        <v>2013</v>
      </c>
      <c r="Q7" s="68">
        <v>2014</v>
      </c>
      <c r="R7" s="68">
        <v>2015</v>
      </c>
      <c r="S7" s="68">
        <v>2016</v>
      </c>
      <c r="T7" s="68">
        <v>2017</v>
      </c>
      <c r="U7" s="68">
        <v>2018</v>
      </c>
      <c r="V7" s="68">
        <v>2019</v>
      </c>
      <c r="W7" s="68">
        <v>2020</v>
      </c>
      <c r="X7" s="68">
        <v>2021</v>
      </c>
      <c r="Y7" s="68">
        <v>2022</v>
      </c>
    </row>
    <row r="8" spans="2:25">
      <c r="B8" s="51" t="s">
        <v>9</v>
      </c>
      <c r="C8" s="52"/>
      <c r="D8" s="52"/>
      <c r="E8" s="52"/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</row>
    <row r="9" spans="2:25">
      <c r="B9" s="53" t="s">
        <v>23</v>
      </c>
      <c r="C9" s="70">
        <f>'BNE-BD'!G179</f>
        <v>3.9701568106710168E-2</v>
      </c>
      <c r="D9" s="70">
        <f>'BNE-BD'!H179</f>
        <v>4.2850687419277368E-2</v>
      </c>
      <c r="E9" s="70">
        <f>'BNE-BD'!I179</f>
        <v>5.5201100025822743E-2</v>
      </c>
      <c r="F9" s="70">
        <f>'BNE-BD'!J179</f>
        <v>5.5201100025822743E-2</v>
      </c>
      <c r="G9" s="70">
        <f>'BNE-BD'!K179</f>
        <v>8.7863902998251101E-2</v>
      </c>
      <c r="H9" s="70">
        <f>'BNE-BD'!L179</f>
        <v>0</v>
      </c>
      <c r="I9" s="70">
        <f>'BNE-BD'!M179</f>
        <v>0</v>
      </c>
      <c r="J9" s="70">
        <f>'BNE-BD'!N179</f>
        <v>0</v>
      </c>
      <c r="K9" s="70">
        <f>'BNE-BD'!O179</f>
        <v>0</v>
      </c>
      <c r="L9" s="70">
        <f>'BNE-BD'!P179</f>
        <v>0</v>
      </c>
      <c r="M9" s="70">
        <f>'BNE-BD'!Q179</f>
        <v>8.144398048584554</v>
      </c>
      <c r="N9" s="70">
        <f>'BNE-BD'!R179</f>
        <v>8.7395295515593752</v>
      </c>
      <c r="O9" s="70">
        <f>'BNE-BD'!S179</f>
        <v>7.8374601474439958</v>
      </c>
      <c r="P9" s="70">
        <f>'BNE-BD'!T179</f>
        <v>6.5544831510506008</v>
      </c>
      <c r="Q9" s="70">
        <f>'BNE-BD'!U179</f>
        <v>6.5544831510506008</v>
      </c>
      <c r="R9" s="70">
        <f>'BNE-BD'!V179</f>
        <v>3.7702400776549538</v>
      </c>
      <c r="S9" s="70">
        <f>'BNE-BD'!W179</f>
        <v>0.39622189373807082</v>
      </c>
      <c r="T9" s="70">
        <f>'BNE-BD'!X179</f>
        <v>0.39622239107586715</v>
      </c>
      <c r="U9" s="70">
        <f>'BNE-BD'!Y179</f>
        <v>0.39622239107586715</v>
      </c>
      <c r="V9" s="70">
        <f>'BNE-BD'!Z179</f>
        <v>0.39622239107586715</v>
      </c>
      <c r="W9" s="70">
        <f>'BNE-BD'!AA179</f>
        <v>0.39622239107586715</v>
      </c>
      <c r="X9" s="70">
        <f>'BNE-BD'!AB179</f>
        <v>0.39622239107586715</v>
      </c>
      <c r="Y9" s="70">
        <f>'BNE-BD'!AC179</f>
        <v>0.39622239107586715</v>
      </c>
    </row>
    <row r="10" spans="2:25">
      <c r="B10" s="53" t="s">
        <v>16</v>
      </c>
      <c r="C10" s="70">
        <f>'BNE-BD'!G180</f>
        <v>1517.6327374840114</v>
      </c>
      <c r="D10" s="70">
        <f>'BNE-BD'!H180</f>
        <v>1514.6854375755422</v>
      </c>
      <c r="E10" s="70">
        <f>'BNE-BD'!I180</f>
        <v>1561.6155207334734</v>
      </c>
      <c r="F10" s="70">
        <f>'BNE-BD'!J180</f>
        <v>1636.2048799554991</v>
      </c>
      <c r="G10" s="70">
        <f>'BNE-BD'!K180</f>
        <v>1712.154531442972</v>
      </c>
      <c r="H10" s="70">
        <f>'BNE-BD'!L180</f>
        <v>1804.4276901158121</v>
      </c>
      <c r="I10" s="70">
        <f>'BNE-BD'!M180</f>
        <v>1899.874864074696</v>
      </c>
      <c r="J10" s="70">
        <f>'BNE-BD'!N180</f>
        <v>2072.8586971640748</v>
      </c>
      <c r="K10" s="70">
        <f>'BNE-BD'!O180</f>
        <v>2286.6512982168715</v>
      </c>
      <c r="L10" s="70">
        <f>'BNE-BD'!P180</f>
        <v>2300.7076516264938</v>
      </c>
      <c r="M10" s="70">
        <f>'BNE-BD'!Q180</f>
        <v>2470.0640386746795</v>
      </c>
      <c r="N10" s="70">
        <f>'BNE-BD'!R180</f>
        <v>2743.936214784731</v>
      </c>
      <c r="O10" s="70">
        <f>'BNE-BD'!S180</f>
        <v>3040.9333594073864</v>
      </c>
      <c r="P10" s="70">
        <f>'BNE-BD'!T180</f>
        <v>3247.2443530002233</v>
      </c>
      <c r="Q10" s="70">
        <f>'BNE-BD'!U180</f>
        <v>3415.6938785381112</v>
      </c>
      <c r="R10" s="70">
        <f>'BNE-BD'!V180</f>
        <v>3528.1447058150861</v>
      </c>
      <c r="S10" s="70">
        <f>'BNE-BD'!W180</f>
        <v>3627.6727565703118</v>
      </c>
      <c r="T10" s="70">
        <f>'BNE-BD'!X180</f>
        <v>3674.8295551058172</v>
      </c>
      <c r="U10" s="70">
        <f>'BNE-BD'!Y180</f>
        <v>3822.7758301915451</v>
      </c>
      <c r="V10" s="70">
        <f>'BNE-BD'!Z180</f>
        <v>3956.9327387107446</v>
      </c>
      <c r="W10" s="70">
        <f>'BNE-BD'!AA180</f>
        <v>3643.9246735161259</v>
      </c>
      <c r="X10" s="70">
        <f>'BNE-BD'!AB180</f>
        <v>4179.9802597774433</v>
      </c>
      <c r="Y10" s="70">
        <f>'BNE-BD'!AC180</f>
        <v>3727.0268546101597</v>
      </c>
    </row>
    <row r="11" spans="2:25">
      <c r="B11" s="53" t="s">
        <v>29</v>
      </c>
      <c r="C11" s="70">
        <f>'BNE-BD'!G181</f>
        <v>0</v>
      </c>
      <c r="D11" s="70">
        <f>'BNE-BD'!H181</f>
        <v>0</v>
      </c>
      <c r="E11" s="70">
        <f>'BNE-BD'!I181</f>
        <v>0</v>
      </c>
      <c r="F11" s="70">
        <f>'BNE-BD'!J181</f>
        <v>0</v>
      </c>
      <c r="G11" s="70">
        <f>'BNE-BD'!K181</f>
        <v>0</v>
      </c>
      <c r="H11" s="70">
        <f>'BNE-BD'!L181</f>
        <v>0</v>
      </c>
      <c r="I11" s="70">
        <f>'BNE-BD'!M181</f>
        <v>0</v>
      </c>
      <c r="J11" s="70">
        <f>'BNE-BD'!N181</f>
        <v>0</v>
      </c>
      <c r="K11" s="70">
        <f>'BNE-BD'!O181</f>
        <v>0</v>
      </c>
      <c r="L11" s="70">
        <f>'BNE-BD'!P181</f>
        <v>0</v>
      </c>
      <c r="M11" s="70">
        <f>'BNE-BD'!Q181</f>
        <v>0</v>
      </c>
      <c r="N11" s="70">
        <f>'BNE-BD'!R181</f>
        <v>0</v>
      </c>
      <c r="O11" s="70">
        <f>'BNE-BD'!S181</f>
        <v>0</v>
      </c>
      <c r="P11" s="70">
        <f>'BNE-BD'!T181</f>
        <v>0</v>
      </c>
      <c r="Q11" s="70">
        <f>'BNE-BD'!U181</f>
        <v>0</v>
      </c>
      <c r="R11" s="70">
        <f>'BNE-BD'!V181</f>
        <v>0</v>
      </c>
      <c r="S11" s="70">
        <f>'BNE-BD'!W181</f>
        <v>0</v>
      </c>
      <c r="T11" s="70">
        <f>'BNE-BD'!X181</f>
        <v>0</v>
      </c>
      <c r="U11" s="70">
        <f>'BNE-BD'!Y181</f>
        <v>0</v>
      </c>
      <c r="V11" s="70">
        <f>'BNE-BD'!Z181</f>
        <v>0</v>
      </c>
      <c r="W11" s="70">
        <f>'BNE-BD'!AA181</f>
        <v>0</v>
      </c>
      <c r="X11" s="70">
        <f>'BNE-BD'!AB181</f>
        <v>0</v>
      </c>
      <c r="Y11" s="70">
        <f>'BNE-BD'!AC181</f>
        <v>0</v>
      </c>
    </row>
    <row r="12" spans="2:25">
      <c r="B12" s="53" t="s">
        <v>34</v>
      </c>
      <c r="C12" s="70">
        <f>'BNE-BD'!G182</f>
        <v>0</v>
      </c>
      <c r="D12" s="70">
        <f>'BNE-BD'!H182</f>
        <v>0</v>
      </c>
      <c r="E12" s="70">
        <f>'BNE-BD'!I182</f>
        <v>0</v>
      </c>
      <c r="F12" s="70">
        <f>'BNE-BD'!J182</f>
        <v>0</v>
      </c>
      <c r="G12" s="70">
        <f>'BNE-BD'!K182</f>
        <v>0</v>
      </c>
      <c r="H12" s="70">
        <f>'BNE-BD'!L182</f>
        <v>0</v>
      </c>
      <c r="I12" s="70">
        <f>'BNE-BD'!M182</f>
        <v>0</v>
      </c>
      <c r="J12" s="70">
        <f>'BNE-BD'!N182</f>
        <v>132.23536236000004</v>
      </c>
      <c r="K12" s="70">
        <f>'BNE-BD'!O182</f>
        <v>132.18891246000001</v>
      </c>
      <c r="L12" s="70">
        <f>'BNE-BD'!P182</f>
        <v>93.253228645464532</v>
      </c>
      <c r="M12" s="70">
        <f>'BNE-BD'!Q182</f>
        <v>104.58003656504056</v>
      </c>
      <c r="N12" s="70">
        <f>'BNE-BD'!R182</f>
        <v>115.07221121607191</v>
      </c>
      <c r="O12" s="70">
        <f>'BNE-BD'!S182</f>
        <v>201.66332089584608</v>
      </c>
      <c r="P12" s="70">
        <f>'BNE-BD'!T182</f>
        <v>217.6175558082893</v>
      </c>
      <c r="Q12" s="70">
        <f>'BNE-BD'!U182</f>
        <v>233.57502395349331</v>
      </c>
      <c r="R12" s="70">
        <f>'BNE-BD'!V182</f>
        <v>406.18218140773638</v>
      </c>
      <c r="S12" s="70">
        <f>'BNE-BD'!W182</f>
        <v>556.82419798971205</v>
      </c>
      <c r="T12" s="70">
        <f>'BNE-BD'!X182</f>
        <v>533.39385962412587</v>
      </c>
      <c r="U12" s="70">
        <f>'BNE-BD'!Y182</f>
        <v>554.30226427139633</v>
      </c>
      <c r="V12" s="70">
        <f>'BNE-BD'!Z182</f>
        <v>571.76983206479667</v>
      </c>
      <c r="W12" s="70">
        <f>'BNE-BD'!AA182</f>
        <v>584.50383549258527</v>
      </c>
      <c r="X12" s="70">
        <f>'BNE-BD'!AB182</f>
        <v>610.87398682366859</v>
      </c>
      <c r="Y12" s="70">
        <f>'BNE-BD'!AC182</f>
        <v>619.01920388815267</v>
      </c>
    </row>
    <row r="13" spans="2:25">
      <c r="B13" s="51" t="s">
        <v>43</v>
      </c>
      <c r="C13" s="70">
        <f>'BNE-BD'!G183</f>
        <v>1517.6724390521181</v>
      </c>
      <c r="D13" s="70">
        <f>'BNE-BD'!H183</f>
        <v>1514.7282882629615</v>
      </c>
      <c r="E13" s="70">
        <f>'BNE-BD'!I183</f>
        <v>1561.6707218334993</v>
      </c>
      <c r="F13" s="70">
        <f>'BNE-BD'!J183</f>
        <v>1636.260081055525</v>
      </c>
      <c r="G13" s="70">
        <f>'BNE-BD'!K183</f>
        <v>1712.2423953459702</v>
      </c>
      <c r="H13" s="70">
        <f>'BNE-BD'!L183</f>
        <v>1804.4276901158121</v>
      </c>
      <c r="I13" s="70">
        <f>'BNE-BD'!M183</f>
        <v>1899.874864074696</v>
      </c>
      <c r="J13" s="70">
        <f>'BNE-BD'!N183</f>
        <v>2205.094059524075</v>
      </c>
      <c r="K13" s="70">
        <f>'BNE-BD'!O183</f>
        <v>2418.8402106768717</v>
      </c>
      <c r="L13" s="70">
        <f>'BNE-BD'!P183</f>
        <v>2393.9608802719581</v>
      </c>
      <c r="M13" s="70">
        <f>'BNE-BD'!Q183</f>
        <v>2582.7884732883049</v>
      </c>
      <c r="N13" s="70">
        <f>'BNE-BD'!R183</f>
        <v>2867.7479555523623</v>
      </c>
      <c r="O13" s="70">
        <f>'BNE-BD'!S183</f>
        <v>3250.4341404506763</v>
      </c>
      <c r="P13" s="70">
        <f>'BNE-BD'!T183</f>
        <v>3471.416391959563</v>
      </c>
      <c r="Q13" s="70">
        <f>'BNE-BD'!U183</f>
        <v>3655.823385642655</v>
      </c>
      <c r="R13" s="70">
        <f>'BNE-BD'!V183</f>
        <v>3938.097127300477</v>
      </c>
      <c r="S13" s="70">
        <f>'BNE-BD'!W183</f>
        <v>4184.893176453762</v>
      </c>
      <c r="T13" s="70">
        <f>'BNE-BD'!X183</f>
        <v>4208.619637121019</v>
      </c>
      <c r="U13" s="70">
        <f>'BNE-BD'!Y183</f>
        <v>4377.4743168540172</v>
      </c>
      <c r="V13" s="70">
        <f>'BNE-BD'!Z183</f>
        <v>4529.0987931666168</v>
      </c>
      <c r="W13" s="70">
        <f>'BNE-BD'!AA183</f>
        <v>4228.8247313997872</v>
      </c>
      <c r="X13" s="70">
        <f>'BNE-BD'!AB183</f>
        <v>4791.250468992188</v>
      </c>
      <c r="Y13" s="70">
        <f>'BNE-BD'!AC183</f>
        <v>4346.4422808893878</v>
      </c>
    </row>
    <row r="14" spans="2:25">
      <c r="B14" s="51"/>
      <c r="C14" s="52"/>
      <c r="D14" s="52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</row>
    <row r="15" spans="2:25">
      <c r="B15" s="54" t="s">
        <v>10</v>
      </c>
      <c r="C15" s="55"/>
      <c r="D15" s="55"/>
      <c r="E15" s="55"/>
      <c r="F15" s="55"/>
      <c r="G15" s="55"/>
      <c r="H15" s="55"/>
      <c r="I15" s="55"/>
      <c r="J15" s="55"/>
      <c r="K15" s="55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</row>
    <row r="16" spans="2:25">
      <c r="B16" s="53" t="s">
        <v>21</v>
      </c>
      <c r="C16" s="69">
        <f>'BNE-BD'!G184</f>
        <v>375.26372328908536</v>
      </c>
      <c r="D16" s="69">
        <f>'BNE-BD'!H184</f>
        <v>374.53494701141011</v>
      </c>
      <c r="E16" s="69">
        <f>'BNE-BD'!I184</f>
        <v>386.13930774054677</v>
      </c>
      <c r="F16" s="69">
        <f>'BNE-BD'!J184</f>
        <v>404.5829535370973</v>
      </c>
      <c r="G16" s="69">
        <f>'BNE-BD'!K184</f>
        <v>423.36295761565174</v>
      </c>
      <c r="H16" s="69">
        <f>'BNE-BD'!L184</f>
        <v>446.17926107825372</v>
      </c>
      <c r="I16" s="69">
        <f>'BNE-BD'!M184</f>
        <v>469.78040053219831</v>
      </c>
      <c r="J16" s="69">
        <f>'BNE-BD'!N184</f>
        <v>512.55396206036869</v>
      </c>
      <c r="K16" s="69">
        <f>'BNE-BD'!O184</f>
        <v>565.41827204865774</v>
      </c>
      <c r="L16" s="69">
        <f>'BNE-BD'!P184</f>
        <v>568.89397429603207</v>
      </c>
      <c r="M16" s="69">
        <f>'BNE-BD'!Q184</f>
        <v>610.77058040552515</v>
      </c>
      <c r="N16" s="69">
        <f>'BNE-BD'!R184</f>
        <v>678.4907145156559</v>
      </c>
      <c r="O16" s="69">
        <f>'BNE-BD'!S184</f>
        <v>751.92893941985392</v>
      </c>
      <c r="P16" s="69">
        <f>'BNE-BD'!T184</f>
        <v>802.9432788571213</v>
      </c>
      <c r="Q16" s="69">
        <f>'BNE-BD'!U184</f>
        <v>844.59564611194503</v>
      </c>
      <c r="R16" s="69">
        <f>'BNE-BD'!V184</f>
        <v>872.40126409093921</v>
      </c>
      <c r="S16" s="69">
        <f>'BNE-BD'!W184</f>
        <v>897.0114783908956</v>
      </c>
      <c r="T16" s="69">
        <f>'BNE-BD'!X184</f>
        <v>908.67189883369952</v>
      </c>
      <c r="U16" s="69">
        <f>'BNE-BD'!Y184</f>
        <v>945.25444523254873</v>
      </c>
      <c r="V16" s="69">
        <f>'BNE-BD'!Z184</f>
        <v>978.42730698784442</v>
      </c>
      <c r="W16" s="69">
        <f>'BNE-BD'!AA184</f>
        <v>901.03007571885109</v>
      </c>
      <c r="X16" s="69">
        <f>'BNE-BD'!AB184</f>
        <v>1122.3631647934217</v>
      </c>
      <c r="Y16" s="69">
        <f>'BNE-BD'!AC184</f>
        <v>1000.7410073350566</v>
      </c>
    </row>
    <row r="17" spans="2:25">
      <c r="B17" s="53" t="s">
        <v>95</v>
      </c>
      <c r="C17" s="69">
        <f>'BNE-BD'!G185</f>
        <v>1621.894777190997</v>
      </c>
      <c r="D17" s="69">
        <f>'BNE-BD'!H185</f>
        <v>1521.7120307518835</v>
      </c>
      <c r="E17" s="69">
        <f>'BNE-BD'!I185</f>
        <v>1642.3676173557208</v>
      </c>
      <c r="F17" s="69">
        <f>'BNE-BD'!J185</f>
        <v>1669.0635659837112</v>
      </c>
      <c r="G17" s="69">
        <f>'BNE-BD'!K185</f>
        <v>1661.0592804671323</v>
      </c>
      <c r="H17" s="69">
        <f>'BNE-BD'!L185</f>
        <v>1860.0846243128376</v>
      </c>
      <c r="I17" s="69">
        <f>'BNE-BD'!M185</f>
        <v>1995.5798430174102</v>
      </c>
      <c r="J17" s="69">
        <f>'BNE-BD'!N185</f>
        <v>2121.0990974929628</v>
      </c>
      <c r="K17" s="69">
        <f>'BNE-BD'!O185</f>
        <v>2257.0326435050611</v>
      </c>
      <c r="L17" s="69">
        <f>'BNE-BD'!P185</f>
        <v>2397.3089875346086</v>
      </c>
      <c r="M17" s="69">
        <f>'BNE-BD'!Q185</f>
        <v>2668.4313198868354</v>
      </c>
      <c r="N17" s="69">
        <f>'BNE-BD'!R185</f>
        <v>2844.1607398942433</v>
      </c>
      <c r="O17" s="69">
        <f>'BNE-BD'!S185</f>
        <v>2994.6327696224466</v>
      </c>
      <c r="P17" s="69">
        <f>'BNE-BD'!T185</f>
        <v>3308.598300395247</v>
      </c>
      <c r="Q17" s="69">
        <f>'BNE-BD'!U185</f>
        <v>3187.6985816315096</v>
      </c>
      <c r="R17" s="69">
        <f>'BNE-BD'!V185</f>
        <v>3283.4474513167684</v>
      </c>
      <c r="S17" s="69">
        <f>'BNE-BD'!W185</f>
        <v>3396.1502956637396</v>
      </c>
      <c r="T17" s="69">
        <f>'BNE-BD'!X185</f>
        <v>3593.2361769498343</v>
      </c>
      <c r="U17" s="69">
        <f>'BNE-BD'!Y185</f>
        <v>3756.620011779557</v>
      </c>
      <c r="V17" s="69">
        <f>'BNE-BD'!Z185</f>
        <v>3645.3658264433084</v>
      </c>
      <c r="W17" s="69">
        <f>'BNE-BD'!AA185</f>
        <v>3835.1345854043607</v>
      </c>
      <c r="X17" s="69">
        <f>'BNE-BD'!AB185</f>
        <v>3876.1399651618021</v>
      </c>
      <c r="Y17" s="69">
        <f>'BNE-BD'!AC185</f>
        <v>3700.5103623110572</v>
      </c>
    </row>
    <row r="18" spans="2:25">
      <c r="B18" s="53" t="s">
        <v>15</v>
      </c>
      <c r="C18" s="69">
        <f>'BNE-BD'!G186</f>
        <v>243.74729999238872</v>
      </c>
      <c r="D18" s="69">
        <f>'BNE-BD'!H186</f>
        <v>213.24731534686202</v>
      </c>
      <c r="E18" s="69">
        <f>'BNE-BD'!I186</f>
        <v>189.99761302985581</v>
      </c>
      <c r="F18" s="69">
        <f>'BNE-BD'!J186</f>
        <v>137.03850803499992</v>
      </c>
      <c r="G18" s="69">
        <f>'BNE-BD'!K186</f>
        <v>114.77556730228419</v>
      </c>
      <c r="H18" s="69">
        <f>'BNE-BD'!L186</f>
        <v>84.518618346375035</v>
      </c>
      <c r="I18" s="69">
        <f>'BNE-BD'!M186</f>
        <v>62.219709874295795</v>
      </c>
      <c r="J18" s="69">
        <f>'BNE-BD'!N186</f>
        <v>48.741594301216495</v>
      </c>
      <c r="K18" s="69">
        <f>'BNE-BD'!O186</f>
        <v>44.096424277399365</v>
      </c>
      <c r="L18" s="69">
        <f>'BNE-BD'!P186</f>
        <v>53.340150152578211</v>
      </c>
      <c r="M18" s="69">
        <f>'BNE-BD'!Q186</f>
        <v>37.022602821796248</v>
      </c>
      <c r="N18" s="69">
        <f>'BNE-BD'!R186</f>
        <v>17.165506234530842</v>
      </c>
      <c r="O18" s="69">
        <f>'BNE-BD'!S186</f>
        <v>3.0858491913581418</v>
      </c>
      <c r="P18" s="69">
        <f>'BNE-BD'!T186</f>
        <v>2.0000753127743409</v>
      </c>
      <c r="Q18" s="69">
        <f>'BNE-BD'!U186</f>
        <v>2.020741106255433</v>
      </c>
      <c r="R18" s="69">
        <f>'BNE-BD'!V186</f>
        <v>2.3764064396332252</v>
      </c>
      <c r="S18" s="69">
        <f>'BNE-BD'!W186</f>
        <v>2.9652535665590278</v>
      </c>
      <c r="T18" s="69">
        <f>'BNE-BD'!X186</f>
        <v>1.9715311515720984</v>
      </c>
      <c r="U18" s="69">
        <f>'BNE-BD'!Y186</f>
        <v>1.2018168053557565</v>
      </c>
      <c r="V18" s="69">
        <f>'BNE-BD'!Z186</f>
        <v>5.4214126181745073</v>
      </c>
      <c r="W18" s="69">
        <f>'BNE-BD'!AA186</f>
        <v>2.5991039999204855</v>
      </c>
      <c r="X18" s="69">
        <f>'BNE-BD'!AB186</f>
        <v>12.833881166909379</v>
      </c>
      <c r="Y18" s="69">
        <f>'BNE-BD'!AC186</f>
        <v>2.9381375923055675</v>
      </c>
    </row>
    <row r="19" spans="2:25">
      <c r="B19" s="53" t="s">
        <v>142</v>
      </c>
      <c r="C19" s="69">
        <f>'BNE-BD'!G187</f>
        <v>0</v>
      </c>
      <c r="D19" s="69">
        <f>'BNE-BD'!H187</f>
        <v>0</v>
      </c>
      <c r="E19" s="69">
        <f>'BNE-BD'!I187</f>
        <v>0</v>
      </c>
      <c r="F19" s="69">
        <f>'BNE-BD'!J187</f>
        <v>0</v>
      </c>
      <c r="G19" s="69">
        <f>'BNE-BD'!K187</f>
        <v>0</v>
      </c>
      <c r="H19" s="69">
        <f>'BNE-BD'!L187</f>
        <v>0</v>
      </c>
      <c r="I19" s="69">
        <f>'BNE-BD'!M187</f>
        <v>0</v>
      </c>
      <c r="J19" s="69">
        <f>'BNE-BD'!N187</f>
        <v>0</v>
      </c>
      <c r="K19" s="69">
        <f>'BNE-BD'!O187</f>
        <v>0</v>
      </c>
      <c r="L19" s="69">
        <f>'BNE-BD'!P187</f>
        <v>0</v>
      </c>
      <c r="M19" s="69">
        <f>'BNE-BD'!Q187</f>
        <v>1.479448190960202</v>
      </c>
      <c r="N19" s="69">
        <f>'BNE-BD'!R187</f>
        <v>3.7287728457462479</v>
      </c>
      <c r="O19" s="69">
        <f>'BNE-BD'!S187</f>
        <v>7.6240676681262673</v>
      </c>
      <c r="P19" s="69">
        <f>'BNE-BD'!T187</f>
        <v>8.999789423628366</v>
      </c>
      <c r="Q19" s="69">
        <f>'BNE-BD'!U187</f>
        <v>10.424813870622103</v>
      </c>
      <c r="R19" s="69">
        <f>'BNE-BD'!V187</f>
        <v>14.22940107298985</v>
      </c>
      <c r="S19" s="69">
        <f>'BNE-BD'!W187</f>
        <v>18.783847674101807</v>
      </c>
      <c r="T19" s="69">
        <f>'BNE-BD'!X187</f>
        <v>7.5967084621044876</v>
      </c>
      <c r="U19" s="69">
        <f>'BNE-BD'!Y187</f>
        <v>7.1862263081963915</v>
      </c>
      <c r="V19" s="69">
        <f>'BNE-BD'!Z187</f>
        <v>28.55391666803478</v>
      </c>
      <c r="W19" s="69">
        <f>'BNE-BD'!AA187</f>
        <v>9.90422725300159</v>
      </c>
      <c r="X19" s="69">
        <f>'BNE-BD'!AB187</f>
        <v>10.678976921974392</v>
      </c>
      <c r="Y19" s="69">
        <f>'BNE-BD'!AC187</f>
        <v>5.3739244264919286</v>
      </c>
    </row>
    <row r="20" spans="2:25">
      <c r="B20" s="53" t="s">
        <v>134</v>
      </c>
      <c r="C20" s="69">
        <f>'BNE-BD'!G188</f>
        <v>1141.4430737553457</v>
      </c>
      <c r="D20" s="69">
        <f>'BNE-BD'!H188</f>
        <v>1246.4881511402571</v>
      </c>
      <c r="E20" s="69">
        <f>'BNE-BD'!I188</f>
        <v>1455.1979203606443</v>
      </c>
      <c r="F20" s="69">
        <f>'BNE-BD'!J188</f>
        <v>976.70197867517436</v>
      </c>
      <c r="G20" s="69">
        <f>'BNE-BD'!K188</f>
        <v>574.51193982079485</v>
      </c>
      <c r="H20" s="69">
        <f>'BNE-BD'!L188</f>
        <v>373.9487082692072</v>
      </c>
      <c r="I20" s="69">
        <f>'BNE-BD'!M188</f>
        <v>148.06332213043407</v>
      </c>
      <c r="J20" s="69">
        <f>'BNE-BD'!N188</f>
        <v>101.1528427209293</v>
      </c>
      <c r="K20" s="69">
        <f>'BNE-BD'!O188</f>
        <v>75.604395420721431</v>
      </c>
      <c r="L20" s="69">
        <f>'BNE-BD'!P188</f>
        <v>61.121661787299793</v>
      </c>
      <c r="M20" s="69">
        <f>'BNE-BD'!Q188</f>
        <v>26.046291268856738</v>
      </c>
      <c r="N20" s="69">
        <f>'BNE-BD'!R188</f>
        <v>0</v>
      </c>
      <c r="O20" s="69">
        <f>'BNE-BD'!S188</f>
        <v>0</v>
      </c>
      <c r="P20" s="69">
        <f>'BNE-BD'!T188</f>
        <v>0</v>
      </c>
      <c r="Q20" s="69">
        <f>'BNE-BD'!U188</f>
        <v>0</v>
      </c>
      <c r="R20" s="69">
        <f>'BNE-BD'!V188</f>
        <v>0</v>
      </c>
      <c r="S20" s="69">
        <f>'BNE-BD'!W188</f>
        <v>0</v>
      </c>
      <c r="T20" s="69">
        <f>'BNE-BD'!X188</f>
        <v>0</v>
      </c>
      <c r="U20" s="69">
        <f>'BNE-BD'!Y188</f>
        <v>0</v>
      </c>
      <c r="V20" s="69">
        <f>'BNE-BD'!Z188</f>
        <v>0</v>
      </c>
      <c r="W20" s="69">
        <f>'BNE-BD'!AA188</f>
        <v>0</v>
      </c>
      <c r="X20" s="69">
        <f>'BNE-BD'!AB188</f>
        <v>0</v>
      </c>
      <c r="Y20" s="69">
        <f>'BNE-BD'!AC188</f>
        <v>0</v>
      </c>
    </row>
    <row r="21" spans="2:25">
      <c r="B21" s="53" t="s">
        <v>141</v>
      </c>
      <c r="C21" s="69">
        <f>'BNE-BD'!G189</f>
        <v>2486.8681981545551</v>
      </c>
      <c r="D21" s="69">
        <f>'BNE-BD'!H189</f>
        <v>2198.0267316019435</v>
      </c>
      <c r="E21" s="69">
        <f>'BNE-BD'!I189</f>
        <v>2101.1549804063316</v>
      </c>
      <c r="F21" s="69">
        <f>'BNE-BD'!J189</f>
        <v>2319.531562084871</v>
      </c>
      <c r="G21" s="69">
        <f>'BNE-BD'!K189</f>
        <v>2835.5413806330016</v>
      </c>
      <c r="H21" s="69">
        <f>'BNE-BD'!L189</f>
        <v>2585.4374800850715</v>
      </c>
      <c r="I21" s="69">
        <f>'BNE-BD'!M189</f>
        <v>2734.9827820713849</v>
      </c>
      <c r="J21" s="69">
        <f>'BNE-BD'!N189</f>
        <v>2641.5033211728783</v>
      </c>
      <c r="K21" s="69">
        <f>'BNE-BD'!O189</f>
        <v>3033.3809947331733</v>
      </c>
      <c r="L21" s="69">
        <f>'BNE-BD'!P189</f>
        <v>2944.4145293448823</v>
      </c>
      <c r="M21" s="69">
        <f>'BNE-BD'!Q189</f>
        <v>3305.6535416216293</v>
      </c>
      <c r="N21" s="69">
        <f>'BNE-BD'!R189</f>
        <v>3277.9512400255708</v>
      </c>
      <c r="O21" s="69">
        <f>'BNE-BD'!S189</f>
        <v>3282.566893478996</v>
      </c>
      <c r="P21" s="69">
        <f>'BNE-BD'!T189</f>
        <v>3332.7175594142759</v>
      </c>
      <c r="Q21" s="69">
        <f>'BNE-BD'!U189</f>
        <v>3255.496128558666</v>
      </c>
      <c r="R21" s="69">
        <f>'BNE-BD'!V189</f>
        <v>3304.5933559721198</v>
      </c>
      <c r="S21" s="69">
        <f>'BNE-BD'!W189</f>
        <v>3321.0490822568463</v>
      </c>
      <c r="T21" s="69">
        <f>'BNE-BD'!X189</f>
        <v>3287.1811519716857</v>
      </c>
      <c r="U21" s="69">
        <f>'BNE-BD'!Y189</f>
        <v>3349.6386783263797</v>
      </c>
      <c r="V21" s="69">
        <f>'BNE-BD'!Z189</f>
        <v>3447.7102377845122</v>
      </c>
      <c r="W21" s="69">
        <f>'BNE-BD'!AA189</f>
        <v>3465.7891870480939</v>
      </c>
      <c r="X21" s="69">
        <f>'BNE-BD'!AB189</f>
        <v>4117.3796467942366</v>
      </c>
      <c r="Y21" s="69">
        <f>'BNE-BD'!AC189</f>
        <v>3964.3148425866598</v>
      </c>
    </row>
    <row r="22" spans="2:25">
      <c r="B22" s="53" t="s">
        <v>98</v>
      </c>
      <c r="C22" s="69">
        <f>'BNE-BD'!G190</f>
        <v>280.61189587546852</v>
      </c>
      <c r="D22" s="69">
        <f>'BNE-BD'!H190</f>
        <v>250.59984404162083</v>
      </c>
      <c r="E22" s="69">
        <f>'BNE-BD'!I190</f>
        <v>235.56140959411016</v>
      </c>
      <c r="F22" s="69">
        <f>'BNE-BD'!J190</f>
        <v>198.70582862659074</v>
      </c>
      <c r="G22" s="69">
        <f>'BNE-BD'!K190</f>
        <v>231.59087404668361</v>
      </c>
      <c r="H22" s="69">
        <f>'BNE-BD'!L190</f>
        <v>194.6397279668561</v>
      </c>
      <c r="I22" s="69">
        <f>'BNE-BD'!M190</f>
        <v>108.4074308269572</v>
      </c>
      <c r="J22" s="69">
        <f>'BNE-BD'!N190</f>
        <v>101.42264300502094</v>
      </c>
      <c r="K22" s="69">
        <f>'BNE-BD'!O190</f>
        <v>46.592376795575774</v>
      </c>
      <c r="L22" s="69">
        <f>'BNE-BD'!P190</f>
        <v>39.742995587254292</v>
      </c>
      <c r="M22" s="69">
        <f>'BNE-BD'!Q190</f>
        <v>22.205284031666249</v>
      </c>
      <c r="N22" s="69">
        <f>'BNE-BD'!R190</f>
        <v>22.596728467581702</v>
      </c>
      <c r="O22" s="69">
        <f>'BNE-BD'!S190</f>
        <v>6.1072691111340038</v>
      </c>
      <c r="P22" s="69">
        <f>'BNE-BD'!T190</f>
        <v>1.9690875295159684</v>
      </c>
      <c r="Q22" s="69">
        <f>'BNE-BD'!U190</f>
        <v>1.0119434941602548</v>
      </c>
      <c r="R22" s="69">
        <f>'BNE-BD'!V190</f>
        <v>0.87014118342449254</v>
      </c>
      <c r="S22" s="69">
        <f>'BNE-BD'!W190</f>
        <v>0.53627763956732988</v>
      </c>
      <c r="T22" s="69">
        <f>'BNE-BD'!X190</f>
        <v>0.5926139246560993</v>
      </c>
      <c r="U22" s="69">
        <f>'BNE-BD'!Y190</f>
        <v>0.45331791882178823</v>
      </c>
      <c r="V22" s="69">
        <f>'BNE-BD'!Z190</f>
        <v>0.56577768616458068</v>
      </c>
      <c r="W22" s="69">
        <f>'BNE-BD'!AA190</f>
        <v>0.85038232449851869</v>
      </c>
      <c r="X22" s="69">
        <f>'BNE-BD'!AB190</f>
        <v>0.64466438065096288</v>
      </c>
      <c r="Y22" s="69">
        <f>'BNE-BD'!AC190</f>
        <v>5.0530073568259795</v>
      </c>
    </row>
    <row r="23" spans="2:25">
      <c r="B23" s="53" t="s">
        <v>24</v>
      </c>
      <c r="C23" s="69">
        <f>'BNE-BD'!G191</f>
        <v>0</v>
      </c>
      <c r="D23" s="69">
        <f>'BNE-BD'!H191</f>
        <v>0</v>
      </c>
      <c r="E23" s="69">
        <f>'BNE-BD'!I191</f>
        <v>0</v>
      </c>
      <c r="F23" s="69">
        <f>'BNE-BD'!J191</f>
        <v>0</v>
      </c>
      <c r="G23" s="69">
        <f>'BNE-BD'!K191</f>
        <v>0.5933448670137168</v>
      </c>
      <c r="H23" s="69">
        <f>'BNE-BD'!L191</f>
        <v>4.8701116798135038</v>
      </c>
      <c r="I23" s="69">
        <f>'BNE-BD'!M191</f>
        <v>68.690196745682485</v>
      </c>
      <c r="J23" s="69">
        <f>'BNE-BD'!N191</f>
        <v>169.22838831425506</v>
      </c>
      <c r="K23" s="69">
        <f>'BNE-BD'!O191</f>
        <v>123.05045877695316</v>
      </c>
      <c r="L23" s="69">
        <f>'BNE-BD'!P191</f>
        <v>197.54196237020557</v>
      </c>
      <c r="M23" s="69">
        <f>'BNE-BD'!Q191</f>
        <v>266.82674227046675</v>
      </c>
      <c r="N23" s="69">
        <f>'BNE-BD'!R191</f>
        <v>342.26238802692876</v>
      </c>
      <c r="O23" s="69">
        <f>'BNE-BD'!S191</f>
        <v>432.09715860574818</v>
      </c>
      <c r="P23" s="69">
        <f>'BNE-BD'!T191</f>
        <v>529.85124882740763</v>
      </c>
      <c r="Q23" s="69">
        <f>'BNE-BD'!U191</f>
        <v>621.7533271315524</v>
      </c>
      <c r="R23" s="69">
        <f>'BNE-BD'!V191</f>
        <v>780.83970494969219</v>
      </c>
      <c r="S23" s="69">
        <f>'BNE-BD'!W191</f>
        <v>900.42932172011967</v>
      </c>
      <c r="T23" s="69">
        <f>'BNE-BD'!X191</f>
        <v>8308.8714824980598</v>
      </c>
      <c r="U23" s="69">
        <f>'BNE-BD'!Y191</f>
        <v>8669.9490404581684</v>
      </c>
      <c r="V23" s="69">
        <f>'BNE-BD'!Z191</f>
        <v>8573.4613013046728</v>
      </c>
      <c r="W23" s="69">
        <f>'BNE-BD'!AA191</f>
        <v>5701.3032972241199</v>
      </c>
      <c r="X23" s="69">
        <f>'BNE-BD'!AB191</f>
        <v>7975.4617821011188</v>
      </c>
      <c r="Y23" s="69">
        <f>'BNE-BD'!AC191</f>
        <v>8784.5269764757668</v>
      </c>
    </row>
    <row r="24" spans="2:25">
      <c r="B24" s="53" t="s">
        <v>14</v>
      </c>
      <c r="C24" s="69">
        <f>'BNE-BD'!G192</f>
        <v>5484.7260890826319</v>
      </c>
      <c r="D24" s="69">
        <f>'BNE-BD'!H192</f>
        <v>6359.4171052502979</v>
      </c>
      <c r="E24" s="69">
        <f>'BNE-BD'!I192</f>
        <v>7353.8267044209952</v>
      </c>
      <c r="F24" s="69">
        <f>'BNE-BD'!J192</f>
        <v>8329.8207986217476</v>
      </c>
      <c r="G24" s="69">
        <f>'BNE-BD'!K192</f>
        <v>9574.722426504226</v>
      </c>
      <c r="H24" s="69">
        <f>'BNE-BD'!L192</f>
        <v>10825.682505809647</v>
      </c>
      <c r="I24" s="69">
        <f>'BNE-BD'!M192</f>
        <v>12391.871863162045</v>
      </c>
      <c r="J24" s="69">
        <f>'BNE-BD'!N192</f>
        <v>14528.505348280885</v>
      </c>
      <c r="K24" s="69">
        <f>'BNE-BD'!O192</f>
        <v>15957.731169944671</v>
      </c>
      <c r="L24" s="69">
        <f>'BNE-BD'!P192</f>
        <v>17069.896216719917</v>
      </c>
      <c r="M24" s="69">
        <f>'BNE-BD'!Q192</f>
        <v>17850.858666074968</v>
      </c>
      <c r="N24" s="69">
        <f>'BNE-BD'!R192</f>
        <v>19609.430658394202</v>
      </c>
      <c r="O24" s="69">
        <f>'BNE-BD'!S192</f>
        <v>20247.214295766033</v>
      </c>
      <c r="P24" s="69">
        <f>'BNE-BD'!T192</f>
        <v>21857.401927132552</v>
      </c>
      <c r="Q24" s="69">
        <f>'BNE-BD'!U192</f>
        <v>21679.887446937446</v>
      </c>
      <c r="R24" s="69">
        <f>'BNE-BD'!V192</f>
        <v>23302.494801706045</v>
      </c>
      <c r="S24" s="69">
        <f>'BNE-BD'!W192</f>
        <v>23811.767861532891</v>
      </c>
      <c r="T24" s="69">
        <f>'BNE-BD'!X192</f>
        <v>23797.048201753292</v>
      </c>
      <c r="U24" s="69">
        <f>'BNE-BD'!Y192</f>
        <v>24543.19441360117</v>
      </c>
      <c r="V24" s="69">
        <f>'BNE-BD'!Z192</f>
        <v>25539.534739178645</v>
      </c>
      <c r="W24" s="69">
        <f>'BNE-BD'!AA192</f>
        <v>22706.091509700404</v>
      </c>
      <c r="X24" s="69">
        <f>'BNE-BD'!AB192</f>
        <v>24258.595387628877</v>
      </c>
      <c r="Y24" s="69">
        <f>'BNE-BD'!AC192</f>
        <v>25726.575762292698</v>
      </c>
    </row>
    <row r="25" spans="2:25">
      <c r="B25" s="56" t="s">
        <v>73</v>
      </c>
      <c r="C25" s="71">
        <f>'BNE-BD'!G193</f>
        <v>11634.555057340473</v>
      </c>
      <c r="D25" s="71">
        <f>'BNE-BD'!H193</f>
        <v>12164.026125144275</v>
      </c>
      <c r="E25" s="71">
        <f>'BNE-BD'!I193</f>
        <v>13364.245552908204</v>
      </c>
      <c r="F25" s="71">
        <f>'BNE-BD'!J193</f>
        <v>14035.445195564193</v>
      </c>
      <c r="G25" s="71">
        <f>'BNE-BD'!K193</f>
        <v>15416.157771256789</v>
      </c>
      <c r="H25" s="71">
        <f>'BNE-BD'!L193</f>
        <v>16375.361037548064</v>
      </c>
      <c r="I25" s="71">
        <f>'BNE-BD'!M193</f>
        <v>17979.595548360408</v>
      </c>
      <c r="J25" s="71">
        <f>'BNE-BD'!N193</f>
        <v>20224.207197348518</v>
      </c>
      <c r="K25" s="71">
        <f>'BNE-BD'!O193</f>
        <v>22102.906735502213</v>
      </c>
      <c r="L25" s="71">
        <f>'BNE-BD'!P193</f>
        <v>23332.260477792777</v>
      </c>
      <c r="M25" s="71">
        <f>'BNE-BD'!Q193</f>
        <v>24789.294476572704</v>
      </c>
      <c r="N25" s="71">
        <f>'BNE-BD'!R193</f>
        <v>26795.786748404458</v>
      </c>
      <c r="O25" s="71">
        <f>'BNE-BD'!S193</f>
        <v>27725.257242863696</v>
      </c>
      <c r="P25" s="71">
        <f>'BNE-BD'!T193</f>
        <v>29844.481266892522</v>
      </c>
      <c r="Q25" s="71">
        <f>'BNE-BD'!U193</f>
        <v>29602.888628842156</v>
      </c>
      <c r="R25" s="71">
        <f>'BNE-BD'!V193</f>
        <v>31561.252526731612</v>
      </c>
      <c r="S25" s="71">
        <f>'BNE-BD'!W193</f>
        <v>32348.693418444724</v>
      </c>
      <c r="T25" s="71">
        <f>'BNE-BD'!X193</f>
        <v>39905.169765544902</v>
      </c>
      <c r="U25" s="71">
        <f>'BNE-BD'!Y193</f>
        <v>41273.497950430203</v>
      </c>
      <c r="V25" s="71">
        <f>'BNE-BD'!Z193</f>
        <v>42219.040518671361</v>
      </c>
      <c r="W25" s="71">
        <f>'BNE-BD'!AA193</f>
        <v>36622.70236867325</v>
      </c>
      <c r="X25" s="71">
        <f>'BNE-BD'!AB193</f>
        <v>41374.097468948989</v>
      </c>
      <c r="Y25" s="71">
        <f>'BNE-BD'!AC193</f>
        <v>43190.034020376857</v>
      </c>
    </row>
    <row r="26" spans="2:25">
      <c r="B26" s="51" t="s">
        <v>33</v>
      </c>
      <c r="C26" s="69">
        <f>'BNE-BD'!G194</f>
        <v>13152.22749639259</v>
      </c>
      <c r="D26" s="69">
        <f>'BNE-BD'!H194</f>
        <v>13678.754413407238</v>
      </c>
      <c r="E26" s="69">
        <f>'BNE-BD'!I194</f>
        <v>14925.916274741703</v>
      </c>
      <c r="F26" s="69">
        <f>'BNE-BD'!J194</f>
        <v>15671.705276619718</v>
      </c>
      <c r="G26" s="69">
        <f>'BNE-BD'!K194</f>
        <v>17128.400166602758</v>
      </c>
      <c r="H26" s="69">
        <f>'BNE-BD'!L194</f>
        <v>18179.788727663876</v>
      </c>
      <c r="I26" s="69">
        <f>'BNE-BD'!M194</f>
        <v>19879.470412435105</v>
      </c>
      <c r="J26" s="69">
        <f>'BNE-BD'!N194</f>
        <v>22429.301256872594</v>
      </c>
      <c r="K26" s="69">
        <f>'BNE-BD'!O194</f>
        <v>24521.746946179082</v>
      </c>
      <c r="L26" s="69">
        <f>'BNE-BD'!P194</f>
        <v>25726.221358064737</v>
      </c>
      <c r="M26" s="69">
        <f>'BNE-BD'!Q194</f>
        <v>27372.082949861011</v>
      </c>
      <c r="N26" s="69">
        <f>'BNE-BD'!R194</f>
        <v>29663.534703956822</v>
      </c>
      <c r="O26" s="69">
        <f>'BNE-BD'!S194</f>
        <v>30975.691383314374</v>
      </c>
      <c r="P26" s="69">
        <f>'BNE-BD'!T194</f>
        <v>33315.897658852089</v>
      </c>
      <c r="Q26" s="69">
        <f>'BNE-BD'!U194</f>
        <v>33258.712014484809</v>
      </c>
      <c r="R26" s="69">
        <f>'BNE-BD'!V194</f>
        <v>35499.349654032092</v>
      </c>
      <c r="S26" s="69">
        <f>'BNE-BD'!W194</f>
        <v>36533.586594898487</v>
      </c>
      <c r="T26" s="69">
        <f>'BNE-BD'!X194</f>
        <v>44113.78940266592</v>
      </c>
      <c r="U26" s="69">
        <f>'BNE-BD'!Y194</f>
        <v>45650.972267284218</v>
      </c>
      <c r="V26" s="69">
        <f>'BNE-BD'!Z194</f>
        <v>46748.139311837978</v>
      </c>
      <c r="W26" s="69">
        <f>'BNE-BD'!AA194</f>
        <v>40851.527100073035</v>
      </c>
      <c r="X26" s="69">
        <f>'BNE-BD'!AB194</f>
        <v>46165.347937941173</v>
      </c>
      <c r="Y26" s="69">
        <f>'BNE-BD'!AC194</f>
        <v>47536.476301266244</v>
      </c>
    </row>
    <row r="27" spans="2:25">
      <c r="B27" s="53" t="s">
        <v>135</v>
      </c>
      <c r="C27" s="57">
        <f>'BNE-BD'!G195</f>
        <v>6.9145782843504699E-2</v>
      </c>
      <c r="D27" s="57">
        <f>'BNE-BD'!H195</f>
        <v>4.0033288441753578E-2</v>
      </c>
      <c r="E27" s="57">
        <f>'BNE-BD'!I195</f>
        <v>9.117510437295806E-2</v>
      </c>
      <c r="F27" s="57">
        <f>'BNE-BD'!J195</f>
        <v>4.9966044841084356E-2</v>
      </c>
      <c r="G27" s="57">
        <f>'BNE-BD'!K195</f>
        <v>9.2950630724038197E-2</v>
      </c>
      <c r="H27" s="57">
        <f>'BNE-BD'!L195</f>
        <v>6.1382764930441924E-2</v>
      </c>
      <c r="I27" s="57">
        <f>'BNE-BD'!M195</f>
        <v>9.3492928341067705E-2</v>
      </c>
      <c r="J27" s="57">
        <f>'BNE-BD'!N195</f>
        <v>0.12826452574121427</v>
      </c>
      <c r="K27" s="57">
        <f>'BNE-BD'!O195</f>
        <v>9.329072115723358E-2</v>
      </c>
      <c r="L27" s="57">
        <f>'BNE-BD'!P195</f>
        <v>4.9118621708692523E-2</v>
      </c>
      <c r="M27" s="57">
        <f>'BNE-BD'!Q195</f>
        <v>6.3976033203194227E-2</v>
      </c>
      <c r="N27" s="57">
        <f>'BNE-BD'!R195</f>
        <v>8.3714920720253216E-2</v>
      </c>
      <c r="O27" s="57">
        <f>'BNE-BD'!S195</f>
        <v>4.4234670360525863E-2</v>
      </c>
      <c r="P27" s="57">
        <f>'BNE-BD'!T195</f>
        <v>7.5549767286172909E-2</v>
      </c>
      <c r="Q27" s="57">
        <f>'BNE-BD'!U195</f>
        <v>-1.7164671639002815E-3</v>
      </c>
      <c r="R27" s="57">
        <f>'BNE-BD'!V195</f>
        <v>6.7369946213534648E-2</v>
      </c>
      <c r="S27" s="57">
        <f>'BNE-BD'!W195</f>
        <v>2.9133968676773314E-2</v>
      </c>
      <c r="T27" s="57">
        <f>'BNE-BD'!X195</f>
        <v>0.20748586476932229</v>
      </c>
      <c r="U27" s="57">
        <f>'BNE-BD'!Y195</f>
        <v>3.4845858527071005E-2</v>
      </c>
      <c r="V27" s="57">
        <f>'BNE-BD'!Z195</f>
        <v>2.4033815493126776E-2</v>
      </c>
      <c r="W27" s="57">
        <f>'BNE-BD'!AA195</f>
        <v>-0.1261357628039701</v>
      </c>
      <c r="X27" s="57">
        <f>'BNE-BD'!AB195</f>
        <v>0.1300764307990494</v>
      </c>
      <c r="Y27" s="57">
        <f>'BNE-BD'!AC195</f>
        <v>0.16364012989813692</v>
      </c>
    </row>
    <row r="28" spans="2:25">
      <c r="B28" s="58"/>
      <c r="C28" s="59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</row>
    <row r="29" spans="2:25">
      <c r="B29" s="51" t="s">
        <v>32</v>
      </c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</row>
    <row r="30" spans="2:25">
      <c r="B30" s="53" t="s">
        <v>136</v>
      </c>
      <c r="C30" s="61">
        <f>'BNE-BD'!G59*1000</f>
        <v>222207</v>
      </c>
      <c r="D30" s="61">
        <f>'BNE-BD'!H59*1000</f>
        <v>223580</v>
      </c>
      <c r="E30" s="61">
        <f>'BNE-BD'!I59*1000</f>
        <v>235773</v>
      </c>
      <c r="F30" s="61">
        <f>'BNE-BD'!J59*1000</f>
        <v>245593</v>
      </c>
      <c r="G30" s="61">
        <f>'BNE-BD'!K59*1000</f>
        <v>257769.99999999997</v>
      </c>
      <c r="H30" s="61">
        <f>'BNE-BD'!L59*1000</f>
        <v>273971</v>
      </c>
      <c r="I30" s="61">
        <f>'BNE-BD'!M59*1000</f>
        <v>294598</v>
      </c>
      <c r="J30" s="61">
        <f>'BNE-BD'!N59*1000</f>
        <v>319693</v>
      </c>
      <c r="K30" s="61">
        <f>'BNE-BD'!O59*1000</f>
        <v>348870</v>
      </c>
      <c r="L30" s="61">
        <f>'BNE-BD'!P59*1000</f>
        <v>352693</v>
      </c>
      <c r="M30" s="61">
        <f>'BNE-BD'!Q59*1000</f>
        <v>382081</v>
      </c>
      <c r="N30" s="61">
        <f>'BNE-BD'!R59*1000</f>
        <v>406256</v>
      </c>
      <c r="O30" s="61">
        <f>'BNE-BD'!S59*1000</f>
        <v>431199</v>
      </c>
      <c r="P30" s="61">
        <f>'BNE-BD'!T59*1000</f>
        <v>456435</v>
      </c>
      <c r="Q30" s="61">
        <f>'BNE-BD'!U59*1000</f>
        <v>467307</v>
      </c>
      <c r="R30" s="61">
        <f>'BNE-BD'!V59*1000</f>
        <v>482522</v>
      </c>
      <c r="S30" s="61">
        <f>'BNE-BD'!W59*1000</f>
        <v>501610</v>
      </c>
      <c r="T30" s="61">
        <f>'BNE-BD'!X59*1000</f>
        <v>514246</v>
      </c>
      <c r="U30" s="61">
        <f>'BNE-BD'!Y59*1000</f>
        <v>534695</v>
      </c>
      <c r="V30" s="61">
        <f>'BNE-BD'!Z59*1000</f>
        <v>546161</v>
      </c>
      <c r="W30" s="61">
        <f>'BNE-BD'!AA59*1000</f>
        <v>485490.47682010703</v>
      </c>
      <c r="X30" s="61">
        <f>'BNE-BD'!AB59*1000</f>
        <v>551714</v>
      </c>
      <c r="Y30" s="61">
        <f>'BNE-BD'!AC59*1000</f>
        <v>567390</v>
      </c>
    </row>
    <row r="31" spans="2:25">
      <c r="B31" s="53" t="s">
        <v>135</v>
      </c>
      <c r="C31" s="57">
        <f>'BNE-BD'!G67</f>
        <v>2.6943713980690953E-2</v>
      </c>
      <c r="D31" s="57">
        <f>'BNE-BD'!H67</f>
        <v>6.1789232562430296E-3</v>
      </c>
      <c r="E31" s="57">
        <f>'BNE-BD'!I67</f>
        <v>5.4535289381876684E-2</v>
      </c>
      <c r="F31" s="57">
        <f>'BNE-BD'!J67</f>
        <v>4.1650231366611168E-2</v>
      </c>
      <c r="G31" s="57">
        <f>'BNE-BD'!K67</f>
        <v>4.9582032061174397E-2</v>
      </c>
      <c r="H31" s="57">
        <f>'BNE-BD'!L67</f>
        <v>6.2850603250960146E-2</v>
      </c>
      <c r="I31" s="57">
        <f>'BNE-BD'!M67</f>
        <v>7.5288990440594006E-2</v>
      </c>
      <c r="J31" s="57">
        <f>'BNE-BD'!N67</f>
        <v>8.5183877690955034E-2</v>
      </c>
      <c r="K31" s="57">
        <f>'BNE-BD'!O67</f>
        <v>9.1265683014642329E-2</v>
      </c>
      <c r="L31" s="57">
        <f>'BNE-BD'!P67</f>
        <v>1.0958236592427006E-2</v>
      </c>
      <c r="M31" s="57">
        <f>'BNE-BD'!Q67</f>
        <v>8.3324591074957599E-2</v>
      </c>
      <c r="N31" s="57">
        <f>'BNE-BD'!R67</f>
        <v>6.3271924016111702E-2</v>
      </c>
      <c r="O31" s="57">
        <f>'BNE-BD'!S67</f>
        <v>6.1397247056043547E-2</v>
      </c>
      <c r="P31" s="57">
        <f>'BNE-BD'!T67</f>
        <v>5.852518210849289E-2</v>
      </c>
      <c r="Q31" s="57">
        <f>'BNE-BD'!U67</f>
        <v>2.3819382825593927E-2</v>
      </c>
      <c r="R31" s="57">
        <f>'BNE-BD'!V67</f>
        <v>3.255889597202688E-2</v>
      </c>
      <c r="S31" s="57">
        <f>'BNE-BD'!W67</f>
        <v>3.9558818043529564E-2</v>
      </c>
      <c r="T31" s="57">
        <f>'BNE-BD'!X67</f>
        <v>2.5190885349175574E-2</v>
      </c>
      <c r="U31" s="57">
        <f>'BNE-BD'!Y67</f>
        <v>3.9765015187284147E-2</v>
      </c>
      <c r="V31" s="57">
        <f>'BNE-BD'!Z67</f>
        <v>2.1444000785494355E-2</v>
      </c>
      <c r="W31" s="57">
        <f>'BNE-BD'!AA67</f>
        <v>-0.11108541836545072</v>
      </c>
      <c r="X31" s="57">
        <f>'BNE-BD'!AB67</f>
        <v>0.13640540101558241</v>
      </c>
      <c r="Y31" s="57">
        <f>'BNE-BD'!AC67</f>
        <v>2.8413272093874564E-2</v>
      </c>
    </row>
    <row r="32" spans="2:25">
      <c r="B32" s="53"/>
      <c r="C32" s="62"/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</row>
    <row r="33" spans="2:25">
      <c r="B33" s="54" t="s">
        <v>31</v>
      </c>
      <c r="C33" s="63"/>
      <c r="D33" s="63"/>
      <c r="E33" s="63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</row>
    <row r="34" spans="2:25">
      <c r="B34" s="53" t="s">
        <v>137</v>
      </c>
      <c r="C34" s="64">
        <f>'BNE-BD'!G73/1000</f>
        <v>25.983587999999997</v>
      </c>
      <c r="D34" s="64">
        <f>'BNE-BD'!H73/1000</f>
        <v>26.366533000000004</v>
      </c>
      <c r="E34" s="64">
        <f>'BNE-BD'!I73/1000</f>
        <v>26.739379</v>
      </c>
      <c r="F34" s="64">
        <f>'BNE-BD'!J73/1000</f>
        <v>27.103457000000002</v>
      </c>
      <c r="G34" s="64">
        <f>'BNE-BD'!K73/1000</f>
        <v>27.460073000000001</v>
      </c>
      <c r="H34" s="64">
        <f>'BNE-BD'!L73/1000</f>
        <v>27.81054</v>
      </c>
      <c r="I34" s="64">
        <f>'BNE-BD'!M73/1000</f>
        <v>28.151443</v>
      </c>
      <c r="J34" s="64">
        <f>'BNE-BD'!N73/1000</f>
        <v>28.481900999999997</v>
      </c>
      <c r="K34" s="64">
        <f>'BNE-BD'!O73/1000</f>
        <v>28.807033999999998</v>
      </c>
      <c r="L34" s="64">
        <f>'BNE-BD'!P73/1000</f>
        <v>29.132013000000004</v>
      </c>
      <c r="M34" s="64">
        <f>'BNE-BD'!Q73/1000</f>
        <v>29.461932999999998</v>
      </c>
      <c r="N34" s="64">
        <f>'BNE-BD'!R73/1000</f>
        <v>29.797694000000003</v>
      </c>
      <c r="O34" s="64">
        <f>'BNE-BD'!S73/1000</f>
        <v>30.135874999999999</v>
      </c>
      <c r="P34" s="64">
        <f>'BNE-BD'!T73/1000</f>
        <v>30.475144</v>
      </c>
      <c r="Q34" s="64">
        <f>'BNE-BD'!U73/1000</f>
        <v>30.814174999999999</v>
      </c>
      <c r="R34" s="64">
        <f>'BNE-BD'!V73/1000</f>
        <v>31.151642999999996</v>
      </c>
      <c r="S34" s="64">
        <f>'BNE-BD'!W73/1000</f>
        <v>31.488624999999999</v>
      </c>
      <c r="T34" s="64">
        <f>'BNE-BD'!X73/1000</f>
        <v>31.826017999999998</v>
      </c>
      <c r="U34" s="64">
        <f>'BNE-BD'!Y73/1000</f>
        <v>32.162184000000003</v>
      </c>
      <c r="V34" s="64">
        <f>'BNE-BD'!Z73/1000</f>
        <v>32.495510000000003</v>
      </c>
      <c r="W34" s="64">
        <f>'BNE-BD'!AA73/1000</f>
        <v>32.625948000000001</v>
      </c>
      <c r="X34" s="64">
        <f>'BNE-BD'!AB73/1000</f>
        <v>33.271454561150797</v>
      </c>
      <c r="Y34" s="64">
        <f>'BNE-BD'!AC73/1000</f>
        <v>33.396698000000001</v>
      </c>
    </row>
    <row r="35" spans="2:25">
      <c r="B35" s="53" t="s">
        <v>30</v>
      </c>
      <c r="C35" s="57"/>
      <c r="D35" s="57">
        <f>'BNE-BD'!H73/'BNE-BD'!G73-1</f>
        <v>1.4737956898023707E-2</v>
      </c>
      <c r="E35" s="57">
        <f>'BNE-BD'!I73/'BNE-BD'!H73-1</f>
        <v>1.4140880790052934E-2</v>
      </c>
      <c r="F35" s="57">
        <f>'BNE-BD'!J73/'BNE-BD'!I73-1</f>
        <v>1.3615798631673615E-2</v>
      </c>
      <c r="G35" s="57">
        <f>'BNE-BD'!K73/'BNE-BD'!J73-1</f>
        <v>1.3157583551057561E-2</v>
      </c>
      <c r="H35" s="57">
        <f>'BNE-BD'!L73/'BNE-BD'!K73-1</f>
        <v>1.2762784716559228E-2</v>
      </c>
      <c r="I35" s="57">
        <f>'BNE-BD'!M73/'BNE-BD'!L73-1</f>
        <v>1.2258050365077322E-2</v>
      </c>
      <c r="J35" s="57">
        <f>'BNE-BD'!N73/'BNE-BD'!M73-1</f>
        <v>1.1738581215890109E-2</v>
      </c>
      <c r="K35" s="57">
        <f>'BNE-BD'!O73/'BNE-BD'!N73-1</f>
        <v>1.1415424834178012E-2</v>
      </c>
      <c r="L35" s="57">
        <f>'BNE-BD'!P73/'BNE-BD'!O73-1</f>
        <v>1.1281237769914298E-2</v>
      </c>
      <c r="M35" s="57">
        <f>'BNE-BD'!Q73/'BNE-BD'!P73-1</f>
        <v>1.1324998378930973E-2</v>
      </c>
      <c r="N35" s="57">
        <f>'BNE-BD'!R73/'BNE-BD'!Q73-1</f>
        <v>1.1396434850354353E-2</v>
      </c>
      <c r="O35" s="57">
        <f>'BNE-BD'!S73/'BNE-BD'!R73-1</f>
        <v>1.13492339373642E-2</v>
      </c>
      <c r="P35" s="57">
        <f>'BNE-BD'!T73/'BNE-BD'!S73-1</f>
        <v>1.1257977410644271E-2</v>
      </c>
      <c r="Q35" s="57">
        <f>'BNE-BD'!U73/'BNE-BD'!T73-1</f>
        <v>1.1124836686579709E-2</v>
      </c>
      <c r="R35" s="57">
        <f>'BNE-BD'!V73/'BNE-BD'!U73-1</f>
        <v>1.0951712969761385E-2</v>
      </c>
      <c r="S35" s="57">
        <f>'BNE-BD'!W73/'BNE-BD'!V73-1</f>
        <v>1.0817471168374837E-2</v>
      </c>
      <c r="T35" s="57">
        <f>'BNE-BD'!X73/'BNE-BD'!W73-1</f>
        <v>1.0714758107094102E-2</v>
      </c>
      <c r="U35" s="57">
        <f>'BNE-BD'!Y73/'BNE-BD'!X73-1</f>
        <v>1.0562615781842588E-2</v>
      </c>
      <c r="V35" s="57">
        <f>'BNE-BD'!Z73/'BNE-BD'!Y73-1</f>
        <v>1.0363910610050597E-2</v>
      </c>
      <c r="W35" s="57">
        <f>'BNE-BD'!AA73/'BNE-BD'!Z73-1</f>
        <v>4.0140314769638863E-3</v>
      </c>
      <c r="X35" s="57">
        <f>'BNE-BD'!AB73/'BNE-BD'!AA73-1</f>
        <v>1.9785066817086916E-2</v>
      </c>
      <c r="Y35" s="57">
        <f>'BNE-BD'!AC73/'BNE-BD'!AB73-1</f>
        <v>3.7642910567379229E-3</v>
      </c>
    </row>
    <row r="36" spans="2:25">
      <c r="B36" s="58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</row>
    <row r="37" spans="2:25">
      <c r="B37" s="51" t="s">
        <v>138</v>
      </c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</row>
    <row r="38" spans="2:25">
      <c r="B38" s="53" t="s">
        <v>139</v>
      </c>
      <c r="C38" s="65">
        <f t="shared" ref="C38:J38" si="0">+C27/C31</f>
        <v>2.566304812063311</v>
      </c>
      <c r="D38" s="65">
        <f t="shared" si="0"/>
        <v>6.4790072285337006</v>
      </c>
      <c r="E38" s="65">
        <f t="shared" si="0"/>
        <v>1.6718551493238729</v>
      </c>
      <c r="F38" s="65">
        <f t="shared" si="0"/>
        <v>1.1996582780363507</v>
      </c>
      <c r="G38" s="65">
        <f t="shared" si="0"/>
        <v>1.8746837686957958</v>
      </c>
      <c r="H38" s="65">
        <f t="shared" si="0"/>
        <v>0.97664559694586861</v>
      </c>
      <c r="I38" s="65">
        <f t="shared" si="0"/>
        <v>1.241787514933373</v>
      </c>
      <c r="J38" s="65">
        <f t="shared" si="0"/>
        <v>1.5057371091576126</v>
      </c>
      <c r="K38" s="65">
        <f t="shared" ref="K38:Y38" si="1">+K27/K31</f>
        <v>1.0221883853350044</v>
      </c>
      <c r="L38" s="65">
        <f t="shared" si="1"/>
        <v>4.4823472549075376</v>
      </c>
      <c r="M38" s="65">
        <f t="shared" si="1"/>
        <v>0.76779294537002063</v>
      </c>
      <c r="N38" s="65">
        <f t="shared" si="1"/>
        <v>1.3230974404845957</v>
      </c>
      <c r="O38" s="65">
        <f t="shared" si="1"/>
        <v>0.72046667369545669</v>
      </c>
      <c r="P38" s="65">
        <f t="shared" si="1"/>
        <v>1.2908933311154873</v>
      </c>
      <c r="Q38" s="65">
        <f t="shared" si="1"/>
        <v>-7.2061781636757499E-2</v>
      </c>
      <c r="R38" s="65">
        <f t="shared" si="1"/>
        <v>2.0691717026098133</v>
      </c>
      <c r="S38" s="65">
        <f t="shared" si="1"/>
        <v>0.73647217277106214</v>
      </c>
      <c r="T38" s="65">
        <f t="shared" si="1"/>
        <v>8.2365451588271679</v>
      </c>
      <c r="U38" s="65">
        <f t="shared" si="1"/>
        <v>0.87629435982747561</v>
      </c>
      <c r="V38" s="65">
        <f t="shared" si="1"/>
        <v>1.1207710600992089</v>
      </c>
      <c r="W38" s="65">
        <f t="shared" si="1"/>
        <v>1.1354844286493706</v>
      </c>
      <c r="X38" s="65">
        <f t="shared" si="1"/>
        <v>0.95360176232457239</v>
      </c>
      <c r="Y38" s="65">
        <f t="shared" si="1"/>
        <v>5.7592849340789245</v>
      </c>
    </row>
    <row r="39" spans="2:25">
      <c r="B39" s="53" t="s">
        <v>140</v>
      </c>
      <c r="C39" s="65"/>
      <c r="D39" s="65">
        <f t="shared" ref="D39:J39" si="2">+D27/D35</f>
        <v>2.7163390908764198</v>
      </c>
      <c r="E39" s="65">
        <f t="shared" si="2"/>
        <v>6.4476255564712073</v>
      </c>
      <c r="F39" s="65">
        <f t="shared" si="2"/>
        <v>3.6697109139710209</v>
      </c>
      <c r="G39" s="65">
        <f t="shared" si="2"/>
        <v>7.0644150092869555</v>
      </c>
      <c r="H39" s="65">
        <f t="shared" si="2"/>
        <v>4.8095118967884902</v>
      </c>
      <c r="I39" s="65">
        <f t="shared" si="2"/>
        <v>7.6270634853504262</v>
      </c>
      <c r="J39" s="65">
        <f t="shared" si="2"/>
        <v>10.92674858930882</v>
      </c>
      <c r="K39" s="65">
        <f t="shared" ref="K39:Y39" si="3">+K27/K35</f>
        <v>8.1723389634978183</v>
      </c>
      <c r="L39" s="65">
        <f t="shared" si="3"/>
        <v>4.3540099686300353</v>
      </c>
      <c r="M39" s="65">
        <f t="shared" si="3"/>
        <v>5.6490986632029232</v>
      </c>
      <c r="N39" s="65">
        <f t="shared" si="3"/>
        <v>7.3457113403890721</v>
      </c>
      <c r="O39" s="65">
        <f t="shared" si="3"/>
        <v>3.8975908510349315</v>
      </c>
      <c r="P39" s="65">
        <f t="shared" si="3"/>
        <v>6.7107762371899584</v>
      </c>
      <c r="Q39" s="65">
        <f t="shared" si="3"/>
        <v>-0.1542914482484869</v>
      </c>
      <c r="R39" s="65">
        <f t="shared" si="3"/>
        <v>6.151544183046874</v>
      </c>
      <c r="S39" s="65">
        <f t="shared" si="3"/>
        <v>2.6932328474280793</v>
      </c>
      <c r="T39" s="65">
        <f t="shared" si="3"/>
        <v>19.364493598035459</v>
      </c>
      <c r="U39" s="65">
        <f t="shared" si="3"/>
        <v>3.2989800298304841</v>
      </c>
      <c r="V39" s="65">
        <f t="shared" si="3"/>
        <v>2.3189910061381203</v>
      </c>
      <c r="W39" s="65">
        <f t="shared" si="3"/>
        <v>-31.423710433724864</v>
      </c>
      <c r="X39" s="65">
        <f t="shared" si="3"/>
        <v>6.5744751838144868</v>
      </c>
      <c r="Y39" s="65">
        <f t="shared" si="3"/>
        <v>43.471699566171424</v>
      </c>
    </row>
    <row r="40" spans="2:25">
      <c r="B40" s="66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</row>
  </sheetData>
  <mergeCells count="1">
    <mergeCell ref="B2:O2"/>
  </mergeCells>
  <pageMargins left="0.25" right="0.25" top="0.75" bottom="0.75" header="0.3" footer="0.3"/>
  <pageSetup paperSize="9" scale="6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6">
    <pageSetUpPr fitToPage="1"/>
  </sheetPr>
  <dimension ref="B1:Y38"/>
  <sheetViews>
    <sheetView showGridLines="0" showRowColHeaders="0" view="pageBreakPreview" topLeftCell="A7" zoomScale="85" zoomScaleNormal="100" zoomScaleSheetLayoutView="85" workbookViewId="0">
      <selection activeCell="B7" sqref="B7:Y37"/>
    </sheetView>
  </sheetViews>
  <sheetFormatPr baseColWidth="10" defaultColWidth="11.42578125" defaultRowHeight="14.25"/>
  <cols>
    <col min="1" max="1" width="1.7109375" style="26" customWidth="1"/>
    <col min="2" max="2" width="22.140625" style="26" customWidth="1"/>
    <col min="3" max="25" width="7.28515625" style="26" customWidth="1"/>
    <col min="26" max="26" width="1.7109375" style="26" customWidth="1"/>
    <col min="27" max="16384" width="11.42578125" style="26"/>
  </cols>
  <sheetData>
    <row r="1" spans="2:25" ht="5.0999999999999996" customHeight="1"/>
    <row r="2" spans="2:25" ht="30" customHeight="1">
      <c r="B2" s="116" t="str">
        <f>+"BALANCE NACIONAL DE ENERGÍA"&amp;" "&amp;Índice!C5</f>
        <v>BALANCE NACIONAL DE ENERGÍA 2022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49"/>
      <c r="Q2" s="49"/>
      <c r="R2" s="49"/>
      <c r="S2" s="49"/>
      <c r="T2" s="49"/>
      <c r="U2" s="33"/>
    </row>
    <row r="3" spans="2:25" ht="5.0999999999999996" customHeight="1" thickBot="1"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</row>
    <row r="4" spans="2:25" ht="15" thickTop="1"/>
    <row r="5" spans="2:25">
      <c r="B5" s="34" t="s">
        <v>169</v>
      </c>
      <c r="C5" s="34"/>
      <c r="D5" s="34"/>
      <c r="E5" s="34"/>
      <c r="F5" s="34"/>
      <c r="G5" s="34"/>
      <c r="H5" s="34"/>
      <c r="I5" s="34"/>
      <c r="J5" s="34"/>
    </row>
    <row r="7" spans="2:25">
      <c r="B7" s="50" t="s">
        <v>133</v>
      </c>
      <c r="C7" s="68">
        <v>2000</v>
      </c>
      <c r="D7" s="68">
        <v>2001</v>
      </c>
      <c r="E7" s="68">
        <v>2002</v>
      </c>
      <c r="F7" s="68">
        <v>2003</v>
      </c>
      <c r="G7" s="68">
        <v>2004</v>
      </c>
      <c r="H7" s="68">
        <v>2005</v>
      </c>
      <c r="I7" s="68">
        <v>2006</v>
      </c>
      <c r="J7" s="68">
        <v>2007</v>
      </c>
      <c r="K7" s="68">
        <v>2008</v>
      </c>
      <c r="L7" s="68">
        <v>2009</v>
      </c>
      <c r="M7" s="68">
        <v>2010</v>
      </c>
      <c r="N7" s="68">
        <v>2011</v>
      </c>
      <c r="O7" s="68">
        <v>2012</v>
      </c>
      <c r="P7" s="68">
        <v>2013</v>
      </c>
      <c r="Q7" s="68">
        <v>2014</v>
      </c>
      <c r="R7" s="68">
        <v>2015</v>
      </c>
      <c r="S7" s="68">
        <v>2016</v>
      </c>
      <c r="T7" s="68">
        <v>2017</v>
      </c>
      <c r="U7" s="68">
        <v>2018</v>
      </c>
      <c r="V7" s="68">
        <v>2019</v>
      </c>
      <c r="W7" s="68">
        <v>2020</v>
      </c>
      <c r="X7" s="68">
        <v>2021</v>
      </c>
      <c r="Y7" s="68">
        <v>2022</v>
      </c>
    </row>
    <row r="8" spans="2:25">
      <c r="B8" s="51" t="s">
        <v>9</v>
      </c>
      <c r="C8" s="52"/>
      <c r="D8" s="52"/>
      <c r="E8" s="52"/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</row>
    <row r="9" spans="2:25">
      <c r="B9" s="53" t="s">
        <v>34</v>
      </c>
      <c r="C9" s="70">
        <f>'BNE-BD'!G218</f>
        <v>0</v>
      </c>
      <c r="D9" s="70">
        <f>'BNE-BD'!H218</f>
        <v>0</v>
      </c>
      <c r="E9" s="70">
        <f>'BNE-BD'!I218</f>
        <v>0</v>
      </c>
      <c r="F9" s="70">
        <f>'BNE-BD'!J218</f>
        <v>0</v>
      </c>
      <c r="G9" s="70">
        <f>'BNE-BD'!K218</f>
        <v>0</v>
      </c>
      <c r="H9" s="70">
        <f>'BNE-BD'!L218</f>
        <v>0</v>
      </c>
      <c r="I9" s="70">
        <f>'BNE-BD'!M218</f>
        <v>0</v>
      </c>
      <c r="J9" s="70">
        <f>'BNE-BD'!N218</f>
        <v>2.2836477564000002</v>
      </c>
      <c r="K9" s="70">
        <f>'BNE-BD'!O218</f>
        <v>4.3461724711513519</v>
      </c>
      <c r="L9" s="70">
        <f>'BNE-BD'!P218</f>
        <v>4.3483031064000004</v>
      </c>
      <c r="M9" s="70">
        <f>'BNE-BD'!Q218</f>
        <v>3.439990827286016</v>
      </c>
      <c r="N9" s="70">
        <f>'BNE-BD'!R218</f>
        <v>3.7851139095043278</v>
      </c>
      <c r="O9" s="70">
        <f>'BNE-BD'!S218</f>
        <v>2.1943257117923531</v>
      </c>
      <c r="P9" s="70">
        <f>'BNE-BD'!T218</f>
        <v>2.4786316020402541</v>
      </c>
      <c r="Q9" s="70">
        <f>'BNE-BD'!U218</f>
        <v>2.7676919484428146</v>
      </c>
      <c r="R9" s="70">
        <f>'BNE-BD'!V218</f>
        <v>5.4036694381413914</v>
      </c>
      <c r="S9" s="70">
        <f>'BNE-BD'!W218</f>
        <v>0</v>
      </c>
      <c r="T9" s="70">
        <f>'BNE-BD'!X218</f>
        <v>1.7435051388803799</v>
      </c>
      <c r="U9" s="70">
        <f>'BNE-BD'!Y218</f>
        <v>1.8118484658433018</v>
      </c>
      <c r="V9" s="70">
        <f>'BNE-BD'!Z218</f>
        <v>1.8689447253184224</v>
      </c>
      <c r="W9" s="70">
        <f>'BNE-BD'!AA218</f>
        <v>1.9105683773614264</v>
      </c>
      <c r="X9" s="70">
        <f>'BNE-BD'!AB218</f>
        <v>1.9967645221599362</v>
      </c>
      <c r="Y9" s="70">
        <f>'BNE-BD'!AC218</f>
        <v>2.0233888027979461</v>
      </c>
    </row>
    <row r="10" spans="2:25">
      <c r="B10" s="53" t="s">
        <v>16</v>
      </c>
      <c r="C10" s="70">
        <f>'BNE-BD'!G219</f>
        <v>219.94700953285388</v>
      </c>
      <c r="D10" s="70">
        <f>'BNE-BD'!H219</f>
        <v>227.93195455403313</v>
      </c>
      <c r="E10" s="70">
        <f>'BNE-BD'!I219</f>
        <v>236.200096804769</v>
      </c>
      <c r="F10" s="70">
        <f>'BNE-BD'!J219</f>
        <v>223.11612642782845</v>
      </c>
      <c r="G10" s="70">
        <f>'BNE-BD'!K219</f>
        <v>218.88763739421805</v>
      </c>
      <c r="H10" s="70">
        <f>'BNE-BD'!L219</f>
        <v>199.52826329479538</v>
      </c>
      <c r="I10" s="70">
        <f>'BNE-BD'!M219</f>
        <v>185.21344297303989</v>
      </c>
      <c r="J10" s="70">
        <f>'BNE-BD'!N219</f>
        <v>182.01690618154012</v>
      </c>
      <c r="K10" s="70">
        <f>'BNE-BD'!O219</f>
        <v>169.81889050887048</v>
      </c>
      <c r="L10" s="70">
        <f>'BNE-BD'!P219</f>
        <v>147.18367255176275</v>
      </c>
      <c r="M10" s="70">
        <f>'BNE-BD'!Q219</f>
        <v>136.93156846367444</v>
      </c>
      <c r="N10" s="70">
        <f>'BNE-BD'!R219</f>
        <v>131.55345016677467</v>
      </c>
      <c r="O10" s="70">
        <f>'BNE-BD'!S219</f>
        <v>122.37316351978588</v>
      </c>
      <c r="P10" s="70">
        <f>'BNE-BD'!T219</f>
        <v>117.98668434599972</v>
      </c>
      <c r="Q10" s="70">
        <f>'BNE-BD'!U219</f>
        <v>111.75382829370993</v>
      </c>
      <c r="R10" s="70">
        <f>'BNE-BD'!V219</f>
        <v>107.72112721257254</v>
      </c>
      <c r="S10" s="70">
        <f>'BNE-BD'!W219</f>
        <v>103.11624777994288</v>
      </c>
      <c r="T10" s="70">
        <f>'BNE-BD'!X219</f>
        <v>99.33175150967817</v>
      </c>
      <c r="U10" s="70">
        <f>'BNE-BD'!Y219</f>
        <v>94.814759536595503</v>
      </c>
      <c r="V10" s="70">
        <f>'BNE-BD'!Z219</f>
        <v>89.953896790759444</v>
      </c>
      <c r="W10" s="70">
        <f>'BNE-BD'!AA219</f>
        <v>82.930389822712527</v>
      </c>
      <c r="X10" s="70">
        <f>'BNE-BD'!AB219</f>
        <v>79.476373655093056</v>
      </c>
      <c r="Y10" s="70">
        <f>'BNE-BD'!AC219</f>
        <v>80.25644442973433</v>
      </c>
    </row>
    <row r="11" spans="2:25">
      <c r="B11" s="51" t="s">
        <v>43</v>
      </c>
      <c r="C11" s="70">
        <f>'BNE-BD'!G220</f>
        <v>219.94700953285388</v>
      </c>
      <c r="D11" s="70">
        <f>'BNE-BD'!H220</f>
        <v>227.93195455403313</v>
      </c>
      <c r="E11" s="70">
        <f>'BNE-BD'!I220</f>
        <v>236.200096804769</v>
      </c>
      <c r="F11" s="70">
        <f>'BNE-BD'!J220</f>
        <v>223.11612642782845</v>
      </c>
      <c r="G11" s="70">
        <f>'BNE-BD'!K220</f>
        <v>218.88763739421805</v>
      </c>
      <c r="H11" s="70">
        <f>'BNE-BD'!L220</f>
        <v>199.52826329479538</v>
      </c>
      <c r="I11" s="70">
        <f>'BNE-BD'!M220</f>
        <v>185.21344297303989</v>
      </c>
      <c r="J11" s="70">
        <f>'BNE-BD'!N220</f>
        <v>184.30055393794012</v>
      </c>
      <c r="K11" s="70">
        <f>'BNE-BD'!O220</f>
        <v>174.16506298002184</v>
      </c>
      <c r="L11" s="70">
        <f>'BNE-BD'!P220</f>
        <v>151.53197565816276</v>
      </c>
      <c r="M11" s="70">
        <f>'BNE-BD'!Q220</f>
        <v>140.37155929096045</v>
      </c>
      <c r="N11" s="70">
        <f>'BNE-BD'!R220</f>
        <v>135.338564076279</v>
      </c>
      <c r="O11" s="70">
        <f>'BNE-BD'!S220</f>
        <v>124.56748923157824</v>
      </c>
      <c r="P11" s="70">
        <f>'BNE-BD'!T220</f>
        <v>120.46531594803997</v>
      </c>
      <c r="Q11" s="70">
        <f>'BNE-BD'!U220</f>
        <v>114.52152024215275</v>
      </c>
      <c r="R11" s="70">
        <f>'BNE-BD'!V220</f>
        <v>113.12479665071393</v>
      </c>
      <c r="S11" s="70">
        <f>'BNE-BD'!W220</f>
        <v>103.11624777994288</v>
      </c>
      <c r="T11" s="70">
        <f>'BNE-BD'!X220</f>
        <v>101.07525664855855</v>
      </c>
      <c r="U11" s="70">
        <f>'BNE-BD'!Y220</f>
        <v>96.6266080024388</v>
      </c>
      <c r="V11" s="70">
        <f>'BNE-BD'!Z220</f>
        <v>91.822841516077872</v>
      </c>
      <c r="W11" s="70">
        <f>'BNE-BD'!AA220</f>
        <v>84.840958200073956</v>
      </c>
      <c r="X11" s="70">
        <f>'BNE-BD'!AB220</f>
        <v>81.473138177252991</v>
      </c>
      <c r="Y11" s="70">
        <f>'BNE-BD'!AC220</f>
        <v>82.279833232532269</v>
      </c>
    </row>
    <row r="12" spans="2:25">
      <c r="B12" s="51"/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</row>
    <row r="13" spans="2:25">
      <c r="B13" s="54" t="s">
        <v>10</v>
      </c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</row>
    <row r="14" spans="2:25">
      <c r="B14" s="53" t="s">
        <v>21</v>
      </c>
      <c r="C14" s="69">
        <f>'BNE-BD'!G221</f>
        <v>1.4463833729741244</v>
      </c>
      <c r="D14" s="69">
        <f>'BNE-BD'!H221</f>
        <v>1.4988928012099334</v>
      </c>
      <c r="E14" s="69">
        <f>'BNE-BD'!I221</f>
        <v>1.553264549669932</v>
      </c>
      <c r="F14" s="69">
        <f>'BNE-BD'!J221</f>
        <v>1.4672236562479823</v>
      </c>
      <c r="G14" s="69">
        <f>'BNE-BD'!K221</f>
        <v>1.4394168847714921</v>
      </c>
      <c r="H14" s="69">
        <f>'BNE-BD'!L221</f>
        <v>1.312108598707215</v>
      </c>
      <c r="I14" s="69">
        <f>'BNE-BD'!M221</f>
        <v>1.2179735697996883</v>
      </c>
      <c r="J14" s="69">
        <f>'BNE-BD'!N221</f>
        <v>1.1969529718104499</v>
      </c>
      <c r="K14" s="69">
        <f>'BNE-BD'!O221</f>
        <v>1.1167381642088408</v>
      </c>
      <c r="L14" s="69">
        <f>'BNE-BD'!P221</f>
        <v>0.9678877526195182</v>
      </c>
      <c r="M14" s="69">
        <f>'BNE-BD'!Q221</f>
        <v>0.90046936433360691</v>
      </c>
      <c r="N14" s="69">
        <f>'BNE-BD'!R221</f>
        <v>0.86510256894482118</v>
      </c>
      <c r="O14" s="69">
        <f>'BNE-BD'!S221</f>
        <v>0.80473250984039135</v>
      </c>
      <c r="P14" s="69">
        <f>'BNE-BD'!T221</f>
        <v>0.77588678669854583</v>
      </c>
      <c r="Q14" s="69">
        <f>'BNE-BD'!U221</f>
        <v>0.73489918982546132</v>
      </c>
      <c r="R14" s="69">
        <f>'BNE-BD'!V221</f>
        <v>0.70837993046239811</v>
      </c>
      <c r="S14" s="69">
        <f>'BNE-BD'!W221</f>
        <v>0.67809799546336291</v>
      </c>
      <c r="T14" s="69">
        <f>'BNE-BD'!X221</f>
        <v>0.65321094429581417</v>
      </c>
      <c r="U14" s="69">
        <f>'BNE-BD'!Y221</f>
        <v>0.62350696196115796</v>
      </c>
      <c r="V14" s="69">
        <f>'BNE-BD'!Z221</f>
        <v>0.5915416669165966</v>
      </c>
      <c r="W14" s="69">
        <f>'BNE-BD'!AA221</f>
        <v>0.54535470706600797</v>
      </c>
      <c r="X14" s="69">
        <f>'BNE-BD'!AB221</f>
        <v>0.56690420306627087</v>
      </c>
      <c r="Y14" s="69">
        <f>'BNE-BD'!AC221</f>
        <v>0.57246844034202338</v>
      </c>
    </row>
    <row r="15" spans="2:25">
      <c r="B15" s="53" t="s">
        <v>95</v>
      </c>
      <c r="C15" s="69">
        <f>'BNE-BD'!G222</f>
        <v>33.521121999298003</v>
      </c>
      <c r="D15" s="69">
        <f>'BNE-BD'!H222</f>
        <v>30.950909860940786</v>
      </c>
      <c r="E15" s="69">
        <f>'BNE-BD'!I222</f>
        <v>31.663232745133829</v>
      </c>
      <c r="F15" s="69">
        <f>'BNE-BD'!J222</f>
        <v>31.933602137996623</v>
      </c>
      <c r="G15" s="69">
        <f>'BNE-BD'!K222</f>
        <v>31.028316828528499</v>
      </c>
      <c r="H15" s="69">
        <f>'BNE-BD'!L222</f>
        <v>34.907101138076783</v>
      </c>
      <c r="I15" s="69">
        <f>'BNE-BD'!M222</f>
        <v>36.278681608626798</v>
      </c>
      <c r="J15" s="69">
        <f>'BNE-BD'!N222</f>
        <v>37.303955527811397</v>
      </c>
      <c r="K15" s="69">
        <f>'BNE-BD'!O222</f>
        <v>39.304665146922083</v>
      </c>
      <c r="L15" s="69">
        <f>'BNE-BD'!P222</f>
        <v>43.098160447807757</v>
      </c>
      <c r="M15" s="69">
        <f>'BNE-BD'!Q222</f>
        <v>45.469487153848149</v>
      </c>
      <c r="N15" s="69">
        <f>'BNE-BD'!R222</f>
        <v>47.2293265053261</v>
      </c>
      <c r="O15" s="69">
        <f>'BNE-BD'!S222</f>
        <v>49.754269924847648</v>
      </c>
      <c r="P15" s="69">
        <f>'BNE-BD'!T222</f>
        <v>51.751313353692794</v>
      </c>
      <c r="Q15" s="69">
        <f>'BNE-BD'!U222</f>
        <v>53.022906486448029</v>
      </c>
      <c r="R15" s="69">
        <f>'BNE-BD'!V222</f>
        <v>54.518046533474653</v>
      </c>
      <c r="S15" s="69">
        <f>'BNE-BD'!W222</f>
        <v>56.23272227011865</v>
      </c>
      <c r="T15" s="69">
        <f>'BNE-BD'!X222</f>
        <v>59.265746987961762</v>
      </c>
      <c r="U15" s="69">
        <f>'BNE-BD'!Y222</f>
        <v>61.709561576060175</v>
      </c>
      <c r="V15" s="69">
        <f>'BNE-BD'!Z222</f>
        <v>60.242129305809442</v>
      </c>
      <c r="W15" s="69">
        <f>'BNE-BD'!AA222</f>
        <v>67.791691394306156</v>
      </c>
      <c r="X15" s="69">
        <f>'BNE-BD'!AB222</f>
        <v>65.184239401340577</v>
      </c>
      <c r="Y15" s="69">
        <f>'BNE-BD'!AC222</f>
        <v>62.691581125067813</v>
      </c>
    </row>
    <row r="16" spans="2:25">
      <c r="B16" s="53" t="s">
        <v>15</v>
      </c>
      <c r="C16" s="69">
        <f>'BNE-BD'!G223</f>
        <v>5376.2731307948734</v>
      </c>
      <c r="D16" s="69">
        <f>'BNE-BD'!H223</f>
        <v>5219.7251316034726</v>
      </c>
      <c r="E16" s="69">
        <f>'BNE-BD'!I223</f>
        <v>4774.3930805946029</v>
      </c>
      <c r="F16" s="69">
        <f>'BNE-BD'!J223</f>
        <v>4821.7834139334136</v>
      </c>
      <c r="G16" s="69">
        <f>'BNE-BD'!K223</f>
        <v>4689.2142647977153</v>
      </c>
      <c r="H16" s="69">
        <f>'BNE-BD'!L223</f>
        <v>5681.4789492993568</v>
      </c>
      <c r="I16" s="69">
        <f>'BNE-BD'!M223</f>
        <v>5493.2481073080771</v>
      </c>
      <c r="J16" s="69">
        <f>'BNE-BD'!N223</f>
        <v>5195.1078645536054</v>
      </c>
      <c r="K16" s="69">
        <f>'BNE-BD'!O223</f>
        <v>5276.4650474142336</v>
      </c>
      <c r="L16" s="69">
        <f>'BNE-BD'!P223</f>
        <v>6453.5896936354056</v>
      </c>
      <c r="M16" s="69">
        <f>'BNE-BD'!Q223</f>
        <v>5627.5116919455013</v>
      </c>
      <c r="N16" s="69">
        <f>'BNE-BD'!R223</f>
        <v>3700.000272020683</v>
      </c>
      <c r="O16" s="69">
        <f>'BNE-BD'!S223</f>
        <v>1139.3112526733162</v>
      </c>
      <c r="P16" s="69">
        <f>'BNE-BD'!T223</f>
        <v>1270.189667953591</v>
      </c>
      <c r="Q16" s="69">
        <f>'BNE-BD'!U223</f>
        <v>1250.5253019940571</v>
      </c>
      <c r="R16" s="69">
        <f>'BNE-BD'!V223</f>
        <v>1302.8383016615232</v>
      </c>
      <c r="S16" s="69">
        <f>'BNE-BD'!W223</f>
        <v>1028.1840379859379</v>
      </c>
      <c r="T16" s="69">
        <f>'BNE-BD'!X223</f>
        <v>14.238551818955131</v>
      </c>
      <c r="U16" s="69">
        <f>'BNE-BD'!Y223</f>
        <v>13.674455811484069</v>
      </c>
      <c r="V16" s="69">
        <f>'BNE-BD'!Z223</f>
        <v>0.6553997072460731</v>
      </c>
      <c r="W16" s="69">
        <f>'BNE-BD'!AA223</f>
        <v>0.17097123313261187</v>
      </c>
      <c r="X16" s="69">
        <f>'BNE-BD'!AB223</f>
        <v>7.4997492690228498E-2</v>
      </c>
      <c r="Y16" s="69">
        <f>'BNE-BD'!AC223</f>
        <v>0</v>
      </c>
    </row>
    <row r="17" spans="2:25">
      <c r="B17" s="53" t="s">
        <v>142</v>
      </c>
      <c r="C17" s="69">
        <f>'BNE-BD'!G224</f>
        <v>0</v>
      </c>
      <c r="D17" s="69">
        <f>'BNE-BD'!H224</f>
        <v>0</v>
      </c>
      <c r="E17" s="69">
        <f>'BNE-BD'!I224</f>
        <v>0</v>
      </c>
      <c r="F17" s="69">
        <f>'BNE-BD'!J224</f>
        <v>0</v>
      </c>
      <c r="G17" s="69">
        <f>'BNE-BD'!K224</f>
        <v>0</v>
      </c>
      <c r="H17" s="69">
        <f>'BNE-BD'!L224</f>
        <v>0</v>
      </c>
      <c r="I17" s="69">
        <f>'BNE-BD'!M224</f>
        <v>0</v>
      </c>
      <c r="J17" s="69">
        <f>'BNE-BD'!N224</f>
        <v>0</v>
      </c>
      <c r="K17" s="69">
        <f>'BNE-BD'!O224</f>
        <v>0</v>
      </c>
      <c r="L17" s="69">
        <f>'BNE-BD'!P224</f>
        <v>0</v>
      </c>
      <c r="M17" s="69">
        <f>'BNE-BD'!Q224</f>
        <v>975.25521814193678</v>
      </c>
      <c r="N17" s="69">
        <f>'BNE-BD'!R224</f>
        <v>2786.4843897064429</v>
      </c>
      <c r="O17" s="69">
        <f>'BNE-BD'!S224</f>
        <v>6098.2037680156418</v>
      </c>
      <c r="P17" s="69">
        <f>'BNE-BD'!T224</f>
        <v>6991.6810242270531</v>
      </c>
      <c r="Q17" s="69">
        <f>'BNE-BD'!U224</f>
        <v>6978.7988424110827</v>
      </c>
      <c r="R17" s="69">
        <f>'BNE-BD'!V224</f>
        <v>7934.4250399964403</v>
      </c>
      <c r="S17" s="69">
        <f>'BNE-BD'!W224</f>
        <v>6325.9472331684046</v>
      </c>
      <c r="T17" s="69">
        <f>'BNE-BD'!X224</f>
        <v>0</v>
      </c>
      <c r="U17" s="69">
        <f>'BNE-BD'!Y224</f>
        <v>0</v>
      </c>
      <c r="V17" s="69">
        <f>'BNE-BD'!Z224</f>
        <v>0</v>
      </c>
      <c r="W17" s="69">
        <f>'BNE-BD'!AA224</f>
        <v>0</v>
      </c>
      <c r="X17" s="69">
        <f>'BNE-BD'!AB224</f>
        <v>0</v>
      </c>
      <c r="Y17" s="69">
        <f>'BNE-BD'!AC224</f>
        <v>0.17902143278232632</v>
      </c>
    </row>
    <row r="18" spans="2:25">
      <c r="B18" s="53" t="s">
        <v>134</v>
      </c>
      <c r="C18" s="69">
        <f>'BNE-BD'!G225</f>
        <v>2436.4990490147993</v>
      </c>
      <c r="D18" s="69">
        <f>'BNE-BD'!H225</f>
        <v>2338.3149256133947</v>
      </c>
      <c r="E18" s="69">
        <f>'BNE-BD'!I225</f>
        <v>2135.9203229731402</v>
      </c>
      <c r="F18" s="69">
        <f>'BNE-BD'!J225</f>
        <v>2051.2533021433542</v>
      </c>
      <c r="G18" s="69">
        <f>'BNE-BD'!K225</f>
        <v>1901.8778034638449</v>
      </c>
      <c r="H18" s="69">
        <f>'BNE-BD'!L225</f>
        <v>2207.8078086753999</v>
      </c>
      <c r="I18" s="69">
        <f>'BNE-BD'!M225</f>
        <v>2050.718475519845</v>
      </c>
      <c r="J18" s="69">
        <f>'BNE-BD'!N225</f>
        <v>1878.9131929557348</v>
      </c>
      <c r="K18" s="69">
        <f>'BNE-BD'!O225</f>
        <v>1846.4168592603887</v>
      </c>
      <c r="L18" s="69">
        <f>'BNE-BD'!P225</f>
        <v>2180.0991662779411</v>
      </c>
      <c r="M18" s="69">
        <f>'BNE-BD'!Q225</f>
        <v>2146.9195380732135</v>
      </c>
      <c r="N18" s="69">
        <f>'BNE-BD'!R225</f>
        <v>2025.2126893089437</v>
      </c>
      <c r="O18" s="69">
        <f>'BNE-BD'!S225</f>
        <v>2166.0878002277564</v>
      </c>
      <c r="P18" s="69">
        <f>'BNE-BD'!T225</f>
        <v>2361.3430877828578</v>
      </c>
      <c r="Q18" s="69">
        <f>'BNE-BD'!U225</f>
        <v>2352.0409451188389</v>
      </c>
      <c r="R18" s="69">
        <f>'BNE-BD'!V225</f>
        <v>2640.1220893747122</v>
      </c>
      <c r="S18" s="69">
        <f>'BNE-BD'!W225</f>
        <v>2101.8995456395501</v>
      </c>
      <c r="T18" s="69">
        <f>'BNE-BD'!X225</f>
        <v>862.6842302645224</v>
      </c>
      <c r="U18" s="69">
        <f>'BNE-BD'!Y225</f>
        <v>821.71052691769842</v>
      </c>
      <c r="V18" s="69">
        <f>'BNE-BD'!Z225</f>
        <v>109.86719842525375</v>
      </c>
      <c r="W18" s="69">
        <f>'BNE-BD'!AA225</f>
        <v>85.84085372580364</v>
      </c>
      <c r="X18" s="69">
        <f>'BNE-BD'!AB225</f>
        <v>47.774983330244162</v>
      </c>
      <c r="Y18" s="69">
        <f>'BNE-BD'!AC225</f>
        <v>38.551061055587091</v>
      </c>
    </row>
    <row r="19" spans="2:25">
      <c r="B19" s="53" t="s">
        <v>141</v>
      </c>
      <c r="C19" s="69">
        <f>'BNE-BD'!G226</f>
        <v>3592.1618497600898</v>
      </c>
      <c r="D19" s="69">
        <f>'BNE-BD'!H226</f>
        <v>3476.8217429304136</v>
      </c>
      <c r="E19" s="69">
        <f>'BNE-BD'!I226</f>
        <v>3276.6979046665883</v>
      </c>
      <c r="F19" s="69">
        <f>'BNE-BD'!J226</f>
        <v>2917.3446914224119</v>
      </c>
      <c r="G19" s="69">
        <f>'BNE-BD'!K226</f>
        <v>2799.2155405406484</v>
      </c>
      <c r="H19" s="69">
        <f>'BNE-BD'!L226</f>
        <v>2948.7538548028851</v>
      </c>
      <c r="I19" s="69">
        <f>'BNE-BD'!M226</f>
        <v>2793.999426055791</v>
      </c>
      <c r="J19" s="69">
        <f>'BNE-BD'!N226</f>
        <v>2630.6632113958026</v>
      </c>
      <c r="K19" s="69">
        <f>'BNE-BD'!O226</f>
        <v>2649.1075204055142</v>
      </c>
      <c r="L19" s="69">
        <f>'BNE-BD'!P226</f>
        <v>3206.7427996623956</v>
      </c>
      <c r="M19" s="69">
        <f>'BNE-BD'!Q226</f>
        <v>3272.874336134616</v>
      </c>
      <c r="N19" s="69">
        <f>'BNE-BD'!R226</f>
        <v>3209.376990904203</v>
      </c>
      <c r="O19" s="69">
        <f>'BNE-BD'!S226</f>
        <v>3574.4965989763009</v>
      </c>
      <c r="P19" s="69">
        <f>'BNE-BD'!T226</f>
        <v>4073.5814425290882</v>
      </c>
      <c r="Q19" s="69">
        <f>'BNE-BD'!U226</f>
        <v>4057.4170668286665</v>
      </c>
      <c r="R19" s="69">
        <f>'BNE-BD'!V226</f>
        <v>4554.3667826185547</v>
      </c>
      <c r="S19" s="69">
        <f>'BNE-BD'!W226</f>
        <v>3625.9307110770874</v>
      </c>
      <c r="T19" s="69">
        <f>'BNE-BD'!X226</f>
        <v>2749.4964922982595</v>
      </c>
      <c r="U19" s="69">
        <f>'BNE-BD'!Y226</f>
        <v>3509.5258201987149</v>
      </c>
      <c r="V19" s="69">
        <f>'BNE-BD'!Z226</f>
        <v>3922.9343485927561</v>
      </c>
      <c r="W19" s="69">
        <f>'BNE-BD'!AA226</f>
        <v>3780.6000920507695</v>
      </c>
      <c r="X19" s="69">
        <f>'BNE-BD'!AB226</f>
        <v>4070.9221169145394</v>
      </c>
      <c r="Y19" s="69">
        <f>'BNE-BD'!AC226</f>
        <v>3554.8799357313219</v>
      </c>
    </row>
    <row r="20" spans="2:25">
      <c r="B20" s="53" t="s">
        <v>98</v>
      </c>
      <c r="C20" s="69">
        <f>'BNE-BD'!G227</f>
        <v>136.62451636392959</v>
      </c>
      <c r="D20" s="69">
        <f>'BNE-BD'!H227</f>
        <v>126.5092234369141</v>
      </c>
      <c r="E20" s="69">
        <f>'BNE-BD'!I227</f>
        <v>109.86170860445209</v>
      </c>
      <c r="F20" s="69">
        <f>'BNE-BD'!J227</f>
        <v>105.01084767107221</v>
      </c>
      <c r="G20" s="69">
        <f>'BNE-BD'!K227</f>
        <v>96.029827130813814</v>
      </c>
      <c r="H20" s="69">
        <f>'BNE-BD'!L227</f>
        <v>108.75071402585161</v>
      </c>
      <c r="I20" s="69">
        <f>'BNE-BD'!M227</f>
        <v>97.463590459302026</v>
      </c>
      <c r="J20" s="69">
        <f>'BNE-BD'!N227</f>
        <v>84.6305339141216</v>
      </c>
      <c r="K20" s="69">
        <f>'BNE-BD'!O227</f>
        <v>78.009229456628276</v>
      </c>
      <c r="L20" s="69">
        <f>'BNE-BD'!P227</f>
        <v>85.320546864594419</v>
      </c>
      <c r="M20" s="69">
        <f>'BNE-BD'!Q227</f>
        <v>76.564618271096762</v>
      </c>
      <c r="N20" s="69">
        <f>'BNE-BD'!R227</f>
        <v>64.256190744729722</v>
      </c>
      <c r="O20" s="69">
        <f>'BNE-BD'!S227</f>
        <v>58.96955911612649</v>
      </c>
      <c r="P20" s="69">
        <f>'BNE-BD'!T227</f>
        <v>52.185561654918423</v>
      </c>
      <c r="Q20" s="69">
        <f>'BNE-BD'!U227</f>
        <v>51.979984777069717</v>
      </c>
      <c r="R20" s="69">
        <f>'BNE-BD'!V227</f>
        <v>58.346563353882935</v>
      </c>
      <c r="S20" s="69">
        <f>'BNE-BD'!W227</f>
        <v>46.45187262237615</v>
      </c>
      <c r="T20" s="69">
        <f>'BNE-BD'!X227</f>
        <v>0</v>
      </c>
      <c r="U20" s="69">
        <f>'BNE-BD'!Y227</f>
        <v>0</v>
      </c>
      <c r="V20" s="69">
        <f>'BNE-BD'!Z227</f>
        <v>0</v>
      </c>
      <c r="W20" s="69">
        <f>'BNE-BD'!AA227</f>
        <v>0</v>
      </c>
      <c r="X20" s="69">
        <f>'BNE-BD'!AB227</f>
        <v>0</v>
      </c>
      <c r="Y20" s="69">
        <f>'BNE-BD'!AC227</f>
        <v>0</v>
      </c>
    </row>
    <row r="21" spans="2:25">
      <c r="B21" s="53" t="s">
        <v>14</v>
      </c>
      <c r="C21" s="69">
        <f>'BNE-BD'!G228</f>
        <v>1807.4695597352884</v>
      </c>
      <c r="D21" s="69">
        <f>'BNE-BD'!H228</f>
        <v>2023.7462213378701</v>
      </c>
      <c r="E21" s="69">
        <f>'BNE-BD'!I228</f>
        <v>2270.9365446547476</v>
      </c>
      <c r="F21" s="69">
        <f>'BNE-BD'!J228</f>
        <v>2506.0308938201883</v>
      </c>
      <c r="G21" s="69">
        <f>'BNE-BD'!K228</f>
        <v>2815.3021131962864</v>
      </c>
      <c r="H21" s="69">
        <f>'BNE-BD'!L228</f>
        <v>3119.2374064053806</v>
      </c>
      <c r="I21" s="69">
        <f>'BNE-BD'!M228</f>
        <v>3506.5648178877859</v>
      </c>
      <c r="J21" s="69">
        <f>'BNE-BD'!N228</f>
        <v>4045.069407980091</v>
      </c>
      <c r="K21" s="69">
        <f>'BNE-BD'!O228</f>
        <v>4446.2760651001727</v>
      </c>
      <c r="L21" s="69">
        <f>'BNE-BD'!P228</f>
        <v>4953.1096549949089</v>
      </c>
      <c r="M21" s="69">
        <f>'BNE-BD'!Q228</f>
        <v>5216.7639176646762</v>
      </c>
      <c r="N21" s="69">
        <f>'BNE-BD'!R228</f>
        <v>5867.2387015310796</v>
      </c>
      <c r="O21" s="69">
        <f>'BNE-BD'!S228</f>
        <v>6057.9471436506192</v>
      </c>
      <c r="P21" s="69">
        <f>'BNE-BD'!T228</f>
        <v>5998.5085335217154</v>
      </c>
      <c r="Q21" s="69">
        <f>'BNE-BD'!U228</f>
        <v>6446.0099177554903</v>
      </c>
      <c r="R21" s="69">
        <f>'BNE-BD'!V228</f>
        <v>6937.3429590898104</v>
      </c>
      <c r="S21" s="69">
        <f>'BNE-BD'!W228</f>
        <v>7441.2690648191247</v>
      </c>
      <c r="T21" s="69">
        <f>'BNE-BD'!X228</f>
        <v>7388.521235005298</v>
      </c>
      <c r="U21" s="69">
        <f>'BNE-BD'!Y228</f>
        <v>7462.0523621035118</v>
      </c>
      <c r="V21" s="69">
        <f>'BNE-BD'!Z228</f>
        <v>7735.0037098696803</v>
      </c>
      <c r="W21" s="69">
        <f>'BNE-BD'!AA228</f>
        <v>6449.6341632856456</v>
      </c>
      <c r="X21" s="69">
        <f>'BNE-BD'!AB228</f>
        <v>6586.4260279650316</v>
      </c>
      <c r="Y21" s="69">
        <f>'BNE-BD'!AC228</f>
        <v>7521.3208352420179</v>
      </c>
    </row>
    <row r="22" spans="2:25">
      <c r="B22" s="53" t="s">
        <v>24</v>
      </c>
      <c r="C22" s="69">
        <f>'BNE-BD'!G229</f>
        <v>0</v>
      </c>
      <c r="D22" s="69">
        <f>'BNE-BD'!H229</f>
        <v>0</v>
      </c>
      <c r="E22" s="69">
        <f>'BNE-BD'!I229</f>
        <v>0</v>
      </c>
      <c r="F22" s="69">
        <f>'BNE-BD'!J229</f>
        <v>0</v>
      </c>
      <c r="G22" s="69">
        <f>'BNE-BD'!K229</f>
        <v>7.8828632295669309E-4</v>
      </c>
      <c r="H22" s="69">
        <f>'BNE-BD'!L229</f>
        <v>6.4701704554897274E-3</v>
      </c>
      <c r="I22" s="69">
        <f>'BNE-BD'!M229</f>
        <v>9.1258129337746657E-2</v>
      </c>
      <c r="J22" s="69">
        <f>'BNE-BD'!N229</f>
        <v>0.2248278048405998</v>
      </c>
      <c r="K22" s="69">
        <f>'BNE-BD'!O229</f>
        <v>0.16347827221563571</v>
      </c>
      <c r="L22" s="69">
        <f>'BNE-BD'!P229</f>
        <v>0.26244370821001628</v>
      </c>
      <c r="M22" s="69">
        <f>'BNE-BD'!Q229</f>
        <v>0.35449176899348994</v>
      </c>
      <c r="N22" s="69">
        <f>'BNE-BD'!R229</f>
        <v>0.45471154187618079</v>
      </c>
      <c r="O22" s="69">
        <f>'BNE-BD'!S229</f>
        <v>0.5740612235034066</v>
      </c>
      <c r="P22" s="69">
        <f>'BNE-BD'!T229</f>
        <v>0.70393209054678374</v>
      </c>
      <c r="Q22" s="69">
        <f>'BNE-BD'!U229</f>
        <v>0.8260282868837745</v>
      </c>
      <c r="R22" s="69">
        <f>'BNE-BD'!V229</f>
        <v>1.0373819578676027</v>
      </c>
      <c r="S22" s="69">
        <f>'BNE-BD'!W229</f>
        <v>1.196262340101669</v>
      </c>
      <c r="T22" s="69">
        <f>'BNE-BD'!X229</f>
        <v>206.95637867252515</v>
      </c>
      <c r="U22" s="69">
        <f>'BNE-BD'!Y229</f>
        <v>209.94559023482753</v>
      </c>
      <c r="V22" s="69">
        <f>'BNE-BD'!Z229</f>
        <v>206.87771213362271</v>
      </c>
      <c r="W22" s="69">
        <f>'BNE-BD'!AA229</f>
        <v>146.91657864172262</v>
      </c>
      <c r="X22" s="69">
        <f>'BNE-BD'!AB229</f>
        <v>170.59353578247243</v>
      </c>
      <c r="Y22" s="69">
        <f>'BNE-BD'!AC229</f>
        <v>268.63937658276501</v>
      </c>
    </row>
    <row r="23" spans="2:25">
      <c r="B23" s="56" t="s">
        <v>73</v>
      </c>
      <c r="C23" s="71">
        <f>'BNE-BD'!G230</f>
        <v>13383.995611041253</v>
      </c>
      <c r="D23" s="71">
        <f>'BNE-BD'!H230</f>
        <v>13217.567047584216</v>
      </c>
      <c r="E23" s="71">
        <f>'BNE-BD'!I230</f>
        <v>12601.026058788335</v>
      </c>
      <c r="F23" s="71">
        <f>'BNE-BD'!J230</f>
        <v>12434.823974784684</v>
      </c>
      <c r="G23" s="71">
        <f>'BNE-BD'!K230</f>
        <v>12334.108071128931</v>
      </c>
      <c r="H23" s="71">
        <f>'BNE-BD'!L230</f>
        <v>14102.254413116112</v>
      </c>
      <c r="I23" s="71">
        <f>'BNE-BD'!M230</f>
        <v>13979.582330538564</v>
      </c>
      <c r="J23" s="71">
        <f>'BNE-BD'!N230</f>
        <v>13873.109947103818</v>
      </c>
      <c r="K23" s="71">
        <f>'BNE-BD'!O230</f>
        <v>14336.859603220282</v>
      </c>
      <c r="L23" s="71">
        <f>'BNE-BD'!P230</f>
        <v>16923.190353343878</v>
      </c>
      <c r="M23" s="71">
        <f>'BNE-BD'!Q230</f>
        <v>17362.613768518215</v>
      </c>
      <c r="N23" s="71">
        <f>'BNE-BD'!R230</f>
        <v>17701.118374832229</v>
      </c>
      <c r="O23" s="71">
        <f>'BNE-BD'!S230</f>
        <v>19146.149186317951</v>
      </c>
      <c r="P23" s="71">
        <f>'BNE-BD'!T230</f>
        <v>20800.72044990016</v>
      </c>
      <c r="Q23" s="71">
        <f>'BNE-BD'!U230</f>
        <v>21191.355892848362</v>
      </c>
      <c r="R23" s="71">
        <f>'BNE-BD'!V230</f>
        <v>23483.705544516728</v>
      </c>
      <c r="S23" s="71">
        <f>'BNE-BD'!W230</f>
        <v>20627.789547918164</v>
      </c>
      <c r="T23" s="71">
        <f>'BNE-BD'!X230</f>
        <v>11281.815845991818</v>
      </c>
      <c r="U23" s="71">
        <f>'BNE-BD'!Y230</f>
        <v>12079.241823804257</v>
      </c>
      <c r="V23" s="71">
        <f>'BNE-BD'!Z230</f>
        <v>12036.172039701285</v>
      </c>
      <c r="W23" s="71">
        <f>'BNE-BD'!AA230</f>
        <v>10531.499705038446</v>
      </c>
      <c r="X23" s="71">
        <f>'BNE-BD'!AB230</f>
        <v>10941.542805089384</v>
      </c>
      <c r="Y23" s="71">
        <f>'BNE-BD'!AC230</f>
        <v>11446.834279609884</v>
      </c>
    </row>
    <row r="24" spans="2:25">
      <c r="B24" s="51" t="s">
        <v>33</v>
      </c>
      <c r="C24" s="69">
        <f>'BNE-BD'!G231</f>
        <v>13603.942620574107</v>
      </c>
      <c r="D24" s="69">
        <f>'BNE-BD'!H231</f>
        <v>13445.499002138249</v>
      </c>
      <c r="E24" s="69">
        <f>'BNE-BD'!I231</f>
        <v>12837.226155593104</v>
      </c>
      <c r="F24" s="69">
        <f>'BNE-BD'!J231</f>
        <v>12657.940101212513</v>
      </c>
      <c r="G24" s="69">
        <f>'BNE-BD'!K231</f>
        <v>12552.995708523149</v>
      </c>
      <c r="H24" s="69">
        <f>'BNE-BD'!L231</f>
        <v>14301.782676410907</v>
      </c>
      <c r="I24" s="69">
        <f>'BNE-BD'!M231</f>
        <v>14164.795773511603</v>
      </c>
      <c r="J24" s="69">
        <f>'BNE-BD'!N231</f>
        <v>14057.410501041759</v>
      </c>
      <c r="K24" s="69">
        <f>'BNE-BD'!O231</f>
        <v>14511.024666200305</v>
      </c>
      <c r="L24" s="69">
        <f>'BNE-BD'!P231</f>
        <v>17074.722329002041</v>
      </c>
      <c r="M24" s="69">
        <f>'BNE-BD'!Q231</f>
        <v>17502.985327809176</v>
      </c>
      <c r="N24" s="69">
        <f>'BNE-BD'!R231</f>
        <v>17836.456938908508</v>
      </c>
      <c r="O24" s="69">
        <f>'BNE-BD'!S231</f>
        <v>19270.716675549527</v>
      </c>
      <c r="P24" s="69">
        <f>'BNE-BD'!T231</f>
        <v>20921.1857658482</v>
      </c>
      <c r="Q24" s="69">
        <f>'BNE-BD'!U231</f>
        <v>21305.877413090515</v>
      </c>
      <c r="R24" s="69">
        <f>'BNE-BD'!V231</f>
        <v>23596.830341167442</v>
      </c>
      <c r="S24" s="69">
        <f>'BNE-BD'!W231</f>
        <v>20730.905795698109</v>
      </c>
      <c r="T24" s="69">
        <f>'BNE-BD'!X231</f>
        <v>11382.891102640377</v>
      </c>
      <c r="U24" s="69">
        <f>'BNE-BD'!Y231</f>
        <v>12175.868431806695</v>
      </c>
      <c r="V24" s="69">
        <f>'BNE-BD'!Z231</f>
        <v>12127.994881217362</v>
      </c>
      <c r="W24" s="69">
        <f>'BNE-BD'!AA231</f>
        <v>10616.340663238519</v>
      </c>
      <c r="X24" s="69">
        <f>'BNE-BD'!AB231</f>
        <v>11023.015943266637</v>
      </c>
      <c r="Y24" s="69">
        <f>'BNE-BD'!AC231</f>
        <v>11529.114112842417</v>
      </c>
    </row>
    <row r="25" spans="2:25">
      <c r="B25" s="53" t="s">
        <v>135</v>
      </c>
      <c r="C25" s="57">
        <f>'BNE-BD'!G232</f>
        <v>-0.10137881997000198</v>
      </c>
      <c r="D25" s="57">
        <f>'BNE-BD'!H232</f>
        <v>-1.1646889644788216E-2</v>
      </c>
      <c r="E25" s="57">
        <f>'BNE-BD'!I232</f>
        <v>-4.5239886332847257E-2</v>
      </c>
      <c r="F25" s="57">
        <f>'BNE-BD'!J232</f>
        <v>-1.3966105466053258E-2</v>
      </c>
      <c r="G25" s="57">
        <f>'BNE-BD'!K232</f>
        <v>-8.290795488857694E-3</v>
      </c>
      <c r="H25" s="57">
        <f>'BNE-BD'!L232</f>
        <v>0.13931232101835089</v>
      </c>
      <c r="I25" s="57">
        <f>'BNE-BD'!M232</f>
        <v>-9.5783096414440161E-3</v>
      </c>
      <c r="J25" s="57">
        <f>'BNE-BD'!N232</f>
        <v>-7.5811380684115415E-3</v>
      </c>
      <c r="K25" s="57">
        <f>'BNE-BD'!O232</f>
        <v>3.2268685980602951E-2</v>
      </c>
      <c r="L25" s="57">
        <f>'BNE-BD'!P232</f>
        <v>0.17667240748154822</v>
      </c>
      <c r="M25" s="57">
        <f>'BNE-BD'!Q232</f>
        <v>2.5081696238170359E-2</v>
      </c>
      <c r="N25" s="57">
        <f>'BNE-BD'!R232</f>
        <v>1.9052270504363866E-2</v>
      </c>
      <c r="O25" s="57">
        <f>'BNE-BD'!S232</f>
        <v>8.0411695077867273E-2</v>
      </c>
      <c r="P25" s="57">
        <f>'BNE-BD'!T232</f>
        <v>8.5646482073641339E-2</v>
      </c>
      <c r="Q25" s="57">
        <f>'BNE-BD'!U232</f>
        <v>1.8387659836675452E-2</v>
      </c>
      <c r="R25" s="57">
        <f>'BNE-BD'!V232</f>
        <v>0.10752680509976775</v>
      </c>
      <c r="S25" s="57">
        <f>'BNE-BD'!W232</f>
        <v>-0.12145379290494751</v>
      </c>
      <c r="T25" s="57">
        <f>'BNE-BD'!X232</f>
        <v>-0.4509216714977089</v>
      </c>
      <c r="U25" s="57">
        <f>'BNE-BD'!Y232</f>
        <v>6.9663965157531926E-2</v>
      </c>
      <c r="V25" s="57">
        <f>'BNE-BD'!Z232</f>
        <v>-3.9318386903947067E-3</v>
      </c>
      <c r="W25" s="57">
        <f>'BNE-BD'!AA232</f>
        <v>-0.12464172625270009</v>
      </c>
      <c r="X25" s="57">
        <f>'BNE-BD'!AB232</f>
        <v>3.8306540165607306E-2</v>
      </c>
      <c r="Y25" s="57">
        <f>'BNE-BD'!AC232</f>
        <v>8.5978161266488273E-2</v>
      </c>
    </row>
    <row r="26" spans="2:25">
      <c r="B26" s="58"/>
      <c r="C26" s="59"/>
      <c r="D26" s="59"/>
      <c r="E26" s="59"/>
      <c r="F26" s="59"/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</row>
    <row r="27" spans="2:25">
      <c r="B27" s="51" t="s">
        <v>32</v>
      </c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</row>
    <row r="28" spans="2:25">
      <c r="B28" s="53" t="s">
        <v>136</v>
      </c>
      <c r="C28" s="61">
        <f>'BNE-BD'!G59*1000</f>
        <v>222207</v>
      </c>
      <c r="D28" s="61">
        <f>'BNE-BD'!H59*1000</f>
        <v>223580</v>
      </c>
      <c r="E28" s="61">
        <f>'BNE-BD'!I59*1000</f>
        <v>235773</v>
      </c>
      <c r="F28" s="61">
        <f>'BNE-BD'!J59*1000</f>
        <v>245593</v>
      </c>
      <c r="G28" s="61">
        <f>'BNE-BD'!K59*1000</f>
        <v>257769.99999999997</v>
      </c>
      <c r="H28" s="61">
        <f>'BNE-BD'!L59*1000</f>
        <v>273971</v>
      </c>
      <c r="I28" s="61">
        <f>'BNE-BD'!M59*1000</f>
        <v>294598</v>
      </c>
      <c r="J28" s="61">
        <f>'BNE-BD'!N59*1000</f>
        <v>319693</v>
      </c>
      <c r="K28" s="61">
        <f>'BNE-BD'!O59*1000</f>
        <v>348870</v>
      </c>
      <c r="L28" s="61">
        <f>'BNE-BD'!P59*1000</f>
        <v>352693</v>
      </c>
      <c r="M28" s="61">
        <f>'BNE-BD'!Q59*1000</f>
        <v>382081</v>
      </c>
      <c r="N28" s="61">
        <f>'BNE-BD'!R59*1000</f>
        <v>406256</v>
      </c>
      <c r="O28" s="61">
        <f>'BNE-BD'!S59*1000</f>
        <v>431199</v>
      </c>
      <c r="P28" s="61">
        <f>'BNE-BD'!T59*1000</f>
        <v>456435</v>
      </c>
      <c r="Q28" s="61">
        <f>'BNE-BD'!U59*1000</f>
        <v>467307</v>
      </c>
      <c r="R28" s="61">
        <f>'BNE-BD'!V59*1000</f>
        <v>482522</v>
      </c>
      <c r="S28" s="61">
        <f>'BNE-BD'!W59*1000</f>
        <v>501610</v>
      </c>
      <c r="T28" s="61">
        <f>'BNE-BD'!X59*1000</f>
        <v>514246</v>
      </c>
      <c r="U28" s="61">
        <f>'BNE-BD'!Y59*1000</f>
        <v>534695</v>
      </c>
      <c r="V28" s="61">
        <f>'BNE-BD'!Z59*1000</f>
        <v>546161</v>
      </c>
      <c r="W28" s="61">
        <f>'BNE-BD'!AA59*1000</f>
        <v>485490.47682010703</v>
      </c>
      <c r="X28" s="61">
        <f>'BNE-BD'!AB59*1000</f>
        <v>551714</v>
      </c>
      <c r="Y28" s="61">
        <f>'BNE-BD'!AC59*1000</f>
        <v>567390</v>
      </c>
    </row>
    <row r="29" spans="2:25">
      <c r="B29" s="53" t="s">
        <v>135</v>
      </c>
      <c r="C29" s="57">
        <f>'BNE-BD'!G67</f>
        <v>2.6943713980690953E-2</v>
      </c>
      <c r="D29" s="57">
        <f>'BNE-BD'!H67</f>
        <v>6.1789232562430296E-3</v>
      </c>
      <c r="E29" s="57">
        <f>'BNE-BD'!I67</f>
        <v>5.4535289381876684E-2</v>
      </c>
      <c r="F29" s="57">
        <f>'BNE-BD'!J67</f>
        <v>4.1650231366611168E-2</v>
      </c>
      <c r="G29" s="57">
        <f>'BNE-BD'!K67</f>
        <v>4.9582032061174397E-2</v>
      </c>
      <c r="H29" s="57">
        <f>'BNE-BD'!L67</f>
        <v>6.2850603250960146E-2</v>
      </c>
      <c r="I29" s="57">
        <f>'BNE-BD'!M67</f>
        <v>7.5288990440594006E-2</v>
      </c>
      <c r="J29" s="57">
        <f>'BNE-BD'!N67</f>
        <v>8.5183877690955034E-2</v>
      </c>
      <c r="K29" s="57">
        <f>'BNE-BD'!O67</f>
        <v>9.1265683014642329E-2</v>
      </c>
      <c r="L29" s="57">
        <f>'BNE-BD'!P67</f>
        <v>1.0958236592427006E-2</v>
      </c>
      <c r="M29" s="57">
        <f>'BNE-BD'!Q67</f>
        <v>8.3324591074957599E-2</v>
      </c>
      <c r="N29" s="57">
        <f>'BNE-BD'!R67</f>
        <v>6.3271924016111702E-2</v>
      </c>
      <c r="O29" s="57">
        <f>'BNE-BD'!S67</f>
        <v>6.1397247056043547E-2</v>
      </c>
      <c r="P29" s="57">
        <f>'BNE-BD'!T67</f>
        <v>5.852518210849289E-2</v>
      </c>
      <c r="Q29" s="57">
        <f>'BNE-BD'!U67</f>
        <v>2.3819382825593927E-2</v>
      </c>
      <c r="R29" s="57">
        <f>'BNE-BD'!V67</f>
        <v>3.255889597202688E-2</v>
      </c>
      <c r="S29" s="57">
        <f>'BNE-BD'!W67</f>
        <v>3.9558818043529564E-2</v>
      </c>
      <c r="T29" s="57">
        <f>'BNE-BD'!X67</f>
        <v>2.5190885349175574E-2</v>
      </c>
      <c r="U29" s="57">
        <f>'BNE-BD'!Y67</f>
        <v>3.9765015187284147E-2</v>
      </c>
      <c r="V29" s="57">
        <f>'BNE-BD'!Z67</f>
        <v>2.1444000785494355E-2</v>
      </c>
      <c r="W29" s="57">
        <f>'BNE-BD'!AA67</f>
        <v>-0.11108541836545072</v>
      </c>
      <c r="X29" s="57">
        <f>'BNE-BD'!AB67</f>
        <v>0.13640540101558241</v>
      </c>
      <c r="Y29" s="57">
        <f>'BNE-BD'!AC67</f>
        <v>2.8413272093874564E-2</v>
      </c>
    </row>
    <row r="30" spans="2:25">
      <c r="B30" s="53"/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</row>
    <row r="31" spans="2:25">
      <c r="B31" s="54" t="s">
        <v>31</v>
      </c>
      <c r="C31" s="63"/>
      <c r="D31" s="63"/>
      <c r="E31" s="63"/>
      <c r="F31" s="63"/>
      <c r="G31" s="63"/>
      <c r="H31" s="63"/>
      <c r="I31" s="63"/>
      <c r="J31" s="63"/>
      <c r="K31" s="63"/>
      <c r="L31" s="63"/>
      <c r="M31" s="63"/>
      <c r="N31" s="63"/>
      <c r="O31" s="63"/>
      <c r="P31" s="63"/>
      <c r="Q31" s="63"/>
      <c r="R31" s="63"/>
      <c r="S31" s="63"/>
      <c r="T31" s="63"/>
      <c r="U31" s="63"/>
      <c r="V31" s="63"/>
      <c r="W31" s="63"/>
      <c r="X31" s="63"/>
      <c r="Y31" s="63"/>
    </row>
    <row r="32" spans="2:25">
      <c r="B32" s="53" t="s">
        <v>137</v>
      </c>
      <c r="C32" s="64">
        <f>'BNE-BD'!G73/1000</f>
        <v>25.983587999999997</v>
      </c>
      <c r="D32" s="64">
        <f>'BNE-BD'!H73/1000</f>
        <v>26.366533000000004</v>
      </c>
      <c r="E32" s="64">
        <f>'BNE-BD'!I73/1000</f>
        <v>26.739379</v>
      </c>
      <c r="F32" s="64">
        <f>'BNE-BD'!J73/1000</f>
        <v>27.103457000000002</v>
      </c>
      <c r="G32" s="64">
        <f>'BNE-BD'!K73/1000</f>
        <v>27.460073000000001</v>
      </c>
      <c r="H32" s="64">
        <f>'BNE-BD'!L73/1000</f>
        <v>27.81054</v>
      </c>
      <c r="I32" s="64">
        <f>'BNE-BD'!M73/1000</f>
        <v>28.151443</v>
      </c>
      <c r="J32" s="64">
        <f>'BNE-BD'!N73/1000</f>
        <v>28.481900999999997</v>
      </c>
      <c r="K32" s="64">
        <f>'BNE-BD'!O73/1000</f>
        <v>28.807033999999998</v>
      </c>
      <c r="L32" s="64">
        <f>'BNE-BD'!P73/1000</f>
        <v>29.132013000000004</v>
      </c>
      <c r="M32" s="64">
        <f>'BNE-BD'!Q73/1000</f>
        <v>29.461932999999998</v>
      </c>
      <c r="N32" s="64">
        <f>'BNE-BD'!R73/1000</f>
        <v>29.797694000000003</v>
      </c>
      <c r="O32" s="64">
        <f>'BNE-BD'!S73/1000</f>
        <v>30.135874999999999</v>
      </c>
      <c r="P32" s="64">
        <f>'BNE-BD'!T73/1000</f>
        <v>30.475144</v>
      </c>
      <c r="Q32" s="64">
        <f>'BNE-BD'!U73/1000</f>
        <v>30.814174999999999</v>
      </c>
      <c r="R32" s="64">
        <f>'BNE-BD'!V73/1000</f>
        <v>31.151642999999996</v>
      </c>
      <c r="S32" s="64">
        <f>'BNE-BD'!W73/1000</f>
        <v>31.488624999999999</v>
      </c>
      <c r="T32" s="64">
        <f>'BNE-BD'!X73/1000</f>
        <v>31.826017999999998</v>
      </c>
      <c r="U32" s="64">
        <f>'BNE-BD'!Y73/1000</f>
        <v>32.162184000000003</v>
      </c>
      <c r="V32" s="64">
        <f>'BNE-BD'!Z73/1000</f>
        <v>32.495510000000003</v>
      </c>
      <c r="W32" s="64">
        <f>'BNE-BD'!AA73/1000</f>
        <v>32.625948000000001</v>
      </c>
      <c r="X32" s="64">
        <f>'BNE-BD'!AB73/1000</f>
        <v>33.271454561150797</v>
      </c>
      <c r="Y32" s="64">
        <f>'BNE-BD'!AC73/1000</f>
        <v>33.396698000000001</v>
      </c>
    </row>
    <row r="33" spans="2:25">
      <c r="B33" s="53" t="s">
        <v>30</v>
      </c>
      <c r="C33" s="57"/>
      <c r="D33" s="57">
        <f>'BNE-BD'!H73/'BNE-BD'!G73-1</f>
        <v>1.4737956898023707E-2</v>
      </c>
      <c r="E33" s="57">
        <f>'BNE-BD'!I73/'BNE-BD'!H73-1</f>
        <v>1.4140880790052934E-2</v>
      </c>
      <c r="F33" s="57">
        <f>'BNE-BD'!J73/'BNE-BD'!I73-1</f>
        <v>1.3615798631673615E-2</v>
      </c>
      <c r="G33" s="57">
        <f>'BNE-BD'!K73/'BNE-BD'!J73-1</f>
        <v>1.3157583551057561E-2</v>
      </c>
      <c r="H33" s="57">
        <f>'BNE-BD'!L73/'BNE-BD'!K73-1</f>
        <v>1.2762784716559228E-2</v>
      </c>
      <c r="I33" s="57">
        <f>'BNE-BD'!M73/'BNE-BD'!L73-1</f>
        <v>1.2258050365077322E-2</v>
      </c>
      <c r="J33" s="57">
        <f>'BNE-BD'!N73/'BNE-BD'!M73-1</f>
        <v>1.1738581215890109E-2</v>
      </c>
      <c r="K33" s="57">
        <f>'BNE-BD'!O73/'BNE-BD'!N73-1</f>
        <v>1.1415424834178012E-2</v>
      </c>
      <c r="L33" s="57">
        <f>'BNE-BD'!P73/'BNE-BD'!O73-1</f>
        <v>1.1281237769914298E-2</v>
      </c>
      <c r="M33" s="57">
        <f>'BNE-BD'!Q73/'BNE-BD'!P73-1</f>
        <v>1.1324998378930973E-2</v>
      </c>
      <c r="N33" s="57">
        <f>'BNE-BD'!R73/'BNE-BD'!Q73-1</f>
        <v>1.1396434850354353E-2</v>
      </c>
      <c r="O33" s="57">
        <f>'BNE-BD'!S73/'BNE-BD'!R73-1</f>
        <v>1.13492339373642E-2</v>
      </c>
      <c r="P33" s="57">
        <f>'BNE-BD'!T73/'BNE-BD'!S73-1</f>
        <v>1.1257977410644271E-2</v>
      </c>
      <c r="Q33" s="57">
        <f>'BNE-BD'!U73/'BNE-BD'!T73-1</f>
        <v>1.1124836686579709E-2</v>
      </c>
      <c r="R33" s="57">
        <f>'BNE-BD'!V73/'BNE-BD'!U73-1</f>
        <v>1.0951712969761385E-2</v>
      </c>
      <c r="S33" s="57">
        <f>'BNE-BD'!W73/'BNE-BD'!V73-1</f>
        <v>1.0817471168374837E-2</v>
      </c>
      <c r="T33" s="57">
        <f>'BNE-BD'!X73/'BNE-BD'!W73-1</f>
        <v>1.0714758107094102E-2</v>
      </c>
      <c r="U33" s="57">
        <f>'BNE-BD'!Y73/'BNE-BD'!X73-1</f>
        <v>1.0562615781842588E-2</v>
      </c>
      <c r="V33" s="57">
        <f>'BNE-BD'!Z73/'BNE-BD'!Y73-1</f>
        <v>1.0363910610050597E-2</v>
      </c>
      <c r="W33" s="57">
        <f>'BNE-BD'!AA73/'BNE-BD'!Z73-1</f>
        <v>4.0140314769638863E-3</v>
      </c>
      <c r="X33" s="57">
        <f>'BNE-BD'!AB73/'BNE-BD'!AA73-1</f>
        <v>1.9785066817086916E-2</v>
      </c>
      <c r="Y33" s="57">
        <f>'BNE-BD'!AC73/'BNE-BD'!AB73-1</f>
        <v>3.7642910567379229E-3</v>
      </c>
    </row>
    <row r="34" spans="2:25">
      <c r="B34" s="58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</row>
    <row r="35" spans="2:25">
      <c r="B35" s="51" t="s">
        <v>138</v>
      </c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</row>
    <row r="36" spans="2:25">
      <c r="B36" s="53" t="s">
        <v>139</v>
      </c>
      <c r="C36" s="65">
        <f t="shared" ref="C36:J36" si="0">+C25/C29</f>
        <v>-3.7626149105744844</v>
      </c>
      <c r="D36" s="65">
        <f t="shared" si="0"/>
        <v>-1.8849383884191295</v>
      </c>
      <c r="E36" s="65">
        <f t="shared" si="0"/>
        <v>-0.82955251261363072</v>
      </c>
      <c r="F36" s="65">
        <f t="shared" si="0"/>
        <v>-0.33531879674620874</v>
      </c>
      <c r="G36" s="65">
        <f t="shared" si="0"/>
        <v>-0.16721370916441053</v>
      </c>
      <c r="H36" s="65">
        <f t="shared" si="0"/>
        <v>2.2165629892537693</v>
      </c>
      <c r="I36" s="65">
        <f t="shared" si="0"/>
        <v>-0.12722058810181128</v>
      </c>
      <c r="J36" s="65">
        <f t="shared" si="0"/>
        <v>-8.899733463550133E-2</v>
      </c>
      <c r="K36" s="65">
        <f t="shared" ref="K36:Y36" si="1">+K25/K29</f>
        <v>0.35356866803293285</v>
      </c>
      <c r="L36" s="65">
        <f t="shared" si="1"/>
        <v>16.122339209544226</v>
      </c>
      <c r="M36" s="65">
        <f t="shared" si="1"/>
        <v>0.30101193314716934</v>
      </c>
      <c r="N36" s="65">
        <f t="shared" si="1"/>
        <v>0.30111729334344811</v>
      </c>
      <c r="O36" s="65">
        <f t="shared" si="1"/>
        <v>1.3096954494468993</v>
      </c>
      <c r="P36" s="65">
        <f t="shared" si="1"/>
        <v>1.4634124831063573</v>
      </c>
      <c r="Q36" s="65">
        <f t="shared" si="1"/>
        <v>0.77196206011340951</v>
      </c>
      <c r="R36" s="65">
        <f t="shared" si="1"/>
        <v>3.3025322846373504</v>
      </c>
      <c r="S36" s="65">
        <f t="shared" si="1"/>
        <v>-3.0702078300545455</v>
      </c>
      <c r="T36" s="65">
        <f t="shared" si="1"/>
        <v>-17.900191487809948</v>
      </c>
      <c r="U36" s="65">
        <f t="shared" si="1"/>
        <v>1.7518908223580589</v>
      </c>
      <c r="V36" s="65">
        <f t="shared" si="1"/>
        <v>-0.18335378410610634</v>
      </c>
      <c r="W36" s="65">
        <f t="shared" si="1"/>
        <v>1.1220349897108151</v>
      </c>
      <c r="X36" s="65">
        <f t="shared" si="1"/>
        <v>0.28082861734508091</v>
      </c>
      <c r="Y36" s="65">
        <f t="shared" si="1"/>
        <v>3.0259859189193405</v>
      </c>
    </row>
    <row r="37" spans="2:25">
      <c r="B37" s="53" t="s">
        <v>140</v>
      </c>
      <c r="C37" s="65"/>
      <c r="D37" s="65">
        <f t="shared" ref="D37:J37" si="2">+D25/D33</f>
        <v>-0.79026487357620179</v>
      </c>
      <c r="E37" s="65">
        <f t="shared" si="2"/>
        <v>-3.1992269084589253</v>
      </c>
      <c r="F37" s="65">
        <f t="shared" si="2"/>
        <v>-1.0257279682122167</v>
      </c>
      <c r="G37" s="65">
        <f t="shared" si="2"/>
        <v>-0.63011535945681363</v>
      </c>
      <c r="H37" s="65">
        <f t="shared" si="2"/>
        <v>10.915511317651426</v>
      </c>
      <c r="I37" s="65">
        <f t="shared" si="2"/>
        <v>-0.78138932017543539</v>
      </c>
      <c r="J37" s="65">
        <f t="shared" si="2"/>
        <v>-0.64583086567133163</v>
      </c>
      <c r="K37" s="65">
        <f t="shared" ref="K37:Y37" si="3">+K25/K33</f>
        <v>2.8267617236626932</v>
      </c>
      <c r="L37" s="65">
        <f t="shared" si="3"/>
        <v>15.660728998435991</v>
      </c>
      <c r="M37" s="65">
        <f t="shared" si="3"/>
        <v>2.214719631645365</v>
      </c>
      <c r="N37" s="65">
        <f t="shared" si="3"/>
        <v>1.6717746167584564</v>
      </c>
      <c r="O37" s="65">
        <f t="shared" si="3"/>
        <v>7.0852090565455788</v>
      </c>
      <c r="P37" s="65">
        <f t="shared" si="3"/>
        <v>7.6076260370414053</v>
      </c>
      <c r="Q37" s="65">
        <f t="shared" si="3"/>
        <v>1.6528476196740172</v>
      </c>
      <c r="R37" s="65">
        <f t="shared" si="3"/>
        <v>9.8182636265813805</v>
      </c>
      <c r="S37" s="65">
        <f t="shared" si="3"/>
        <v>-11.227558734801244</v>
      </c>
      <c r="T37" s="65">
        <f t="shared" si="3"/>
        <v>-42.084167182379929</v>
      </c>
      <c r="U37" s="65">
        <f t="shared" si="3"/>
        <v>6.5953326899655007</v>
      </c>
      <c r="V37" s="65">
        <f t="shared" si="3"/>
        <v>-0.37937790457028181</v>
      </c>
      <c r="W37" s="65">
        <f t="shared" si="3"/>
        <v>-31.051506937104538</v>
      </c>
      <c r="X37" s="65">
        <f t="shared" si="3"/>
        <v>1.9361339802261748</v>
      </c>
      <c r="Y37" s="65">
        <f t="shared" si="3"/>
        <v>22.840465832893283</v>
      </c>
    </row>
    <row r="38" spans="2:25">
      <c r="B38" s="66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</row>
  </sheetData>
  <mergeCells count="1">
    <mergeCell ref="B2:O2"/>
  </mergeCells>
  <pageMargins left="0.25" right="0.25" top="0.75" bottom="0.75" header="0.3" footer="0.3"/>
  <pageSetup paperSize="9" scale="75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7">
    <pageSetUpPr fitToPage="1"/>
  </sheetPr>
  <dimension ref="B1:Y40"/>
  <sheetViews>
    <sheetView showGridLines="0" showRowColHeaders="0" view="pageBreakPreview" zoomScale="85" zoomScaleNormal="100" zoomScaleSheetLayoutView="85" workbookViewId="0">
      <selection activeCell="B7" sqref="B7:Y40"/>
    </sheetView>
  </sheetViews>
  <sheetFormatPr baseColWidth="10" defaultColWidth="11.42578125" defaultRowHeight="14.25"/>
  <cols>
    <col min="1" max="1" width="1.7109375" style="26" customWidth="1"/>
    <col min="2" max="2" width="22.140625" style="26" customWidth="1"/>
    <col min="3" max="25" width="7.42578125" style="26" customWidth="1"/>
    <col min="26" max="26" width="1.7109375" style="26" customWidth="1"/>
    <col min="27" max="16384" width="11.42578125" style="26"/>
  </cols>
  <sheetData>
    <row r="1" spans="2:25" ht="5.0999999999999996" customHeight="1"/>
    <row r="2" spans="2:25" ht="30" customHeight="1">
      <c r="B2" s="116" t="str">
        <f>+"BALANCE NACIONAL DE ENERGÍA"&amp;" "&amp;Índice!C5</f>
        <v>BALANCE NACIONAL DE ENERGÍA 2022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49"/>
      <c r="Q2" s="49"/>
      <c r="R2" s="49"/>
      <c r="S2" s="49"/>
      <c r="T2" s="49"/>
      <c r="U2" s="33"/>
    </row>
    <row r="3" spans="2:25" ht="5.0999999999999996" customHeight="1" thickBot="1"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</row>
    <row r="4" spans="2:25" ht="15" thickTop="1"/>
    <row r="5" spans="2:25">
      <c r="B5" s="34" t="s">
        <v>170</v>
      </c>
      <c r="C5" s="34"/>
      <c r="D5" s="34"/>
      <c r="E5" s="34"/>
      <c r="F5" s="34"/>
      <c r="G5" s="34"/>
      <c r="H5" s="34"/>
      <c r="I5" s="34"/>
      <c r="J5" s="34"/>
    </row>
    <row r="7" spans="2:25">
      <c r="B7" s="50" t="s">
        <v>133</v>
      </c>
      <c r="C7" s="68">
        <v>2000</v>
      </c>
      <c r="D7" s="68">
        <v>2001</v>
      </c>
      <c r="E7" s="68">
        <v>2002</v>
      </c>
      <c r="F7" s="68">
        <v>2003</v>
      </c>
      <c r="G7" s="68">
        <v>2004</v>
      </c>
      <c r="H7" s="68">
        <v>2005</v>
      </c>
      <c r="I7" s="68">
        <v>2006</v>
      </c>
      <c r="J7" s="68">
        <v>2007</v>
      </c>
      <c r="K7" s="68">
        <v>2008</v>
      </c>
      <c r="L7" s="68">
        <v>2009</v>
      </c>
      <c r="M7" s="68">
        <v>2010</v>
      </c>
      <c r="N7" s="68">
        <v>2011</v>
      </c>
      <c r="O7" s="68">
        <v>2012</v>
      </c>
      <c r="P7" s="68">
        <v>2013</v>
      </c>
      <c r="Q7" s="68">
        <v>2014</v>
      </c>
      <c r="R7" s="68">
        <v>2015</v>
      </c>
      <c r="S7" s="68">
        <v>2016</v>
      </c>
      <c r="T7" s="68">
        <v>2017</v>
      </c>
      <c r="U7" s="68">
        <v>2018</v>
      </c>
      <c r="V7" s="68">
        <v>2019</v>
      </c>
      <c r="W7" s="68">
        <v>2020</v>
      </c>
      <c r="X7" s="68">
        <v>2021</v>
      </c>
      <c r="Y7" s="68">
        <v>2022</v>
      </c>
    </row>
    <row r="8" spans="2:25">
      <c r="B8" s="51" t="s">
        <v>9</v>
      </c>
      <c r="C8" s="52"/>
      <c r="D8" s="52"/>
      <c r="E8" s="52"/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</row>
    <row r="9" spans="2:25">
      <c r="B9" s="53" t="s">
        <v>16</v>
      </c>
      <c r="C9" s="70">
        <f>'BNE-BD'!G284</f>
        <v>166.31060496163732</v>
      </c>
      <c r="D9" s="70">
        <f>'BNE-BD'!H284</f>
        <v>160.82121439485991</v>
      </c>
      <c r="E9" s="70">
        <f>'BNE-BD'!I284</f>
        <v>150.26472284434732</v>
      </c>
      <c r="F9" s="70">
        <f>'BNE-BD'!J284</f>
        <v>145.48879875158997</v>
      </c>
      <c r="G9" s="70">
        <f>'BNE-BD'!K284</f>
        <v>137.72928526170895</v>
      </c>
      <c r="H9" s="70">
        <f>'BNE-BD'!L284</f>
        <v>128.76395094905462</v>
      </c>
      <c r="I9" s="70">
        <f>'BNE-BD'!M284</f>
        <v>122.60372670615536</v>
      </c>
      <c r="J9" s="70">
        <f>'BNE-BD'!N284</f>
        <v>115.22975877408479</v>
      </c>
      <c r="K9" s="70">
        <f>'BNE-BD'!O284</f>
        <v>107.14636765422652</v>
      </c>
      <c r="L9" s="70">
        <f>'BNE-BD'!P284</f>
        <v>110.03599108232534</v>
      </c>
      <c r="M9" s="70">
        <f>'BNE-BD'!Q284</f>
        <v>105.02699433829622</v>
      </c>
      <c r="N9" s="70">
        <f>'BNE-BD'!R284</f>
        <v>100.04814763429192</v>
      </c>
      <c r="O9" s="70">
        <f>'BNE-BD'!S284</f>
        <v>98.540493957727278</v>
      </c>
      <c r="P9" s="70">
        <f>'BNE-BD'!T284</f>
        <v>94.289874164220564</v>
      </c>
      <c r="Q9" s="70">
        <f>'BNE-BD'!U284</f>
        <v>93.10745667246691</v>
      </c>
      <c r="R9" s="70">
        <f>'BNE-BD'!V284</f>
        <v>91.939866977835678</v>
      </c>
      <c r="S9" s="70">
        <f>'BNE-BD'!W284</f>
        <v>90.786919136217406</v>
      </c>
      <c r="T9" s="70">
        <f>'BNE-BD'!X284</f>
        <v>89.648429535286084</v>
      </c>
      <c r="U9" s="70">
        <f>'BNE-BD'!Y284</f>
        <v>82.884872370391875</v>
      </c>
      <c r="V9" s="70">
        <f>'BNE-BD'!Z284</f>
        <v>79.807413343619643</v>
      </c>
      <c r="W9" s="70">
        <f>'BNE-BD'!AA284</f>
        <v>75.96478231686244</v>
      </c>
      <c r="X9" s="70">
        <f>'BNE-BD'!AB284</f>
        <v>73.110001108776601</v>
      </c>
      <c r="Y9" s="70">
        <f>'BNE-BD'!AC284</f>
        <v>71.811843828333579</v>
      </c>
    </row>
    <row r="10" spans="2:25">
      <c r="B10" s="53" t="s">
        <v>18</v>
      </c>
      <c r="C10" s="70">
        <f>'BNE-BD'!G285</f>
        <v>0</v>
      </c>
      <c r="D10" s="70">
        <f>'BNE-BD'!H285</f>
        <v>0</v>
      </c>
      <c r="E10" s="70">
        <f>'BNE-BD'!I285</f>
        <v>0</v>
      </c>
      <c r="F10" s="70">
        <f>'BNE-BD'!J285</f>
        <v>0</v>
      </c>
      <c r="G10" s="70">
        <f>'BNE-BD'!K285</f>
        <v>0</v>
      </c>
      <c r="H10" s="70">
        <f>'BNE-BD'!L285</f>
        <v>0</v>
      </c>
      <c r="I10" s="70">
        <f>'BNE-BD'!M285</f>
        <v>0</v>
      </c>
      <c r="J10" s="70">
        <f>'BNE-BD'!N285</f>
        <v>0</v>
      </c>
      <c r="K10" s="70">
        <f>'BNE-BD'!O285</f>
        <v>0</v>
      </c>
      <c r="L10" s="70">
        <f>'BNE-BD'!P285</f>
        <v>0</v>
      </c>
      <c r="M10" s="70">
        <f>'BNE-BD'!Q285</f>
        <v>0</v>
      </c>
      <c r="N10" s="70">
        <f>'BNE-BD'!R285</f>
        <v>0</v>
      </c>
      <c r="O10" s="70">
        <f>'BNE-BD'!S285</f>
        <v>0</v>
      </c>
      <c r="P10" s="70">
        <f>'BNE-BD'!T285</f>
        <v>0</v>
      </c>
      <c r="Q10" s="70">
        <f>'BNE-BD'!U285</f>
        <v>0</v>
      </c>
      <c r="R10" s="70">
        <f>'BNE-BD'!V285</f>
        <v>0</v>
      </c>
      <c r="S10" s="70">
        <f>'BNE-BD'!W285</f>
        <v>0</v>
      </c>
      <c r="T10" s="70">
        <f>'BNE-BD'!X285</f>
        <v>0</v>
      </c>
      <c r="U10" s="70">
        <f>'BNE-BD'!Y285</f>
        <v>0</v>
      </c>
      <c r="V10" s="70">
        <f>'BNE-BD'!Z285</f>
        <v>0</v>
      </c>
      <c r="W10" s="70">
        <f>'BNE-BD'!AA285</f>
        <v>0</v>
      </c>
      <c r="X10" s="70">
        <f>'BNE-BD'!AB285</f>
        <v>0</v>
      </c>
      <c r="Y10" s="70">
        <f>'BNE-BD'!AC285</f>
        <v>0</v>
      </c>
    </row>
    <row r="11" spans="2:25">
      <c r="B11" s="53" t="s">
        <v>34</v>
      </c>
      <c r="C11" s="70">
        <f>'BNE-BD'!G286</f>
        <v>0</v>
      </c>
      <c r="D11" s="70">
        <f>'BNE-BD'!H286</f>
        <v>0</v>
      </c>
      <c r="E11" s="70">
        <f>'BNE-BD'!I286</f>
        <v>0</v>
      </c>
      <c r="F11" s="70">
        <f>'BNE-BD'!J286</f>
        <v>0</v>
      </c>
      <c r="G11" s="70">
        <f>'BNE-BD'!K286</f>
        <v>0</v>
      </c>
      <c r="H11" s="70">
        <f>'BNE-BD'!L286</f>
        <v>0</v>
      </c>
      <c r="I11" s="70">
        <f>'BNE-BD'!M286</f>
        <v>0</v>
      </c>
      <c r="J11" s="70">
        <f>'BNE-BD'!N286</f>
        <v>0.7028622892588352</v>
      </c>
      <c r="K11" s="70">
        <f>'BNE-BD'!O286</f>
        <v>0.79543816790143551</v>
      </c>
      <c r="L11" s="70">
        <f>'BNE-BD'!P286</f>
        <v>0.8943622119248561</v>
      </c>
      <c r="M11" s="70">
        <f>'BNE-BD'!Q286</f>
        <v>1.0008617883684401</v>
      </c>
      <c r="N11" s="70">
        <f>'BNE-BD'!R286</f>
        <v>1.1012749936992137</v>
      </c>
      <c r="O11" s="70">
        <f>'BNE-BD'!S286</f>
        <v>2.408962357469024</v>
      </c>
      <c r="P11" s="70">
        <f>'BNE-BD'!T286</f>
        <v>2.5981435660235821</v>
      </c>
      <c r="Q11" s="70">
        <f>'BNE-BD'!U286</f>
        <v>2.7873037350548855</v>
      </c>
      <c r="R11" s="70">
        <f>'BNE-BD'!V286</f>
        <v>5.2103566561727348</v>
      </c>
      <c r="S11" s="70">
        <f>'BNE-BD'!W286</f>
        <v>6.5299785569161184</v>
      </c>
      <c r="T11" s="70">
        <f>'BNE-BD'!X286</f>
        <v>6.8478329372243545</v>
      </c>
      <c r="U11" s="70">
        <f>'BNE-BD'!Y286</f>
        <v>7.1162598405810753</v>
      </c>
      <c r="V11" s="70">
        <f>'BNE-BD'!Z286</f>
        <v>7.3405124897456853</v>
      </c>
      <c r="W11" s="70">
        <f>'BNE-BD'!AA286</f>
        <v>7.5039945518695106</v>
      </c>
      <c r="X11" s="70">
        <f>'BNE-BD'!AB286</f>
        <v>7.8425406141954497</v>
      </c>
      <c r="Y11" s="70">
        <f>'BNE-BD'!AC286</f>
        <v>7.9471107825403235</v>
      </c>
    </row>
    <row r="12" spans="2:25">
      <c r="B12" s="53" t="s">
        <v>23</v>
      </c>
      <c r="C12" s="70">
        <f>'BNE-BD'!G287</f>
        <v>11.188003648443971</v>
      </c>
      <c r="D12" s="70">
        <f>'BNE-BD'!H287</f>
        <v>7.6134048517610431</v>
      </c>
      <c r="E12" s="70">
        <f>'BNE-BD'!I287</f>
        <v>5.7184141820707408</v>
      </c>
      <c r="F12" s="70">
        <f>'BNE-BD'!J287</f>
        <v>5.7111536948863213</v>
      </c>
      <c r="G12" s="70">
        <f>'BNE-BD'!K287</f>
        <v>5.6569709547040663</v>
      </c>
      <c r="H12" s="70">
        <f>'BNE-BD'!L287</f>
        <v>3.5145561199300435</v>
      </c>
      <c r="I12" s="70">
        <f>'BNE-BD'!M287</f>
        <v>3.7804232684844958</v>
      </c>
      <c r="J12" s="70">
        <f>'BNE-BD'!N287</f>
        <v>3.7804232684844958</v>
      </c>
      <c r="K12" s="70">
        <f>'BNE-BD'!O287</f>
        <v>0</v>
      </c>
      <c r="L12" s="70">
        <f>'BNE-BD'!P287</f>
        <v>0</v>
      </c>
      <c r="M12" s="70">
        <f>'BNE-BD'!Q287</f>
        <v>76.3537317054802</v>
      </c>
      <c r="N12" s="70">
        <f>'BNE-BD'!R287</f>
        <v>81.933089545869137</v>
      </c>
      <c r="O12" s="70">
        <f>'BNE-BD'!S287</f>
        <v>73.476188882287474</v>
      </c>
      <c r="P12" s="70">
        <f>'BNE-BD'!T287</f>
        <v>61.448279541099382</v>
      </c>
      <c r="Q12" s="70">
        <f>'BNE-BD'!U287</f>
        <v>61.448279541099382</v>
      </c>
      <c r="R12" s="70">
        <f>'BNE-BD'!V287</f>
        <v>35.344719379429797</v>
      </c>
      <c r="S12" s="70">
        <f>'BNE-BD'!W287</f>
        <v>3.7145802537944128</v>
      </c>
      <c r="T12" s="70">
        <f>'BNE-BD'!X287</f>
        <v>3.7145849163362539</v>
      </c>
      <c r="U12" s="70">
        <f>'BNE-BD'!Y287</f>
        <v>3.7145849163362539</v>
      </c>
      <c r="V12" s="70">
        <f>'BNE-BD'!Z287</f>
        <v>3.7145849163362539</v>
      </c>
      <c r="W12" s="70">
        <f>'BNE-BD'!AA287</f>
        <v>3.7145849163362539</v>
      </c>
      <c r="X12" s="70">
        <f>'BNE-BD'!AB287</f>
        <v>3.7145849163362539</v>
      </c>
      <c r="Y12" s="70">
        <f>'BNE-BD'!AC287</f>
        <v>3.7145849163362539</v>
      </c>
    </row>
    <row r="13" spans="2:25">
      <c r="B13" s="51" t="s">
        <v>43</v>
      </c>
      <c r="C13" s="70">
        <f>'BNE-BD'!G288</f>
        <v>177.49860861008131</v>
      </c>
      <c r="D13" s="70">
        <f>'BNE-BD'!H288</f>
        <v>168.43461924662094</v>
      </c>
      <c r="E13" s="70">
        <f>'BNE-BD'!I288</f>
        <v>155.98313702641806</v>
      </c>
      <c r="F13" s="70">
        <f>'BNE-BD'!J288</f>
        <v>151.19995244647629</v>
      </c>
      <c r="G13" s="70">
        <f>'BNE-BD'!K288</f>
        <v>143.38625621641302</v>
      </c>
      <c r="H13" s="70">
        <f>'BNE-BD'!L288</f>
        <v>132.27850706898465</v>
      </c>
      <c r="I13" s="70">
        <f>'BNE-BD'!M288</f>
        <v>126.38414997463985</v>
      </c>
      <c r="J13" s="70">
        <f>'BNE-BD'!N288</f>
        <v>119.71304433182812</v>
      </c>
      <c r="K13" s="70">
        <f>'BNE-BD'!O288</f>
        <v>107.94180582212796</v>
      </c>
      <c r="L13" s="70">
        <f>'BNE-BD'!P288</f>
        <v>110.9303532942502</v>
      </c>
      <c r="M13" s="70">
        <f>'BNE-BD'!Q288</f>
        <v>182.38158783214487</v>
      </c>
      <c r="N13" s="70">
        <f>'BNE-BD'!R288</f>
        <v>183.08251217386027</v>
      </c>
      <c r="O13" s="70">
        <f>'BNE-BD'!S288</f>
        <v>174.42564519748379</v>
      </c>
      <c r="P13" s="70">
        <f>'BNE-BD'!T288</f>
        <v>158.33629727134354</v>
      </c>
      <c r="Q13" s="70">
        <f>'BNE-BD'!U288</f>
        <v>157.3430399486212</v>
      </c>
      <c r="R13" s="70">
        <f>'BNE-BD'!V288</f>
        <v>132.49494301343822</v>
      </c>
      <c r="S13" s="70">
        <f>'BNE-BD'!W288</f>
        <v>101.03147794692794</v>
      </c>
      <c r="T13" s="70">
        <f>'BNE-BD'!X288</f>
        <v>100.21084738884669</v>
      </c>
      <c r="U13" s="70">
        <f>'BNE-BD'!Y288</f>
        <v>93.715717127309205</v>
      </c>
      <c r="V13" s="70">
        <f>'BNE-BD'!Z288</f>
        <v>90.862510749701585</v>
      </c>
      <c r="W13" s="70">
        <f>'BNE-BD'!AA288</f>
        <v>87.1833617850682</v>
      </c>
      <c r="X13" s="70">
        <f>'BNE-BD'!AB288</f>
        <v>84.667126639308307</v>
      </c>
      <c r="Y13" s="70">
        <f>'BNE-BD'!AC288</f>
        <v>83.47353952721015</v>
      </c>
    </row>
    <row r="14" spans="2:25">
      <c r="B14" s="51"/>
      <c r="C14" s="52"/>
      <c r="D14" s="52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</row>
    <row r="15" spans="2:25">
      <c r="B15" s="54" t="s">
        <v>10</v>
      </c>
      <c r="C15" s="55"/>
      <c r="D15" s="55"/>
      <c r="E15" s="55"/>
      <c r="F15" s="55"/>
      <c r="G15" s="55"/>
      <c r="H15" s="55"/>
      <c r="I15" s="55"/>
      <c r="J15" s="55"/>
      <c r="K15" s="55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</row>
    <row r="16" spans="2:25">
      <c r="B16" s="53" t="s">
        <v>21</v>
      </c>
      <c r="C16" s="69">
        <f>'BNE-BD'!G289</f>
        <v>0.30649468043129924</v>
      </c>
      <c r="D16" s="69">
        <f>'BNE-BD'!H289</f>
        <v>0.29637825395377471</v>
      </c>
      <c r="E16" s="69">
        <f>'BNE-BD'!I289</f>
        <v>0.27692364067161868</v>
      </c>
      <c r="F16" s="69">
        <f>'BNE-BD'!J289</f>
        <v>0.2681220652765231</v>
      </c>
      <c r="G16" s="69">
        <f>'BNE-BD'!K289</f>
        <v>0.2538220174357253</v>
      </c>
      <c r="H16" s="69">
        <f>'BNE-BD'!L289</f>
        <v>0.23729975611780998</v>
      </c>
      <c r="I16" s="69">
        <f>'BNE-BD'!M289</f>
        <v>0.22594704676323774</v>
      </c>
      <c r="J16" s="69">
        <f>'BNE-BD'!N289</f>
        <v>0.21235752283978171</v>
      </c>
      <c r="K16" s="69">
        <f>'BNE-BD'!O289</f>
        <v>0.19746059922716155</v>
      </c>
      <c r="L16" s="69">
        <f>'BNE-BD'!P289</f>
        <v>0.20278590129894605</v>
      </c>
      <c r="M16" s="69">
        <f>'BNE-BD'!Q289</f>
        <v>0.19355479510041618</v>
      </c>
      <c r="N16" s="69">
        <f>'BNE-BD'!R289</f>
        <v>0.18437925256774232</v>
      </c>
      <c r="O16" s="69">
        <f>'BNE-BD'!S289</f>
        <v>0.18160078975169797</v>
      </c>
      <c r="P16" s="69">
        <f>'BNE-BD'!T289</f>
        <v>0.17376730038674551</v>
      </c>
      <c r="Q16" s="69">
        <f>'BNE-BD'!U289</f>
        <v>0.17158821703030525</v>
      </c>
      <c r="R16" s="69">
        <f>'BNE-BD'!V289</f>
        <v>0.16584389171930328</v>
      </c>
      <c r="S16" s="69">
        <f>'BNE-BD'!W289</f>
        <v>0.15775450516402728</v>
      </c>
      <c r="T16" s="69">
        <f>'BNE-BD'!X289</f>
        <v>0.15511471415265518</v>
      </c>
      <c r="U16" s="69">
        <f>'BNE-BD'!Y289</f>
        <v>0.14341203021579085</v>
      </c>
      <c r="V16" s="69">
        <f>'BNE-BD'!Z289</f>
        <v>0.13808723892018437</v>
      </c>
      <c r="W16" s="69">
        <f>'BNE-BD'!AA289</f>
        <v>0.13143850434224111</v>
      </c>
      <c r="X16" s="69">
        <f>'BNE-BD'!AB289</f>
        <v>0.13289787560309504</v>
      </c>
      <c r="Y16" s="69">
        <f>'BNE-BD'!AC289</f>
        <v>0.13053811165625989</v>
      </c>
    </row>
    <row r="17" spans="2:25">
      <c r="B17" s="53" t="s">
        <v>95</v>
      </c>
      <c r="C17" s="69">
        <f>'BNE-BD'!G290</f>
        <v>5.1844213286050227</v>
      </c>
      <c r="D17" s="69">
        <f>'BNE-BD'!H290</f>
        <v>5.0609204828542111</v>
      </c>
      <c r="E17" s="69">
        <f>'BNE-BD'!I290</f>
        <v>6.9097483391309371</v>
      </c>
      <c r="F17" s="69">
        <f>'BNE-BD'!J290</f>
        <v>7.6025806438179924</v>
      </c>
      <c r="G17" s="69">
        <f>'BNE-BD'!K290</f>
        <v>7.614504293580608</v>
      </c>
      <c r="H17" s="69">
        <f>'BNE-BD'!L290</f>
        <v>9.9778366394758784</v>
      </c>
      <c r="I17" s="69">
        <f>'BNE-BD'!M290</f>
        <v>13.936867838054434</v>
      </c>
      <c r="J17" s="69">
        <f>'BNE-BD'!N290</f>
        <v>13.606619660199858</v>
      </c>
      <c r="K17" s="69">
        <f>'BNE-BD'!O290</f>
        <v>18.969891690232178</v>
      </c>
      <c r="L17" s="69">
        <f>'BNE-BD'!P290</f>
        <v>24.584309197675406</v>
      </c>
      <c r="M17" s="69">
        <f>'BNE-BD'!Q290</f>
        <v>32.131157693858015</v>
      </c>
      <c r="N17" s="69">
        <f>'BNE-BD'!R290</f>
        <v>39.490382475892034</v>
      </c>
      <c r="O17" s="69">
        <f>'BNE-BD'!S290</f>
        <v>50.775602087617365</v>
      </c>
      <c r="P17" s="69">
        <f>'BNE-BD'!T290</f>
        <v>57.373148795555444</v>
      </c>
      <c r="Q17" s="69">
        <f>'BNE-BD'!U290</f>
        <v>58.809252429745776</v>
      </c>
      <c r="R17" s="69">
        <f>'BNE-BD'!V290</f>
        <v>65.498229704453522</v>
      </c>
      <c r="S17" s="69">
        <f>'BNE-BD'!W290</f>
        <v>73.193857713420073</v>
      </c>
      <c r="T17" s="69">
        <f>'BNE-BD'!X290</f>
        <v>81.995260369688808</v>
      </c>
      <c r="U17" s="69">
        <f>'BNE-BD'!Y290</f>
        <v>105.88729787468536</v>
      </c>
      <c r="V17" s="69">
        <f>'BNE-BD'!Z290</f>
        <v>115.21960391904041</v>
      </c>
      <c r="W17" s="69">
        <f>'BNE-BD'!AA290</f>
        <v>137.44619366398192</v>
      </c>
      <c r="X17" s="69">
        <f>'BNE-BD'!AB290</f>
        <v>139.16267458694216</v>
      </c>
      <c r="Y17" s="69">
        <f>'BNE-BD'!AC290</f>
        <v>154.13140955314421</v>
      </c>
    </row>
    <row r="18" spans="2:25">
      <c r="B18" s="53" t="s">
        <v>15</v>
      </c>
      <c r="C18" s="69">
        <f>'BNE-BD'!G291</f>
        <v>474.69877440862007</v>
      </c>
      <c r="D18" s="69">
        <f>'BNE-BD'!H291</f>
        <v>432.7512970707719</v>
      </c>
      <c r="E18" s="69">
        <f>'BNE-BD'!I291</f>
        <v>416.808666550726</v>
      </c>
      <c r="F18" s="69">
        <f>'BNE-BD'!J291</f>
        <v>382.37824186007083</v>
      </c>
      <c r="G18" s="69">
        <f>'BNE-BD'!K291</f>
        <v>394.61559182502862</v>
      </c>
      <c r="H18" s="69">
        <f>'BNE-BD'!L291</f>
        <v>368.78313820162464</v>
      </c>
      <c r="I18" s="69">
        <f>'BNE-BD'!M291</f>
        <v>321.34845054324262</v>
      </c>
      <c r="J18" s="69">
        <f>'BNE-BD'!N291</f>
        <v>328.81028557597199</v>
      </c>
      <c r="K18" s="69">
        <f>'BNE-BD'!O291</f>
        <v>354.56921583067327</v>
      </c>
      <c r="L18" s="69">
        <f>'BNE-BD'!P291</f>
        <v>415.73352531736271</v>
      </c>
      <c r="M18" s="69">
        <f>'BNE-BD'!Q291</f>
        <v>406.9684856192498</v>
      </c>
      <c r="N18" s="69">
        <f>'BNE-BD'!R291</f>
        <v>278.21265750086025</v>
      </c>
      <c r="O18" s="69">
        <f>'BNE-BD'!S291</f>
        <v>76.19736193527828</v>
      </c>
      <c r="P18" s="69">
        <f>'BNE-BD'!T291</f>
        <v>79.950566973488549</v>
      </c>
      <c r="Q18" s="69">
        <f>'BNE-BD'!U291</f>
        <v>84.771006093969262</v>
      </c>
      <c r="R18" s="69">
        <f>'BNE-BD'!V291</f>
        <v>88.032625447158154</v>
      </c>
      <c r="S18" s="69">
        <f>'BNE-BD'!W291</f>
        <v>103.03496704785461</v>
      </c>
      <c r="T18" s="69">
        <f>'BNE-BD'!X291</f>
        <v>61.999320726758611</v>
      </c>
      <c r="U18" s="69">
        <f>'BNE-BD'!Y291</f>
        <v>40.072800590627011</v>
      </c>
      <c r="V18" s="69">
        <f>'BNE-BD'!Z291</f>
        <v>188.1008824712915</v>
      </c>
      <c r="W18" s="69">
        <f>'BNE-BD'!AA291</f>
        <v>68.714945670179929</v>
      </c>
      <c r="X18" s="69">
        <f>'BNE-BD'!AB291</f>
        <v>368.12983139449199</v>
      </c>
      <c r="Y18" s="69">
        <f>'BNE-BD'!AC291</f>
        <v>109.85888708098668</v>
      </c>
    </row>
    <row r="19" spans="2:25">
      <c r="B19" s="53" t="s">
        <v>142</v>
      </c>
      <c r="C19" s="69">
        <f>'BNE-BD'!G292</f>
        <v>0</v>
      </c>
      <c r="D19" s="69">
        <f>'BNE-BD'!H292</f>
        <v>0</v>
      </c>
      <c r="E19" s="69">
        <f>'BNE-BD'!I292</f>
        <v>0</v>
      </c>
      <c r="F19" s="69">
        <f>'BNE-BD'!J292</f>
        <v>0</v>
      </c>
      <c r="G19" s="69">
        <f>'BNE-BD'!K292</f>
        <v>0</v>
      </c>
      <c r="H19" s="69">
        <f>'BNE-BD'!L292</f>
        <v>0</v>
      </c>
      <c r="I19" s="69">
        <f>'BNE-BD'!M292</f>
        <v>0</v>
      </c>
      <c r="J19" s="69">
        <f>'BNE-BD'!N292</f>
        <v>0</v>
      </c>
      <c r="K19" s="69">
        <f>'BNE-BD'!O292</f>
        <v>0</v>
      </c>
      <c r="L19" s="69">
        <f>'BNE-BD'!P292</f>
        <v>0</v>
      </c>
      <c r="M19" s="69">
        <f>'BNE-BD'!Q292</f>
        <v>0</v>
      </c>
      <c r="N19" s="69">
        <f>'BNE-BD'!R292</f>
        <v>0</v>
      </c>
      <c r="O19" s="69">
        <f>'BNE-BD'!S292</f>
        <v>0</v>
      </c>
      <c r="P19" s="69">
        <f>'BNE-BD'!T292</f>
        <v>0</v>
      </c>
      <c r="Q19" s="69">
        <f>'BNE-BD'!U292</f>
        <v>0</v>
      </c>
      <c r="R19" s="69">
        <f>'BNE-BD'!V292</f>
        <v>0</v>
      </c>
      <c r="S19" s="69">
        <f>'BNE-BD'!W292</f>
        <v>0</v>
      </c>
      <c r="T19" s="69">
        <f>'BNE-BD'!X292</f>
        <v>0</v>
      </c>
      <c r="U19" s="69">
        <f>'BNE-BD'!Y292</f>
        <v>0</v>
      </c>
      <c r="V19" s="69">
        <f>'BNE-BD'!Z292</f>
        <v>0</v>
      </c>
      <c r="W19" s="69">
        <f>'BNE-BD'!AA292</f>
        <v>0</v>
      </c>
      <c r="X19" s="69">
        <f>'BNE-BD'!AB292</f>
        <v>0</v>
      </c>
      <c r="Y19" s="69">
        <f>'BNE-BD'!AC292</f>
        <v>0</v>
      </c>
    </row>
    <row r="20" spans="2:25">
      <c r="B20" s="53" t="s">
        <v>134</v>
      </c>
      <c r="C20" s="69">
        <f>'BNE-BD'!G293</f>
        <v>3.4215643200737698</v>
      </c>
      <c r="D20" s="69">
        <f>'BNE-BD'!H293</f>
        <v>3.7364451030436241</v>
      </c>
      <c r="E20" s="69">
        <f>'BNE-BD'!I293</f>
        <v>4.3620688560231526</v>
      </c>
      <c r="F20" s="69">
        <f>'BNE-BD'!J293</f>
        <v>2.9277400848259147</v>
      </c>
      <c r="G20" s="69">
        <f>'BNE-BD'!K293</f>
        <v>1.7221441874275463</v>
      </c>
      <c r="H20" s="69">
        <f>'BNE-BD'!L293</f>
        <v>1.1209403142130219</v>
      </c>
      <c r="I20" s="69">
        <f>'BNE-BD'!M293</f>
        <v>0.4438313147289441</v>
      </c>
      <c r="J20" s="69">
        <f>'BNE-BD'!N293</f>
        <v>0.30321350708213063</v>
      </c>
      <c r="K20" s="69">
        <f>'BNE-BD'!O293</f>
        <v>0.22663005081910478</v>
      </c>
      <c r="L20" s="69">
        <f>'BNE-BD'!P293</f>
        <v>0.18321693123687582</v>
      </c>
      <c r="M20" s="69">
        <f>'BNE-BD'!Q293</f>
        <v>7.8075782248664946E-2</v>
      </c>
      <c r="N20" s="69">
        <f>'BNE-BD'!R293</f>
        <v>0</v>
      </c>
      <c r="O20" s="69">
        <f>'BNE-BD'!S293</f>
        <v>0</v>
      </c>
      <c r="P20" s="69">
        <f>'BNE-BD'!T293</f>
        <v>0</v>
      </c>
      <c r="Q20" s="69">
        <f>'BNE-BD'!U293</f>
        <v>0</v>
      </c>
      <c r="R20" s="69">
        <f>'BNE-BD'!V293</f>
        <v>0</v>
      </c>
      <c r="S20" s="69">
        <f>'BNE-BD'!W293</f>
        <v>0</v>
      </c>
      <c r="T20" s="69">
        <f>'BNE-BD'!X293</f>
        <v>0</v>
      </c>
      <c r="U20" s="69">
        <f>'BNE-BD'!Y293</f>
        <v>0</v>
      </c>
      <c r="V20" s="69">
        <f>'BNE-BD'!Z293</f>
        <v>0</v>
      </c>
      <c r="W20" s="69">
        <f>'BNE-BD'!AA293</f>
        <v>0</v>
      </c>
      <c r="X20" s="69">
        <f>'BNE-BD'!AB293</f>
        <v>0</v>
      </c>
      <c r="Y20" s="69">
        <f>'BNE-BD'!AC293</f>
        <v>0</v>
      </c>
    </row>
    <row r="21" spans="2:25">
      <c r="B21" s="53" t="s">
        <v>141</v>
      </c>
      <c r="C21" s="69">
        <f>'BNE-BD'!G294</f>
        <v>1377.5979606663905</v>
      </c>
      <c r="D21" s="69">
        <f>'BNE-BD'!H294</f>
        <v>1215.3238157881174</v>
      </c>
      <c r="E21" s="69">
        <f>'BNE-BD'!I294</f>
        <v>1165.601826253996</v>
      </c>
      <c r="F21" s="69">
        <f>'BNE-BD'!J294</f>
        <v>1279.0747982638206</v>
      </c>
      <c r="G21" s="69">
        <f>'BNE-BD'!K294</f>
        <v>1540.8921315910879</v>
      </c>
      <c r="H21" s="69">
        <f>'BNE-BD'!L294</f>
        <v>1404.6081387297575</v>
      </c>
      <c r="I21" s="69">
        <f>'BNE-BD'!M294</f>
        <v>1492.3114722631065</v>
      </c>
      <c r="J21" s="69">
        <f>'BNE-BD'!N294</f>
        <v>1416.561070985608</v>
      </c>
      <c r="K21" s="69">
        <f>'BNE-BD'!O294</f>
        <v>1629.9872036193817</v>
      </c>
      <c r="L21" s="69">
        <f>'BNE-BD'!P294</f>
        <v>1571.6260569299172</v>
      </c>
      <c r="M21" s="69">
        <f>'BNE-BD'!Q294</f>
        <v>1745.8426107994351</v>
      </c>
      <c r="N21" s="69">
        <f>'BNE-BD'!R294</f>
        <v>1721.4290932853021</v>
      </c>
      <c r="O21" s="69">
        <f>'BNE-BD'!S294</f>
        <v>1721.7808921643607</v>
      </c>
      <c r="P21" s="69">
        <f>'BNE-BD'!T294</f>
        <v>1722.6071890627529</v>
      </c>
      <c r="Q21" s="69">
        <f>'BNE-BD'!U294</f>
        <v>1679.1314229887978</v>
      </c>
      <c r="R21" s="69">
        <f>'BNE-BD'!V294</f>
        <v>1705.922735899002</v>
      </c>
      <c r="S21" s="69">
        <f>'BNE-BD'!W294</f>
        <v>1715.4690880717535</v>
      </c>
      <c r="T21" s="69">
        <f>'BNE-BD'!X294</f>
        <v>1698.6526315044728</v>
      </c>
      <c r="U21" s="69">
        <f>'BNE-BD'!Y294</f>
        <v>1761.4821163653867</v>
      </c>
      <c r="V21" s="69">
        <f>'BNE-BD'!Z294</f>
        <v>1821.0023447916496</v>
      </c>
      <c r="W21" s="69">
        <f>'BNE-BD'!AA294</f>
        <v>1892.4320588658568</v>
      </c>
      <c r="X21" s="69">
        <f>'BNE-BD'!AB294</f>
        <v>2192.726399031148</v>
      </c>
      <c r="Y21" s="69">
        <f>'BNE-BD'!AC294</f>
        <v>2150.2260181403931</v>
      </c>
    </row>
    <row r="22" spans="2:25">
      <c r="B22" s="53" t="s">
        <v>98</v>
      </c>
      <c r="C22" s="69">
        <f>'BNE-BD'!G295</f>
        <v>0</v>
      </c>
      <c r="D22" s="69">
        <f>'BNE-BD'!H295</f>
        <v>0</v>
      </c>
      <c r="E22" s="69">
        <f>'BNE-BD'!I295</f>
        <v>0</v>
      </c>
      <c r="F22" s="69">
        <f>'BNE-BD'!J295</f>
        <v>0</v>
      </c>
      <c r="G22" s="69">
        <f>'BNE-BD'!K295</f>
        <v>0</v>
      </c>
      <c r="H22" s="69">
        <f>'BNE-BD'!L295</f>
        <v>0</v>
      </c>
      <c r="I22" s="69">
        <f>'BNE-BD'!M295</f>
        <v>0</v>
      </c>
      <c r="J22" s="69">
        <f>'BNE-BD'!N295</f>
        <v>0</v>
      </c>
      <c r="K22" s="69">
        <f>'BNE-BD'!O295</f>
        <v>0</v>
      </c>
      <c r="L22" s="69">
        <f>'BNE-BD'!P295</f>
        <v>0</v>
      </c>
      <c r="M22" s="69">
        <f>'BNE-BD'!Q295</f>
        <v>0</v>
      </c>
      <c r="N22" s="69">
        <f>'BNE-BD'!R295</f>
        <v>0</v>
      </c>
      <c r="O22" s="69">
        <f>'BNE-BD'!S295</f>
        <v>0</v>
      </c>
      <c r="P22" s="69">
        <f>'BNE-BD'!T295</f>
        <v>0</v>
      </c>
      <c r="Q22" s="69">
        <f>'BNE-BD'!U295</f>
        <v>0</v>
      </c>
      <c r="R22" s="69">
        <f>'BNE-BD'!V295</f>
        <v>0</v>
      </c>
      <c r="S22" s="69">
        <f>'BNE-BD'!W295</f>
        <v>0</v>
      </c>
      <c r="T22" s="69">
        <f>'BNE-BD'!X295</f>
        <v>0</v>
      </c>
      <c r="U22" s="69">
        <f>'BNE-BD'!Y295</f>
        <v>0</v>
      </c>
      <c r="V22" s="69">
        <f>'BNE-BD'!Z295</f>
        <v>0</v>
      </c>
      <c r="W22" s="69">
        <f>'BNE-BD'!AA295</f>
        <v>0</v>
      </c>
      <c r="X22" s="69">
        <f>'BNE-BD'!AB295</f>
        <v>0</v>
      </c>
      <c r="Y22" s="69">
        <f>'BNE-BD'!AC295</f>
        <v>0</v>
      </c>
    </row>
    <row r="23" spans="2:25">
      <c r="B23" s="53" t="s">
        <v>24</v>
      </c>
      <c r="C23" s="69">
        <f>'BNE-BD'!G296</f>
        <v>0</v>
      </c>
      <c r="D23" s="69">
        <f>'BNE-BD'!H296</f>
        <v>0</v>
      </c>
      <c r="E23" s="69">
        <f>'BNE-BD'!I296</f>
        <v>0</v>
      </c>
      <c r="F23" s="69">
        <f>'BNE-BD'!J296</f>
        <v>0</v>
      </c>
      <c r="G23" s="69">
        <f>'BNE-BD'!K296</f>
        <v>2.2480024944813546</v>
      </c>
      <c r="H23" s="69">
        <f>'BNE-BD'!L296</f>
        <v>9.4096029185481846</v>
      </c>
      <c r="I23" s="69">
        <f>'BNE-BD'!M296</f>
        <v>21.887868358778849</v>
      </c>
      <c r="J23" s="69">
        <f>'BNE-BD'!N296</f>
        <v>34.536418572099471</v>
      </c>
      <c r="K23" s="69">
        <f>'BNE-BD'!O296</f>
        <v>42.892170937410221</v>
      </c>
      <c r="L23" s="69">
        <f>'BNE-BD'!P296</f>
        <v>40.617273347737431</v>
      </c>
      <c r="M23" s="69">
        <f>'BNE-BD'!Q296</f>
        <v>47.872644027474919</v>
      </c>
      <c r="N23" s="69">
        <f>'BNE-BD'!R296</f>
        <v>69.886901209459467</v>
      </c>
      <c r="O23" s="69">
        <f>'BNE-BD'!S296</f>
        <v>59.193947642261378</v>
      </c>
      <c r="P23" s="69">
        <f>'BNE-BD'!T296</f>
        <v>65.491899152800201</v>
      </c>
      <c r="Q23" s="69">
        <f>'BNE-BD'!U296</f>
        <v>68.110515779452868</v>
      </c>
      <c r="R23" s="69">
        <f>'BNE-BD'!V296</f>
        <v>70.665970880242483</v>
      </c>
      <c r="S23" s="69">
        <f>'BNE-BD'!W296</f>
        <v>70.742330581959024</v>
      </c>
      <c r="T23" s="69">
        <f>'BNE-BD'!X296</f>
        <v>134.2870398905043</v>
      </c>
      <c r="U23" s="69">
        <f>'BNE-BD'!Y296</f>
        <v>66.14953867183101</v>
      </c>
      <c r="V23" s="69">
        <f>'BNE-BD'!Z296</f>
        <v>67.357995374923419</v>
      </c>
      <c r="W23" s="69">
        <f>'BNE-BD'!AA296</f>
        <v>14.333598645689658</v>
      </c>
      <c r="X23" s="69">
        <f>'BNE-BD'!AB296</f>
        <v>17.319530213722029</v>
      </c>
      <c r="Y23" s="69">
        <f>'BNE-BD'!AC296</f>
        <v>18.530724223489216</v>
      </c>
    </row>
    <row r="24" spans="2:25">
      <c r="B24" s="53" t="s">
        <v>14</v>
      </c>
      <c r="C24" s="69">
        <f>'BNE-BD'!G297</f>
        <v>1266.0753027574765</v>
      </c>
      <c r="D24" s="69">
        <f>'BNE-BD'!H297</f>
        <v>1282.3312607703949</v>
      </c>
      <c r="E24" s="69">
        <f>'BNE-BD'!I297</f>
        <v>1304.1963333812791</v>
      </c>
      <c r="F24" s="69">
        <f>'BNE-BD'!J297</f>
        <v>1306.2634690656846</v>
      </c>
      <c r="G24" s="69">
        <f>'BNE-BD'!K297</f>
        <v>1333.1555252869507</v>
      </c>
      <c r="H24" s="69">
        <f>'BNE-BD'!L297</f>
        <v>1342.5322979192513</v>
      </c>
      <c r="I24" s="69">
        <f>'BNE-BD'!M297</f>
        <v>1371.8212771344656</v>
      </c>
      <c r="J24" s="69">
        <f>'BNE-BD'!N297</f>
        <v>1437.8386704426223</v>
      </c>
      <c r="K24" s="69">
        <f>'BNE-BD'!O297</f>
        <v>1671.0422301062122</v>
      </c>
      <c r="L24" s="69">
        <f>'BNE-BD'!P297</f>
        <v>1873.8173664353092</v>
      </c>
      <c r="M24" s="69">
        <f>'BNE-BD'!Q297</f>
        <v>1994.8953118510888</v>
      </c>
      <c r="N24" s="69">
        <f>'BNE-BD'!R297</f>
        <v>2597.7967712175373</v>
      </c>
      <c r="O24" s="69">
        <f>'BNE-BD'!S297</f>
        <v>2682.2354314433064</v>
      </c>
      <c r="P24" s="69">
        <f>'BNE-BD'!T297</f>
        <v>3558.1498506244066</v>
      </c>
      <c r="Q24" s="69">
        <f>'BNE-BD'!U297</f>
        <v>3097.7216803743977</v>
      </c>
      <c r="R24" s="69">
        <f>'BNE-BD'!V297</f>
        <v>3333.8387564951217</v>
      </c>
      <c r="S24" s="69">
        <f>'BNE-BD'!W297</f>
        <v>3588.557538753475</v>
      </c>
      <c r="T24" s="69">
        <f>'BNE-BD'!X297</f>
        <v>3804.0465038949919</v>
      </c>
      <c r="U24" s="69">
        <f>'BNE-BD'!Y297</f>
        <v>4321.0064697101261</v>
      </c>
      <c r="V24" s="69">
        <f>'BNE-BD'!Z297</f>
        <v>4555.9576602566385</v>
      </c>
      <c r="W24" s="69">
        <f>'BNE-BD'!AA297</f>
        <v>4813.4865318274851</v>
      </c>
      <c r="X24" s="69">
        <f>'BNE-BD'!AB297</f>
        <v>4970.0979283966881</v>
      </c>
      <c r="Y24" s="69">
        <f>'BNE-BD'!AC297</f>
        <v>5144.4627102173772</v>
      </c>
    </row>
    <row r="25" spans="2:25">
      <c r="B25" s="56" t="s">
        <v>73</v>
      </c>
      <c r="C25" s="71">
        <f>'BNE-BD'!G298</f>
        <v>3127.2845181615971</v>
      </c>
      <c r="D25" s="71">
        <f>'BNE-BD'!H298</f>
        <v>2939.5001174691361</v>
      </c>
      <c r="E25" s="71">
        <f>'BNE-BD'!I298</f>
        <v>2898.1555670218268</v>
      </c>
      <c r="F25" s="71">
        <f>'BNE-BD'!J298</f>
        <v>2978.5149519834968</v>
      </c>
      <c r="G25" s="71">
        <f>'BNE-BD'!K298</f>
        <v>3280.5017216959923</v>
      </c>
      <c r="H25" s="71">
        <f>'BNE-BD'!L298</f>
        <v>3136.6692544789885</v>
      </c>
      <c r="I25" s="71">
        <f>'BNE-BD'!M298</f>
        <v>3221.9757144991399</v>
      </c>
      <c r="J25" s="71">
        <f>'BNE-BD'!N298</f>
        <v>3231.8686362664234</v>
      </c>
      <c r="K25" s="71">
        <f>'BNE-BD'!O298</f>
        <v>3717.8848028339557</v>
      </c>
      <c r="L25" s="71">
        <f>'BNE-BD'!P298</f>
        <v>3926.7645340605377</v>
      </c>
      <c r="M25" s="71">
        <f>'BNE-BD'!Q298</f>
        <v>4227.9818405684555</v>
      </c>
      <c r="N25" s="71">
        <f>'BNE-BD'!R298</f>
        <v>4707.0001849416185</v>
      </c>
      <c r="O25" s="71">
        <f>'BNE-BD'!S298</f>
        <v>4590.3648360625757</v>
      </c>
      <c r="P25" s="71">
        <f>'BNE-BD'!T298</f>
        <v>5483.7464219093908</v>
      </c>
      <c r="Q25" s="71">
        <f>'BNE-BD'!U298</f>
        <v>4988.7154658833933</v>
      </c>
      <c r="R25" s="71">
        <f>'BNE-BD'!V298</f>
        <v>5264.1241623176975</v>
      </c>
      <c r="S25" s="71">
        <f>'BNE-BD'!W298</f>
        <v>5551.1555366736266</v>
      </c>
      <c r="T25" s="71">
        <f>'BNE-BD'!X298</f>
        <v>5781.1358711005687</v>
      </c>
      <c r="U25" s="71">
        <f>'BNE-BD'!Y298</f>
        <v>6294.7416352428718</v>
      </c>
      <c r="V25" s="71">
        <f>'BNE-BD'!Z298</f>
        <v>6747.7765740524637</v>
      </c>
      <c r="W25" s="71">
        <f>'BNE-BD'!AA298</f>
        <v>6926.5447671775355</v>
      </c>
      <c r="X25" s="71">
        <f>'BNE-BD'!AB298</f>
        <v>7687.5692614985956</v>
      </c>
      <c r="Y25" s="71">
        <f>'BNE-BD'!AC298</f>
        <v>7577.340287327047</v>
      </c>
    </row>
    <row r="26" spans="2:25">
      <c r="B26" s="51" t="s">
        <v>33</v>
      </c>
      <c r="C26" s="69">
        <f>'BNE-BD'!G299</f>
        <v>3304.7831267716783</v>
      </c>
      <c r="D26" s="69">
        <f>'BNE-BD'!H299</f>
        <v>3107.934736715757</v>
      </c>
      <c r="E26" s="69">
        <f>'BNE-BD'!I299</f>
        <v>3054.138704048245</v>
      </c>
      <c r="F26" s="69">
        <f>'BNE-BD'!J299</f>
        <v>3129.7149044299731</v>
      </c>
      <c r="G26" s="69">
        <f>'BNE-BD'!K299</f>
        <v>3423.8879779124054</v>
      </c>
      <c r="H26" s="69">
        <f>'BNE-BD'!L299</f>
        <v>3268.9477615479732</v>
      </c>
      <c r="I26" s="69">
        <f>'BNE-BD'!M299</f>
        <v>3348.3598644737799</v>
      </c>
      <c r="J26" s="69">
        <f>'BNE-BD'!N299</f>
        <v>3351.5816805982518</v>
      </c>
      <c r="K26" s="69">
        <f>'BNE-BD'!O299</f>
        <v>3825.8266086560839</v>
      </c>
      <c r="L26" s="69">
        <f>'BNE-BD'!P299</f>
        <v>4037.6948873547881</v>
      </c>
      <c r="M26" s="69">
        <f>'BNE-BD'!Q299</f>
        <v>4410.3634284006002</v>
      </c>
      <c r="N26" s="69">
        <f>'BNE-BD'!R299</f>
        <v>4890.0826971154784</v>
      </c>
      <c r="O26" s="69">
        <f>'BNE-BD'!S299</f>
        <v>4764.7904812600591</v>
      </c>
      <c r="P26" s="69">
        <f>'BNE-BD'!T299</f>
        <v>5642.0827191807348</v>
      </c>
      <c r="Q26" s="69">
        <f>'BNE-BD'!U299</f>
        <v>5146.0585058320148</v>
      </c>
      <c r="R26" s="69">
        <f>'BNE-BD'!V299</f>
        <v>5396.6191053311359</v>
      </c>
      <c r="S26" s="69">
        <f>'BNE-BD'!W299</f>
        <v>5652.1870146205547</v>
      </c>
      <c r="T26" s="69">
        <f>'BNE-BD'!X299</f>
        <v>5881.3467184894153</v>
      </c>
      <c r="U26" s="69">
        <f>'BNE-BD'!Y299</f>
        <v>6388.4573523701811</v>
      </c>
      <c r="V26" s="69">
        <f>'BNE-BD'!Z299</f>
        <v>6838.6390848021656</v>
      </c>
      <c r="W26" s="69">
        <f>'BNE-BD'!AA299</f>
        <v>7013.7281289626035</v>
      </c>
      <c r="X26" s="69">
        <f>'BNE-BD'!AB299</f>
        <v>7772.2363881379042</v>
      </c>
      <c r="Y26" s="69">
        <f>'BNE-BD'!AC299</f>
        <v>7660.8138268542571</v>
      </c>
    </row>
    <row r="27" spans="2:25">
      <c r="B27" s="53" t="s">
        <v>135</v>
      </c>
      <c r="C27" s="57">
        <f>'BNE-BD'!G300</f>
        <v>-2.90493058778728E-2</v>
      </c>
      <c r="D27" s="57">
        <f>'BNE-BD'!H300</f>
        <v>-5.9564692297438326E-2</v>
      </c>
      <c r="E27" s="57">
        <f>'BNE-BD'!I300</f>
        <v>-1.7309254287739551E-2</v>
      </c>
      <c r="F27" s="57">
        <f>'BNE-BD'!J300</f>
        <v>2.4745503628093912E-2</v>
      </c>
      <c r="G27" s="57">
        <f>'BNE-BD'!K300</f>
        <v>9.3993568892183577E-2</v>
      </c>
      <c r="H27" s="57">
        <f>'BNE-BD'!L300</f>
        <v>-4.525271193565783E-2</v>
      </c>
      <c r="I27" s="57">
        <f>'BNE-BD'!M300</f>
        <v>2.429286385665641E-2</v>
      </c>
      <c r="J27" s="57">
        <f>'BNE-BD'!N300</f>
        <v>9.6220724619699993E-4</v>
      </c>
      <c r="K27" s="57">
        <f>'BNE-BD'!O300</f>
        <v>0.14149884241316779</v>
      </c>
      <c r="L27" s="57">
        <f>'BNE-BD'!P300</f>
        <v>5.5378432001947919E-2</v>
      </c>
      <c r="M27" s="57">
        <f>'BNE-BD'!Q300</f>
        <v>9.2297350701988856E-2</v>
      </c>
      <c r="N27" s="57">
        <f>'BNE-BD'!R300</f>
        <v>0.10877091570860542</v>
      </c>
      <c r="O27" s="57">
        <f>'BNE-BD'!S300</f>
        <v>-2.5621696731085053E-2</v>
      </c>
      <c r="P27" s="57">
        <f>'BNE-BD'!T300</f>
        <v>0.18411979317266303</v>
      </c>
      <c r="Q27" s="57">
        <f>'BNE-BD'!U300</f>
        <v>-8.7915090585688138E-2</v>
      </c>
      <c r="R27" s="57">
        <f>'BNE-BD'!V300</f>
        <v>4.8689807784960459E-2</v>
      </c>
      <c r="S27" s="57">
        <f>'BNE-BD'!W300</f>
        <v>4.7357040454634181E-2</v>
      </c>
      <c r="T27" s="57">
        <f>'BNE-BD'!X300</f>
        <v>4.0543545936482905E-2</v>
      </c>
      <c r="U27" s="57">
        <f>'BNE-BD'!Y300</f>
        <v>8.6223556976592119E-2</v>
      </c>
      <c r="V27" s="57">
        <f>'BNE-BD'!Z300</f>
        <v>7.0467987434394086E-2</v>
      </c>
      <c r="W27" s="57">
        <f>'BNE-BD'!AA300</f>
        <v>2.5602907536025121E-2</v>
      </c>
      <c r="X27" s="57">
        <f>'BNE-BD'!AB300</f>
        <v>0.10814623053937678</v>
      </c>
      <c r="Y27" s="57">
        <f>'BNE-BD'!AC300</f>
        <v>9.2259877485066477E-2</v>
      </c>
    </row>
    <row r="28" spans="2:25">
      <c r="B28" s="58"/>
      <c r="C28" s="59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</row>
    <row r="29" spans="2:25">
      <c r="B29" s="51" t="s">
        <v>32</v>
      </c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</row>
    <row r="30" spans="2:25">
      <c r="B30" s="53" t="s">
        <v>136</v>
      </c>
      <c r="C30" s="61">
        <f>'BNE-BD'!G59*1000</f>
        <v>222207</v>
      </c>
      <c r="D30" s="61">
        <f>'BNE-BD'!H59*1000</f>
        <v>223580</v>
      </c>
      <c r="E30" s="61">
        <f>'BNE-BD'!I59*1000</f>
        <v>235773</v>
      </c>
      <c r="F30" s="61">
        <f>'BNE-BD'!J59*1000</f>
        <v>245593</v>
      </c>
      <c r="G30" s="61">
        <f>'BNE-BD'!K59*1000</f>
        <v>257769.99999999997</v>
      </c>
      <c r="H30" s="61">
        <f>'BNE-BD'!L59*1000</f>
        <v>273971</v>
      </c>
      <c r="I30" s="61">
        <f>'BNE-BD'!M59*1000</f>
        <v>294598</v>
      </c>
      <c r="J30" s="61">
        <f>'BNE-BD'!N59*1000</f>
        <v>319693</v>
      </c>
      <c r="K30" s="61">
        <f>'BNE-BD'!O59*1000</f>
        <v>348870</v>
      </c>
      <c r="L30" s="61">
        <f>'BNE-BD'!P59*1000</f>
        <v>352693</v>
      </c>
      <c r="M30" s="61">
        <f>'BNE-BD'!Q59*1000</f>
        <v>382081</v>
      </c>
      <c r="N30" s="61">
        <f>'BNE-BD'!R59*1000</f>
        <v>406256</v>
      </c>
      <c r="O30" s="61">
        <f>'BNE-BD'!S59*1000</f>
        <v>431199</v>
      </c>
      <c r="P30" s="61">
        <f>'BNE-BD'!T59*1000</f>
        <v>456435</v>
      </c>
      <c r="Q30" s="61">
        <f>'BNE-BD'!U59*1000</f>
        <v>467307</v>
      </c>
      <c r="R30" s="61">
        <f>'BNE-BD'!V59*1000</f>
        <v>482522</v>
      </c>
      <c r="S30" s="61">
        <f>'BNE-BD'!W59*1000</f>
        <v>501610</v>
      </c>
      <c r="T30" s="61">
        <f>'BNE-BD'!X59*1000</f>
        <v>514246</v>
      </c>
      <c r="U30" s="61">
        <f>'BNE-BD'!Y59*1000</f>
        <v>534695</v>
      </c>
      <c r="V30" s="61">
        <f>'BNE-BD'!Z59*1000</f>
        <v>546161</v>
      </c>
      <c r="W30" s="61">
        <f>'BNE-BD'!AA59*1000</f>
        <v>485490.47682010703</v>
      </c>
      <c r="X30" s="61">
        <f>'BNE-BD'!AB59*1000</f>
        <v>551714</v>
      </c>
      <c r="Y30" s="61">
        <f>'BNE-BD'!AC59*1000</f>
        <v>567390</v>
      </c>
    </row>
    <row r="31" spans="2:25">
      <c r="B31" s="53" t="s">
        <v>135</v>
      </c>
      <c r="C31" s="57">
        <f>'BNE-BD'!G67</f>
        <v>2.6943713980690953E-2</v>
      </c>
      <c r="D31" s="57">
        <f>'BNE-BD'!H67</f>
        <v>6.1789232562430296E-3</v>
      </c>
      <c r="E31" s="57">
        <f>'BNE-BD'!I67</f>
        <v>5.4535289381876684E-2</v>
      </c>
      <c r="F31" s="57">
        <f>'BNE-BD'!J67</f>
        <v>4.1650231366611168E-2</v>
      </c>
      <c r="G31" s="57">
        <f>'BNE-BD'!K67</f>
        <v>4.9582032061174397E-2</v>
      </c>
      <c r="H31" s="57">
        <f>'BNE-BD'!L67</f>
        <v>6.2850603250960146E-2</v>
      </c>
      <c r="I31" s="57">
        <f>'BNE-BD'!M67</f>
        <v>7.5288990440594006E-2</v>
      </c>
      <c r="J31" s="57">
        <f>'BNE-BD'!N67</f>
        <v>8.5183877690955034E-2</v>
      </c>
      <c r="K31" s="57">
        <f>'BNE-BD'!O67</f>
        <v>9.1265683014642329E-2</v>
      </c>
      <c r="L31" s="57">
        <f>'BNE-BD'!P67</f>
        <v>1.0958236592427006E-2</v>
      </c>
      <c r="M31" s="57">
        <f>'BNE-BD'!Q67</f>
        <v>8.3324591074957599E-2</v>
      </c>
      <c r="N31" s="57">
        <f>'BNE-BD'!R67</f>
        <v>6.3271924016111702E-2</v>
      </c>
      <c r="O31" s="57">
        <f>'BNE-BD'!S67</f>
        <v>6.1397247056043547E-2</v>
      </c>
      <c r="P31" s="57">
        <f>'BNE-BD'!T67</f>
        <v>5.852518210849289E-2</v>
      </c>
      <c r="Q31" s="57">
        <f>'BNE-BD'!U67</f>
        <v>2.3819382825593927E-2</v>
      </c>
      <c r="R31" s="57">
        <f>'BNE-BD'!V67</f>
        <v>3.255889597202688E-2</v>
      </c>
      <c r="S31" s="57">
        <f>'BNE-BD'!W67</f>
        <v>3.9558818043529564E-2</v>
      </c>
      <c r="T31" s="57">
        <f>'BNE-BD'!X67</f>
        <v>2.5190885349175574E-2</v>
      </c>
      <c r="U31" s="57">
        <f>'BNE-BD'!Y67</f>
        <v>3.9765015187284147E-2</v>
      </c>
      <c r="V31" s="57">
        <f>'BNE-BD'!Z67</f>
        <v>2.1444000785494355E-2</v>
      </c>
      <c r="W31" s="57">
        <f>'BNE-BD'!AA67</f>
        <v>-0.11108541836545072</v>
      </c>
      <c r="X31" s="57">
        <f>'BNE-BD'!AB67</f>
        <v>0.13640540101558241</v>
      </c>
      <c r="Y31" s="57">
        <f>'BNE-BD'!AC67</f>
        <v>2.8413272093874564E-2</v>
      </c>
    </row>
    <row r="32" spans="2:25">
      <c r="B32" s="53"/>
      <c r="C32" s="62"/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</row>
    <row r="33" spans="2:25">
      <c r="B33" s="54" t="s">
        <v>31</v>
      </c>
      <c r="C33" s="63"/>
      <c r="D33" s="63"/>
      <c r="E33" s="63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</row>
    <row r="34" spans="2:25">
      <c r="B34" s="53" t="s">
        <v>137</v>
      </c>
      <c r="C34" s="64">
        <f>'BNE-BD'!G73/1000</f>
        <v>25.983587999999997</v>
      </c>
      <c r="D34" s="64">
        <f>'BNE-BD'!H73/1000</f>
        <v>26.366533000000004</v>
      </c>
      <c r="E34" s="64">
        <f>'BNE-BD'!I73/1000</f>
        <v>26.739379</v>
      </c>
      <c r="F34" s="64">
        <f>'BNE-BD'!J73/1000</f>
        <v>27.103457000000002</v>
      </c>
      <c r="G34" s="64">
        <f>'BNE-BD'!K73/1000</f>
        <v>27.460073000000001</v>
      </c>
      <c r="H34" s="64">
        <f>'BNE-BD'!L73/1000</f>
        <v>27.81054</v>
      </c>
      <c r="I34" s="64">
        <f>'BNE-BD'!M73/1000</f>
        <v>28.151443</v>
      </c>
      <c r="J34" s="64">
        <f>'BNE-BD'!N73/1000</f>
        <v>28.481900999999997</v>
      </c>
      <c r="K34" s="64">
        <f>'BNE-BD'!O73/1000</f>
        <v>28.807033999999998</v>
      </c>
      <c r="L34" s="64">
        <f>'BNE-BD'!P73/1000</f>
        <v>29.132013000000004</v>
      </c>
      <c r="M34" s="64">
        <f>'BNE-BD'!Q73/1000</f>
        <v>29.461932999999998</v>
      </c>
      <c r="N34" s="64">
        <f>'BNE-BD'!R73/1000</f>
        <v>29.797694000000003</v>
      </c>
      <c r="O34" s="64">
        <f>'BNE-BD'!S73/1000</f>
        <v>30.135874999999999</v>
      </c>
      <c r="P34" s="64">
        <f>'BNE-BD'!T73/1000</f>
        <v>30.475144</v>
      </c>
      <c r="Q34" s="64">
        <f>'BNE-BD'!U73/1000</f>
        <v>30.814174999999999</v>
      </c>
      <c r="R34" s="64">
        <f>'BNE-BD'!V73/1000</f>
        <v>31.151642999999996</v>
      </c>
      <c r="S34" s="64">
        <f>'BNE-BD'!W73/1000</f>
        <v>31.488624999999999</v>
      </c>
      <c r="T34" s="64">
        <f>'BNE-BD'!X73/1000</f>
        <v>31.826017999999998</v>
      </c>
      <c r="U34" s="64">
        <f>'BNE-BD'!Y73/1000</f>
        <v>32.162184000000003</v>
      </c>
      <c r="V34" s="64">
        <f>'BNE-BD'!Z73/1000</f>
        <v>32.495510000000003</v>
      </c>
      <c r="W34" s="64">
        <f>'BNE-BD'!AA73/1000</f>
        <v>32.625948000000001</v>
      </c>
      <c r="X34" s="64">
        <f>'BNE-BD'!AB73/1000</f>
        <v>33.271454561150797</v>
      </c>
      <c r="Y34" s="64">
        <f>'BNE-BD'!AC73/1000</f>
        <v>33.396698000000001</v>
      </c>
    </row>
    <row r="35" spans="2:25">
      <c r="B35" s="53" t="s">
        <v>30</v>
      </c>
      <c r="C35" s="57"/>
      <c r="D35" s="57">
        <f>'BNE-BD'!H73/'BNE-BD'!G73-1</f>
        <v>1.4737956898023707E-2</v>
      </c>
      <c r="E35" s="57">
        <f>'BNE-BD'!I73/'BNE-BD'!H73-1</f>
        <v>1.4140880790052934E-2</v>
      </c>
      <c r="F35" s="57">
        <f>'BNE-BD'!J73/'BNE-BD'!I73-1</f>
        <v>1.3615798631673615E-2</v>
      </c>
      <c r="G35" s="57">
        <f>'BNE-BD'!K73/'BNE-BD'!J73-1</f>
        <v>1.3157583551057561E-2</v>
      </c>
      <c r="H35" s="57">
        <f>'BNE-BD'!L73/'BNE-BD'!K73-1</f>
        <v>1.2762784716559228E-2</v>
      </c>
      <c r="I35" s="57">
        <f>'BNE-BD'!M73/'BNE-BD'!L73-1</f>
        <v>1.2258050365077322E-2</v>
      </c>
      <c r="J35" s="57">
        <f>'BNE-BD'!N73/'BNE-BD'!M73-1</f>
        <v>1.1738581215890109E-2</v>
      </c>
      <c r="K35" s="57">
        <f>'BNE-BD'!O73/'BNE-BD'!N73-1</f>
        <v>1.1415424834178012E-2</v>
      </c>
      <c r="L35" s="57">
        <f>'BNE-BD'!P73/'BNE-BD'!O73-1</f>
        <v>1.1281237769914298E-2</v>
      </c>
      <c r="M35" s="57">
        <f>'BNE-BD'!Q73/'BNE-BD'!P73-1</f>
        <v>1.1324998378930973E-2</v>
      </c>
      <c r="N35" s="57">
        <f>'BNE-BD'!R73/'BNE-BD'!Q73-1</f>
        <v>1.1396434850354353E-2</v>
      </c>
      <c r="O35" s="57">
        <f>'BNE-BD'!S73/'BNE-BD'!R73-1</f>
        <v>1.13492339373642E-2</v>
      </c>
      <c r="P35" s="57">
        <f>'BNE-BD'!T73/'BNE-BD'!S73-1</f>
        <v>1.1257977410644271E-2</v>
      </c>
      <c r="Q35" s="57">
        <f>'BNE-BD'!U73/'BNE-BD'!T73-1</f>
        <v>1.1124836686579709E-2</v>
      </c>
      <c r="R35" s="57">
        <f>'BNE-BD'!V73/'BNE-BD'!U73-1</f>
        <v>1.0951712969761385E-2</v>
      </c>
      <c r="S35" s="57">
        <f>'BNE-BD'!W73/'BNE-BD'!V73-1</f>
        <v>1.0817471168374837E-2</v>
      </c>
      <c r="T35" s="57">
        <f>'BNE-BD'!X73/'BNE-BD'!W73-1</f>
        <v>1.0714758107094102E-2</v>
      </c>
      <c r="U35" s="57">
        <f>'BNE-BD'!Y73/'BNE-BD'!X73-1</f>
        <v>1.0562615781842588E-2</v>
      </c>
      <c r="V35" s="57">
        <f>'BNE-BD'!Z73/'BNE-BD'!Y73-1</f>
        <v>1.0363910610050597E-2</v>
      </c>
      <c r="W35" s="57">
        <f>'BNE-BD'!AA73/'BNE-BD'!Z73-1</f>
        <v>4.0140314769638863E-3</v>
      </c>
      <c r="X35" s="57">
        <f>'BNE-BD'!AB73/'BNE-BD'!AA73-1</f>
        <v>1.9785066817086916E-2</v>
      </c>
      <c r="Y35" s="57">
        <f>'BNE-BD'!AC73/'BNE-BD'!AB73-1</f>
        <v>3.7642910567379229E-3</v>
      </c>
    </row>
    <row r="36" spans="2:25">
      <c r="B36" s="58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</row>
    <row r="37" spans="2:25">
      <c r="B37" s="51" t="s">
        <v>138</v>
      </c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</row>
    <row r="38" spans="2:25">
      <c r="B38" s="53" t="s">
        <v>139</v>
      </c>
      <c r="C38" s="65">
        <f t="shared" ref="C38:J38" si="0">+C27/C31</f>
        <v>-1.078147797244686</v>
      </c>
      <c r="D38" s="65">
        <f t="shared" si="0"/>
        <v>-9.6399793017748934</v>
      </c>
      <c r="E38" s="65">
        <f t="shared" si="0"/>
        <v>-0.31739547885285102</v>
      </c>
      <c r="F38" s="65">
        <f t="shared" si="0"/>
        <v>0.59412643858519121</v>
      </c>
      <c r="G38" s="65">
        <f t="shared" si="0"/>
        <v>1.8957183678194987</v>
      </c>
      <c r="H38" s="65">
        <f t="shared" si="0"/>
        <v>-0.72000441674307269</v>
      </c>
      <c r="I38" s="65">
        <f t="shared" si="0"/>
        <v>0.32266156996519219</v>
      </c>
      <c r="J38" s="65">
        <f t="shared" si="0"/>
        <v>1.1295649743580161E-2</v>
      </c>
      <c r="K38" s="65">
        <f t="shared" ref="K38:Y38" si="1">+K27/K31</f>
        <v>1.5504057794698829</v>
      </c>
      <c r="L38" s="65">
        <f t="shared" si="1"/>
        <v>5.0535897390843632</v>
      </c>
      <c r="M38" s="65">
        <f t="shared" si="1"/>
        <v>1.1076844123838483</v>
      </c>
      <c r="N38" s="65">
        <f t="shared" si="1"/>
        <v>1.719102388618809</v>
      </c>
      <c r="O38" s="65">
        <f t="shared" si="1"/>
        <v>-0.41731018831670924</v>
      </c>
      <c r="P38" s="65">
        <f t="shared" si="1"/>
        <v>3.1459926571667078</v>
      </c>
      <c r="Q38" s="65">
        <f t="shared" si="1"/>
        <v>-3.690905479348666</v>
      </c>
      <c r="R38" s="65">
        <f t="shared" si="1"/>
        <v>1.4954379235337869</v>
      </c>
      <c r="S38" s="65">
        <f t="shared" si="1"/>
        <v>1.1971298131942072</v>
      </c>
      <c r="T38" s="65">
        <f t="shared" si="1"/>
        <v>1.609452997562461</v>
      </c>
      <c r="U38" s="65">
        <f t="shared" si="1"/>
        <v>2.1683270223964164</v>
      </c>
      <c r="V38" s="65">
        <f t="shared" si="1"/>
        <v>3.2861399390575321</v>
      </c>
      <c r="W38" s="65">
        <f t="shared" si="1"/>
        <v>-0.23047946267615643</v>
      </c>
      <c r="X38" s="65">
        <f t="shared" si="1"/>
        <v>0.79282953412543089</v>
      </c>
      <c r="Y38" s="65">
        <f t="shared" si="1"/>
        <v>3.2470697911964947</v>
      </c>
    </row>
    <row r="39" spans="2:25">
      <c r="B39" s="53" t="s">
        <v>140</v>
      </c>
      <c r="C39" s="65"/>
      <c r="D39" s="65">
        <f t="shared" ref="D39:J39" si="2">+D27/D35</f>
        <v>-4.0415841021645056</v>
      </c>
      <c r="E39" s="65">
        <f t="shared" si="2"/>
        <v>-1.2240577192274567</v>
      </c>
      <c r="F39" s="65">
        <f t="shared" si="2"/>
        <v>1.8174111043717944</v>
      </c>
      <c r="G39" s="65">
        <f t="shared" si="2"/>
        <v>7.1436801846968851</v>
      </c>
      <c r="H39" s="65">
        <f t="shared" si="2"/>
        <v>-3.5456769772935335</v>
      </c>
      <c r="I39" s="65">
        <f t="shared" si="2"/>
        <v>1.9817885498223904</v>
      </c>
      <c r="J39" s="65">
        <f t="shared" si="2"/>
        <v>8.1969637428967429E-2</v>
      </c>
      <c r="K39" s="65">
        <f t="shared" ref="K39:Y39" si="3">+K27/K35</f>
        <v>12.395407483172891</v>
      </c>
      <c r="L39" s="65">
        <f t="shared" si="3"/>
        <v>4.9088968011679999</v>
      </c>
      <c r="M39" s="65">
        <f t="shared" si="3"/>
        <v>8.1498776082563378</v>
      </c>
      <c r="N39" s="65">
        <f t="shared" si="3"/>
        <v>9.5442932054512966</v>
      </c>
      <c r="O39" s="65">
        <f t="shared" si="3"/>
        <v>-2.2575705878026473</v>
      </c>
      <c r="P39" s="65">
        <f t="shared" si="3"/>
        <v>16.354606734117283</v>
      </c>
      <c r="Q39" s="65">
        <f t="shared" si="3"/>
        <v>-7.9025960616341706</v>
      </c>
      <c r="R39" s="65">
        <f t="shared" si="3"/>
        <v>4.4458622974686408</v>
      </c>
      <c r="S39" s="65">
        <f t="shared" si="3"/>
        <v>4.3778291356193986</v>
      </c>
      <c r="T39" s="65">
        <f t="shared" si="3"/>
        <v>3.7838974553834817</v>
      </c>
      <c r="U39" s="65">
        <f t="shared" si="3"/>
        <v>8.163087511411014</v>
      </c>
      <c r="V39" s="65">
        <f t="shared" si="3"/>
        <v>6.7993627199038587</v>
      </c>
      <c r="W39" s="65">
        <f t="shared" si="3"/>
        <v>6.3783524576121469</v>
      </c>
      <c r="X39" s="65">
        <f t="shared" si="3"/>
        <v>5.4660533390758523</v>
      </c>
      <c r="Y39" s="65">
        <f t="shared" si="3"/>
        <v>24.509230581393322</v>
      </c>
    </row>
    <row r="40" spans="2:25">
      <c r="B40" s="66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</row>
  </sheetData>
  <mergeCells count="1">
    <mergeCell ref="B2:O2"/>
  </mergeCells>
  <pageMargins left="0.25" right="0.25" top="0.75" bottom="0.75" header="0.3" footer="0.3"/>
  <pageSetup paperSize="9" scale="74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14</vt:i4>
      </vt:variant>
    </vt:vector>
  </HeadingPairs>
  <TitlesOfParts>
    <vt:vector size="29" baseType="lpstr">
      <vt:lpstr>Índice</vt:lpstr>
      <vt:lpstr>I_XIII.1</vt:lpstr>
      <vt:lpstr>I_XIII.2</vt:lpstr>
      <vt:lpstr>I_XIII.3</vt:lpstr>
      <vt:lpstr>T_XIII.1</vt:lpstr>
      <vt:lpstr>T_XIII.2</vt:lpstr>
      <vt:lpstr>T_XIII.3</vt:lpstr>
      <vt:lpstr>T_XIII.4</vt:lpstr>
      <vt:lpstr>T_XIII.5</vt:lpstr>
      <vt:lpstr>T_XIII.6</vt:lpstr>
      <vt:lpstr>T_XIII.7</vt:lpstr>
      <vt:lpstr>T_XIII.8</vt:lpstr>
      <vt:lpstr>T_XIII.9</vt:lpstr>
      <vt:lpstr>T_XIII.10</vt:lpstr>
      <vt:lpstr>BNE-BD</vt:lpstr>
      <vt:lpstr>I_XIII.1!Área_de_impresión</vt:lpstr>
      <vt:lpstr>I_XIII.2!Área_de_impresión</vt:lpstr>
      <vt:lpstr>I_XIII.3!Área_de_impresión</vt:lpstr>
      <vt:lpstr>Índice!Área_de_impresión</vt:lpstr>
      <vt:lpstr>T_XIII.1!Área_de_impresión</vt:lpstr>
      <vt:lpstr>T_XIII.10!Área_de_impresión</vt:lpstr>
      <vt:lpstr>T_XIII.2!Área_de_impresión</vt:lpstr>
      <vt:lpstr>T_XIII.3!Área_de_impresión</vt:lpstr>
      <vt:lpstr>T_XIII.4!Área_de_impresión</vt:lpstr>
      <vt:lpstr>T_XIII.5!Área_de_impresión</vt:lpstr>
      <vt:lpstr>T_XIII.6!Área_de_impresión</vt:lpstr>
      <vt:lpstr>T_XIII.7!Área_de_impresión</vt:lpstr>
      <vt:lpstr>T_XIII.8!Área_de_impresión</vt:lpstr>
      <vt:lpstr>T_XIII.9!Área_de_impresión</vt:lpstr>
    </vt:vector>
  </TitlesOfParts>
  <Company>Ministerio de Energía y Minas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Roberto Mendoza Sosa</dc:creator>
  <cp:lastModifiedBy>TEMP_DGEE89</cp:lastModifiedBy>
  <cp:lastPrinted>2022-08-04T14:31:01Z</cp:lastPrinted>
  <dcterms:created xsi:type="dcterms:W3CDTF">1998-09-11T17:06:17Z</dcterms:created>
  <dcterms:modified xsi:type="dcterms:W3CDTF">2024-05-03T19:50:10Z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aveCode">
    <vt:r8>697058379650115</vt:r8>
  </property>
</Properties>
</file>