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SAT\Boletín\05_Abril 2024\1_Insumos\"/>
    </mc:Choice>
  </mc:AlternateContent>
  <xr:revisionPtr revIDLastSave="0" documentId="13_ncr:1_{5AE14DE0-7779-40D0-A4FC-ACA491E38D66}" xr6:coauthVersionLast="47" xr6:coauthVersionMax="47" xr10:uidLastSave="{00000000-0000-0000-0000-000000000000}"/>
  <bookViews>
    <workbookView xWindow="14295" yWindow="0" windowWidth="14610" windowHeight="15585" tabRatio="493" xr2:uid="{00000000-000D-0000-FFFF-FFFF00000000}"/>
  </bookViews>
  <sheets>
    <sheet name="C-1" sheetId="17" r:id="rId1"/>
    <sheet name="C-2" sheetId="18" r:id="rId2"/>
    <sheet name="C-3" sheetId="8" r:id="rId3"/>
    <sheet name="C-4" sheetId="43" r:id="rId4"/>
    <sheet name="C-5" sheetId="19" r:id="rId5"/>
    <sheet name="C-6" sheetId="37" r:id="rId6"/>
    <sheet name="C-7" sheetId="6" state="hidden" r:id="rId7"/>
    <sheet name="C-71" sheetId="40" r:id="rId8"/>
    <sheet name="C-8" sheetId="3" r:id="rId9"/>
    <sheet name="C-9" sheetId="9" r:id="rId10"/>
    <sheet name="C-10" sheetId="26" r:id="rId11"/>
    <sheet name="C-11" sheetId="42" r:id="rId12"/>
    <sheet name="C-12" sheetId="27" r:id="rId13"/>
    <sheet name="C-13" sheetId="29" r:id="rId14"/>
    <sheet name="C-14" sheetId="38" r:id="rId15"/>
    <sheet name="C-16" sheetId="41" r:id="rId16"/>
    <sheet name="C-15" sheetId="39" r:id="rId17"/>
  </sheets>
  <definedNames>
    <definedName name="_xlnm.Print_Area" localSheetId="0">'C-1'!$B$1:$G$36</definedName>
    <definedName name="_xlnm.Print_Area" localSheetId="10">'C-10'!$A$1:$L$42</definedName>
    <definedName name="_xlnm.Print_Area" localSheetId="11">'C-11'!$A$1:$D$13</definedName>
    <definedName name="_xlnm.Print_Area" localSheetId="12">'C-12'!$A$1:$L$39</definedName>
    <definedName name="_xlnm.Print_Area" localSheetId="13">'C-13'!$A$1:$D$36</definedName>
    <definedName name="_xlnm.Print_Area" localSheetId="14">'C-14'!$A$1:$N$12</definedName>
    <definedName name="_xlnm.Print_Area" localSheetId="1">'C-2'!$A$1:$F$46</definedName>
    <definedName name="_xlnm.Print_Area" localSheetId="2">'C-3'!$A$1:$E$36</definedName>
    <definedName name="_xlnm.Print_Area" localSheetId="3">'C-4'!$A$1:$D$14</definedName>
    <definedName name="_xlnm.Print_Area" localSheetId="4">'C-5'!$A$1:$Q$57</definedName>
    <definedName name="_xlnm.Print_Area" localSheetId="5">'C-6'!$A$1:$D$47</definedName>
    <definedName name="_xlnm.Print_Area" localSheetId="6">'C-7'!$A$1:$D$57</definedName>
    <definedName name="_xlnm.Print_Area" localSheetId="7">'C-71'!$A$1:$D$62</definedName>
    <definedName name="_xlnm.Print_Area" localSheetId="8">'C-8'!$A$1:$D$49</definedName>
    <definedName name="_xlnm.Print_Area" localSheetId="9">'C-9'!$A$1:$E$31</definedName>
  </definedNames>
  <calcPr calcId="191029"/>
</workbook>
</file>

<file path=xl/calcChain.xml><?xml version="1.0" encoding="utf-8"?>
<calcChain xmlns="http://schemas.openxmlformats.org/spreadsheetml/2006/main">
  <c r="H12" i="9" l="1"/>
  <c r="H11" i="9"/>
  <c r="H10" i="9"/>
  <c r="H8" i="9"/>
  <c r="H7" i="9"/>
  <c r="B63" i="18"/>
  <c r="B65" i="18"/>
  <c r="B64" i="18"/>
  <c r="B62" i="18"/>
  <c r="F25" i="18"/>
  <c r="G34" i="17"/>
  <c r="L17" i="27"/>
  <c r="L14" i="27"/>
  <c r="L15" i="27"/>
  <c r="L10" i="27"/>
  <c r="L11" i="27"/>
  <c r="L12" i="27"/>
  <c r="I25" i="27"/>
  <c r="I29" i="26"/>
  <c r="L25" i="26"/>
  <c r="L16" i="26"/>
  <c r="B29" i="26"/>
  <c r="L12" i="26"/>
  <c r="L13" i="26"/>
  <c r="L14" i="26"/>
  <c r="L10" i="26"/>
  <c r="D25" i="3"/>
  <c r="D21" i="3"/>
  <c r="D35" i="40"/>
  <c r="D36" i="37"/>
  <c r="D28" i="37"/>
  <c r="D27" i="37"/>
  <c r="D18" i="37"/>
  <c r="L8" i="27"/>
  <c r="L21" i="27"/>
  <c r="L20" i="27"/>
  <c r="L23" i="27"/>
  <c r="C25" i="27"/>
  <c r="D25" i="27"/>
  <c r="E25" i="27"/>
  <c r="F25" i="27"/>
  <c r="G25" i="27"/>
  <c r="H25" i="27"/>
  <c r="J25" i="27"/>
  <c r="K25" i="27"/>
  <c r="B25" i="27"/>
  <c r="L26" i="26"/>
  <c r="L24" i="26"/>
  <c r="H29" i="26"/>
  <c r="L17" i="26"/>
  <c r="L11" i="26"/>
  <c r="D8" i="9"/>
  <c r="D19" i="3"/>
  <c r="D44" i="40"/>
  <c r="D43" i="40"/>
  <c r="D20" i="37"/>
  <c r="B28" i="3"/>
  <c r="C28" i="3"/>
  <c r="D15" i="29"/>
  <c r="L22" i="27" l="1"/>
  <c r="K29" i="26"/>
  <c r="D17" i="3" l="1"/>
  <c r="D18" i="3"/>
  <c r="D20" i="3"/>
  <c r="D22" i="3"/>
  <c r="D23" i="3"/>
  <c r="D24" i="3"/>
  <c r="D26" i="3"/>
  <c r="D27" i="3"/>
  <c r="D19" i="8"/>
  <c r="E15" i="8"/>
  <c r="B10" i="39"/>
  <c r="C44" i="37"/>
  <c r="B44" i="37"/>
  <c r="E9" i="8"/>
  <c r="C19" i="8"/>
  <c r="D8" i="37" l="1"/>
  <c r="D9" i="37"/>
  <c r="D10" i="37"/>
  <c r="D11" i="37"/>
  <c r="D12" i="37"/>
  <c r="D13" i="37"/>
  <c r="D14" i="37"/>
  <c r="D15" i="37"/>
  <c r="D16" i="37"/>
  <c r="D17" i="37"/>
  <c r="D19" i="37"/>
  <c r="D21" i="37"/>
  <c r="D22" i="37"/>
  <c r="D23" i="37"/>
  <c r="D24" i="37"/>
  <c r="D25" i="37"/>
  <c r="D26" i="37"/>
  <c r="D29" i="37"/>
  <c r="D30" i="37"/>
  <c r="D31" i="37"/>
  <c r="D32" i="37"/>
  <c r="D33" i="37"/>
  <c r="D34" i="37"/>
  <c r="D35" i="37"/>
  <c r="D37" i="37"/>
  <c r="D38" i="37"/>
  <c r="D39" i="37"/>
  <c r="D40" i="37"/>
  <c r="D41" i="37"/>
  <c r="D42" i="37"/>
  <c r="D43" i="37"/>
  <c r="B19" i="8"/>
  <c r="E19" i="8" s="1"/>
  <c r="E8" i="8"/>
  <c r="E17" i="8"/>
  <c r="G10" i="17"/>
  <c r="G14" i="17"/>
  <c r="G15" i="17"/>
  <c r="G18" i="17"/>
  <c r="G22" i="17"/>
  <c r="G23" i="17"/>
  <c r="G26" i="17"/>
  <c r="G31" i="17"/>
  <c r="G11" i="17"/>
  <c r="G13" i="17"/>
  <c r="G19" i="17"/>
  <c r="G21" i="17"/>
  <c r="G27" i="17"/>
  <c r="G28" i="17"/>
  <c r="G29" i="17"/>
  <c r="C34" i="17"/>
  <c r="G12" i="17"/>
  <c r="G16" i="17"/>
  <c r="G20" i="17"/>
  <c r="G24" i="17"/>
  <c r="G32" i="17"/>
  <c r="D44" i="37" l="1"/>
  <c r="G25" i="17"/>
  <c r="F34" i="17"/>
  <c r="G17" i="17"/>
  <c r="E34" i="17"/>
  <c r="G30" i="17"/>
  <c r="D34" i="17"/>
  <c r="G9" i="17"/>
  <c r="M10" i="38"/>
  <c r="N9" i="38"/>
  <c r="N8" i="38"/>
  <c r="L9" i="27"/>
  <c r="L13" i="27"/>
  <c r="L16" i="27"/>
  <c r="L18" i="27"/>
  <c r="L19" i="27"/>
  <c r="L24" i="27"/>
  <c r="L8" i="26"/>
  <c r="C29" i="26"/>
  <c r="D29" i="26"/>
  <c r="E29" i="26"/>
  <c r="F29" i="26"/>
  <c r="G29" i="26"/>
  <c r="J29" i="26"/>
  <c r="L9" i="26"/>
  <c r="L15" i="26"/>
  <c r="L18" i="26"/>
  <c r="L19" i="26"/>
  <c r="L20" i="26"/>
  <c r="L21" i="26"/>
  <c r="L22" i="26"/>
  <c r="L23" i="26"/>
  <c r="L27" i="26"/>
  <c r="L28" i="26"/>
  <c r="L29" i="26" l="1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8" i="40" l="1"/>
  <c r="D47" i="40"/>
  <c r="D46" i="40"/>
  <c r="D45" i="40"/>
  <c r="D42" i="40"/>
  <c r="D41" i="40"/>
  <c r="D40" i="40"/>
  <c r="D39" i="40"/>
  <c r="D38" i="40"/>
  <c r="D37" i="40"/>
  <c r="D36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50" i="40"/>
  <c r="B50" i="40"/>
  <c r="Q35" i="19" l="1"/>
  <c r="D9" i="41" l="1"/>
  <c r="D8" i="41"/>
  <c r="K10" i="38"/>
  <c r="C10" i="39" l="1"/>
  <c r="D9" i="39"/>
  <c r="D12" i="9" l="1"/>
  <c r="D11" i="9"/>
  <c r="D10" i="9"/>
  <c r="L25" i="27"/>
  <c r="B10" i="41"/>
  <c r="D8" i="39" l="1"/>
  <c r="I10" i="38"/>
  <c r="D10" i="42"/>
  <c r="C11" i="42"/>
  <c r="B11" i="42"/>
  <c r="C10" i="41" l="1"/>
  <c r="J10" i="38"/>
  <c r="B25" i="18" l="1"/>
  <c r="H10" i="38" l="1"/>
  <c r="D16" i="3" l="1"/>
  <c r="D15" i="3"/>
  <c r="D14" i="3"/>
  <c r="D13" i="3"/>
  <c r="D12" i="3"/>
  <c r="D11" i="3"/>
  <c r="D10" i="3"/>
  <c r="H43" i="19" l="1"/>
  <c r="P43" i="19"/>
  <c r="I43" i="19"/>
  <c r="J43" i="19"/>
  <c r="O43" i="19"/>
  <c r="N43" i="19"/>
  <c r="G43" i="19"/>
  <c r="F43" i="19"/>
  <c r="M43" i="19"/>
  <c r="E43" i="19"/>
  <c r="L43" i="19"/>
  <c r="D43" i="19"/>
  <c r="K43" i="19"/>
  <c r="C43" i="19"/>
  <c r="B43" i="19"/>
  <c r="E10" i="8"/>
  <c r="E11" i="8"/>
  <c r="E12" i="8"/>
  <c r="E13" i="8"/>
  <c r="E14" i="8"/>
  <c r="E16" i="8"/>
  <c r="C25" i="18" l="1"/>
  <c r="D25" i="18"/>
  <c r="E25" i="18"/>
  <c r="D9" i="42" l="1"/>
  <c r="D10" i="39" l="1"/>
  <c r="Q34" i="19" l="1"/>
  <c r="Q13" i="19"/>
  <c r="Q14" i="19"/>
  <c r="Q15" i="19"/>
  <c r="Q16" i="19"/>
  <c r="Q33" i="19" l="1"/>
  <c r="C11" i="43" l="1"/>
  <c r="B11" i="43"/>
  <c r="D10" i="43"/>
  <c r="D9" i="43"/>
  <c r="D8" i="43"/>
  <c r="D8" i="42"/>
  <c r="D11" i="42" s="1"/>
  <c r="D10" i="41"/>
  <c r="C15" i="29"/>
  <c r="D13" i="9"/>
  <c r="D9" i="40"/>
  <c r="D50" i="40" s="1"/>
  <c r="Q41" i="19"/>
  <c r="Q40" i="19"/>
  <c r="Q39" i="19"/>
  <c r="Q38" i="19"/>
  <c r="Q37" i="19"/>
  <c r="Q36" i="19"/>
  <c r="Q29" i="19"/>
  <c r="Q28" i="19"/>
  <c r="Q27" i="19"/>
  <c r="Q26" i="19"/>
  <c r="Q25" i="19"/>
  <c r="Q24" i="19"/>
  <c r="Q23" i="19"/>
  <c r="Q22" i="19"/>
  <c r="D11" i="43" l="1"/>
  <c r="Q30" i="19" l="1"/>
  <c r="Q21" i="19"/>
  <c r="Q20" i="19"/>
  <c r="Q19" i="19"/>
  <c r="Q18" i="19"/>
  <c r="Q17" i="19"/>
  <c r="Q12" i="19" l="1"/>
  <c r="Q11" i="19"/>
  <c r="Q32" i="19"/>
  <c r="Q31" i="19"/>
  <c r="G10" i="38" l="1"/>
  <c r="F10" i="38"/>
  <c r="E10" i="38"/>
  <c r="D10" i="38"/>
  <c r="C10" i="38"/>
  <c r="B10" i="38"/>
  <c r="B15" i="29"/>
  <c r="C14" i="9"/>
  <c r="D9" i="3"/>
  <c r="D28" i="3" s="1"/>
  <c r="G55" i="6"/>
  <c r="H55" i="6" s="1"/>
  <c r="H54" i="6"/>
  <c r="H52" i="6"/>
  <c r="H51" i="6"/>
  <c r="H50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2" i="19"/>
  <c r="Q10" i="19"/>
  <c r="Q9" i="19"/>
  <c r="Q8" i="19"/>
  <c r="F9" i="18"/>
  <c r="Q43" i="19" l="1"/>
  <c r="H53" i="6"/>
  <c r="D9" i="9"/>
  <c r="H6" i="9" s="1"/>
  <c r="B14" i="9"/>
  <c r="D14" i="9" l="1"/>
  <c r="E9" i="9" s="1"/>
  <c r="E13" i="9" l="1"/>
  <c r="E14" i="9"/>
  <c r="E8" i="9"/>
  <c r="E11" i="9"/>
  <c r="E10" i="9"/>
  <c r="E12" i="9"/>
</calcChain>
</file>

<file path=xl/sharedStrings.xml><?xml version="1.0" encoding="utf-8"?>
<sst xmlns="http://schemas.openxmlformats.org/spreadsheetml/2006/main" count="632" uniqueCount="340">
  <si>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</si>
  <si>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</si>
  <si>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</si>
  <si>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</si>
  <si>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</si>
  <si>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</si>
  <si>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</si>
  <si>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</si>
  <si>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</si>
  <si>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</si>
  <si>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</si>
  <si>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</si>
  <si>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</si>
  <si>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</si>
  <si>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</si>
  <si>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</si>
  <si>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</si>
  <si>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</si>
  <si>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</si>
  <si>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</si>
  <si>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</si>
  <si>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</si>
  <si>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</si>
  <si>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</si>
  <si>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</si>
  <si>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</si>
  <si>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</si>
  <si>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</si>
  <si>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</si>
  <si>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</si>
  <si>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</si>
  <si>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</si>
  <si>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</si>
  <si>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</si>
  <si>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</si>
  <si>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</si>
  <si>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</si>
  <si>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</si>
  <si>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</si>
  <si>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</si>
  <si>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</si>
  <si>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</si>
  <si>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</si>
  <si>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</si>
  <si>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</si>
  <si>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</si>
  <si>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</si>
  <si>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</si>
  <si>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</si>
  <si>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</si>
  <si>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</si>
  <si>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</si>
  <si>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</si>
  <si>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</si>
  <si>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</si>
  <si>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</si>
  <si>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</si>
  <si>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</si>
  <si>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</si>
  <si>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</si>
  <si>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</si>
  <si>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</si>
  <si>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</si>
  <si>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</si>
  <si>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</si>
  <si>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</si>
  <si>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</si>
  <si>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</si>
  <si>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</si>
  <si>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</si>
  <si>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</si>
  <si>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</si>
  <si>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</si>
  <si>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</si>
  <si>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</si>
  <si>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</si>
  <si>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</si>
  <si>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</si>
  <si>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</si>
  <si>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</si>
  <si>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</si>
  <si>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</si>
  <si>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</si>
  <si>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</si>
  <si>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</si>
  <si>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</si>
  <si>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</si>
  <si>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</si>
  <si>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</si>
  <si>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</si>
  <si>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</si>
  <si>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</si>
  <si>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</si>
  <si>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</si>
  <si>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</si>
  <si>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</si>
  <si>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</si>
  <si>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</si>
  <si>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</si>
  <si>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</si>
  <si>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</si>
  <si>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</si>
  <si>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</si>
  <si>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</si>
  <si>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</si>
  <si>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</si>
  <si>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</si>
  <si>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</si>
  <si>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</si>
  <si>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</si>
  <si>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</si>
  <si>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</si>
  <si>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</si>
  <si>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</si>
  <si>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</si>
  <si>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</si>
  <si>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</si>
  <si>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</si>
  <si>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</si>
  <si>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</si>
  <si>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</si>
  <si>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</si>
  <si>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</si>
  <si>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</si>
  <si>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</si>
  <si>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</si>
  <si>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</si>
  <si>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</si>
  <si>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</si>
  <si>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</si>
  <si>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</si>
  <si>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</si>
  <si>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</si>
  <si>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</si>
  <si>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</si>
  <si>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</si>
  <si>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</si>
  <si>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</si>
  <si>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13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</si>
  <si>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</si>
  <si>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</si>
  <si>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</si>
  <si>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</si>
  <si>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</si>
  <si>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</si>
  <si>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</si>
  <si>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</si>
  <si>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</si>
  <si>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</si>
  <si>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</si>
  <si>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</si>
  <si>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</si>
  <si>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</si>
  <si>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</si>
  <si>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</si>
  <si>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</si>
  <si>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</si>
  <si>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</si>
  <si>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</si>
  <si>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</si>
  <si>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</si>
  <si>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</si>
  <si>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</si>
  <si>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TIPO DE NOTIFICACIONES, SEGÚN REGIÓN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</si>
  <si>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</si>
  <si>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</si>
  <si>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</si>
  <si>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</si>
  <si>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</si>
  <si>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</si>
  <si>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</si>
  <si>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</si>
  <si>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</si>
  <si>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</si>
  <si>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</si>
  <si>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</si>
  <si>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</si>
  <si>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</si>
  <si>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</si>
  <si>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</si>
  <si>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</si>
  <si>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</si>
  <si>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</si>
  <si>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</si>
  <si>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</si>
  <si>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</si>
  <si>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</si>
  <si>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</si>
  <si>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</si>
  <si>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</si>
  <si>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 RADIACIONES IONIZANTES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</si>
  <si>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</si>
  <si>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</si>
  <si>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</si>
  <si>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</si>
  <si>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</si>
  <si>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</si>
  <si>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</si>
  <si>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</si>
  <si>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</si>
  <si>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</si>
  <si>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</si>
  <si>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</si>
  <si>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</si>
  <si>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</si>
  <si>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</si>
  <si>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</si>
  <si>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</si>
  <si>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GENERADORES DE ENERGÍA, EXCEPTO MOTORES ELÉCTRICOS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</si>
  <si>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</si>
  <si>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</si>
  <si>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</si>
  <si>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</si>
  <si>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</si>
  <si>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</si>
  <si>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</si>
  <si>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</si>
  <si>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POR VÍA FÉRREA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</si>
  <si>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</si>
  <si>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</si>
  <si>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</si>
  <si>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</si>
  <si>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</si>
  <si>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</si>
  <si>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</si>
  <si>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RECIPIENTES DE PRESIÓN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</si>
  <si>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</si>
  <si>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</si>
  <si>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</si>
  <si>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</si>
  <si>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</si>
  <si>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</si>
  <si>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</si>
  <si>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</si>
  <si>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</si>
  <si>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</si>
  <si>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</si>
  <si>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</si>
  <si>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</si>
  <si>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</si>
  <si>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</si>
  <si>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</si>
  <si>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</si>
  <si>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</si>
  <si>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</si>
  <si>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</si>
  <si>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</si>
  <si>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</si>
  <si>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OTROS (ESPECIFICAR)</t>
  </si>
  <si>
    <t>NOTIFICACIONES DE ACCIDENTES MORTALES POR ACTIVIDAD ECONÓMICA, SEGÚN TIPO DE ACCIDENTE</t>
  </si>
  <si>
    <t>ELABORADO :   OGETIC / OFICINA DE ESTADÍSTICA</t>
  </si>
  <si>
    <t xml:space="preserve"> ANEXO N° 12</t>
  </si>
  <si>
    <t>ANEXO N° 15</t>
  </si>
  <si>
    <t>PARCIAL TEMPORAL</t>
  </si>
  <si>
    <t>HERIDAS CONTUSAS (POR GOLPES O DE BORDES IRREGULAR)</t>
  </si>
  <si>
    <t>ENFERMEDADES PROFESIONALES CAUSADAS POR AGENTES FÍSICOS</t>
  </si>
  <si>
    <t>TURNO</t>
  </si>
  <si>
    <t>HORNOS, FOGONES, ESTUFAS</t>
  </si>
  <si>
    <t>HIPOACUSIA NEUROSENSORIAL, BILATERAL</t>
  </si>
  <si>
    <t>INSTALACIONES ELÉCTRICAS,INCLUIDOS LOS MOTORES ELÉCTRICOS PERO CON EXCLUSIÓN DE LAS HERRAMIENTAS ELÉCTRICAS MANUALES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</si>
  <si>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</si>
  <si>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</si>
  <si>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</si>
  <si>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</si>
  <si>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</si>
  <si>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</si>
  <si>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</si>
  <si>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</si>
  <si>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</si>
  <si>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</si>
  <si>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</si>
  <si>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</si>
  <si>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</si>
  <si>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</si>
  <si>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</si>
  <si>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</si>
  <si>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</si>
  <si>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MÁQUINAS AGRÍCOLAS</t>
  </si>
  <si>
    <t>RADIACIONES</t>
  </si>
  <si>
    <t>DICIEMBRE</t>
  </si>
  <si>
    <t>NOVIEMBRE</t>
  </si>
  <si>
    <t xml:space="preserve"> ÁNCASH </t>
  </si>
  <si>
    <t xml:space="preserve"> APURÍMAC </t>
  </si>
  <si>
    <t xml:space="preserve"> AREQUIPA </t>
  </si>
  <si>
    <t xml:space="preserve"> AYACUCHO </t>
  </si>
  <si>
    <t xml:space="preserve"> CAJAMARCA </t>
  </si>
  <si>
    <t xml:space="preserve"> CALLAO </t>
  </si>
  <si>
    <t xml:space="preserve"> CUSCO </t>
  </si>
  <si>
    <t xml:space="preserve"> HUANCAVELICA </t>
  </si>
  <si>
    <t xml:space="preserve"> ICA </t>
  </si>
  <si>
    <t xml:space="preserve"> JUNÍN </t>
  </si>
  <si>
    <t xml:space="preserve"> LA LIBERTAD </t>
  </si>
  <si>
    <t xml:space="preserve"> LAMBAYEQUE </t>
  </si>
  <si>
    <t xml:space="preserve"> LIMA </t>
  </si>
  <si>
    <t xml:space="preserve"> LORETO </t>
  </si>
  <si>
    <t xml:space="preserve"> AMAZONAS 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</si>
  <si>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</si>
  <si>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</si>
  <si>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</si>
  <si>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</si>
  <si>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</si>
  <si>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</si>
  <si>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</si>
  <si>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</si>
  <si>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</si>
  <si>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</si>
  <si>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HUÁNUCO</t>
  </si>
  <si>
    <t>HERIDA DE BALA</t>
  </si>
  <si>
    <t>CAÍDAS DE CARGAS IZADAS (CONTENEDORES, PAQUETES DESCARGAS, ETC)</t>
  </si>
  <si>
    <t>2024</t>
  </si>
  <si>
    <t>PUNO</t>
  </si>
  <si>
    <t>TRABAJADOR INDEPENDIENTE</t>
  </si>
  <si>
    <t>ASFIXIA</t>
  </si>
  <si>
    <t>INTOXICACIONES POR PLAGUICIDAS</t>
  </si>
  <si>
    <t>CHOQUE DE VEHÍCULOS DE TRABAJO</t>
  </si>
  <si>
    <t>EXPLOSIVOS</t>
  </si>
  <si>
    <t>APARATO DIGESTIVO EN GENERAL</t>
  </si>
  <si>
    <t>DERRUMBES (ZANJAS, TALUDES, CALZADURAS,EXCAVACIONES,DE TERRENOS EN GENERAL, ETC)</t>
  </si>
  <si>
    <t>DESPRENDIMIENTO DE ROCAS</t>
  </si>
  <si>
    <t>INCENDIOS</t>
  </si>
  <si>
    <t>MADRE DE DIOS</t>
  </si>
  <si>
    <t>MOQUEGUA</t>
  </si>
  <si>
    <t>PASCO</t>
  </si>
  <si>
    <t>PIURA</t>
  </si>
  <si>
    <t>SAN MARTIN</t>
  </si>
  <si>
    <t>TACNA</t>
  </si>
  <si>
    <t>UCAYALI</t>
  </si>
  <si>
    <t>ABRIL  2024</t>
  </si>
  <si>
    <t>ABRIL 2024</t>
  </si>
  <si>
    <t>EXPOSICIÓN AL FRÍO (DE LA ATMÓSFERA O DEL AMBIENTE DE TRABAJO)</t>
  </si>
  <si>
    <t>MEDIOS DE TRANSPORTE ACUÁTICO</t>
  </si>
  <si>
    <t>MEDIOS DE TRANSPORTE POR AIRE</t>
  </si>
  <si>
    <t>PLANTAS REFRIGERADORAS</t>
  </si>
  <si>
    <t>ABRIL   2024</t>
  </si>
  <si>
    <t>UBICACIONES MÚLTIPLES, COMPROMISO DE DOS O MAS ZONAS AFECTADAS</t>
  </si>
  <si>
    <t xml:space="preserve"> ABRIL  2024</t>
  </si>
  <si>
    <t>INCURSIONES TERRORISTAS/ATENTADOS/SABOTAJES</t>
  </si>
  <si>
    <t>SITUACIONES DE CONMOCIÓN CIVIL / MOTINES</t>
  </si>
  <si>
    <t>SÍNDROME DEL MANGUITO ROTATORIO</t>
  </si>
  <si>
    <t>APARATO PSÍQUICO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</si>
</sst>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9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b/>
      <sz val="7"/>
      <name val="Omnes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sz val="7"/>
      <color rgb="FFFF0000"/>
      <name val="Omnes Medium"/>
      <family val="3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b/>
      <sz val="8"/>
      <color theme="0"/>
      <name val="Omnes"/>
    </font>
    <font>
      <sz val="8"/>
      <color theme="0"/>
      <name val="Omnes"/>
    </font>
    <font>
      <sz val="10"/>
      <color theme="0"/>
      <name val="Helvetica Condensed"/>
      <family val="2"/>
    </font>
    <font>
      <b/>
      <sz val="10"/>
      <color theme="0"/>
      <name val="Helvetica Condensed"/>
      <family val="2"/>
    </font>
    <font>
      <sz val="7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6" fillId="0" borderId="0"/>
  </cellStyleXfs>
  <cellXfs count="3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10" fontId="45" fillId="0" borderId="0" xfId="1" applyNumberFormat="1" applyFont="1" applyBorder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0" fontId="45" fillId="0" borderId="0" xfId="1" applyNumberFormat="1" applyFont="1" applyAlignment="1">
      <alignment vertical="center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164" fontId="75" fillId="0" borderId="0" xfId="2" applyNumberFormat="1" applyFont="1" applyAlignment="1">
      <alignment horizontal="right" vertical="center" wrapText="1" indent="2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164" fontId="31" fillId="0" borderId="0" xfId="2" applyNumberFormat="1" applyFont="1" applyAlignment="1">
      <alignment horizontal="right" vertical="center" wrapText="1" indent="1"/>
    </xf>
    <xf numFmtId="164" fontId="42" fillId="0" borderId="0" xfId="2" applyNumberFormat="1" applyFont="1" applyAlignment="1">
      <alignment horizontal="righ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7" fillId="0" borderId="0" xfId="10" applyFont="1"/>
    <xf numFmtId="0" fontId="77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8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1" fillId="0" borderId="0" xfId="0" applyFont="1" applyAlignment="1">
      <alignment vertical="center"/>
    </xf>
    <xf numFmtId="0" fontId="81" fillId="0" borderId="0" xfId="0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0" fontId="82" fillId="0" borderId="0" xfId="0" applyFont="1" applyAlignment="1">
      <alignment vertical="center"/>
    </xf>
    <xf numFmtId="164" fontId="82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1" fillId="0" borderId="0" xfId="0" applyFont="1"/>
    <xf numFmtId="164" fontId="81" fillId="0" borderId="0" xfId="0" applyNumberFormat="1" applyFont="1" applyAlignment="1">
      <alignment vertical="center"/>
    </xf>
    <xf numFmtId="164" fontId="84" fillId="0" borderId="0" xfId="0" applyNumberFormat="1" applyFont="1" applyAlignment="1">
      <alignment vertical="center"/>
    </xf>
    <xf numFmtId="0" fontId="84" fillId="0" borderId="0" xfId="0" applyFont="1" applyAlignment="1">
      <alignment vertical="center"/>
    </xf>
    <xf numFmtId="164" fontId="81" fillId="0" borderId="0" xfId="0" applyNumberFormat="1" applyFont="1" applyAlignment="1">
      <alignment horizontal="left"/>
    </xf>
    <xf numFmtId="0" fontId="84" fillId="0" borderId="0" xfId="0" applyFont="1" applyAlignment="1">
      <alignment horizontal="center" vertical="top"/>
    </xf>
    <xf numFmtId="0" fontId="81" fillId="0" borderId="0" xfId="0" applyFont="1" applyAlignment="1">
      <alignment horizontal="left" vertical="center"/>
    </xf>
    <xf numFmtId="164" fontId="81" fillId="0" borderId="0" xfId="0" applyNumberFormat="1" applyFont="1" applyAlignment="1">
      <alignment horizontal="left" vertical="center"/>
    </xf>
    <xf numFmtId="0" fontId="81" fillId="0" borderId="0" xfId="8" applyFont="1" applyAlignment="1">
      <alignment vertical="center"/>
    </xf>
    <xf numFmtId="0" fontId="84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164" fontId="65" fillId="5" borderId="0" xfId="2" applyNumberFormat="1" applyFont="1" applyFill="1" applyAlignment="1">
      <alignment horizontal="right" vertical="center" wrapText="1" indent="2"/>
    </xf>
    <xf numFmtId="2" fontId="22" fillId="0" borderId="0" xfId="0" quotePrefix="1" applyNumberFormat="1" applyFont="1" applyAlignment="1">
      <alignment horizontal="center" vertical="center" wrapText="1"/>
    </xf>
    <xf numFmtId="167" fontId="85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33" fillId="8" borderId="0" xfId="0" applyFont="1" applyFill="1" applyAlignment="1">
      <alignment horizontal="left" vertical="center" indent="1"/>
    </xf>
    <xf numFmtId="0" fontId="27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49" fontId="86" fillId="8" borderId="0" xfId="0" applyNumberFormat="1" applyFont="1" applyFill="1" applyAlignment="1">
      <alignment horizontal="left" vertical="center" wrapText="1" indent="1"/>
    </xf>
    <xf numFmtId="3" fontId="87" fillId="7" borderId="0" xfId="0" applyNumberFormat="1" applyFont="1" applyFill="1" applyAlignment="1">
      <alignment horizontal="center" vertical="center"/>
    </xf>
    <xf numFmtId="164" fontId="87" fillId="7" borderId="0" xfId="8" applyNumberFormat="1" applyFont="1" applyFill="1" applyAlignment="1">
      <alignment horizontal="right" vertical="center" wrapText="1" indent="4"/>
    </xf>
    <xf numFmtId="168" fontId="87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8" fillId="0" borderId="0" xfId="2" applyNumberFormat="1" applyFont="1" applyAlignment="1">
      <alignment horizontal="right" vertical="center" wrapText="1" indent="1"/>
    </xf>
    <xf numFmtId="164" fontId="89" fillId="0" borderId="0" xfId="2" applyNumberFormat="1" applyFont="1" applyAlignment="1">
      <alignment horizontal="right" vertical="center" wrapText="1" indent="2"/>
    </xf>
    <xf numFmtId="164" fontId="90" fillId="0" borderId="0" xfId="2" applyNumberFormat="1" applyFont="1" applyAlignment="1">
      <alignment horizontal="right" vertical="center" wrapText="1" indent="1"/>
    </xf>
    <xf numFmtId="164" fontId="91" fillId="8" borderId="0" xfId="0" applyNumberFormat="1" applyFont="1" applyFill="1" applyAlignment="1">
      <alignment vertical="center"/>
    </xf>
    <xf numFmtId="164" fontId="92" fillId="8" borderId="0" xfId="0" applyNumberFormat="1" applyFont="1" applyFill="1" applyAlignment="1">
      <alignment vertical="center"/>
    </xf>
    <xf numFmtId="164" fontId="93" fillId="8" borderId="0" xfId="0" applyNumberFormat="1" applyFont="1" applyFill="1" applyAlignment="1">
      <alignment vertical="center"/>
    </xf>
    <xf numFmtId="164" fontId="94" fillId="8" borderId="0" xfId="0" applyNumberFormat="1" applyFont="1" applyFill="1" applyAlignment="1">
      <alignment vertical="center"/>
    </xf>
    <xf numFmtId="164" fontId="92" fillId="8" borderId="0" xfId="2" applyNumberFormat="1" applyFont="1" applyFill="1" applyAlignment="1">
      <alignment vertical="center" wrapText="1"/>
    </xf>
    <xf numFmtId="0" fontId="92" fillId="8" borderId="0" xfId="6" applyFont="1" applyFill="1" applyAlignment="1">
      <alignment vertical="center"/>
    </xf>
    <xf numFmtId="10" fontId="92" fillId="8" borderId="0" xfId="1" applyNumberFormat="1" applyFont="1" applyFill="1" applyBorder="1" applyAlignment="1">
      <alignment vertical="center"/>
    </xf>
    <xf numFmtId="164" fontId="92" fillId="8" borderId="0" xfId="6" applyNumberFormat="1" applyFont="1" applyFill="1" applyAlignment="1">
      <alignment vertical="center"/>
    </xf>
    <xf numFmtId="0" fontId="91" fillId="8" borderId="0" xfId="0" applyFont="1" applyFill="1" applyAlignment="1">
      <alignment horizontal="center" vertical="center" wrapText="1"/>
    </xf>
    <xf numFmtId="0" fontId="95" fillId="8" borderId="0" xfId="0" applyFont="1" applyFill="1" applyAlignment="1">
      <alignment horizontal="left" vertical="center" indent="1"/>
    </xf>
    <xf numFmtId="166" fontId="45" fillId="0" borderId="0" xfId="0" applyNumberFormat="1" applyFont="1" applyAlignment="1">
      <alignment vertical="center"/>
    </xf>
    <xf numFmtId="164" fontId="96" fillId="0" borderId="0" xfId="0" applyNumberFormat="1" applyFont="1" applyAlignment="1">
      <alignment horizontal="left" vertical="center"/>
    </xf>
    <xf numFmtId="164" fontId="96" fillId="0" borderId="0" xfId="0" applyNumberFormat="1" applyFont="1" applyAlignment="1">
      <alignment vertical="center"/>
    </xf>
    <xf numFmtId="164" fontId="97" fillId="0" borderId="0" xfId="0" applyNumberFormat="1" applyFont="1" applyAlignment="1">
      <alignment horizontal="left" vertical="center"/>
    </xf>
    <xf numFmtId="164" fontId="97" fillId="0" borderId="0" xfId="0" applyNumberFormat="1" applyFont="1" applyAlignment="1">
      <alignment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1" fillId="0" borderId="0" xfId="0" quotePrefix="1" applyFont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2" fillId="0" borderId="0" xfId="0" quotePrefix="1" applyNumberFormat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81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1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80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49" fontId="81" fillId="0" borderId="0" xfId="0" quotePrefix="1" applyNumberFormat="1" applyFont="1" applyAlignment="1">
      <alignment horizontal="center" vertical="top" wrapText="1"/>
    </xf>
    <xf numFmtId="49" fontId="81" fillId="0" borderId="0" xfId="0" quotePrefix="1" applyNumberFormat="1" applyFont="1" applyAlignment="1">
      <alignment horizontal="center" vertical="top"/>
    </xf>
    <xf numFmtId="49" fontId="81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1" fillId="0" borderId="0" xfId="8" applyFont="1" applyAlignment="1">
      <alignment horizontal="center" vertical="center"/>
    </xf>
    <xf numFmtId="0" fontId="81" fillId="0" borderId="0" xfId="8" applyFont="1" applyAlignment="1">
      <alignment horizontal="center" vertical="center" wrapText="1"/>
    </xf>
    <xf numFmtId="49" fontId="81" fillId="0" borderId="0" xfId="8" quotePrefix="1" applyNumberFormat="1" applyFont="1" applyAlignment="1">
      <alignment horizontal="center" vertical="top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DA251D"/>
      <color rgb="FFF6383D"/>
      <color rgb="FFFF3B3B"/>
      <color rgb="FFFEDEE0"/>
      <color rgb="FFFF6D6D"/>
      <color rgb="FFFCB6BB"/>
      <color rgb="FFC7090E"/>
      <color rgb="FFFF2B2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ABRIL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6627192671787808"/>
                  <c:y val="9.3359638188587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21773637271051"/>
                      <c:h val="0.182858078442400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3331328898222693"/>
                  <c:y val="-6.0688025955930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6367672398635581"/>
                  <c:y val="-5.97889273605910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73568833671"/>
                      <c:h val="0.252403208887769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18986765544048878"/>
                  <c:y val="0.118284477046020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595419587158"/>
                      <c:h val="0.1714626559579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31</c:v>
                </c:pt>
                <c:pt idx="1">
                  <c:v>3372</c:v>
                </c:pt>
                <c:pt idx="2">
                  <c:v>41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ABRIL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2.2544681162598494E-2"/>
                  <c:y val="6.22225287687723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54663079531661"/>
                      <c:h val="0.15017244883802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4.8501312333609874E-3"/>
                  <c:y val="-2.68072396793075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79629882320834"/>
                      <c:h val="0.124397710203150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9.0100241650358515E-3"/>
                  <c:y val="-0.101192837564916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048648176"/>
                      <c:h val="0.13862393390278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-1.9361966868527994E-2"/>
                  <c:y val="-8.08761455199799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1865885553658"/>
                      <c:h val="0.1372122408141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5.3597942863096944E-2"/>
                  <c:y val="-8.284147576953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4.5545379104471394E-2"/>
                  <c:y val="-1.2372906839462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2.7812444436632083E-2"/>
                  <c:y val="3.4759652562172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05132956589752"/>
                      <c:h val="0.156981403040740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2353784258302143E-2"/>
                  <c:y val="0.153862467580218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89956238883102"/>
                      <c:h val="0.19268438261030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6.0514108402760912E-2"/>
                  <c:y val="0.139573499436785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20355423514105381"/>
                  <c:y val="0.12879398433728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COMERCIO AL POR MAYOR Y AL POR MENOR; REPARACIÓN DE VEHÍCULOS AUTOMOTORES </c:v>
                </c:pt>
                <c:pt idx="3">
                  <c:v> TRANSPORTES, ALMACENAM. Y COMUN. </c:v>
                </c:pt>
                <c:pt idx="4">
                  <c:v> CONSTRUCCIÓN </c:v>
                </c:pt>
                <c:pt idx="5">
                  <c:v> HOTELES Y RESTAURANTES </c:v>
                </c:pt>
                <c:pt idx="6">
                  <c:v> EXPLOTACIÓN DE MINAS Y CANTERAS </c:v>
                </c:pt>
                <c:pt idx="7">
                  <c:v> OTRAS ACT.,SERV.COM.,SOC.Y PER. </c:v>
                </c:pt>
                <c:pt idx="8">
                  <c:v> ADM.PÚBLICA, PLANES DE SEG.,SOC.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712</c:v>
                </c:pt>
                <c:pt idx="1">
                  <c:v>521</c:v>
                </c:pt>
                <c:pt idx="2">
                  <c:v>399</c:v>
                </c:pt>
                <c:pt idx="3">
                  <c:v>391</c:v>
                </c:pt>
                <c:pt idx="4">
                  <c:v>353</c:v>
                </c:pt>
                <c:pt idx="5">
                  <c:v>251</c:v>
                </c:pt>
                <c:pt idx="6">
                  <c:v>198</c:v>
                </c:pt>
                <c:pt idx="7">
                  <c:v>194</c:v>
                </c:pt>
                <c:pt idx="8">
                  <c:v>182</c:v>
                </c:pt>
                <c:pt idx="9" formatCode="_(* #,##0_);_(* \(#,##0\);_(* &quot;-&quot;_);_(@_)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ABRIL 2024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838425217021905"/>
          <c:y val="0.16871785615407472"/>
          <c:w val="0.7548289355811183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'C-3'!$A$8:$A$18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PEÓN </c:v>
                </c:pt>
                <c:pt idx="7">
                  <c:v> TÉCNICO </c:v>
                </c:pt>
                <c:pt idx="8">
                  <c:v> TRABAJADOR INDEPENDIENTE </c:v>
                </c:pt>
                <c:pt idx="9">
                  <c:v> OTROS </c:v>
                </c:pt>
              </c:strCache>
            </c:strRef>
          </c:cat>
          <c:val>
            <c:numRef>
              <c:f>'C-3'!$E$8:$E$18</c:f>
              <c:numCache>
                <c:formatCode>_(* #\ ##0_);_(* \(#\ ##0\);_(* "-"_);_(@_)</c:formatCode>
                <c:ptCount val="11"/>
                <c:pt idx="0">
                  <c:v>15</c:v>
                </c:pt>
                <c:pt idx="1">
                  <c:v>1819</c:v>
                </c:pt>
                <c:pt idx="2">
                  <c:v>9</c:v>
                </c:pt>
                <c:pt idx="3">
                  <c:v>11</c:v>
                </c:pt>
                <c:pt idx="4">
                  <c:v>27</c:v>
                </c:pt>
                <c:pt idx="5">
                  <c:v>751</c:v>
                </c:pt>
                <c:pt idx="6">
                  <c:v>116</c:v>
                </c:pt>
                <c:pt idx="7">
                  <c:v>131</c:v>
                </c:pt>
                <c:pt idx="8">
                  <c:v>2</c:v>
                </c:pt>
                <c:pt idx="9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ABRIL 2024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9.1899996253683877E-2"/>
                  <c:y val="2.0065830472119186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6.9942681363326056E-2"/>
                  <c:y val="2.554224092391523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8.1338561125931977E-2"/>
                  <c:y val="-6.481464782086708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3143351745783302"/>
                  <c:y val="-6.751903570467036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23198932508033768"/>
                  <c:y val="-1.327254445286691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67358763882184"/>
                      <c:h val="0.11431491200796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0.16540167793336552"/>
                  <c:y val="5.279433543912189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41061914117785"/>
                      <c:h val="0.157949665990856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1.8735222864183523E-2"/>
                  <c:y val="4.239815947899797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1128307164622"/>
                      <c:h val="0.137849682801090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4.728430644255472E-2"/>
                  <c:y val="1.513173743788347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7.6660095722133698E-2"/>
                  <c:y val="-4.278373221739557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92657674953917"/>
                      <c:h val="0.24214239528574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3.4877318346156025E-2"/>
                  <c:y val="-1.761708774280721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OTROS</c:v>
                </c:pt>
                <c:pt idx="3">
                  <c:v>MANO (CON EXCEPCIÓN DE LOS DEDOS SOLOS)</c:v>
                </c:pt>
                <c:pt idx="4">
                  <c:v>RODILLA</c:v>
                </c:pt>
                <c:pt idx="5">
                  <c:v>REGIÓN LUMBOSACRA (COLUMNA VERTEBRAL Y MUSCULAR ADYACENTES)</c:v>
                </c:pt>
                <c:pt idx="6">
                  <c:v>CABEZA, UBICACIONES MÚLTIPLES</c:v>
                </c:pt>
                <c:pt idx="7">
                  <c:v>TOBILLO</c:v>
                </c:pt>
                <c:pt idx="8">
                  <c:v>UBICACIONES MÚLTIPLES, COMPROMISO DE DOS O MAS ZONAS AFECTADAS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512</c:v>
                </c:pt>
                <c:pt idx="1">
                  <c:v>355</c:v>
                </c:pt>
                <c:pt idx="2">
                  <c:v>332</c:v>
                </c:pt>
                <c:pt idx="3">
                  <c:v>221</c:v>
                </c:pt>
                <c:pt idx="4">
                  <c:v>183</c:v>
                </c:pt>
                <c:pt idx="5">
                  <c:v>175</c:v>
                </c:pt>
                <c:pt idx="6">
                  <c:v>172</c:v>
                </c:pt>
                <c:pt idx="7">
                  <c:v>167</c:v>
                </c:pt>
                <c:pt idx="8">
                  <c:v>167</c:v>
                </c:pt>
                <c:pt idx="9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ABRIL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'C-8'!$A$8:$A$27</c:f>
              <c:strCache>
                <c:ptCount val="20"/>
                <c:pt idx="1">
                  <c:v>CONTUSIONES</c:v>
                </c:pt>
                <c:pt idx="2">
                  <c:v>OTROS</c:v>
                </c:pt>
                <c:pt idx="3">
                  <c:v>TRAUMATISMOS INTERNOS</c:v>
                </c:pt>
                <c:pt idx="4">
                  <c:v>TORCEDURAS Y ESGUINCES</c:v>
                </c:pt>
                <c:pt idx="5">
                  <c:v>CUERPO EXTRAÑO EN OJOS</c:v>
                </c:pt>
                <c:pt idx="6">
                  <c:v>HERIDAS CORTANTES</c:v>
                </c:pt>
                <c:pt idx="7">
                  <c:v>FRACTURAS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HERIDAS PUNZANTES</c:v>
                </c:pt>
                <c:pt idx="11">
                  <c:v>HERIDA DE TEJIDOS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ASFIXIA</c:v>
                </c:pt>
                <c:pt idx="15">
                  <c:v>INTOXICACIONES</c:v>
                </c:pt>
                <c:pt idx="16">
                  <c:v>EFECTOS DE ELECTRICIDAD</c:v>
                </c:pt>
                <c:pt idx="17">
                  <c:v>ESCORIACIONES</c:v>
                </c:pt>
                <c:pt idx="18">
                  <c:v>HERIDA DE BALA</c:v>
                </c:pt>
                <c:pt idx="19">
                  <c:v>INTOXICACIONES POR PLAGUICIDAS</c:v>
                </c:pt>
              </c:strCache>
            </c:strRef>
          </c:cat>
          <c:val>
            <c:numRef>
              <c:f>'C-8'!$D$8:$D$27</c:f>
              <c:numCache>
                <c:formatCode>_(* #\ ##0_);_(* \(#\ ##0\);_(* "-"_);_(@_)</c:formatCode>
                <c:ptCount val="20"/>
                <c:pt idx="1">
                  <c:v>955</c:v>
                </c:pt>
                <c:pt idx="2">
                  <c:v>611</c:v>
                </c:pt>
                <c:pt idx="3">
                  <c:v>337</c:v>
                </c:pt>
                <c:pt idx="4">
                  <c:v>323</c:v>
                </c:pt>
                <c:pt idx="5">
                  <c:v>274</c:v>
                </c:pt>
                <c:pt idx="6">
                  <c:v>266</c:v>
                </c:pt>
                <c:pt idx="7">
                  <c:v>171</c:v>
                </c:pt>
                <c:pt idx="8">
                  <c:v>161</c:v>
                </c:pt>
                <c:pt idx="9">
                  <c:v>103</c:v>
                </c:pt>
                <c:pt idx="10">
                  <c:v>54</c:v>
                </c:pt>
                <c:pt idx="11">
                  <c:v>49</c:v>
                </c:pt>
                <c:pt idx="12">
                  <c:v>32</c:v>
                </c:pt>
                <c:pt idx="13">
                  <c:v>17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ABRIL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5060701291486403"/>
          <c:y val="4.7256650264530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1.6269282676224409E-2"/>
                  <c:y val="-2.49574023977494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2.0382781140074652E-2"/>
                  <c:y val="7.7044940637870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5640579988025"/>
                      <c:h val="9.82791095757902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3.2546112163716112E-2"/>
                  <c:y val="8.35326000318826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31035411043123"/>
                      <c:h val="0.14688037342966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8.4765620486096701E-3"/>
                  <c:y val="-7.78950936282635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3635663719476"/>
                      <c:h val="0.131322831973591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5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31</c:v>
                </c:pt>
                <c:pt idx="1">
                  <c:v>2825</c:v>
                </c:pt>
                <c:pt idx="2">
                  <c:v>0</c:v>
                </c:pt>
                <c:pt idx="3">
                  <c:v>176</c:v>
                </c:pt>
                <c:pt idx="4">
                  <c:v>4</c:v>
                </c:pt>
                <c:pt idx="5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7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700">
                <a:latin typeface="Omnes Medium" pitchFamily="2" charset="0"/>
              </a:defRPr>
            </a:pPr>
            <a:r>
              <a:rPr lang="es-ES_tradnl" sz="700" b="1" i="0" u="none" strike="noStrike" baseline="0">
                <a:effectLst/>
                <a:latin typeface="Omnes Medium" pitchFamily="2" charset="0"/>
              </a:rPr>
              <a:t> ABRIL 2024</a:t>
            </a:r>
            <a:endParaRPr lang="es-PE" sz="7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237128542400722"/>
          <c:y val="5.2923669017254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1149442300236"/>
          <c:y val="0.2373528987296202"/>
          <c:w val="0.54074534526224682"/>
          <c:h val="0.51480541477522923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9.3511139515839697E-2"/>
                  <c:y val="-0.32368623188673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57405348705132"/>
                      <c:h val="0.162289950672406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3728158166967258"/>
                  <c:y val="-0.203205791379856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25430240471323"/>
                      <c:h val="0.130147189817930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5670323663748792"/>
                  <c:y val="-7.6589930742599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1195889126098"/>
                      <c:h val="0.212154644728724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17328269819537903"/>
                  <c:y val="7.434029431619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54678387505208"/>
                      <c:h val="0.124284020365407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0.26477365417627269"/>
                  <c:y val="0.150415195499775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46296239689433"/>
                      <c:h val="0.11346245240238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3.1965173729147596E-2"/>
                  <c:y val="0.139698695152721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03697405445234"/>
                      <c:h val="0.143674348012490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2461454524101028"/>
                  <c:y val="0.142521908249935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5.1736849048620352E-2"/>
                  <c:y val="-1.04060552779890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00194346261331"/>
                      <c:h val="0.122861708814419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6.1146143916012273E-2"/>
                  <c:y val="-8.6905482672569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'C-13'!$A$7:$A$14</c:f>
              <c:strCache>
                <c:ptCount val="8"/>
                <c:pt idx="0">
                  <c:v>CAÍDAS DE CARGAS IZADAS (CONTENEDORES, PAQUETES DESCARGAS, ETC)</c:v>
                </c:pt>
                <c:pt idx="1">
                  <c:v>CHOQUE DE VEHÍCULOS DE TRABAJO</c:v>
                </c:pt>
                <c:pt idx="2">
                  <c:v>DERRUMBES (ZANJAS, TALUDES, CALZADURAS,EXCAVACIONES,DE TERRENOS EN GENERAL, ETC)</c:v>
                </c:pt>
                <c:pt idx="3">
                  <c:v>DESPRENDIMIENTO DE ROCAS</c:v>
                </c:pt>
                <c:pt idx="4">
                  <c:v>INCENDIOS</c:v>
                </c:pt>
                <c:pt idx="5">
                  <c:v>INCURSIONES TERRORISTAS/ATENTADOS/SABOTAJES</c:v>
                </c:pt>
                <c:pt idx="6">
                  <c:v>SITUACIONES DE CONMOCIÓN CIVIL / MOTINES</c:v>
                </c:pt>
                <c:pt idx="7">
                  <c:v>OTROS</c:v>
                </c:pt>
              </c:strCache>
            </c:strRef>
          </c:cat>
          <c:val>
            <c:numRef>
              <c:f>'C-13'!$B$7:$B$14</c:f>
              <c:numCache>
                <c:formatCode>_(* #,##0_);_(* \(#,##0\);_(* "-"_);_(@_)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33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117695</xdr:colOff>
      <xdr:row>26</xdr:row>
      <xdr:rowOff>112700</xdr:rowOff>
    </xdr:from>
    <xdr:to>
      <xdr:col>5</xdr:col>
      <xdr:colOff>622456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19</xdr:row>
      <xdr:rowOff>155885</xdr:rowOff>
    </xdr:from>
    <xdr:to>
      <xdr:col>4</xdr:col>
      <xdr:colOff>838200</xdr:colOff>
      <xdr:row>32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942474</xdr:colOff>
      <xdr:row>50</xdr:row>
      <xdr:rowOff>84705</xdr:rowOff>
    </xdr:from>
    <xdr:to>
      <xdr:col>2</xdr:col>
      <xdr:colOff>108857</xdr:colOff>
      <xdr:row>58</xdr:row>
      <xdr:rowOff>34698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29</xdr:row>
      <xdr:rowOff>76200</xdr:rowOff>
    </xdr:from>
    <xdr:to>
      <xdr:col>3</xdr:col>
      <xdr:colOff>379347</xdr:colOff>
      <xdr:row>45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597775</xdr:colOff>
      <xdr:row>15</xdr:row>
      <xdr:rowOff>126401</xdr:rowOff>
    </xdr:from>
    <xdr:to>
      <xdr:col>4</xdr:col>
      <xdr:colOff>229914</xdr:colOff>
      <xdr:row>27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830687</xdr:colOff>
      <xdr:row>16</xdr:row>
      <xdr:rowOff>194960</xdr:rowOff>
    </xdr:from>
    <xdr:to>
      <xdr:col>3</xdr:col>
      <xdr:colOff>444407</xdr:colOff>
      <xdr:row>32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1"/>
  <sheetViews>
    <sheetView showGridLines="0" tabSelected="1" zoomScale="115" zoomScaleNormal="115" zoomScaleSheetLayoutView="110" workbookViewId="0">
      <selection activeCell="K5" sqref="K5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13"/>
      <c r="B1" s="271" t="s">
        <v>148</v>
      </c>
      <c r="C1" s="271"/>
      <c r="D1" s="271"/>
      <c r="E1" s="271"/>
      <c r="F1" s="271"/>
      <c r="G1" s="271"/>
      <c r="H1" s="213"/>
      <c r="I1" s="37"/>
    </row>
    <row r="2" spans="1:18" ht="13.5" customHeight="1" x14ac:dyDescent="0.2">
      <c r="A2" s="213"/>
      <c r="B2" s="213" t="s">
        <v>82</v>
      </c>
      <c r="C2" s="213"/>
      <c r="D2" s="213"/>
      <c r="E2" s="213"/>
      <c r="F2" s="213"/>
      <c r="G2" s="213"/>
      <c r="H2" s="213"/>
      <c r="J2" s="38" t="s">
        <v>151</v>
      </c>
    </row>
    <row r="3" spans="1:18" s="39" customFormat="1" ht="13.5" customHeight="1" x14ac:dyDescent="0.2">
      <c r="A3" s="272" t="s">
        <v>163</v>
      </c>
      <c r="B3" s="272"/>
      <c r="C3" s="272"/>
      <c r="D3" s="272"/>
      <c r="E3" s="272"/>
      <c r="F3" s="272"/>
      <c r="G3" s="272"/>
      <c r="H3" s="272"/>
      <c r="I3" s="38"/>
      <c r="J3" s="38"/>
      <c r="K3" s="38"/>
      <c r="L3" s="38"/>
    </row>
    <row r="4" spans="1:18" s="39" customFormat="1" ht="13.5" customHeight="1" x14ac:dyDescent="0.2">
      <c r="A4" s="213"/>
      <c r="B4" s="275" t="s">
        <v>327</v>
      </c>
      <c r="C4" s="275"/>
      <c r="D4" s="275"/>
      <c r="E4" s="275"/>
      <c r="F4" s="275"/>
      <c r="G4" s="275"/>
      <c r="H4" s="214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31"/>
      <c r="D5" s="231"/>
      <c r="E5" s="231"/>
      <c r="F5" s="231"/>
      <c r="G5" s="46"/>
      <c r="H5" s="46"/>
      <c r="J5" s="38" t="s">
        <v>150</v>
      </c>
      <c r="K5" s="38"/>
      <c r="L5" s="38"/>
    </row>
    <row r="6" spans="1:18" s="39" customFormat="1" ht="15" customHeight="1" x14ac:dyDescent="0.2">
      <c r="B6" s="274" t="s">
        <v>164</v>
      </c>
      <c r="C6" s="273" t="s">
        <v>34</v>
      </c>
      <c r="D6" s="273"/>
      <c r="E6" s="273"/>
      <c r="F6" s="273"/>
      <c r="G6" s="274" t="s">
        <v>0</v>
      </c>
      <c r="I6" s="38"/>
      <c r="J6" s="150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74"/>
      <c r="C7" s="53" t="s">
        <v>275</v>
      </c>
      <c r="D7" s="53" t="s">
        <v>29</v>
      </c>
      <c r="E7" s="53" t="s">
        <v>43</v>
      </c>
      <c r="F7" s="53" t="s">
        <v>31</v>
      </c>
      <c r="G7" s="274"/>
      <c r="I7" s="38"/>
      <c r="J7" s="150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41"/>
      <c r="H8" s="38"/>
      <c r="I8" s="38"/>
      <c r="J8" s="150"/>
      <c r="K8" s="155"/>
      <c r="L8" s="3"/>
      <c r="M8" s="2"/>
      <c r="N8" s="156"/>
      <c r="O8" s="156"/>
      <c r="P8" s="156"/>
      <c r="Q8" s="156"/>
      <c r="R8" s="2"/>
    </row>
    <row r="9" spans="1:18" s="39" customFormat="1" ht="12" customHeight="1" x14ac:dyDescent="0.2">
      <c r="B9" s="187" t="s">
        <v>295</v>
      </c>
      <c r="C9" s="200">
        <v>0</v>
      </c>
      <c r="D9" s="200">
        <v>0</v>
      </c>
      <c r="E9" s="200">
        <v>0</v>
      </c>
      <c r="F9" s="200">
        <v>0</v>
      </c>
      <c r="G9" s="203">
        <f>SUM(C9:F9)</f>
        <v>0</v>
      </c>
      <c r="H9" s="38"/>
      <c r="J9" s="151"/>
      <c r="K9" s="3"/>
      <c r="L9" s="3"/>
      <c r="M9" s="2"/>
      <c r="N9" s="156"/>
      <c r="O9" s="156"/>
      <c r="P9" s="156"/>
      <c r="Q9" s="156"/>
      <c r="R9" s="2"/>
    </row>
    <row r="10" spans="1:18" s="39" customFormat="1" ht="12" customHeight="1" x14ac:dyDescent="0.2">
      <c r="B10" s="186" t="s">
        <v>281</v>
      </c>
      <c r="C10" s="200">
        <v>2</v>
      </c>
      <c r="D10" s="200">
        <v>176</v>
      </c>
      <c r="E10" s="200">
        <v>5</v>
      </c>
      <c r="F10" s="200">
        <v>0</v>
      </c>
      <c r="G10" s="203">
        <f t="shared" ref="G10:G32" si="0">SUM(C10:F10)</f>
        <v>183</v>
      </c>
      <c r="H10" s="38"/>
      <c r="I10" s="38"/>
      <c r="J10" s="151"/>
      <c r="K10" s="157"/>
      <c r="L10" s="3"/>
      <c r="M10" s="2"/>
      <c r="N10" s="156"/>
      <c r="O10" s="156"/>
      <c r="P10" s="156"/>
      <c r="Q10" s="156"/>
      <c r="R10" s="2"/>
    </row>
    <row r="11" spans="1:18" s="39" customFormat="1" ht="12" customHeight="1" x14ac:dyDescent="0.2">
      <c r="B11" s="186" t="s">
        <v>282</v>
      </c>
      <c r="C11" s="200">
        <v>0</v>
      </c>
      <c r="D11" s="200">
        <v>9</v>
      </c>
      <c r="E11" s="200">
        <v>0</v>
      </c>
      <c r="F11" s="200">
        <v>0</v>
      </c>
      <c r="G11" s="203">
        <f t="shared" si="0"/>
        <v>9</v>
      </c>
      <c r="H11" s="38"/>
      <c r="I11" s="38"/>
      <c r="J11" s="151"/>
      <c r="K11" s="3"/>
      <c r="L11" s="3"/>
      <c r="M11" s="2"/>
      <c r="N11" s="156"/>
      <c r="O11" s="156"/>
      <c r="P11" s="156"/>
      <c r="Q11" s="156"/>
      <c r="R11" s="2"/>
    </row>
    <row r="12" spans="1:18" s="39" customFormat="1" ht="12" customHeight="1" x14ac:dyDescent="0.2">
      <c r="B12" s="186" t="s">
        <v>283</v>
      </c>
      <c r="C12" s="200">
        <v>3</v>
      </c>
      <c r="D12" s="200">
        <v>324</v>
      </c>
      <c r="E12" s="200">
        <v>2</v>
      </c>
      <c r="F12" s="200">
        <v>0</v>
      </c>
      <c r="G12" s="203">
        <f t="shared" si="0"/>
        <v>329</v>
      </c>
      <c r="H12" s="38"/>
      <c r="I12" s="38"/>
      <c r="J12" s="151"/>
      <c r="K12" s="3"/>
      <c r="L12" s="3"/>
      <c r="M12" s="2"/>
      <c r="N12" s="156"/>
      <c r="O12" s="156"/>
      <c r="P12" s="156"/>
      <c r="Q12" s="156"/>
      <c r="R12" s="2"/>
    </row>
    <row r="13" spans="1:18" s="39" customFormat="1" ht="12" customHeight="1" x14ac:dyDescent="0.2">
      <c r="B13" s="186" t="s">
        <v>284</v>
      </c>
      <c r="C13" s="200">
        <v>1</v>
      </c>
      <c r="D13" s="200">
        <v>5</v>
      </c>
      <c r="E13" s="200">
        <v>0</v>
      </c>
      <c r="F13" s="200">
        <v>0</v>
      </c>
      <c r="G13" s="203">
        <f t="shared" si="0"/>
        <v>6</v>
      </c>
      <c r="H13" s="38"/>
      <c r="I13" s="38"/>
      <c r="J13" s="151"/>
      <c r="K13" s="3"/>
      <c r="L13" s="3"/>
      <c r="M13" s="2"/>
      <c r="N13" s="156"/>
      <c r="O13" s="156"/>
      <c r="P13" s="156"/>
      <c r="Q13" s="156"/>
      <c r="R13" s="2"/>
    </row>
    <row r="14" spans="1:18" s="39" customFormat="1" ht="12" customHeight="1" x14ac:dyDescent="0.2">
      <c r="B14" s="186" t="s">
        <v>285</v>
      </c>
      <c r="C14" s="200">
        <v>1</v>
      </c>
      <c r="D14" s="200">
        <v>12</v>
      </c>
      <c r="E14" s="200">
        <v>1</v>
      </c>
      <c r="F14" s="200">
        <v>0</v>
      </c>
      <c r="G14" s="203">
        <f t="shared" si="0"/>
        <v>14</v>
      </c>
      <c r="H14" s="38"/>
      <c r="I14" s="38"/>
      <c r="J14" s="151"/>
      <c r="K14" s="3"/>
      <c r="L14" s="3"/>
      <c r="M14" s="2"/>
      <c r="N14" s="156"/>
      <c r="O14" s="156"/>
      <c r="P14" s="156"/>
      <c r="Q14" s="156"/>
      <c r="R14" s="2"/>
    </row>
    <row r="15" spans="1:18" s="39" customFormat="1" ht="12" customHeight="1" x14ac:dyDescent="0.2">
      <c r="B15" s="186" t="s">
        <v>286</v>
      </c>
      <c r="C15" s="200">
        <v>1</v>
      </c>
      <c r="D15" s="200">
        <v>261</v>
      </c>
      <c r="E15" s="200">
        <v>6</v>
      </c>
      <c r="F15" s="200">
        <v>0</v>
      </c>
      <c r="G15" s="203">
        <f t="shared" si="0"/>
        <v>268</v>
      </c>
      <c r="H15" s="38"/>
      <c r="I15" s="38"/>
      <c r="J15" s="151"/>
      <c r="K15" s="3"/>
      <c r="L15" s="3"/>
      <c r="M15" s="2"/>
      <c r="N15" s="156"/>
      <c r="O15" s="156"/>
      <c r="P15" s="156"/>
      <c r="Q15" s="156"/>
      <c r="R15" s="2"/>
    </row>
    <row r="16" spans="1:18" s="39" customFormat="1" ht="12" customHeight="1" x14ac:dyDescent="0.2">
      <c r="B16" s="186" t="s">
        <v>287</v>
      </c>
      <c r="C16" s="200">
        <v>0</v>
      </c>
      <c r="D16" s="200">
        <v>15</v>
      </c>
      <c r="E16" s="200">
        <v>2</v>
      </c>
      <c r="F16" s="200">
        <v>0</v>
      </c>
      <c r="G16" s="203">
        <f t="shared" si="0"/>
        <v>17</v>
      </c>
      <c r="H16" s="38"/>
      <c r="I16" s="38"/>
      <c r="J16" s="151"/>
      <c r="K16" s="3"/>
      <c r="L16" s="3"/>
      <c r="M16" s="2"/>
      <c r="N16" s="156"/>
      <c r="O16" s="156"/>
      <c r="P16" s="156"/>
      <c r="Q16" s="156"/>
      <c r="R16" s="2"/>
    </row>
    <row r="17" spans="2:18" ht="12" customHeight="1" x14ac:dyDescent="0.2">
      <c r="B17" s="186" t="s">
        <v>288</v>
      </c>
      <c r="C17" s="200">
        <v>0</v>
      </c>
      <c r="D17" s="200">
        <v>8</v>
      </c>
      <c r="E17" s="200">
        <v>0</v>
      </c>
      <c r="F17" s="200">
        <v>0</v>
      </c>
      <c r="G17" s="203">
        <f t="shared" si="0"/>
        <v>8</v>
      </c>
      <c r="J17" s="151"/>
      <c r="K17" s="3"/>
      <c r="L17" s="3"/>
      <c r="M17" s="3"/>
      <c r="N17" s="156"/>
      <c r="O17" s="156"/>
      <c r="P17" s="156"/>
      <c r="Q17" s="156"/>
      <c r="R17" s="3"/>
    </row>
    <row r="18" spans="2:18" ht="12" customHeight="1" x14ac:dyDescent="0.2">
      <c r="B18" s="186" t="s">
        <v>306</v>
      </c>
      <c r="C18" s="200">
        <v>0</v>
      </c>
      <c r="D18" s="200">
        <v>6</v>
      </c>
      <c r="E18" s="200">
        <v>1</v>
      </c>
      <c r="F18" s="200">
        <v>0</v>
      </c>
      <c r="G18" s="203">
        <f t="shared" si="0"/>
        <v>7</v>
      </c>
      <c r="J18" s="151"/>
      <c r="K18" s="3"/>
      <c r="L18" s="3"/>
      <c r="M18" s="3"/>
      <c r="N18" s="156"/>
      <c r="O18" s="156"/>
      <c r="P18" s="156"/>
      <c r="Q18" s="156"/>
      <c r="R18" s="3"/>
    </row>
    <row r="19" spans="2:18" s="39" customFormat="1" ht="12" customHeight="1" x14ac:dyDescent="0.2">
      <c r="B19" s="186" t="s">
        <v>289</v>
      </c>
      <c r="C19" s="200">
        <v>1</v>
      </c>
      <c r="D19" s="200">
        <v>28</v>
      </c>
      <c r="E19" s="200">
        <v>0</v>
      </c>
      <c r="F19" s="200">
        <v>0</v>
      </c>
      <c r="G19" s="203">
        <f t="shared" si="0"/>
        <v>29</v>
      </c>
      <c r="H19" s="38"/>
      <c r="I19" s="38"/>
      <c r="J19" s="151"/>
      <c r="K19" s="3"/>
      <c r="L19" s="3"/>
      <c r="M19" s="2"/>
      <c r="N19" s="156"/>
      <c r="O19" s="156"/>
      <c r="P19" s="156"/>
      <c r="Q19" s="156"/>
      <c r="R19" s="2"/>
    </row>
    <row r="20" spans="2:18" s="39" customFormat="1" ht="12" customHeight="1" x14ac:dyDescent="0.2">
      <c r="B20" s="186" t="s">
        <v>290</v>
      </c>
      <c r="C20" s="200">
        <v>0</v>
      </c>
      <c r="D20" s="200">
        <v>33</v>
      </c>
      <c r="E20" s="200">
        <v>0</v>
      </c>
      <c r="F20" s="200">
        <v>0</v>
      </c>
      <c r="G20" s="203">
        <f t="shared" si="0"/>
        <v>33</v>
      </c>
      <c r="H20" s="38"/>
      <c r="I20" s="38"/>
      <c r="J20" s="151"/>
      <c r="K20" s="3"/>
      <c r="L20" s="3"/>
      <c r="M20" s="2"/>
      <c r="N20" s="156"/>
      <c r="O20" s="156"/>
      <c r="P20" s="156"/>
      <c r="Q20" s="156"/>
      <c r="R20" s="2"/>
    </row>
    <row r="21" spans="2:18" s="39" customFormat="1" ht="12" customHeight="1" x14ac:dyDescent="0.2">
      <c r="B21" s="186" t="s">
        <v>291</v>
      </c>
      <c r="C21" s="200">
        <v>1</v>
      </c>
      <c r="D21" s="200">
        <v>26</v>
      </c>
      <c r="E21" s="200">
        <v>3</v>
      </c>
      <c r="F21" s="200">
        <v>0</v>
      </c>
      <c r="G21" s="203">
        <f t="shared" si="0"/>
        <v>30</v>
      </c>
      <c r="H21" s="38"/>
      <c r="I21" s="38"/>
      <c r="J21" s="152"/>
      <c r="K21" s="3"/>
      <c r="L21" s="3"/>
      <c r="M21" s="2"/>
      <c r="N21" s="156"/>
      <c r="O21" s="156"/>
      <c r="P21" s="156"/>
      <c r="Q21" s="156"/>
      <c r="R21" s="2"/>
    </row>
    <row r="22" spans="2:18" s="39" customFormat="1" ht="12" customHeight="1" x14ac:dyDescent="0.2">
      <c r="B22" s="186" t="s">
        <v>292</v>
      </c>
      <c r="C22" s="200">
        <v>2</v>
      </c>
      <c r="D22" s="200">
        <v>69</v>
      </c>
      <c r="E22" s="200">
        <v>2</v>
      </c>
      <c r="F22" s="200">
        <v>0</v>
      </c>
      <c r="G22" s="203">
        <f t="shared" si="0"/>
        <v>73</v>
      </c>
      <c r="H22" s="38"/>
      <c r="I22" s="38"/>
      <c r="J22" s="151"/>
      <c r="K22" s="3"/>
      <c r="L22" s="3"/>
      <c r="M22" s="2"/>
      <c r="N22" s="156"/>
      <c r="O22" s="156"/>
      <c r="P22" s="156"/>
      <c r="Q22" s="156"/>
      <c r="R22" s="2"/>
    </row>
    <row r="23" spans="2:18" s="39" customFormat="1" ht="12" customHeight="1" x14ac:dyDescent="0.2">
      <c r="B23" s="186" t="s">
        <v>293</v>
      </c>
      <c r="C23" s="200">
        <v>12</v>
      </c>
      <c r="D23" s="200">
        <v>2120</v>
      </c>
      <c r="E23" s="200">
        <v>12</v>
      </c>
      <c r="F23" s="200">
        <v>8</v>
      </c>
      <c r="G23" s="203">
        <f t="shared" si="0"/>
        <v>2152</v>
      </c>
      <c r="H23" s="38"/>
      <c r="I23" s="38"/>
      <c r="J23" s="151"/>
      <c r="K23" s="3"/>
      <c r="L23" s="3"/>
      <c r="M23" s="2"/>
      <c r="N23" s="156"/>
      <c r="O23" s="156"/>
      <c r="P23" s="156"/>
      <c r="Q23" s="156"/>
      <c r="R23" s="2"/>
    </row>
    <row r="24" spans="2:18" s="39" customFormat="1" ht="12" customHeight="1" x14ac:dyDescent="0.2">
      <c r="B24" s="186" t="s">
        <v>294</v>
      </c>
      <c r="C24" s="200">
        <v>1</v>
      </c>
      <c r="D24" s="200">
        <v>25</v>
      </c>
      <c r="E24" s="200">
        <v>1</v>
      </c>
      <c r="F24" s="200">
        <v>0</v>
      </c>
      <c r="G24" s="203">
        <f t="shared" si="0"/>
        <v>27</v>
      </c>
      <c r="H24" s="38"/>
      <c r="I24" s="38"/>
      <c r="J24" s="151"/>
      <c r="K24" s="3"/>
      <c r="L24" s="3"/>
      <c r="M24" s="2"/>
      <c r="N24" s="156"/>
      <c r="O24" s="156"/>
      <c r="P24" s="156"/>
      <c r="Q24" s="156"/>
      <c r="R24" s="2"/>
    </row>
    <row r="25" spans="2:18" s="39" customFormat="1" ht="12" customHeight="1" x14ac:dyDescent="0.2">
      <c r="B25" s="186" t="s">
        <v>320</v>
      </c>
      <c r="C25" s="200">
        <v>0</v>
      </c>
      <c r="D25" s="200">
        <v>1</v>
      </c>
      <c r="E25" s="200">
        <v>0</v>
      </c>
      <c r="F25" s="200">
        <v>0</v>
      </c>
      <c r="G25" s="203">
        <f t="shared" si="0"/>
        <v>1</v>
      </c>
      <c r="H25" s="38"/>
      <c r="I25" s="38"/>
      <c r="J25" s="151"/>
      <c r="K25" s="3"/>
      <c r="L25" s="3"/>
      <c r="M25" s="2"/>
      <c r="N25" s="156"/>
      <c r="O25" s="156"/>
      <c r="P25" s="156"/>
      <c r="Q25" s="156"/>
      <c r="R25" s="2"/>
    </row>
    <row r="26" spans="2:18" s="39" customFormat="1" ht="12" customHeight="1" x14ac:dyDescent="0.2">
      <c r="B26" s="186" t="s">
        <v>321</v>
      </c>
      <c r="C26" s="200">
        <v>2</v>
      </c>
      <c r="D26" s="200">
        <v>32</v>
      </c>
      <c r="E26" s="200">
        <v>0</v>
      </c>
      <c r="F26" s="200">
        <v>0</v>
      </c>
      <c r="G26" s="203">
        <f t="shared" si="0"/>
        <v>34</v>
      </c>
      <c r="H26" s="38"/>
      <c r="I26" s="38"/>
      <c r="J26" s="151"/>
      <c r="K26" s="3"/>
      <c r="L26" s="3"/>
      <c r="M26" s="2"/>
      <c r="N26" s="156"/>
      <c r="O26" s="156"/>
      <c r="P26" s="156"/>
      <c r="Q26" s="156"/>
      <c r="R26" s="2"/>
    </row>
    <row r="27" spans="2:18" ht="12" customHeight="1" x14ac:dyDescent="0.2">
      <c r="B27" s="186" t="s">
        <v>322</v>
      </c>
      <c r="C27" s="200">
        <v>1</v>
      </c>
      <c r="D27" s="200">
        <v>28</v>
      </c>
      <c r="E27" s="200">
        <v>1</v>
      </c>
      <c r="F27" s="200">
        <v>0</v>
      </c>
      <c r="G27" s="203">
        <f t="shared" si="0"/>
        <v>30</v>
      </c>
      <c r="H27" s="37"/>
      <c r="J27" s="153"/>
      <c r="K27" s="3"/>
      <c r="L27" s="3"/>
      <c r="M27" s="3"/>
      <c r="N27" s="156"/>
      <c r="O27" s="156"/>
      <c r="P27" s="156"/>
      <c r="Q27" s="156"/>
      <c r="R27" s="3"/>
    </row>
    <row r="28" spans="2:18" ht="12" customHeight="1" x14ac:dyDescent="0.2">
      <c r="B28" s="186" t="s">
        <v>323</v>
      </c>
      <c r="C28" s="200">
        <v>0</v>
      </c>
      <c r="D28" s="200">
        <v>152</v>
      </c>
      <c r="E28" s="200">
        <v>2</v>
      </c>
      <c r="F28" s="200">
        <v>0</v>
      </c>
      <c r="G28" s="203">
        <f t="shared" si="0"/>
        <v>154</v>
      </c>
      <c r="J28" s="150"/>
      <c r="K28" s="3"/>
      <c r="L28" s="3"/>
      <c r="M28" s="3"/>
      <c r="N28" s="156"/>
      <c r="O28" s="156"/>
      <c r="P28" s="156"/>
      <c r="Q28" s="156"/>
      <c r="R28" s="3"/>
    </row>
    <row r="29" spans="2:18" ht="12" customHeight="1" x14ac:dyDescent="0.2">
      <c r="B29" s="186" t="s">
        <v>310</v>
      </c>
      <c r="C29" s="200">
        <v>0</v>
      </c>
      <c r="D29" s="200">
        <v>6</v>
      </c>
      <c r="E29" s="200">
        <v>1</v>
      </c>
      <c r="F29" s="200">
        <v>0</v>
      </c>
      <c r="G29" s="203">
        <f t="shared" si="0"/>
        <v>7</v>
      </c>
      <c r="J29" s="150"/>
      <c r="K29" s="3"/>
      <c r="L29" s="3"/>
      <c r="M29" s="3"/>
      <c r="N29" s="156"/>
      <c r="O29" s="156"/>
      <c r="P29" s="156"/>
      <c r="Q29" s="156"/>
      <c r="R29" s="3"/>
    </row>
    <row r="30" spans="2:18" ht="12" customHeight="1" x14ac:dyDescent="0.2">
      <c r="B30" s="186" t="s">
        <v>324</v>
      </c>
      <c r="C30" s="200">
        <v>0</v>
      </c>
      <c r="D30" s="200">
        <v>0</v>
      </c>
      <c r="E30" s="200">
        <v>1</v>
      </c>
      <c r="F30" s="200">
        <v>0</v>
      </c>
      <c r="G30" s="203">
        <f t="shared" si="0"/>
        <v>1</v>
      </c>
      <c r="J30" s="150"/>
      <c r="K30" s="3"/>
      <c r="L30" s="3"/>
      <c r="M30" s="3"/>
      <c r="N30" s="156"/>
      <c r="O30" s="156"/>
      <c r="P30" s="156"/>
      <c r="Q30" s="156"/>
      <c r="R30" s="3"/>
    </row>
    <row r="31" spans="2:18" ht="12" customHeight="1" x14ac:dyDescent="0.2">
      <c r="B31" s="186" t="s">
        <v>325</v>
      </c>
      <c r="C31" s="200">
        <v>1</v>
      </c>
      <c r="D31" s="200">
        <v>12</v>
      </c>
      <c r="E31" s="200">
        <v>1</v>
      </c>
      <c r="F31" s="200">
        <v>0</v>
      </c>
      <c r="G31" s="203">
        <f t="shared" si="0"/>
        <v>14</v>
      </c>
      <c r="J31" s="150"/>
      <c r="K31" s="3"/>
      <c r="L31" s="3"/>
      <c r="M31" s="3"/>
      <c r="N31" s="156"/>
      <c r="O31" s="156"/>
      <c r="P31" s="156"/>
      <c r="Q31" s="156"/>
      <c r="R31" s="3"/>
    </row>
    <row r="32" spans="2:18" ht="12" customHeight="1" x14ac:dyDescent="0.2">
      <c r="B32" s="186" t="s">
        <v>326</v>
      </c>
      <c r="C32" s="200">
        <v>2</v>
      </c>
      <c r="D32" s="200">
        <v>24</v>
      </c>
      <c r="E32" s="200">
        <v>0</v>
      </c>
      <c r="F32" s="200">
        <v>0</v>
      </c>
      <c r="G32" s="203">
        <f t="shared" si="0"/>
        <v>26</v>
      </c>
      <c r="J32" s="150"/>
      <c r="K32" s="3"/>
      <c r="L32" s="3"/>
      <c r="M32" s="3"/>
      <c r="N32" s="156"/>
      <c r="O32" s="156"/>
      <c r="P32" s="156"/>
      <c r="Q32" s="156"/>
      <c r="R32" s="3"/>
    </row>
    <row r="33" spans="2:18" ht="7.5" customHeight="1" x14ac:dyDescent="0.2">
      <c r="B33" s="163"/>
      <c r="C33" s="200"/>
      <c r="D33" s="200"/>
      <c r="E33" s="200"/>
      <c r="F33" s="200"/>
      <c r="G33" s="203"/>
      <c r="J33" s="154"/>
      <c r="K33" s="3"/>
      <c r="L33" s="3"/>
      <c r="M33" s="3"/>
      <c r="N33" s="156"/>
      <c r="O33" s="156"/>
      <c r="P33" s="156"/>
      <c r="Q33" s="156"/>
      <c r="R33" s="3"/>
    </row>
    <row r="34" spans="2:18" ht="18" customHeight="1" x14ac:dyDescent="0.2">
      <c r="B34" s="86" t="s">
        <v>0</v>
      </c>
      <c r="C34" s="201">
        <f>SUM(C9:C32)</f>
        <v>31</v>
      </c>
      <c r="D34" s="201">
        <f>SUM(D9:D32)</f>
        <v>3372</v>
      </c>
      <c r="E34" s="201">
        <f>SUM(E9:E32)</f>
        <v>41</v>
      </c>
      <c r="F34" s="201">
        <f>SUM(F9:F32)</f>
        <v>8</v>
      </c>
      <c r="G34" s="201">
        <f>SUM(G9:G32)</f>
        <v>3452</v>
      </c>
      <c r="J34" s="153"/>
      <c r="K34" s="3"/>
      <c r="L34" s="3"/>
      <c r="M34" s="3"/>
      <c r="N34" s="3"/>
      <c r="O34" s="3"/>
      <c r="P34" s="3"/>
      <c r="Q34" s="3"/>
      <c r="R34" s="3"/>
    </row>
    <row r="35" spans="2:18" ht="13.5" customHeight="1" x14ac:dyDescent="0.2">
      <c r="B35" s="50" t="s">
        <v>296</v>
      </c>
      <c r="C35" s="47"/>
      <c r="D35" s="47"/>
      <c r="E35" s="47"/>
      <c r="F35" s="47"/>
      <c r="G35" s="47"/>
      <c r="H35" s="47"/>
      <c r="J35" s="150"/>
      <c r="K35" s="3"/>
      <c r="L35" s="3"/>
      <c r="M35" s="3"/>
      <c r="N35" s="3"/>
      <c r="O35" s="3"/>
      <c r="P35" s="3"/>
      <c r="Q35" s="3"/>
      <c r="R35" s="3"/>
    </row>
    <row r="36" spans="2:18" ht="15.75" x14ac:dyDescent="0.2">
      <c r="B36" s="50" t="s">
        <v>250</v>
      </c>
      <c r="J36" s="150"/>
      <c r="K36" s="150"/>
      <c r="L36" s="150"/>
      <c r="M36" s="150"/>
      <c r="N36" s="150"/>
    </row>
    <row r="37" spans="2:18" ht="15.75" x14ac:dyDescent="0.2">
      <c r="C37" s="42"/>
      <c r="D37" s="42"/>
      <c r="E37" s="176"/>
      <c r="K37" s="150"/>
    </row>
    <row r="38" spans="2:18" s="245" customFormat="1" ht="15.75" x14ac:dyDescent="0.2">
      <c r="D38" s="246"/>
      <c r="K38" s="247"/>
    </row>
    <row r="39" spans="2:18" s="245" customFormat="1" ht="15.75" x14ac:dyDescent="0.2">
      <c r="E39" s="247"/>
      <c r="K39" s="247"/>
    </row>
    <row r="40" spans="2:18" s="245" customFormat="1" ht="29.25" customHeight="1" x14ac:dyDescent="0.2">
      <c r="D40" s="248"/>
    </row>
    <row r="41" spans="2:18" s="245" customFormat="1" ht="29.25" customHeight="1" x14ac:dyDescent="0.2"/>
  </sheetData>
  <sortState xmlns:xlrd2="http://schemas.microsoft.com/office/spreadsheetml/2017/richdata2" ref="B9:G33">
    <sortCondition ref="B8:B33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5"/>
  <sheetViews>
    <sheetView showGridLines="0" topLeftCell="A4" zoomScale="130" zoomScaleNormal="130" zoomScaleSheetLayoutView="110" workbookViewId="0">
      <selection activeCell="H19" sqref="H19"/>
    </sheetView>
  </sheetViews>
  <sheetFormatPr baseColWidth="10" defaultColWidth="11.42578125" defaultRowHeight="15" x14ac:dyDescent="0.2"/>
  <cols>
    <col min="1" max="1" width="37" style="57" customWidth="1"/>
    <col min="2" max="5" width="12.85546875" style="57" customWidth="1"/>
    <col min="6" max="6" width="11.42578125" style="57" customWidth="1"/>
    <col min="7" max="7" width="34.7109375" style="57" customWidth="1"/>
    <col min="8" max="8" width="13.140625" style="57" customWidth="1"/>
    <col min="9" max="9" width="9.85546875" style="57" customWidth="1"/>
    <col min="10" max="10" width="19.140625" style="57" customWidth="1"/>
    <col min="11" max="11" width="11.42578125" style="57"/>
    <col min="12" max="12" width="2.140625" style="57" customWidth="1"/>
    <col min="13" max="13" width="8.140625" style="57" customWidth="1"/>
    <col min="14" max="16384" width="11.42578125" style="57"/>
  </cols>
  <sheetData>
    <row r="1" spans="1:10" s="56" customFormat="1" ht="22.5" x14ac:dyDescent="0.2">
      <c r="A1" s="284" t="s">
        <v>145</v>
      </c>
      <c r="B1" s="284"/>
      <c r="C1" s="284"/>
      <c r="D1" s="284"/>
      <c r="E1" s="284"/>
    </row>
    <row r="2" spans="1:10" x14ac:dyDescent="0.2">
      <c r="A2" s="226" t="s">
        <v>82</v>
      </c>
      <c r="B2" s="220"/>
      <c r="C2" s="220"/>
      <c r="D2" s="220"/>
      <c r="E2" s="220"/>
    </row>
    <row r="3" spans="1:10" ht="27" customHeight="1" x14ac:dyDescent="0.2">
      <c r="A3" s="285" t="s">
        <v>105</v>
      </c>
      <c r="B3" s="285"/>
      <c r="C3" s="285"/>
      <c r="D3" s="285"/>
      <c r="E3" s="285"/>
      <c r="F3" s="59"/>
    </row>
    <row r="4" spans="1:10" ht="22.5" x14ac:dyDescent="0.2">
      <c r="A4" s="288" t="s">
        <v>327</v>
      </c>
      <c r="B4" s="285"/>
      <c r="C4" s="285"/>
      <c r="D4" s="285"/>
      <c r="E4" s="285"/>
      <c r="F4" s="59"/>
    </row>
    <row r="5" spans="1:10" ht="13.5" customHeight="1" x14ac:dyDescent="0.2">
      <c r="A5" s="286"/>
      <c r="B5" s="286"/>
      <c r="C5" s="286"/>
      <c r="D5" s="287"/>
      <c r="E5" s="287"/>
      <c r="F5" s="61"/>
    </row>
    <row r="6" spans="1:10" ht="18" customHeight="1" x14ac:dyDescent="0.2">
      <c r="A6" s="277" t="s">
        <v>15</v>
      </c>
      <c r="B6" s="281" t="s">
        <v>81</v>
      </c>
      <c r="C6" s="281"/>
      <c r="D6" s="281" t="s">
        <v>0</v>
      </c>
      <c r="E6" s="315"/>
      <c r="F6" s="90"/>
      <c r="G6" s="267" t="s">
        <v>17</v>
      </c>
      <c r="H6" s="268">
        <f>+D9</f>
        <v>547</v>
      </c>
      <c r="I6" s="95"/>
      <c r="J6" s="266"/>
    </row>
    <row r="7" spans="1:10" ht="18" customHeight="1" x14ac:dyDescent="0.2">
      <c r="A7" s="277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267" t="s">
        <v>18</v>
      </c>
      <c r="H7" s="268">
        <f>+D13</f>
        <v>31</v>
      </c>
      <c r="I7" s="91"/>
      <c r="J7" s="92"/>
    </row>
    <row r="8" spans="1:10" s="58" customFormat="1" ht="19.5" x14ac:dyDescent="0.2">
      <c r="A8" s="93" t="s">
        <v>21</v>
      </c>
      <c r="B8" s="204">
        <v>2220</v>
      </c>
      <c r="C8" s="204">
        <v>605</v>
      </c>
      <c r="D8" s="204">
        <f t="shared" ref="D8:D13" si="0">SUM(B8:C8)</f>
        <v>2825</v>
      </c>
      <c r="E8" s="94">
        <f t="shared" ref="E8:E14" si="1">+D8/$D$14*100</f>
        <v>83.014986776373789</v>
      </c>
      <c r="F8" s="49"/>
      <c r="G8" s="267" t="s">
        <v>16</v>
      </c>
      <c r="H8" s="268">
        <f>+D8</f>
        <v>2825</v>
      </c>
      <c r="I8" s="91"/>
      <c r="J8" s="92"/>
    </row>
    <row r="9" spans="1:10" s="58" customFormat="1" ht="19.5" x14ac:dyDescent="0.2">
      <c r="A9" s="93" t="s">
        <v>22</v>
      </c>
      <c r="B9" s="204">
        <v>446</v>
      </c>
      <c r="C9" s="204">
        <v>101</v>
      </c>
      <c r="D9" s="204">
        <f t="shared" si="0"/>
        <v>547</v>
      </c>
      <c r="E9" s="94">
        <f t="shared" si="1"/>
        <v>16.074052306788129</v>
      </c>
      <c r="F9" s="49"/>
      <c r="G9" s="269" t="s">
        <v>132</v>
      </c>
      <c r="H9" s="270">
        <v>0</v>
      </c>
      <c r="I9" s="91"/>
    </row>
    <row r="10" spans="1:10" ht="19.5" x14ac:dyDescent="0.2">
      <c r="A10" s="64" t="s">
        <v>19</v>
      </c>
      <c r="B10" s="205">
        <v>3</v>
      </c>
      <c r="C10" s="205">
        <v>1</v>
      </c>
      <c r="D10" s="205">
        <f t="shared" si="0"/>
        <v>4</v>
      </c>
      <c r="E10" s="96">
        <f t="shared" si="1"/>
        <v>0.11754334410813988</v>
      </c>
      <c r="F10" s="90"/>
      <c r="G10" s="269" t="s">
        <v>20</v>
      </c>
      <c r="H10" s="270">
        <f>+D12</f>
        <v>176</v>
      </c>
      <c r="I10" s="91"/>
    </row>
    <row r="11" spans="1:10" ht="19.5" x14ac:dyDescent="0.2">
      <c r="A11" s="64" t="s">
        <v>253</v>
      </c>
      <c r="B11" s="205">
        <v>300</v>
      </c>
      <c r="C11" s="205">
        <v>67</v>
      </c>
      <c r="D11" s="205">
        <f t="shared" si="0"/>
        <v>367</v>
      </c>
      <c r="E11" s="96">
        <f t="shared" si="1"/>
        <v>10.784601821921834</v>
      </c>
      <c r="F11" s="90"/>
      <c r="G11" s="269" t="s">
        <v>19</v>
      </c>
      <c r="H11" s="270">
        <f>+D10</f>
        <v>4</v>
      </c>
      <c r="I11" s="91"/>
    </row>
    <row r="12" spans="1:10" ht="19.5" x14ac:dyDescent="0.2">
      <c r="A12" s="64" t="s">
        <v>20</v>
      </c>
      <c r="B12" s="205">
        <v>143</v>
      </c>
      <c r="C12" s="205">
        <v>33</v>
      </c>
      <c r="D12" s="205">
        <f t="shared" si="0"/>
        <v>176</v>
      </c>
      <c r="E12" s="96">
        <f t="shared" si="1"/>
        <v>5.1719071407581545</v>
      </c>
      <c r="F12" s="97"/>
      <c r="G12" s="269" t="s">
        <v>253</v>
      </c>
      <c r="H12" s="270">
        <f>+D11</f>
        <v>367</v>
      </c>
      <c r="I12" s="91"/>
    </row>
    <row r="13" spans="1:10" x14ac:dyDescent="0.2">
      <c r="A13" s="93" t="s">
        <v>23</v>
      </c>
      <c r="B13" s="204">
        <v>29</v>
      </c>
      <c r="C13" s="204">
        <v>2</v>
      </c>
      <c r="D13" s="204">
        <f t="shared" si="0"/>
        <v>31</v>
      </c>
      <c r="E13" s="94">
        <f t="shared" si="1"/>
        <v>0.910960916838084</v>
      </c>
      <c r="F13" s="90"/>
    </row>
    <row r="14" spans="1:10" s="58" customFormat="1" ht="18" customHeight="1" x14ac:dyDescent="0.2">
      <c r="A14" s="54" t="s">
        <v>0</v>
      </c>
      <c r="B14" s="206">
        <f>SUM(B8+B9+B13)</f>
        <v>2695</v>
      </c>
      <c r="C14" s="206">
        <f>SUM(C8+C9+C13)</f>
        <v>708</v>
      </c>
      <c r="D14" s="206">
        <f>SUM(D8+D9+D13)</f>
        <v>3403</v>
      </c>
      <c r="E14" s="98">
        <f t="shared" si="1"/>
        <v>100</v>
      </c>
      <c r="F14" s="49"/>
      <c r="G14" s="57"/>
      <c r="H14" s="57"/>
    </row>
    <row r="15" spans="1:10" s="58" customFormat="1" x14ac:dyDescent="0.2">
      <c r="A15" s="57"/>
      <c r="B15" s="62"/>
      <c r="C15" s="62"/>
      <c r="D15" s="62"/>
      <c r="E15" s="62"/>
      <c r="G15" s="57"/>
      <c r="H15" s="57"/>
    </row>
    <row r="16" spans="1:10" ht="36" customHeight="1" x14ac:dyDescent="0.2">
      <c r="B16" s="62"/>
      <c r="C16" s="62"/>
      <c r="D16" s="62"/>
      <c r="E16" s="62"/>
    </row>
    <row r="17" spans="1:5" x14ac:dyDescent="0.2">
      <c r="B17" s="62"/>
      <c r="C17" s="62"/>
      <c r="D17" s="62"/>
      <c r="E17" s="62"/>
    </row>
    <row r="18" spans="1:5" ht="18" customHeight="1" x14ac:dyDescent="0.2">
      <c r="B18" s="62"/>
      <c r="C18" s="62"/>
      <c r="D18" s="62"/>
      <c r="E18" s="62"/>
    </row>
    <row r="19" spans="1:5" ht="19.5" customHeight="1" x14ac:dyDescent="0.2">
      <c r="B19" s="62"/>
      <c r="C19" s="62"/>
      <c r="D19" s="62"/>
      <c r="E19" s="62"/>
    </row>
    <row r="20" spans="1:5" ht="19.5" customHeight="1" x14ac:dyDescent="0.2">
      <c r="B20" s="62"/>
      <c r="C20" s="62"/>
      <c r="D20" s="62"/>
      <c r="E20" s="62"/>
    </row>
    <row r="21" spans="1:5" ht="19.5" customHeight="1" x14ac:dyDescent="0.2">
      <c r="B21" s="62"/>
      <c r="C21" s="62"/>
      <c r="D21" s="62"/>
      <c r="E21" s="62"/>
    </row>
    <row r="22" spans="1:5" ht="19.5" customHeight="1" x14ac:dyDescent="0.2">
      <c r="B22" s="62"/>
      <c r="C22" s="62"/>
      <c r="D22" s="62"/>
      <c r="E22" s="62"/>
    </row>
    <row r="23" spans="1:5" ht="19.5" customHeight="1" x14ac:dyDescent="0.2">
      <c r="B23" s="62"/>
      <c r="C23" s="62"/>
      <c r="D23" s="62"/>
      <c r="E23" s="62"/>
    </row>
    <row r="24" spans="1:5" ht="19.5" customHeight="1" x14ac:dyDescent="0.2"/>
    <row r="25" spans="1:5" ht="20.100000000000001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12" customHeight="1" x14ac:dyDescent="0.2"/>
    <row r="30" spans="1:5" ht="14.25" customHeight="1" x14ac:dyDescent="0.2">
      <c r="A30" s="48" t="s">
        <v>296</v>
      </c>
      <c r="B30" s="48"/>
      <c r="C30" s="48"/>
      <c r="D30" s="48"/>
      <c r="E30" s="48"/>
    </row>
    <row r="31" spans="1:5" ht="13.5" customHeight="1" x14ac:dyDescent="0.2">
      <c r="A31" s="48" t="s">
        <v>250</v>
      </c>
      <c r="B31" s="48"/>
      <c r="C31" s="48"/>
      <c r="D31" s="48"/>
      <c r="E31" s="48"/>
    </row>
    <row r="32" spans="1:5" ht="20.100000000000001" customHeight="1" x14ac:dyDescent="0.2"/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>
      <c r="A43" s="87"/>
    </row>
    <row r="44" spans="1:1" ht="20.100000000000001" customHeight="1" x14ac:dyDescent="0.2">
      <c r="A44" s="87"/>
    </row>
    <row r="45" spans="1:1" ht="20.100000000000001" customHeight="1" x14ac:dyDescent="0.2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O55"/>
  <sheetViews>
    <sheetView showGridLines="0" topLeftCell="B1" zoomScale="85" zoomScaleNormal="85" zoomScaleSheetLayoutView="85" workbookViewId="0">
      <selection activeCell="A8" sqref="A8:L28"/>
    </sheetView>
  </sheetViews>
  <sheetFormatPr baseColWidth="10" defaultColWidth="11.42578125" defaultRowHeight="15" x14ac:dyDescent="0.2"/>
  <cols>
    <col min="1" max="1" width="74.7109375" style="57" customWidth="1"/>
    <col min="2" max="11" width="7.140625" style="57" customWidth="1"/>
    <col min="12" max="12" width="9.7109375" style="57" customWidth="1"/>
    <col min="13" max="13" width="11.7109375" style="57" customWidth="1"/>
    <col min="14" max="16384" width="11.42578125" style="57"/>
  </cols>
  <sheetData>
    <row r="1" spans="1:13" x14ac:dyDescent="0.2">
      <c r="A1" s="284" t="s">
        <v>137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99"/>
      <c r="M1" s="99"/>
    </row>
    <row r="2" spans="1:13" x14ac:dyDescent="0.2">
      <c r="A2" s="226" t="s">
        <v>82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3" x14ac:dyDescent="0.2">
      <c r="A3" s="285" t="s">
        <v>249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3" x14ac:dyDescent="0.2">
      <c r="A4" s="288" t="s">
        <v>335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3" x14ac:dyDescent="0.2">
      <c r="A5" s="168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ht="17.25" customHeight="1" x14ac:dyDescent="0.2">
      <c r="A6" s="297" t="s">
        <v>201</v>
      </c>
      <c r="B6" s="320" t="s">
        <v>51</v>
      </c>
      <c r="C6" s="320"/>
      <c r="D6" s="320"/>
      <c r="E6" s="320"/>
      <c r="F6" s="320"/>
      <c r="G6" s="320"/>
      <c r="H6" s="320"/>
      <c r="I6" s="320"/>
      <c r="J6" s="320"/>
      <c r="K6" s="320"/>
      <c r="L6" s="318" t="s">
        <v>0</v>
      </c>
    </row>
    <row r="7" spans="1:13" ht="18.75" customHeight="1" x14ac:dyDescent="0.2">
      <c r="A7" s="297"/>
      <c r="B7" s="166" t="s">
        <v>76</v>
      </c>
      <c r="C7" s="166" t="s">
        <v>75</v>
      </c>
      <c r="D7" s="166" t="s">
        <v>74</v>
      </c>
      <c r="E7" s="166" t="s">
        <v>70</v>
      </c>
      <c r="F7" s="166" t="s">
        <v>129</v>
      </c>
      <c r="G7" s="166" t="s">
        <v>69</v>
      </c>
      <c r="H7" s="166" t="s">
        <v>149</v>
      </c>
      <c r="I7" s="166" t="s">
        <v>73</v>
      </c>
      <c r="J7" s="166" t="s">
        <v>130</v>
      </c>
      <c r="K7" s="166" t="s">
        <v>71</v>
      </c>
      <c r="L7" s="318"/>
      <c r="M7" s="100"/>
    </row>
    <row r="8" spans="1:13" ht="17.25" customHeight="1" x14ac:dyDescent="0.2">
      <c r="A8" s="80" t="s">
        <v>167</v>
      </c>
      <c r="B8" s="101">
        <v>0</v>
      </c>
      <c r="C8" s="101">
        <v>0</v>
      </c>
      <c r="D8" s="101">
        <v>0</v>
      </c>
      <c r="E8" s="101">
        <v>0</v>
      </c>
      <c r="F8" s="101">
        <v>0</v>
      </c>
      <c r="G8" s="101">
        <v>1</v>
      </c>
      <c r="H8" s="101">
        <v>0</v>
      </c>
      <c r="I8" s="101">
        <v>1</v>
      </c>
      <c r="J8" s="101">
        <v>1</v>
      </c>
      <c r="K8" s="101">
        <v>0</v>
      </c>
      <c r="L8" s="146">
        <f t="shared" ref="L8:L28" si="0">SUM(B8:K8)</f>
        <v>3</v>
      </c>
      <c r="M8" s="100"/>
    </row>
    <row r="9" spans="1:13" ht="17.25" customHeight="1" x14ac:dyDescent="0.2">
      <c r="A9" s="113" t="s">
        <v>170</v>
      </c>
      <c r="B9" s="110">
        <v>0</v>
      </c>
      <c r="C9" s="110">
        <v>0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1</v>
      </c>
      <c r="K9" s="110">
        <v>0</v>
      </c>
      <c r="L9" s="209">
        <f t="shared" si="0"/>
        <v>1</v>
      </c>
      <c r="M9" s="100"/>
    </row>
    <row r="10" spans="1:13" ht="17.25" customHeight="1" x14ac:dyDescent="0.2">
      <c r="A10" s="113" t="s">
        <v>169</v>
      </c>
      <c r="B10" s="110">
        <v>0</v>
      </c>
      <c r="C10" s="110">
        <v>0</v>
      </c>
      <c r="D10" s="110">
        <v>0</v>
      </c>
      <c r="E10" s="110">
        <v>0</v>
      </c>
      <c r="F10" s="110">
        <v>0</v>
      </c>
      <c r="G10" s="110">
        <v>1</v>
      </c>
      <c r="H10" s="110">
        <v>0</v>
      </c>
      <c r="I10" s="110">
        <v>1</v>
      </c>
      <c r="J10" s="110">
        <v>0</v>
      </c>
      <c r="K10" s="110">
        <v>0</v>
      </c>
      <c r="L10" s="209">
        <f t="shared" ref="L10" si="1">SUM(B10:K10)</f>
        <v>2</v>
      </c>
      <c r="M10" s="100"/>
    </row>
    <row r="11" spans="1:13" ht="17.25" customHeight="1" x14ac:dyDescent="0.2">
      <c r="A11" s="80" t="s">
        <v>179</v>
      </c>
      <c r="B11" s="101">
        <v>0</v>
      </c>
      <c r="C11" s="101">
        <v>1</v>
      </c>
      <c r="D11" s="101">
        <v>1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46">
        <f t="shared" si="0"/>
        <v>2</v>
      </c>
      <c r="M11" s="100"/>
    </row>
    <row r="12" spans="1:13" ht="17.25" customHeight="1" x14ac:dyDescent="0.2">
      <c r="A12" s="80" t="s">
        <v>171</v>
      </c>
      <c r="B12" s="101">
        <v>0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46">
        <f t="shared" si="0"/>
        <v>0</v>
      </c>
      <c r="M12" s="100"/>
    </row>
    <row r="13" spans="1:13" ht="17.25" customHeight="1" x14ac:dyDescent="0.2">
      <c r="A13" s="113" t="s">
        <v>173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209">
        <f t="shared" si="0"/>
        <v>0</v>
      </c>
      <c r="M13" s="100"/>
    </row>
    <row r="14" spans="1:13" ht="17.25" customHeight="1" x14ac:dyDescent="0.2">
      <c r="A14" s="113" t="s">
        <v>172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209">
        <f t="shared" si="0"/>
        <v>0</v>
      </c>
      <c r="M14" s="100"/>
    </row>
    <row r="15" spans="1:13" ht="17.25" customHeight="1" x14ac:dyDescent="0.2">
      <c r="A15" s="80" t="s">
        <v>176</v>
      </c>
      <c r="B15" s="101">
        <v>0</v>
      </c>
      <c r="C15" s="101">
        <v>1</v>
      </c>
      <c r="D15" s="101">
        <v>0</v>
      </c>
      <c r="E15" s="101">
        <v>2</v>
      </c>
      <c r="F15" s="101">
        <v>1</v>
      </c>
      <c r="G15" s="101">
        <v>0</v>
      </c>
      <c r="H15" s="101">
        <v>0</v>
      </c>
      <c r="I15" s="101">
        <v>0</v>
      </c>
      <c r="J15" s="101">
        <v>1</v>
      </c>
      <c r="K15" s="101">
        <v>0</v>
      </c>
      <c r="L15" s="146">
        <f t="shared" si="0"/>
        <v>5</v>
      </c>
      <c r="M15" s="100"/>
    </row>
    <row r="16" spans="1:13" x14ac:dyDescent="0.2">
      <c r="A16" s="113" t="s">
        <v>178</v>
      </c>
      <c r="B16" s="253">
        <v>0</v>
      </c>
      <c r="C16" s="253">
        <v>1</v>
      </c>
      <c r="D16" s="253">
        <v>0</v>
      </c>
      <c r="E16" s="253">
        <v>0</v>
      </c>
      <c r="F16" s="253">
        <v>1</v>
      </c>
      <c r="G16" s="253">
        <v>0</v>
      </c>
      <c r="H16" s="253">
        <v>0</v>
      </c>
      <c r="I16" s="253">
        <v>0</v>
      </c>
      <c r="J16" s="253">
        <v>0</v>
      </c>
      <c r="K16" s="253">
        <v>0</v>
      </c>
      <c r="L16" s="254">
        <f t="shared" ref="L16" si="2">SUM(B16:K16)</f>
        <v>2</v>
      </c>
      <c r="M16" s="100"/>
    </row>
    <row r="17" spans="1:13" ht="36" customHeight="1" x14ac:dyDescent="0.2">
      <c r="A17" s="113" t="s">
        <v>177</v>
      </c>
      <c r="B17" s="253">
        <v>0</v>
      </c>
      <c r="C17" s="253">
        <v>0</v>
      </c>
      <c r="D17" s="253">
        <v>0</v>
      </c>
      <c r="E17" s="253">
        <v>2</v>
      </c>
      <c r="F17" s="253">
        <v>0</v>
      </c>
      <c r="G17" s="253">
        <v>0</v>
      </c>
      <c r="H17" s="253">
        <v>0</v>
      </c>
      <c r="I17" s="253">
        <v>0</v>
      </c>
      <c r="J17" s="253">
        <v>1</v>
      </c>
      <c r="K17" s="253">
        <v>0</v>
      </c>
      <c r="L17" s="254">
        <f t="shared" si="0"/>
        <v>3</v>
      </c>
      <c r="M17" s="100"/>
    </row>
    <row r="18" spans="1:13" ht="17.25" customHeight="1" x14ac:dyDescent="0.2">
      <c r="A18" s="80" t="s">
        <v>191</v>
      </c>
      <c r="B18" s="255">
        <v>0</v>
      </c>
      <c r="C18" s="255">
        <v>0</v>
      </c>
      <c r="D18" s="255">
        <v>0</v>
      </c>
      <c r="E18" s="255">
        <v>0</v>
      </c>
      <c r="F18" s="255">
        <v>0</v>
      </c>
      <c r="G18" s="255">
        <v>0</v>
      </c>
      <c r="H18" s="255">
        <v>0</v>
      </c>
      <c r="I18" s="255">
        <v>1</v>
      </c>
      <c r="J18" s="255">
        <v>0</v>
      </c>
      <c r="K18" s="255">
        <v>0</v>
      </c>
      <c r="L18" s="146">
        <f t="shared" si="0"/>
        <v>1</v>
      </c>
      <c r="M18" s="100"/>
    </row>
    <row r="19" spans="1:13" x14ac:dyDescent="0.2">
      <c r="A19" s="113" t="s">
        <v>193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253">
        <v>0</v>
      </c>
      <c r="I19" s="253">
        <v>1</v>
      </c>
      <c r="J19" s="110">
        <v>0</v>
      </c>
      <c r="K19" s="110">
        <v>0</v>
      </c>
      <c r="L19" s="209">
        <f t="shared" si="0"/>
        <v>1</v>
      </c>
      <c r="M19" s="100"/>
    </row>
    <row r="20" spans="1:13" x14ac:dyDescent="0.2">
      <c r="A20" s="80" t="s">
        <v>187</v>
      </c>
      <c r="B20" s="101">
        <v>0</v>
      </c>
      <c r="C20" s="101">
        <v>0</v>
      </c>
      <c r="D20" s="101">
        <v>0</v>
      </c>
      <c r="E20" s="101">
        <v>1</v>
      </c>
      <c r="F20" s="101">
        <v>0</v>
      </c>
      <c r="G20" s="101">
        <v>0</v>
      </c>
      <c r="H20" s="253">
        <v>0</v>
      </c>
      <c r="I20" s="253">
        <v>0</v>
      </c>
      <c r="J20" s="101">
        <v>0</v>
      </c>
      <c r="K20" s="101">
        <v>0</v>
      </c>
      <c r="L20" s="146">
        <f t="shared" si="0"/>
        <v>1</v>
      </c>
      <c r="M20" s="100"/>
    </row>
    <row r="21" spans="1:13" ht="17.25" customHeight="1" x14ac:dyDescent="0.2">
      <c r="A21" s="80" t="s">
        <v>182</v>
      </c>
      <c r="B21" s="101">
        <v>0</v>
      </c>
      <c r="C21" s="101">
        <v>0</v>
      </c>
      <c r="D21" s="101">
        <v>0</v>
      </c>
      <c r="E21" s="101">
        <v>1</v>
      </c>
      <c r="F21" s="101">
        <v>0</v>
      </c>
      <c r="G21" s="101">
        <v>0</v>
      </c>
      <c r="H21" s="253">
        <v>0</v>
      </c>
      <c r="I21" s="253">
        <v>0</v>
      </c>
      <c r="J21" s="101">
        <v>0</v>
      </c>
      <c r="K21" s="101">
        <v>0</v>
      </c>
      <c r="L21" s="146">
        <f t="shared" si="0"/>
        <v>1</v>
      </c>
      <c r="M21" s="182"/>
    </row>
    <row r="22" spans="1:13" x14ac:dyDescent="0.2">
      <c r="A22" s="113" t="s">
        <v>186</v>
      </c>
      <c r="B22" s="110">
        <v>0</v>
      </c>
      <c r="C22" s="110">
        <v>0</v>
      </c>
      <c r="D22" s="110">
        <v>0</v>
      </c>
      <c r="E22" s="110">
        <v>1</v>
      </c>
      <c r="F22" s="110">
        <v>0</v>
      </c>
      <c r="G22" s="110">
        <v>0</v>
      </c>
      <c r="H22" s="253">
        <v>0</v>
      </c>
      <c r="I22" s="253">
        <v>0</v>
      </c>
      <c r="J22" s="110">
        <v>0</v>
      </c>
      <c r="K22" s="110">
        <v>0</v>
      </c>
      <c r="L22" s="209">
        <f t="shared" si="0"/>
        <v>1</v>
      </c>
      <c r="M22" s="100"/>
    </row>
    <row r="23" spans="1:13" ht="17.25" customHeight="1" x14ac:dyDescent="0.2">
      <c r="A23" s="80" t="s">
        <v>195</v>
      </c>
      <c r="B23" s="101">
        <v>0</v>
      </c>
      <c r="C23" s="101">
        <v>0</v>
      </c>
      <c r="D23" s="101">
        <v>0</v>
      </c>
      <c r="E23" s="101">
        <v>1</v>
      </c>
      <c r="F23" s="101">
        <v>0</v>
      </c>
      <c r="G23" s="101">
        <v>0</v>
      </c>
      <c r="H23" s="101">
        <v>0</v>
      </c>
      <c r="I23" s="101">
        <v>0</v>
      </c>
      <c r="J23" s="101">
        <v>2</v>
      </c>
      <c r="K23" s="101">
        <v>0</v>
      </c>
      <c r="L23" s="146">
        <f t="shared" si="0"/>
        <v>3</v>
      </c>
      <c r="M23" s="100"/>
    </row>
    <row r="24" spans="1:13" x14ac:dyDescent="0.2">
      <c r="A24" s="113" t="s">
        <v>199</v>
      </c>
      <c r="B24" s="110">
        <v>0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1</v>
      </c>
      <c r="K24" s="110">
        <v>0</v>
      </c>
      <c r="L24" s="209">
        <f t="shared" si="0"/>
        <v>1</v>
      </c>
      <c r="M24" s="100"/>
    </row>
    <row r="25" spans="1:13" ht="18" x14ac:dyDescent="0.2">
      <c r="A25" s="113" t="s">
        <v>198</v>
      </c>
      <c r="B25" s="110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1</v>
      </c>
      <c r="K25" s="110">
        <v>0</v>
      </c>
      <c r="L25" s="209">
        <f t="shared" ref="L25" si="3">SUM(B25:K25)</f>
        <v>1</v>
      </c>
      <c r="M25" s="100"/>
    </row>
    <row r="26" spans="1:13" x14ac:dyDescent="0.2">
      <c r="A26" s="113" t="s">
        <v>196</v>
      </c>
      <c r="B26" s="110">
        <v>0</v>
      </c>
      <c r="C26" s="110">
        <v>0</v>
      </c>
      <c r="D26" s="110">
        <v>0</v>
      </c>
      <c r="E26" s="110">
        <v>1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209">
        <f t="shared" si="0"/>
        <v>1</v>
      </c>
      <c r="M26" s="100"/>
    </row>
    <row r="27" spans="1:13" ht="17.25" customHeight="1" x14ac:dyDescent="0.2">
      <c r="A27" s="80" t="s">
        <v>200</v>
      </c>
      <c r="B27" s="101">
        <v>0</v>
      </c>
      <c r="C27" s="101">
        <v>0</v>
      </c>
      <c r="D27" s="101">
        <v>0</v>
      </c>
      <c r="E27" s="101">
        <v>2</v>
      </c>
      <c r="F27" s="101">
        <v>0</v>
      </c>
      <c r="G27" s="101">
        <v>0</v>
      </c>
      <c r="H27" s="253">
        <v>0</v>
      </c>
      <c r="I27" s="253">
        <v>0</v>
      </c>
      <c r="J27" s="101">
        <v>0</v>
      </c>
      <c r="K27" s="101">
        <v>0</v>
      </c>
      <c r="L27" s="146">
        <f t="shared" si="0"/>
        <v>2</v>
      </c>
      <c r="M27" s="100"/>
    </row>
    <row r="28" spans="1:13" ht="17.25" customHeight="1" x14ac:dyDescent="0.2">
      <c r="A28" s="80" t="s">
        <v>194</v>
      </c>
      <c r="B28" s="101">
        <v>1</v>
      </c>
      <c r="C28" s="101">
        <v>0</v>
      </c>
      <c r="D28" s="101">
        <v>0</v>
      </c>
      <c r="E28" s="101">
        <v>1</v>
      </c>
      <c r="F28" s="101">
        <v>0</v>
      </c>
      <c r="G28" s="101">
        <v>5</v>
      </c>
      <c r="H28" s="101">
        <v>2</v>
      </c>
      <c r="I28" s="101">
        <v>2</v>
      </c>
      <c r="J28" s="101">
        <v>1</v>
      </c>
      <c r="K28" s="101">
        <v>1</v>
      </c>
      <c r="L28" s="146">
        <f t="shared" si="0"/>
        <v>13</v>
      </c>
      <c r="M28" s="100"/>
    </row>
    <row r="29" spans="1:13" ht="24" customHeight="1" x14ac:dyDescent="0.2">
      <c r="A29" s="54" t="s">
        <v>0</v>
      </c>
      <c r="B29" s="111">
        <f t="shared" ref="B29:K29" si="4">SUM(B8,B11,B12,B15,B18,B20,B21,B23,B27,B28)</f>
        <v>1</v>
      </c>
      <c r="C29" s="111">
        <f t="shared" si="4"/>
        <v>2</v>
      </c>
      <c r="D29" s="111">
        <f t="shared" si="4"/>
        <v>1</v>
      </c>
      <c r="E29" s="111">
        <f t="shared" si="4"/>
        <v>8</v>
      </c>
      <c r="F29" s="111">
        <f t="shared" si="4"/>
        <v>1</v>
      </c>
      <c r="G29" s="111">
        <f t="shared" si="4"/>
        <v>6</v>
      </c>
      <c r="H29" s="111">
        <f t="shared" si="4"/>
        <v>2</v>
      </c>
      <c r="I29" s="111">
        <f t="shared" si="4"/>
        <v>4</v>
      </c>
      <c r="J29" s="111">
        <f t="shared" si="4"/>
        <v>5</v>
      </c>
      <c r="K29" s="111">
        <f t="shared" si="4"/>
        <v>1</v>
      </c>
      <c r="L29" s="112">
        <f>+SUM(B29:K29)</f>
        <v>31</v>
      </c>
    </row>
    <row r="30" spans="1:13" x14ac:dyDescent="0.2">
      <c r="A30" s="48" t="s">
        <v>299</v>
      </c>
    </row>
    <row r="31" spans="1:13" x14ac:dyDescent="0.2">
      <c r="A31" s="48" t="s">
        <v>250</v>
      </c>
    </row>
    <row r="32" spans="1:13" x14ac:dyDescent="0.2">
      <c r="A32" s="319" t="s">
        <v>51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</row>
    <row r="33" spans="1:15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5" ht="12.75" customHeight="1" x14ac:dyDescent="0.2">
      <c r="A34" s="103" t="s">
        <v>68</v>
      </c>
      <c r="B34" s="104"/>
      <c r="C34" s="104"/>
      <c r="D34" s="104"/>
      <c r="E34" s="104"/>
      <c r="F34" s="317" t="s">
        <v>60</v>
      </c>
      <c r="G34" s="317"/>
      <c r="H34" s="317"/>
      <c r="I34" s="317"/>
      <c r="J34" s="317"/>
      <c r="K34" s="317"/>
      <c r="L34" s="317"/>
      <c r="M34" s="105"/>
    </row>
    <row r="35" spans="1:15" ht="13.5" customHeight="1" x14ac:dyDescent="0.2">
      <c r="A35" s="103" t="s">
        <v>67</v>
      </c>
      <c r="B35" s="104"/>
      <c r="C35" s="104"/>
      <c r="D35" s="104"/>
      <c r="E35" s="104"/>
      <c r="F35" s="317" t="s">
        <v>59</v>
      </c>
      <c r="G35" s="317"/>
      <c r="H35" s="317"/>
      <c r="I35" s="317"/>
      <c r="J35" s="317"/>
      <c r="K35" s="317"/>
      <c r="L35" s="317"/>
      <c r="M35" s="105"/>
    </row>
    <row r="36" spans="1:15" ht="13.5" customHeight="1" x14ac:dyDescent="0.2">
      <c r="A36" s="103" t="s">
        <v>66</v>
      </c>
      <c r="B36" s="104"/>
      <c r="C36" s="104"/>
      <c r="D36" s="104"/>
      <c r="E36" s="104"/>
      <c r="F36" s="317" t="s">
        <v>58</v>
      </c>
      <c r="G36" s="317"/>
      <c r="H36" s="317"/>
      <c r="I36" s="317"/>
      <c r="J36" s="317"/>
      <c r="K36" s="317"/>
      <c r="L36" s="317"/>
      <c r="M36" s="105"/>
    </row>
    <row r="37" spans="1:15" ht="13.5" customHeight="1" x14ac:dyDescent="0.2">
      <c r="A37" s="103" t="s">
        <v>65</v>
      </c>
      <c r="B37" s="104"/>
      <c r="C37" s="104"/>
      <c r="D37" s="104"/>
      <c r="E37" s="104"/>
      <c r="F37" s="317" t="s">
        <v>57</v>
      </c>
      <c r="G37" s="317"/>
      <c r="H37" s="317"/>
      <c r="I37" s="317"/>
      <c r="J37" s="317"/>
      <c r="K37" s="317"/>
      <c r="L37" s="317"/>
      <c r="M37" s="105"/>
    </row>
    <row r="38" spans="1:15" ht="13.5" customHeight="1" x14ac:dyDescent="0.2">
      <c r="A38" s="103" t="s">
        <v>64</v>
      </c>
      <c r="B38" s="104"/>
      <c r="C38" s="104"/>
      <c r="D38" s="104"/>
      <c r="E38" s="104"/>
      <c r="F38" s="317" t="s">
        <v>56</v>
      </c>
      <c r="G38" s="317"/>
      <c r="H38" s="317"/>
      <c r="I38" s="317"/>
      <c r="J38" s="317"/>
      <c r="K38" s="317"/>
      <c r="L38" s="317"/>
      <c r="M38" s="105"/>
    </row>
    <row r="39" spans="1:15" ht="13.5" customHeight="1" x14ac:dyDescent="0.2">
      <c r="A39" s="103" t="s">
        <v>63</v>
      </c>
      <c r="B39" s="104"/>
      <c r="C39" s="104"/>
      <c r="D39" s="104"/>
      <c r="E39" s="104"/>
      <c r="F39" s="317" t="s">
        <v>55</v>
      </c>
      <c r="G39" s="317"/>
      <c r="H39" s="317"/>
      <c r="I39" s="317"/>
      <c r="J39" s="317"/>
      <c r="K39" s="317"/>
      <c r="L39" s="317"/>
      <c r="M39" s="105"/>
    </row>
    <row r="40" spans="1:15" ht="13.5" customHeight="1" x14ac:dyDescent="0.2">
      <c r="A40" s="103" t="s">
        <v>62</v>
      </c>
      <c r="B40" s="104"/>
      <c r="C40" s="104"/>
      <c r="D40" s="104"/>
      <c r="E40" s="104"/>
      <c r="F40" s="317" t="s">
        <v>54</v>
      </c>
      <c r="G40" s="317"/>
      <c r="H40" s="317"/>
      <c r="I40" s="317"/>
      <c r="J40" s="317"/>
      <c r="K40" s="317"/>
      <c r="L40" s="317"/>
      <c r="M40" s="105"/>
    </row>
    <row r="41" spans="1:15" ht="13.5" customHeight="1" x14ac:dyDescent="0.2">
      <c r="A41" s="103" t="s">
        <v>61</v>
      </c>
      <c r="B41" s="104"/>
      <c r="C41" s="104"/>
      <c r="D41" s="104"/>
      <c r="E41" s="104"/>
      <c r="F41" s="317" t="s">
        <v>53</v>
      </c>
      <c r="G41" s="317"/>
      <c r="H41" s="317"/>
      <c r="I41" s="317"/>
      <c r="J41" s="317"/>
      <c r="K41" s="317"/>
      <c r="L41" s="317"/>
      <c r="M41" s="105"/>
    </row>
    <row r="42" spans="1:15" ht="13.5" customHeight="1" x14ac:dyDescent="0.2">
      <c r="A42" s="104"/>
      <c r="B42" s="104"/>
      <c r="C42" s="104"/>
      <c r="D42" s="104"/>
      <c r="E42" s="104"/>
      <c r="F42" s="317" t="s">
        <v>133</v>
      </c>
      <c r="G42" s="317"/>
      <c r="H42" s="317"/>
      <c r="I42" s="317"/>
      <c r="J42" s="317"/>
      <c r="K42" s="317"/>
      <c r="L42" s="317"/>
      <c r="M42" s="105"/>
    </row>
    <row r="45" spans="1:15" x14ac:dyDescent="0.2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pans="1:15" x14ac:dyDescent="0.2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</row>
    <row r="47" spans="1:15" x14ac:dyDescent="0.15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316"/>
      <c r="M47" s="316"/>
      <c r="N47" s="316"/>
      <c r="O47" s="316"/>
    </row>
    <row r="48" spans="1:15" x14ac:dyDescent="0.2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316"/>
      <c r="M48" s="316"/>
      <c r="N48" s="316"/>
      <c r="O48" s="316"/>
    </row>
    <row r="49" spans="1:15" x14ac:dyDescent="0.2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316"/>
      <c r="M49" s="316"/>
      <c r="N49" s="316"/>
      <c r="O49" s="316"/>
    </row>
    <row r="50" spans="1:15" x14ac:dyDescent="0.2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316"/>
      <c r="M50" s="316"/>
      <c r="N50" s="316"/>
      <c r="O50" s="316"/>
    </row>
    <row r="51" spans="1:15" x14ac:dyDescent="0.2">
      <c r="A51" s="108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316"/>
      <c r="M51" s="316"/>
      <c r="N51" s="316"/>
      <c r="O51" s="316"/>
    </row>
    <row r="52" spans="1:15" x14ac:dyDescent="0.2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316"/>
      <c r="M52" s="316"/>
      <c r="N52" s="316"/>
      <c r="O52" s="316"/>
    </row>
    <row r="53" spans="1:15" x14ac:dyDescent="0.2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316"/>
      <c r="M53" s="316"/>
      <c r="N53" s="316"/>
      <c r="O53" s="316"/>
    </row>
    <row r="54" spans="1:15" x14ac:dyDescent="0.2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316"/>
      <c r="M54" s="316"/>
      <c r="N54" s="316"/>
      <c r="O54" s="316"/>
    </row>
    <row r="55" spans="1:15" x14ac:dyDescent="0.2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316"/>
      <c r="M55" s="316"/>
      <c r="N55" s="316"/>
      <c r="O55" s="316"/>
    </row>
  </sheetData>
  <mergeCells count="25">
    <mergeCell ref="L6:L7"/>
    <mergeCell ref="A32:K32"/>
    <mergeCell ref="A1:K1"/>
    <mergeCell ref="A3:K3"/>
    <mergeCell ref="A6:A7"/>
    <mergeCell ref="A4:K4"/>
    <mergeCell ref="B6:K6"/>
    <mergeCell ref="L55:O55"/>
    <mergeCell ref="L52:O52"/>
    <mergeCell ref="L53:O53"/>
    <mergeCell ref="L54:O54"/>
    <mergeCell ref="L51:O51"/>
    <mergeCell ref="L47:O47"/>
    <mergeCell ref="L48:O48"/>
    <mergeCell ref="L49:O49"/>
    <mergeCell ref="L50:O50"/>
    <mergeCell ref="F34:L34"/>
    <mergeCell ref="F35:L35"/>
    <mergeCell ref="F37:L37"/>
    <mergeCell ref="F36:L36"/>
    <mergeCell ref="F42:L42"/>
    <mergeCell ref="F41:L41"/>
    <mergeCell ref="F40:L40"/>
    <mergeCell ref="F39:L39"/>
    <mergeCell ref="F38:L38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zoomScale="120" zoomScaleNormal="120" zoomScaleSheetLayoutView="130" workbookViewId="0">
      <selection activeCell="D21" sqref="D21"/>
    </sheetView>
  </sheetViews>
  <sheetFormatPr baseColWidth="10" defaultColWidth="11.42578125" defaultRowHeight="35.25" customHeight="1" x14ac:dyDescent="0.2"/>
  <cols>
    <col min="1" max="1" width="32.140625" style="70" customWidth="1"/>
    <col min="2" max="2" width="19.42578125" style="65" customWidth="1"/>
    <col min="3" max="3" width="20" style="65" customWidth="1"/>
    <col min="4" max="4" width="21.140625" style="65" customWidth="1"/>
    <col min="5" max="16384" width="11.42578125" style="65"/>
  </cols>
  <sheetData>
    <row r="1" spans="1:4" ht="15" x14ac:dyDescent="0.2">
      <c r="A1" s="271" t="s">
        <v>146</v>
      </c>
      <c r="B1" s="271"/>
      <c r="C1" s="271"/>
      <c r="D1" s="271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72" t="s">
        <v>238</v>
      </c>
      <c r="B3" s="272"/>
      <c r="C3" s="272"/>
      <c r="D3" s="272"/>
    </row>
    <row r="4" spans="1:4" s="68" customFormat="1" ht="19.5" x14ac:dyDescent="0.2">
      <c r="A4" s="275" t="s">
        <v>327</v>
      </c>
      <c r="B4" s="272"/>
      <c r="C4" s="272"/>
      <c r="D4" s="272"/>
    </row>
    <row r="5" spans="1:4" s="68" customFormat="1" ht="5.25" customHeight="1" x14ac:dyDescent="0.2">
      <c r="A5" s="286"/>
      <c r="B5" s="286"/>
      <c r="C5" s="286"/>
      <c r="D5" s="286"/>
    </row>
    <row r="6" spans="1:4" s="68" customFormat="1" ht="20.25" customHeight="1" x14ac:dyDescent="0.2">
      <c r="A6" s="321" t="s">
        <v>256</v>
      </c>
      <c r="B6" s="322" t="s">
        <v>81</v>
      </c>
      <c r="C6" s="322"/>
      <c r="D6" s="321" t="s">
        <v>0</v>
      </c>
    </row>
    <row r="7" spans="1:4" s="68" customFormat="1" ht="18.75" customHeight="1" x14ac:dyDescent="0.2">
      <c r="A7" s="321"/>
      <c r="B7" s="147" t="s">
        <v>79</v>
      </c>
      <c r="C7" s="147" t="s">
        <v>80</v>
      </c>
      <c r="D7" s="321"/>
    </row>
    <row r="8" spans="1:4" ht="20.100000000000001" customHeight="1" x14ac:dyDescent="0.2">
      <c r="A8" s="171" t="s">
        <v>239</v>
      </c>
      <c r="B8" s="145">
        <v>23</v>
      </c>
      <c r="C8" s="145">
        <v>2</v>
      </c>
      <c r="D8" s="146">
        <f t="shared" ref="D8:D10" si="0">SUM(B8:C8)</f>
        <v>25</v>
      </c>
    </row>
    <row r="9" spans="1:4" ht="20.100000000000001" customHeight="1" x14ac:dyDescent="0.2">
      <c r="A9" s="171" t="s">
        <v>241</v>
      </c>
      <c r="B9" s="145">
        <v>2</v>
      </c>
      <c r="C9" s="145">
        <v>0</v>
      </c>
      <c r="D9" s="146">
        <f t="shared" si="0"/>
        <v>2</v>
      </c>
    </row>
    <row r="10" spans="1:4" ht="20.100000000000001" customHeight="1" x14ac:dyDescent="0.2">
      <c r="A10" s="171" t="s">
        <v>240</v>
      </c>
      <c r="B10" s="145">
        <v>4</v>
      </c>
      <c r="C10" s="145">
        <v>0</v>
      </c>
      <c r="D10" s="146">
        <f t="shared" si="0"/>
        <v>4</v>
      </c>
    </row>
    <row r="11" spans="1:4" ht="22.5" customHeight="1" x14ac:dyDescent="0.2">
      <c r="A11" s="207" t="s">
        <v>0</v>
      </c>
      <c r="B11" s="208">
        <f>SUM(B8:B10)</f>
        <v>29</v>
      </c>
      <c r="C11" s="208">
        <f>SUM(C8:C10)</f>
        <v>2</v>
      </c>
      <c r="D11" s="112">
        <f>SUM(D8:D10)</f>
        <v>31</v>
      </c>
    </row>
    <row r="12" spans="1:4" ht="15" x14ac:dyDescent="0.2">
      <c r="A12" s="48" t="s">
        <v>296</v>
      </c>
    </row>
    <row r="13" spans="1:4" ht="15" x14ac:dyDescent="0.2">
      <c r="A13" s="48" t="s">
        <v>250</v>
      </c>
    </row>
    <row r="15" spans="1:4" ht="32.25" customHeight="1" x14ac:dyDescent="0.2">
      <c r="A15" s="69"/>
    </row>
    <row r="16" spans="1:4" ht="19.5" x14ac:dyDescent="0.2"/>
    <row r="17" spans="6:6" ht="13.5" customHeight="1" x14ac:dyDescent="0.2"/>
    <row r="31" spans="6:6" ht="35.25" customHeight="1" x14ac:dyDescent="0.2">
      <c r="F31" s="68"/>
    </row>
    <row r="32" spans="6:6" ht="35.25" customHeight="1" x14ac:dyDescent="0.2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S42"/>
  <sheetViews>
    <sheetView showGridLines="0" view="pageBreakPreview" topLeftCell="A18" zoomScale="115" zoomScaleNormal="100" zoomScaleSheetLayoutView="115" workbookViewId="0">
      <selection activeCell="N22" sqref="N22"/>
    </sheetView>
  </sheetViews>
  <sheetFormatPr baseColWidth="10" defaultColWidth="11.42578125" defaultRowHeight="15" x14ac:dyDescent="0.2"/>
  <cols>
    <col min="1" max="1" width="47" style="131" customWidth="1"/>
    <col min="2" max="11" width="7.7109375" style="131" customWidth="1"/>
    <col min="12" max="12" width="9.85546875" style="131" customWidth="1"/>
    <col min="13" max="14" width="11.42578125" style="131"/>
    <col min="15" max="22" width="5.85546875" style="131" customWidth="1"/>
    <col min="23" max="26" width="5" style="131" customWidth="1"/>
    <col min="27" max="27" width="5.28515625" style="131" customWidth="1"/>
    <col min="28" max="16384" width="11.42578125" style="131"/>
  </cols>
  <sheetData>
    <row r="1" spans="1:13" x14ac:dyDescent="0.2">
      <c r="A1" s="284" t="s">
        <v>251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3" x14ac:dyDescent="0.2">
      <c r="A2" s="226" t="s">
        <v>82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3" ht="31.5" customHeight="1" x14ac:dyDescent="0.2">
      <c r="A3" s="285" t="s">
        <v>100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</row>
    <row r="4" spans="1:13" x14ac:dyDescent="0.2">
      <c r="A4" s="288" t="s">
        <v>328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</row>
    <row r="5" spans="1:13" ht="13.5" customHeight="1" x14ac:dyDescent="0.2">
      <c r="A5" s="174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3" ht="19.5" customHeight="1" x14ac:dyDescent="0.2">
      <c r="A6" s="323" t="s">
        <v>77</v>
      </c>
      <c r="B6" s="324" t="s">
        <v>51</v>
      </c>
      <c r="C6" s="324"/>
      <c r="D6" s="324"/>
      <c r="E6" s="324"/>
      <c r="F6" s="324"/>
      <c r="G6" s="324"/>
      <c r="H6" s="324"/>
      <c r="I6" s="324"/>
      <c r="J6" s="324"/>
      <c r="K6" s="324"/>
      <c r="L6" s="323" t="s">
        <v>0</v>
      </c>
    </row>
    <row r="7" spans="1:13" ht="18" customHeight="1" x14ac:dyDescent="0.2">
      <c r="A7" s="323"/>
      <c r="B7" s="166" t="s">
        <v>76</v>
      </c>
      <c r="C7" s="166" t="s">
        <v>75</v>
      </c>
      <c r="D7" s="166" t="s">
        <v>74</v>
      </c>
      <c r="E7" s="166" t="s">
        <v>70</v>
      </c>
      <c r="F7" s="166" t="s">
        <v>129</v>
      </c>
      <c r="G7" s="166" t="s">
        <v>69</v>
      </c>
      <c r="H7" s="166" t="s">
        <v>149</v>
      </c>
      <c r="I7" s="166" t="s">
        <v>73</v>
      </c>
      <c r="J7" s="166" t="s">
        <v>130</v>
      </c>
      <c r="K7" s="166" t="s">
        <v>71</v>
      </c>
      <c r="L7" s="323"/>
    </row>
    <row r="8" spans="1:13" ht="19.5" customHeight="1" x14ac:dyDescent="0.2">
      <c r="A8" s="138" t="s">
        <v>203</v>
      </c>
      <c r="B8" s="172">
        <v>0</v>
      </c>
      <c r="C8" s="172">
        <v>0</v>
      </c>
      <c r="D8" s="172">
        <v>1</v>
      </c>
      <c r="E8" s="172">
        <v>3</v>
      </c>
      <c r="F8" s="172">
        <v>0</v>
      </c>
      <c r="G8" s="172">
        <v>2</v>
      </c>
      <c r="H8" s="172">
        <v>2</v>
      </c>
      <c r="I8" s="172">
        <v>1</v>
      </c>
      <c r="J8" s="172">
        <v>3</v>
      </c>
      <c r="K8" s="172">
        <v>0</v>
      </c>
      <c r="L8" s="148">
        <f t="shared" ref="L8:L24" si="0">SUM(B8:K8)</f>
        <v>12</v>
      </c>
    </row>
    <row r="9" spans="1:13" ht="15" customHeight="1" x14ac:dyDescent="0.2">
      <c r="A9" s="138" t="s">
        <v>204</v>
      </c>
      <c r="B9" s="172">
        <v>1</v>
      </c>
      <c r="C9" s="172">
        <v>1</v>
      </c>
      <c r="D9" s="172">
        <v>0</v>
      </c>
      <c r="E9" s="172">
        <v>0</v>
      </c>
      <c r="F9" s="172">
        <v>1</v>
      </c>
      <c r="G9" s="172">
        <v>0</v>
      </c>
      <c r="H9" s="172">
        <v>0</v>
      </c>
      <c r="I9" s="172">
        <v>1</v>
      </c>
      <c r="J9" s="172">
        <v>0</v>
      </c>
      <c r="K9" s="172">
        <v>1</v>
      </c>
      <c r="L9" s="148">
        <f t="shared" si="0"/>
        <v>5</v>
      </c>
    </row>
    <row r="10" spans="1:13" ht="12.75" customHeight="1" x14ac:dyDescent="0.2">
      <c r="A10" s="167" t="s">
        <v>205</v>
      </c>
      <c r="B10" s="173">
        <v>0</v>
      </c>
      <c r="C10" s="173">
        <v>1</v>
      </c>
      <c r="D10" s="173">
        <v>0</v>
      </c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73">
        <v>0</v>
      </c>
      <c r="K10" s="173">
        <v>0</v>
      </c>
      <c r="L10" s="84">
        <f t="shared" ref="L10" si="1">SUM(B10:K10)</f>
        <v>1</v>
      </c>
    </row>
    <row r="11" spans="1:13" ht="12.75" customHeight="1" x14ac:dyDescent="0.2">
      <c r="A11" s="167" t="s">
        <v>206</v>
      </c>
      <c r="B11" s="173">
        <v>0</v>
      </c>
      <c r="C11" s="173">
        <v>0</v>
      </c>
      <c r="D11" s="173">
        <v>0</v>
      </c>
      <c r="E11" s="173">
        <v>0</v>
      </c>
      <c r="F11" s="173">
        <v>1</v>
      </c>
      <c r="G11" s="173">
        <v>0</v>
      </c>
      <c r="H11" s="173">
        <v>0</v>
      </c>
      <c r="I11" s="173">
        <v>0</v>
      </c>
      <c r="J11" s="173">
        <v>0</v>
      </c>
      <c r="K11" s="173">
        <v>1</v>
      </c>
      <c r="L11" s="84">
        <f t="shared" ref="L11" si="2">SUM(B11:K11)</f>
        <v>2</v>
      </c>
    </row>
    <row r="12" spans="1:13" ht="12.75" customHeight="1" x14ac:dyDescent="0.2">
      <c r="A12" s="167" t="s">
        <v>246</v>
      </c>
      <c r="B12" s="173">
        <v>1</v>
      </c>
      <c r="C12" s="173">
        <v>0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3">
        <v>1</v>
      </c>
      <c r="J12" s="173">
        <v>0</v>
      </c>
      <c r="K12" s="173">
        <v>0</v>
      </c>
      <c r="L12" s="84">
        <f t="shared" si="0"/>
        <v>2</v>
      </c>
    </row>
    <row r="13" spans="1:13" s="183" customFormat="1" ht="12.75" customHeight="1" x14ac:dyDescent="0.2">
      <c r="A13" s="138" t="s">
        <v>207</v>
      </c>
      <c r="B13" s="172">
        <v>0</v>
      </c>
      <c r="C13" s="172">
        <v>0</v>
      </c>
      <c r="D13" s="172">
        <v>0</v>
      </c>
      <c r="E13" s="172">
        <v>2</v>
      </c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48">
        <f t="shared" si="0"/>
        <v>2</v>
      </c>
    </row>
    <row r="14" spans="1:13" ht="12.75" customHeight="1" x14ac:dyDescent="0.2">
      <c r="A14" s="167" t="s">
        <v>208</v>
      </c>
      <c r="B14" s="173">
        <v>0</v>
      </c>
      <c r="C14" s="173">
        <v>0</v>
      </c>
      <c r="D14" s="173">
        <v>0</v>
      </c>
      <c r="E14" s="173">
        <v>1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84">
        <f t="shared" ref="L14" si="3">SUM(B14:K14)</f>
        <v>1</v>
      </c>
    </row>
    <row r="15" spans="1:13" ht="12.75" customHeight="1" x14ac:dyDescent="0.2">
      <c r="A15" s="167" t="s">
        <v>209</v>
      </c>
      <c r="B15" s="173">
        <v>0</v>
      </c>
      <c r="C15" s="173">
        <v>0</v>
      </c>
      <c r="D15" s="173">
        <v>0</v>
      </c>
      <c r="E15" s="173">
        <v>1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3">
        <v>0</v>
      </c>
      <c r="L15" s="84">
        <f t="shared" si="0"/>
        <v>1</v>
      </c>
    </row>
    <row r="16" spans="1:13" x14ac:dyDescent="0.2">
      <c r="A16" s="138" t="s">
        <v>212</v>
      </c>
      <c r="B16" s="172">
        <v>0</v>
      </c>
      <c r="C16" s="172">
        <v>1</v>
      </c>
      <c r="D16" s="172">
        <v>0</v>
      </c>
      <c r="E16" s="172">
        <v>1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48">
        <f t="shared" si="0"/>
        <v>2</v>
      </c>
    </row>
    <row r="17" spans="1:15" ht="21" customHeight="1" x14ac:dyDescent="0.2">
      <c r="A17" s="167" t="s">
        <v>214</v>
      </c>
      <c r="B17" s="173">
        <v>0</v>
      </c>
      <c r="C17" s="173">
        <v>1</v>
      </c>
      <c r="D17" s="173">
        <v>0</v>
      </c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84">
        <f t="shared" ref="L17" si="4">SUM(B17:K17)</f>
        <v>1</v>
      </c>
    </row>
    <row r="18" spans="1:15" ht="21.75" customHeight="1" x14ac:dyDescent="0.2">
      <c r="A18" s="167" t="s">
        <v>215</v>
      </c>
      <c r="B18" s="173">
        <v>0</v>
      </c>
      <c r="C18" s="173">
        <v>0</v>
      </c>
      <c r="D18" s="173">
        <v>0</v>
      </c>
      <c r="E18" s="173">
        <v>1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3">
        <v>0</v>
      </c>
      <c r="L18" s="84">
        <f t="shared" si="0"/>
        <v>1</v>
      </c>
    </row>
    <row r="19" spans="1:15" ht="17.25" customHeight="1" x14ac:dyDescent="0.2">
      <c r="A19" s="138" t="s">
        <v>216</v>
      </c>
      <c r="B19" s="172">
        <v>0</v>
      </c>
      <c r="C19" s="172">
        <v>0</v>
      </c>
      <c r="D19" s="172">
        <v>0</v>
      </c>
      <c r="E19" s="172">
        <v>1</v>
      </c>
      <c r="F19" s="172">
        <v>0</v>
      </c>
      <c r="G19" s="172">
        <v>4</v>
      </c>
      <c r="H19" s="172">
        <v>0</v>
      </c>
      <c r="I19" s="172">
        <v>2</v>
      </c>
      <c r="J19" s="172">
        <v>2</v>
      </c>
      <c r="K19" s="172">
        <v>0</v>
      </c>
      <c r="L19" s="148">
        <f t="shared" si="0"/>
        <v>9</v>
      </c>
    </row>
    <row r="20" spans="1:15" ht="17.25" customHeight="1" x14ac:dyDescent="0.2">
      <c r="A20" s="167" t="s">
        <v>330</v>
      </c>
      <c r="B20" s="173">
        <v>0</v>
      </c>
      <c r="C20" s="173">
        <v>0</v>
      </c>
      <c r="D20" s="173">
        <v>0</v>
      </c>
      <c r="E20" s="173">
        <v>0</v>
      </c>
      <c r="F20" s="173">
        <v>0</v>
      </c>
      <c r="G20" s="173">
        <v>2</v>
      </c>
      <c r="H20" s="173">
        <v>0</v>
      </c>
      <c r="I20" s="173">
        <v>0</v>
      </c>
      <c r="J20" s="173">
        <v>0</v>
      </c>
      <c r="K20" s="173">
        <v>0</v>
      </c>
      <c r="L20" s="84">
        <f t="shared" si="0"/>
        <v>2</v>
      </c>
    </row>
    <row r="21" spans="1:15" ht="23.25" customHeight="1" x14ac:dyDescent="0.2">
      <c r="A21" s="167" t="s">
        <v>218</v>
      </c>
      <c r="B21" s="173">
        <v>0</v>
      </c>
      <c r="C21" s="173">
        <v>0</v>
      </c>
      <c r="D21" s="173">
        <v>0</v>
      </c>
      <c r="E21" s="173">
        <v>1</v>
      </c>
      <c r="F21" s="173">
        <v>0</v>
      </c>
      <c r="G21" s="173">
        <v>2</v>
      </c>
      <c r="H21" s="173">
        <v>0</v>
      </c>
      <c r="I21" s="173">
        <v>2</v>
      </c>
      <c r="J21" s="173">
        <v>0</v>
      </c>
      <c r="K21" s="173">
        <v>0</v>
      </c>
      <c r="L21" s="84">
        <f t="shared" si="0"/>
        <v>5</v>
      </c>
    </row>
    <row r="22" spans="1:15" ht="18.75" customHeight="1" x14ac:dyDescent="0.2">
      <c r="A22" s="167" t="s">
        <v>219</v>
      </c>
      <c r="B22" s="173">
        <v>0</v>
      </c>
      <c r="C22" s="173">
        <v>0</v>
      </c>
      <c r="D22" s="173">
        <v>0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2</v>
      </c>
      <c r="K22" s="173">
        <v>0</v>
      </c>
      <c r="L22" s="84">
        <f t="shared" si="0"/>
        <v>2</v>
      </c>
    </row>
    <row r="23" spans="1:15" ht="18.75" customHeight="1" x14ac:dyDescent="0.2">
      <c r="A23" s="138" t="s">
        <v>220</v>
      </c>
      <c r="B23" s="172">
        <v>0</v>
      </c>
      <c r="C23" s="172">
        <v>0</v>
      </c>
      <c r="D23" s="172">
        <v>0</v>
      </c>
      <c r="E23" s="172">
        <v>1</v>
      </c>
      <c r="F23" s="172">
        <v>0</v>
      </c>
      <c r="G23" s="172">
        <v>0</v>
      </c>
      <c r="H23" s="172">
        <v>0</v>
      </c>
      <c r="I23" s="172">
        <v>0</v>
      </c>
      <c r="J23" s="172">
        <v>0</v>
      </c>
      <c r="K23" s="172">
        <v>0</v>
      </c>
      <c r="L23" s="148">
        <f>SUM(B23:K23)</f>
        <v>1</v>
      </c>
    </row>
    <row r="24" spans="1:15" ht="22.5" customHeight="1" x14ac:dyDescent="0.2">
      <c r="A24" s="167" t="s">
        <v>223</v>
      </c>
      <c r="B24" s="173">
        <v>0</v>
      </c>
      <c r="C24" s="173">
        <v>0</v>
      </c>
      <c r="D24" s="173">
        <v>0</v>
      </c>
      <c r="E24" s="173">
        <v>1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84">
        <f t="shared" si="0"/>
        <v>1</v>
      </c>
    </row>
    <row r="25" spans="1:15" ht="18" customHeight="1" x14ac:dyDescent="0.2">
      <c r="A25" s="139" t="s">
        <v>0</v>
      </c>
      <c r="B25" s="140">
        <f>SUM(B8,B9,B13,B16,B19, B23)</f>
        <v>1</v>
      </c>
      <c r="C25" s="140">
        <f t="shared" ref="C25:K25" si="5">SUM(C8,C9,C13,C16,C19, C23)</f>
        <v>2</v>
      </c>
      <c r="D25" s="140">
        <f t="shared" si="5"/>
        <v>1</v>
      </c>
      <c r="E25" s="140">
        <f t="shared" si="5"/>
        <v>8</v>
      </c>
      <c r="F25" s="140">
        <f t="shared" si="5"/>
        <v>1</v>
      </c>
      <c r="G25" s="140">
        <f t="shared" si="5"/>
        <v>6</v>
      </c>
      <c r="H25" s="140">
        <f t="shared" si="5"/>
        <v>2</v>
      </c>
      <c r="I25" s="140">
        <f t="shared" si="5"/>
        <v>4</v>
      </c>
      <c r="J25" s="140">
        <f t="shared" si="5"/>
        <v>5</v>
      </c>
      <c r="K25" s="140">
        <f t="shared" si="5"/>
        <v>1</v>
      </c>
      <c r="L25" s="230">
        <f>SUM(L8,L9,L13,L16,L19, L23)</f>
        <v>31</v>
      </c>
    </row>
    <row r="26" spans="1:15" ht="20.25" customHeight="1" x14ac:dyDescent="0.2">
      <c r="A26" s="136" t="s">
        <v>305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1"/>
    </row>
    <row r="27" spans="1:15" ht="10.5" customHeight="1" x14ac:dyDescent="0.2">
      <c r="A27" s="136" t="s">
        <v>250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1"/>
    </row>
    <row r="28" spans="1:15" ht="10.5" customHeight="1" x14ac:dyDescent="0.2">
      <c r="A28" s="326" t="s">
        <v>51</v>
      </c>
      <c r="B28" s="326"/>
      <c r="C28" s="326"/>
      <c r="D28" s="326"/>
      <c r="E28" s="326"/>
      <c r="F28" s="326"/>
      <c r="G28" s="326"/>
      <c r="H28" s="326"/>
      <c r="I28" s="326"/>
      <c r="J28" s="326"/>
      <c r="K28" s="326"/>
      <c r="L28" s="326"/>
    </row>
    <row r="29" spans="1:15" ht="9" customHeight="1" x14ac:dyDescent="0.2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</row>
    <row r="30" spans="1:15" ht="12" customHeight="1" x14ac:dyDescent="0.2">
      <c r="A30" s="133" t="s">
        <v>68</v>
      </c>
      <c r="D30" s="325" t="s">
        <v>60</v>
      </c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</row>
    <row r="31" spans="1:15" ht="12" customHeight="1" x14ac:dyDescent="0.2">
      <c r="A31" s="133" t="s">
        <v>67</v>
      </c>
      <c r="D31" s="325" t="s">
        <v>59</v>
      </c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</row>
    <row r="32" spans="1:15" ht="12" customHeight="1" x14ac:dyDescent="0.2">
      <c r="A32" s="133" t="s">
        <v>66</v>
      </c>
      <c r="D32" s="325" t="s">
        <v>58</v>
      </c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</row>
    <row r="33" spans="1:19" ht="12" customHeight="1" x14ac:dyDescent="0.2">
      <c r="A33" s="133" t="s">
        <v>65</v>
      </c>
      <c r="D33" s="325" t="s">
        <v>57</v>
      </c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</row>
    <row r="34" spans="1:19" ht="12" customHeight="1" x14ac:dyDescent="0.2">
      <c r="A34" s="133" t="s">
        <v>64</v>
      </c>
      <c r="D34" s="325" t="s">
        <v>56</v>
      </c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134"/>
      <c r="Q34" s="134"/>
      <c r="R34" s="134"/>
      <c r="S34" s="134"/>
    </row>
    <row r="35" spans="1:19" ht="12" customHeight="1" x14ac:dyDescent="0.2">
      <c r="A35" s="133" t="s">
        <v>63</v>
      </c>
      <c r="D35" s="325" t="s">
        <v>55</v>
      </c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134"/>
      <c r="Q35" s="134"/>
      <c r="R35" s="134"/>
      <c r="S35" s="134"/>
    </row>
    <row r="36" spans="1:19" ht="12" customHeight="1" x14ac:dyDescent="0.2">
      <c r="A36" s="133" t="s">
        <v>62</v>
      </c>
      <c r="D36" s="325" t="s">
        <v>54</v>
      </c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134"/>
      <c r="Q36" s="134"/>
      <c r="R36" s="134"/>
      <c r="S36" s="134"/>
    </row>
    <row r="37" spans="1:19" ht="12" customHeight="1" x14ac:dyDescent="0.2">
      <c r="A37" s="133" t="s">
        <v>61</v>
      </c>
      <c r="D37" s="325" t="s">
        <v>53</v>
      </c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134"/>
      <c r="Q37" s="134"/>
      <c r="R37" s="134"/>
      <c r="S37" s="134"/>
    </row>
    <row r="38" spans="1:19" ht="8.25" customHeight="1" x14ac:dyDescent="0.2">
      <c r="A38" s="135"/>
      <c r="D38" s="325" t="s">
        <v>133</v>
      </c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134"/>
      <c r="Q38" s="134"/>
      <c r="R38" s="134"/>
      <c r="S38" s="134"/>
    </row>
    <row r="39" spans="1:19" ht="5.25" customHeight="1" x14ac:dyDescent="0.2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</row>
    <row r="40" spans="1:19" ht="9.75" customHeight="1" x14ac:dyDescent="0.2"/>
    <row r="41" spans="1:19" x14ac:dyDescent="0.2">
      <c r="B41" s="137"/>
      <c r="C41" s="137"/>
      <c r="D41" s="137"/>
      <c r="E41" s="137"/>
      <c r="F41" s="137"/>
      <c r="G41" s="137"/>
      <c r="H41" s="137"/>
      <c r="I41" s="137"/>
      <c r="J41" s="137"/>
      <c r="K41" s="137"/>
    </row>
    <row r="42" spans="1:19" x14ac:dyDescent="0.2">
      <c r="B42" s="137"/>
      <c r="C42" s="137"/>
      <c r="D42" s="137"/>
      <c r="E42" s="137"/>
      <c r="F42" s="137"/>
      <c r="G42" s="137"/>
      <c r="H42" s="137"/>
      <c r="I42" s="137"/>
      <c r="J42" s="137"/>
      <c r="K42" s="137"/>
    </row>
  </sheetData>
  <mergeCells count="16">
    <mergeCell ref="D35:O35"/>
    <mergeCell ref="D36:O36"/>
    <mergeCell ref="D37:O37"/>
    <mergeCell ref="D38:O38"/>
    <mergeCell ref="A28:L28"/>
    <mergeCell ref="D30:O30"/>
    <mergeCell ref="D31:O31"/>
    <mergeCell ref="D32:O32"/>
    <mergeCell ref="D33:O33"/>
    <mergeCell ref="D34:O34"/>
    <mergeCell ref="A1:L1"/>
    <mergeCell ref="A3:L3"/>
    <mergeCell ref="A6:A7"/>
    <mergeCell ref="B6:K6"/>
    <mergeCell ref="L6:L7"/>
    <mergeCell ref="A4:L4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6"/>
  <sheetViews>
    <sheetView showGridLines="0" view="pageBreakPreview" zoomScale="110" zoomScaleNormal="115" zoomScaleSheetLayoutView="110" workbookViewId="0">
      <selection activeCell="A9" sqref="A9"/>
    </sheetView>
  </sheetViews>
  <sheetFormatPr baseColWidth="10" defaultColWidth="11.42578125" defaultRowHeight="19.5" x14ac:dyDescent="0.2"/>
  <cols>
    <col min="1" max="1" width="49" style="70" customWidth="1"/>
    <col min="2" max="2" width="16.140625" style="65" customWidth="1"/>
    <col min="3" max="3" width="15.28515625" style="65" customWidth="1"/>
    <col min="4" max="4" width="17" style="65" customWidth="1"/>
    <col min="5" max="16384" width="11.42578125" style="65"/>
  </cols>
  <sheetData>
    <row r="1" spans="1:4" s="128" customFormat="1" ht="22.5" x14ac:dyDescent="0.2">
      <c r="A1" s="271" t="s">
        <v>138</v>
      </c>
      <c r="B1" s="271"/>
      <c r="C1" s="271"/>
      <c r="D1" s="271"/>
    </row>
    <row r="2" spans="1:4" ht="15" x14ac:dyDescent="0.2">
      <c r="A2" s="213" t="s">
        <v>82</v>
      </c>
      <c r="B2" s="222"/>
      <c r="C2" s="222"/>
      <c r="D2" s="222"/>
    </row>
    <row r="3" spans="1:4" s="68" customFormat="1" ht="30.75" customHeight="1" x14ac:dyDescent="0.2">
      <c r="A3" s="327" t="s">
        <v>271</v>
      </c>
      <c r="B3" s="327"/>
      <c r="C3" s="327"/>
      <c r="D3" s="327"/>
    </row>
    <row r="4" spans="1:4" s="68" customFormat="1" x14ac:dyDescent="0.2">
      <c r="A4" s="328" t="s">
        <v>327</v>
      </c>
      <c r="B4" s="328"/>
      <c r="C4" s="328"/>
      <c r="D4" s="328"/>
    </row>
    <row r="5" spans="1:4" s="68" customFormat="1" ht="13.5" customHeight="1" x14ac:dyDescent="0.2"/>
    <row r="6" spans="1:4" s="68" customFormat="1" ht="37.5" customHeight="1" x14ac:dyDescent="0.2">
      <c r="A6" s="52" t="s">
        <v>234</v>
      </c>
      <c r="B6" s="130" t="s">
        <v>119</v>
      </c>
      <c r="C6" s="130" t="s">
        <v>235</v>
      </c>
      <c r="D6" s="129" t="s">
        <v>243</v>
      </c>
    </row>
    <row r="7" spans="1:4" ht="18" x14ac:dyDescent="0.2">
      <c r="A7" s="88" t="s">
        <v>308</v>
      </c>
      <c r="B7" s="119">
        <v>1</v>
      </c>
      <c r="C7" s="119">
        <v>1</v>
      </c>
      <c r="D7" s="252">
        <v>500</v>
      </c>
    </row>
    <row r="8" spans="1:4" ht="15" x14ac:dyDescent="0.2">
      <c r="A8" s="88" t="s">
        <v>314</v>
      </c>
      <c r="B8" s="119">
        <v>1</v>
      </c>
      <c r="C8" s="119">
        <v>0</v>
      </c>
      <c r="D8" s="252">
        <v>297600</v>
      </c>
    </row>
    <row r="9" spans="1:4" ht="24.75" customHeight="1" x14ac:dyDescent="0.2">
      <c r="A9" s="88" t="s">
        <v>317</v>
      </c>
      <c r="B9" s="119">
        <v>1</v>
      </c>
      <c r="C9" s="119">
        <v>0</v>
      </c>
      <c r="D9" s="252">
        <v>0</v>
      </c>
    </row>
    <row r="10" spans="1:4" ht="15" x14ac:dyDescent="0.2">
      <c r="A10" s="88" t="s">
        <v>318</v>
      </c>
      <c r="B10" s="119">
        <v>1</v>
      </c>
      <c r="C10" s="119">
        <v>1</v>
      </c>
      <c r="D10" s="252">
        <v>0</v>
      </c>
    </row>
    <row r="11" spans="1:4" ht="15" x14ac:dyDescent="0.2">
      <c r="A11" s="88" t="s">
        <v>319</v>
      </c>
      <c r="B11" s="119">
        <v>2</v>
      </c>
      <c r="C11" s="119">
        <v>0</v>
      </c>
      <c r="D11" s="252">
        <v>0</v>
      </c>
    </row>
    <row r="12" spans="1:4" ht="15" x14ac:dyDescent="0.2">
      <c r="A12" s="88" t="s">
        <v>336</v>
      </c>
      <c r="B12" s="119">
        <v>1</v>
      </c>
      <c r="C12" s="119">
        <v>0</v>
      </c>
      <c r="D12" s="252">
        <v>27270</v>
      </c>
    </row>
    <row r="13" spans="1:4" ht="15" x14ac:dyDescent="0.2">
      <c r="A13" s="88" t="s">
        <v>337</v>
      </c>
      <c r="B13" s="119">
        <v>1</v>
      </c>
      <c r="C13" s="119">
        <v>6</v>
      </c>
      <c r="D13" s="252">
        <v>20000</v>
      </c>
    </row>
    <row r="14" spans="1:4" ht="15" x14ac:dyDescent="0.2">
      <c r="A14" s="88" t="s">
        <v>1</v>
      </c>
      <c r="B14" s="119">
        <v>33</v>
      </c>
      <c r="C14" s="119">
        <v>32</v>
      </c>
      <c r="D14" s="252">
        <v>51690</v>
      </c>
    </row>
    <row r="15" spans="1:4" ht="18" customHeight="1" x14ac:dyDescent="0.2">
      <c r="A15" s="242" t="s">
        <v>0</v>
      </c>
      <c r="B15" s="243">
        <f>SUM(B7:B14)</f>
        <v>41</v>
      </c>
      <c r="C15" s="243">
        <f>SUM(C7:C14)</f>
        <v>40</v>
      </c>
      <c r="D15" s="244">
        <f>SUM(D7:D14)</f>
        <v>397060</v>
      </c>
    </row>
    <row r="16" spans="1:4" ht="7.5" customHeight="1" x14ac:dyDescent="0.2">
      <c r="A16" s="65"/>
    </row>
    <row r="17" spans="4:4" x14ac:dyDescent="0.2">
      <c r="D17" s="70"/>
    </row>
    <row r="35" spans="1:1" ht="13.5" customHeight="1" x14ac:dyDescent="0.2">
      <c r="A35" s="48" t="s">
        <v>299</v>
      </c>
    </row>
    <row r="36" spans="1:1" ht="15" x14ac:dyDescent="0.2">
      <c r="A36" s="48" t="s">
        <v>250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zoomScale="115" zoomScaleNormal="115" zoomScaleSheetLayoutView="160" workbookViewId="0">
      <selection activeCell="E9" sqref="E9"/>
    </sheetView>
  </sheetViews>
  <sheetFormatPr baseColWidth="10" defaultColWidth="11.42578125" defaultRowHeight="15" x14ac:dyDescent="0.2"/>
  <cols>
    <col min="1" max="1" width="12" style="57" customWidth="1"/>
    <col min="2" max="9" width="7.5703125" style="57" customWidth="1"/>
    <col min="10" max="10" width="8.7109375" style="57" customWidth="1"/>
    <col min="11" max="11" width="7.5703125" style="57" customWidth="1"/>
    <col min="12" max="12" width="9.7109375" style="57" customWidth="1"/>
    <col min="13" max="13" width="9" style="57" customWidth="1"/>
    <col min="14" max="14" width="9.140625" style="57" customWidth="1"/>
    <col min="15" max="16384" width="11.42578125" style="57"/>
  </cols>
  <sheetData>
    <row r="1" spans="1:15" x14ac:dyDescent="0.2">
      <c r="A1" s="284" t="s">
        <v>139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5" x14ac:dyDescent="0.2">
      <c r="A2" s="213" t="s">
        <v>82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5" ht="29.25" customHeight="1" x14ac:dyDescent="0.2">
      <c r="A3" s="285" t="s">
        <v>153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</row>
    <row r="4" spans="1:15" x14ac:dyDescent="0.2">
      <c r="A4" s="329" t="s">
        <v>309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</row>
    <row r="5" spans="1:15" ht="13.5" customHeight="1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5" ht="24.75" customHeight="1" x14ac:dyDescent="0.2">
      <c r="A6" s="277" t="s">
        <v>81</v>
      </c>
      <c r="B6" s="332" t="s">
        <v>154</v>
      </c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4"/>
      <c r="N6" s="331" t="s">
        <v>0</v>
      </c>
    </row>
    <row r="7" spans="1:15" ht="24.75" customHeight="1" x14ac:dyDescent="0.2">
      <c r="A7" s="277"/>
      <c r="B7" s="185" t="s">
        <v>134</v>
      </c>
      <c r="C7" s="185" t="s">
        <v>152</v>
      </c>
      <c r="D7" s="185" t="s">
        <v>155</v>
      </c>
      <c r="E7" s="185" t="s">
        <v>156</v>
      </c>
      <c r="F7" s="185" t="s">
        <v>157</v>
      </c>
      <c r="G7" s="185" t="s">
        <v>158</v>
      </c>
      <c r="H7" s="185" t="s">
        <v>267</v>
      </c>
      <c r="I7" s="185" t="s">
        <v>273</v>
      </c>
      <c r="J7" s="185" t="s">
        <v>274</v>
      </c>
      <c r="K7" s="185" t="s">
        <v>276</v>
      </c>
      <c r="L7" s="185" t="s">
        <v>280</v>
      </c>
      <c r="M7" s="184" t="s">
        <v>279</v>
      </c>
      <c r="N7" s="331"/>
    </row>
    <row r="8" spans="1:15" ht="21" customHeight="1" x14ac:dyDescent="0.2">
      <c r="A8" s="88" t="s">
        <v>79</v>
      </c>
      <c r="B8" s="110">
        <v>25</v>
      </c>
      <c r="C8" s="110">
        <v>8</v>
      </c>
      <c r="D8" s="110">
        <v>8</v>
      </c>
      <c r="E8" s="110">
        <v>7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f>SUM(B8:M8)</f>
        <v>48</v>
      </c>
    </row>
    <row r="9" spans="1:15" ht="21.75" customHeight="1" x14ac:dyDescent="0.2">
      <c r="A9" s="88" t="s">
        <v>80</v>
      </c>
      <c r="B9" s="110">
        <v>8</v>
      </c>
      <c r="C9" s="110">
        <v>2</v>
      </c>
      <c r="D9" s="110">
        <v>1</v>
      </c>
      <c r="E9" s="110">
        <v>1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f>SUM(B9:M9)</f>
        <v>12</v>
      </c>
    </row>
    <row r="10" spans="1:15" ht="24.75" customHeight="1" x14ac:dyDescent="0.2">
      <c r="A10" s="54" t="s">
        <v>2</v>
      </c>
      <c r="B10" s="111">
        <f t="shared" ref="B10:M10" si="0">SUM(B8:B9)</f>
        <v>33</v>
      </c>
      <c r="C10" s="111">
        <f t="shared" si="0"/>
        <v>10</v>
      </c>
      <c r="D10" s="111">
        <f t="shared" si="0"/>
        <v>9</v>
      </c>
      <c r="E10" s="111">
        <f t="shared" si="0"/>
        <v>8</v>
      </c>
      <c r="F10" s="111">
        <f t="shared" si="0"/>
        <v>0</v>
      </c>
      <c r="G10" s="111">
        <f t="shared" si="0"/>
        <v>0</v>
      </c>
      <c r="H10" s="111">
        <f t="shared" si="0"/>
        <v>0</v>
      </c>
      <c r="I10" s="111">
        <f t="shared" si="0"/>
        <v>0</v>
      </c>
      <c r="J10" s="111">
        <f t="shared" si="0"/>
        <v>0</v>
      </c>
      <c r="K10" s="111">
        <f t="shared" si="0"/>
        <v>0</v>
      </c>
      <c r="L10" s="111">
        <f t="shared" si="0"/>
        <v>0</v>
      </c>
      <c r="M10" s="111">
        <f t="shared" si="0"/>
        <v>0</v>
      </c>
      <c r="N10" s="111">
        <f>SUM(N8:N9)</f>
        <v>60</v>
      </c>
    </row>
    <row r="11" spans="1:15" ht="19.5" customHeight="1" x14ac:dyDescent="0.2">
      <c r="A11" s="48" t="s">
        <v>298</v>
      </c>
    </row>
    <row r="12" spans="1:15" x14ac:dyDescent="0.2">
      <c r="A12" s="48" t="s">
        <v>250</v>
      </c>
    </row>
    <row r="13" spans="1:15" ht="24.95" customHeight="1" x14ac:dyDescent="0.2"/>
    <row r="14" spans="1:15" ht="24.95" customHeight="1" x14ac:dyDescent="0.25">
      <c r="A14" s="180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5" spans="1:15" ht="24.95" customHeight="1" x14ac:dyDescent="0.25">
      <c r="A15" s="180"/>
      <c r="B15"/>
      <c r="C15"/>
      <c r="D15"/>
      <c r="E15"/>
      <c r="F15"/>
      <c r="G15"/>
      <c r="H15"/>
      <c r="I15"/>
      <c r="J15"/>
      <c r="K15"/>
      <c r="L15"/>
      <c r="M15"/>
      <c r="N15" s="177"/>
      <c r="O15" s="178"/>
    </row>
    <row r="16" spans="1:15" ht="24.95" customHeight="1" x14ac:dyDescent="0.25">
      <c r="A16" s="180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8"/>
    </row>
    <row r="17" spans="1:15" ht="24.95" customHeight="1" x14ac:dyDescent="0.25">
      <c r="A17" s="179"/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5" ht="24.95" customHeight="1" x14ac:dyDescent="0.2"/>
    <row r="19" spans="1:15" ht="24.95" customHeight="1" x14ac:dyDescent="0.2"/>
    <row r="20" spans="1:15" ht="24.95" customHeight="1" x14ac:dyDescent="0.2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2"/>
  <sheetViews>
    <sheetView showGridLines="0" zoomScale="140" zoomScaleNormal="140" zoomScaleSheetLayoutView="120" workbookViewId="0">
      <selection activeCell="C20" sqref="C20"/>
    </sheetView>
  </sheetViews>
  <sheetFormatPr baseColWidth="10" defaultColWidth="11.42578125" defaultRowHeight="19.5" x14ac:dyDescent="0.2"/>
  <cols>
    <col min="1" max="1" width="51" style="124" customWidth="1"/>
    <col min="2" max="2" width="14.28515625" style="115" customWidth="1"/>
    <col min="3" max="3" width="15.7109375" style="115" customWidth="1"/>
    <col min="4" max="4" width="16.85546875" style="115" customWidth="1"/>
    <col min="5" max="16384" width="11.42578125" style="115"/>
  </cols>
  <sheetData>
    <row r="1" spans="1:4" s="114" customFormat="1" ht="22.5" x14ac:dyDescent="0.2">
      <c r="A1" s="335" t="s">
        <v>147</v>
      </c>
      <c r="B1" s="335"/>
      <c r="C1" s="335"/>
      <c r="D1" s="335"/>
    </row>
    <row r="2" spans="1:4" ht="15" x14ac:dyDescent="0.2">
      <c r="A2" s="227" t="s">
        <v>82</v>
      </c>
      <c r="B2" s="228"/>
      <c r="C2" s="228"/>
      <c r="D2" s="228"/>
    </row>
    <row r="3" spans="1:4" s="116" customFormat="1" ht="30" customHeight="1" x14ac:dyDescent="0.2">
      <c r="A3" s="336" t="s">
        <v>161</v>
      </c>
      <c r="B3" s="336"/>
      <c r="C3" s="336"/>
      <c r="D3" s="336"/>
    </row>
    <row r="4" spans="1:4" s="116" customFormat="1" x14ac:dyDescent="0.2">
      <c r="A4" s="337" t="s">
        <v>327</v>
      </c>
      <c r="B4" s="337"/>
      <c r="C4" s="337"/>
      <c r="D4" s="337"/>
    </row>
    <row r="5" spans="1:4" s="116" customFormat="1" ht="13.5" customHeight="1" x14ac:dyDescent="0.2">
      <c r="A5" s="117"/>
      <c r="B5" s="117"/>
      <c r="C5" s="117"/>
      <c r="D5" s="117"/>
    </row>
    <row r="6" spans="1:4" s="116" customFormat="1" x14ac:dyDescent="0.2">
      <c r="A6" s="338" t="s">
        <v>160</v>
      </c>
      <c r="B6" s="339" t="s">
        <v>81</v>
      </c>
      <c r="C6" s="339"/>
      <c r="D6" s="340" t="s">
        <v>0</v>
      </c>
    </row>
    <row r="7" spans="1:4" s="116" customFormat="1" x14ac:dyDescent="0.2">
      <c r="A7" s="338"/>
      <c r="B7" s="127" t="s">
        <v>79</v>
      </c>
      <c r="C7" s="127" t="s">
        <v>80</v>
      </c>
      <c r="D7" s="340"/>
    </row>
    <row r="8" spans="1:4" ht="18" customHeight="1" x14ac:dyDescent="0.2">
      <c r="A8" s="125" t="s">
        <v>258</v>
      </c>
      <c r="B8" s="119">
        <v>7</v>
      </c>
      <c r="C8" s="119">
        <v>0</v>
      </c>
      <c r="D8" s="120">
        <f t="shared" ref="D8:D9" si="0">SUM(B8:C8)</f>
        <v>7</v>
      </c>
    </row>
    <row r="9" spans="1:4" ht="18" customHeight="1" x14ac:dyDescent="0.2">
      <c r="A9" s="125" t="s">
        <v>338</v>
      </c>
      <c r="B9" s="119">
        <v>0</v>
      </c>
      <c r="C9" s="119">
        <v>1</v>
      </c>
      <c r="D9" s="120">
        <f t="shared" si="0"/>
        <v>1</v>
      </c>
    </row>
    <row r="10" spans="1:4" ht="22.5" customHeight="1" x14ac:dyDescent="0.2">
      <c r="A10" s="121" t="s">
        <v>0</v>
      </c>
      <c r="B10" s="122">
        <f>SUM(B8:B9)</f>
        <v>7</v>
      </c>
      <c r="C10" s="122">
        <f>SUM(C8:C9)</f>
        <v>1</v>
      </c>
      <c r="D10" s="123">
        <f>SUM(D8:D9)</f>
        <v>8</v>
      </c>
    </row>
    <row r="11" spans="1:4" ht="13.5" customHeight="1" x14ac:dyDescent="0.2">
      <c r="A11" s="126" t="s">
        <v>296</v>
      </c>
    </row>
    <row r="12" spans="1:4" ht="15" x14ac:dyDescent="0.2">
      <c r="A12" s="126" t="s">
        <v>250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2"/>
  <sheetViews>
    <sheetView showGridLines="0" zoomScale="140" zoomScaleNormal="140" zoomScaleSheetLayoutView="130" workbookViewId="0">
      <selection activeCell="C19" sqref="C19"/>
    </sheetView>
  </sheetViews>
  <sheetFormatPr baseColWidth="10" defaultColWidth="11.42578125" defaultRowHeight="19.5" x14ac:dyDescent="0.2"/>
  <cols>
    <col min="1" max="1" width="49.140625" style="124" customWidth="1"/>
    <col min="2" max="2" width="17.85546875" style="115" customWidth="1"/>
    <col min="3" max="3" width="16.42578125" style="115" customWidth="1"/>
    <col min="4" max="4" width="12.5703125" style="115" customWidth="1"/>
    <col min="5" max="16384" width="11.42578125" style="115"/>
  </cols>
  <sheetData>
    <row r="1" spans="1:4" s="114" customFormat="1" ht="22.5" x14ac:dyDescent="0.2">
      <c r="A1" s="335" t="s">
        <v>252</v>
      </c>
      <c r="B1" s="335"/>
      <c r="C1" s="335"/>
      <c r="D1" s="335"/>
    </row>
    <row r="2" spans="1:4" ht="15" x14ac:dyDescent="0.2">
      <c r="A2" s="227" t="s">
        <v>82</v>
      </c>
      <c r="B2" s="228"/>
      <c r="C2" s="228"/>
      <c r="D2" s="228"/>
    </row>
    <row r="3" spans="1:4" s="116" customFormat="1" ht="30" customHeight="1" x14ac:dyDescent="0.2">
      <c r="A3" s="336" t="s">
        <v>236</v>
      </c>
      <c r="B3" s="336"/>
      <c r="C3" s="336"/>
      <c r="D3" s="336"/>
    </row>
    <row r="4" spans="1:4" s="116" customFormat="1" x14ac:dyDescent="0.2">
      <c r="A4" s="337" t="s">
        <v>327</v>
      </c>
      <c r="B4" s="337"/>
      <c r="C4" s="337"/>
      <c r="D4" s="337"/>
    </row>
    <row r="5" spans="1:4" s="116" customFormat="1" ht="13.5" customHeight="1" x14ac:dyDescent="0.2">
      <c r="A5" s="117"/>
      <c r="B5" s="117"/>
      <c r="C5" s="117"/>
      <c r="D5" s="117"/>
    </row>
    <row r="6" spans="1:4" s="116" customFormat="1" x14ac:dyDescent="0.2">
      <c r="A6" s="341" t="s">
        <v>237</v>
      </c>
      <c r="B6" s="342" t="s">
        <v>81</v>
      </c>
      <c r="C6" s="343"/>
      <c r="D6" s="344" t="s">
        <v>0</v>
      </c>
    </row>
    <row r="7" spans="1:4" s="116" customFormat="1" x14ac:dyDescent="0.2">
      <c r="A7" s="341"/>
      <c r="B7" s="162" t="s">
        <v>79</v>
      </c>
      <c r="C7" s="118" t="s">
        <v>80</v>
      </c>
      <c r="D7" s="344"/>
    </row>
    <row r="8" spans="1:4" ht="21.75" customHeight="1" x14ac:dyDescent="0.2">
      <c r="A8" s="125" t="s">
        <v>270</v>
      </c>
      <c r="B8" s="145">
        <v>7</v>
      </c>
      <c r="C8" s="145">
        <v>0</v>
      </c>
      <c r="D8" s="120">
        <f>SUM(B8:C8)</f>
        <v>7</v>
      </c>
    </row>
    <row r="9" spans="1:4" ht="22.5" customHeight="1" x14ac:dyDescent="0.2">
      <c r="A9" s="125" t="s">
        <v>255</v>
      </c>
      <c r="B9" s="145">
        <v>0</v>
      </c>
      <c r="C9" s="145">
        <v>1</v>
      </c>
      <c r="D9" s="120">
        <f>SUM(B9:C9)</f>
        <v>1</v>
      </c>
    </row>
    <row r="10" spans="1:4" ht="23.25" customHeight="1" x14ac:dyDescent="0.2">
      <c r="A10" s="121" t="s">
        <v>0</v>
      </c>
      <c r="B10" s="122">
        <f>SUM(B8:B9)</f>
        <v>7</v>
      </c>
      <c r="C10" s="122">
        <f>SUM(C8:C9)</f>
        <v>1</v>
      </c>
      <c r="D10" s="123">
        <f>SUM(D8:D9)</f>
        <v>8</v>
      </c>
    </row>
    <row r="11" spans="1:4" ht="13.5" customHeight="1" x14ac:dyDescent="0.2">
      <c r="A11" s="48" t="s">
        <v>298</v>
      </c>
    </row>
    <row r="12" spans="1:4" ht="15" x14ac:dyDescent="0.2">
      <c r="A12" s="48" t="s">
        <v>250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65"/>
  <sheetViews>
    <sheetView showGridLines="0" topLeftCell="A19" zoomScale="130" zoomScaleNormal="130" zoomScaleSheetLayoutView="110" workbookViewId="0">
      <selection activeCell="G27" sqref="G27"/>
    </sheetView>
  </sheetViews>
  <sheetFormatPr baseColWidth="10" defaultColWidth="11.42578125" defaultRowHeight="12.75" x14ac:dyDescent="0.2"/>
  <cols>
    <col min="1" max="1" width="37.7109375" style="40" customWidth="1"/>
    <col min="2" max="2" width="11.42578125" style="40" customWidth="1"/>
    <col min="3" max="3" width="14" style="40" customWidth="1"/>
    <col min="4" max="4" width="11.42578125" style="40" customWidth="1"/>
    <col min="5" max="5" width="13.140625" style="40" customWidth="1"/>
    <col min="6" max="6" width="13.28515625" style="41" customWidth="1"/>
    <col min="7" max="7" width="2.85546875" style="40" customWidth="1"/>
    <col min="8" max="8" width="6.42578125" style="40" customWidth="1"/>
    <col min="9" max="16384" width="11.42578125" style="40"/>
  </cols>
  <sheetData>
    <row r="1" spans="1:6" ht="13.5" customHeight="1" x14ac:dyDescent="0.2">
      <c r="A1" s="276" t="s">
        <v>140</v>
      </c>
      <c r="B1" s="276"/>
      <c r="C1" s="276"/>
      <c r="D1" s="276"/>
      <c r="E1" s="276"/>
      <c r="F1" s="276"/>
    </row>
    <row r="2" spans="1:6" ht="13.5" customHeight="1" x14ac:dyDescent="0.2">
      <c r="A2" s="216" t="s">
        <v>82</v>
      </c>
      <c r="B2" s="217"/>
      <c r="C2" s="217"/>
      <c r="D2" s="217"/>
      <c r="E2" s="218"/>
      <c r="F2" s="217"/>
    </row>
    <row r="3" spans="1:6" ht="13.5" customHeight="1" x14ac:dyDescent="0.2">
      <c r="A3" s="278" t="s">
        <v>52</v>
      </c>
      <c r="B3" s="278"/>
      <c r="C3" s="278"/>
      <c r="D3" s="278"/>
      <c r="E3" s="278"/>
      <c r="F3" s="278"/>
    </row>
    <row r="4" spans="1:6" ht="13.5" customHeight="1" x14ac:dyDescent="0.2">
      <c r="A4" s="283" t="s">
        <v>328</v>
      </c>
      <c r="B4" s="278"/>
      <c r="C4" s="278"/>
      <c r="D4" s="278"/>
      <c r="E4" s="278"/>
      <c r="F4" s="278"/>
    </row>
    <row r="5" spans="1:6" ht="13.5" customHeight="1" x14ac:dyDescent="0.2">
      <c r="A5" s="279"/>
      <c r="B5" s="280"/>
      <c r="C5" s="280"/>
      <c r="D5" s="280"/>
      <c r="E5" s="280"/>
      <c r="F5" s="280"/>
    </row>
    <row r="6" spans="1:6" ht="24.75" customHeight="1" x14ac:dyDescent="0.2">
      <c r="A6" s="277" t="s">
        <v>51</v>
      </c>
      <c r="B6" s="281" t="s">
        <v>34</v>
      </c>
      <c r="C6" s="281"/>
      <c r="D6" s="281"/>
      <c r="E6" s="281"/>
      <c r="F6" s="282" t="s">
        <v>0</v>
      </c>
    </row>
    <row r="7" spans="1:6" ht="24.75" customHeight="1" x14ac:dyDescent="0.2">
      <c r="A7" s="277"/>
      <c r="B7" s="55" t="s">
        <v>30</v>
      </c>
      <c r="C7" s="55" t="s">
        <v>29</v>
      </c>
      <c r="D7" s="55" t="s">
        <v>43</v>
      </c>
      <c r="E7" s="55" t="s">
        <v>31</v>
      </c>
      <c r="F7" s="282"/>
    </row>
    <row r="8" spans="1:6" ht="6" customHeight="1" x14ac:dyDescent="0.2">
      <c r="A8" s="165"/>
      <c r="B8" s="164"/>
      <c r="C8" s="164"/>
      <c r="D8" s="164"/>
      <c r="E8" s="164"/>
      <c r="F8" s="164"/>
    </row>
    <row r="9" spans="1:6" x14ac:dyDescent="0.2">
      <c r="A9" s="191" t="s">
        <v>260</v>
      </c>
      <c r="B9" s="249">
        <v>0</v>
      </c>
      <c r="C9" s="249">
        <v>50</v>
      </c>
      <c r="D9" s="249">
        <v>0</v>
      </c>
      <c r="E9" s="249">
        <v>0</v>
      </c>
      <c r="F9" s="251">
        <f t="shared" ref="F9:F23" si="0">SUM(B9:E9)</f>
        <v>50</v>
      </c>
    </row>
    <row r="10" spans="1:6" x14ac:dyDescent="0.2">
      <c r="A10" s="191" t="s">
        <v>44</v>
      </c>
      <c r="B10" s="249">
        <v>0</v>
      </c>
      <c r="C10" s="249">
        <v>20</v>
      </c>
      <c r="D10" s="249">
        <v>0</v>
      </c>
      <c r="E10" s="249">
        <v>0</v>
      </c>
      <c r="F10" s="251">
        <f t="shared" si="0"/>
        <v>20</v>
      </c>
    </row>
    <row r="11" spans="1:6" x14ac:dyDescent="0.2">
      <c r="A11" s="191" t="s">
        <v>261</v>
      </c>
      <c r="B11" s="249">
        <v>1</v>
      </c>
      <c r="C11" s="249">
        <v>193</v>
      </c>
      <c r="D11" s="249">
        <v>4</v>
      </c>
      <c r="E11" s="249">
        <v>0</v>
      </c>
      <c r="F11" s="251">
        <f t="shared" si="0"/>
        <v>198</v>
      </c>
    </row>
    <row r="12" spans="1:6" x14ac:dyDescent="0.2">
      <c r="A12" s="191" t="s">
        <v>50</v>
      </c>
      <c r="B12" s="249">
        <v>2</v>
      </c>
      <c r="C12" s="249">
        <v>703</v>
      </c>
      <c r="D12" s="249">
        <v>7</v>
      </c>
      <c r="E12" s="249">
        <v>0</v>
      </c>
      <c r="F12" s="251">
        <f t="shared" si="0"/>
        <v>712</v>
      </c>
    </row>
    <row r="13" spans="1:6" x14ac:dyDescent="0.2">
      <c r="A13" s="191" t="s">
        <v>262</v>
      </c>
      <c r="B13" s="249">
        <v>0</v>
      </c>
      <c r="C13" s="249">
        <v>10</v>
      </c>
      <c r="D13" s="249">
        <v>0</v>
      </c>
      <c r="E13" s="249">
        <v>0</v>
      </c>
      <c r="F13" s="251">
        <f t="shared" si="0"/>
        <v>10</v>
      </c>
    </row>
    <row r="14" spans="1:6" x14ac:dyDescent="0.2">
      <c r="A14" s="191" t="s">
        <v>49</v>
      </c>
      <c r="B14" s="249">
        <v>1</v>
      </c>
      <c r="C14" s="249">
        <v>351</v>
      </c>
      <c r="D14" s="249">
        <v>1</v>
      </c>
      <c r="E14" s="249">
        <v>0</v>
      </c>
      <c r="F14" s="251">
        <f t="shared" si="0"/>
        <v>353</v>
      </c>
    </row>
    <row r="15" spans="1:6" ht="23.25" customHeight="1" x14ac:dyDescent="0.2">
      <c r="A15" s="191" t="s">
        <v>268</v>
      </c>
      <c r="B15" s="249">
        <v>8</v>
      </c>
      <c r="C15" s="249">
        <v>388</v>
      </c>
      <c r="D15" s="249">
        <v>3</v>
      </c>
      <c r="E15" s="249">
        <v>0</v>
      </c>
      <c r="F15" s="251">
        <f t="shared" si="0"/>
        <v>399</v>
      </c>
    </row>
    <row r="16" spans="1:6" x14ac:dyDescent="0.2">
      <c r="A16" s="191" t="s">
        <v>48</v>
      </c>
      <c r="B16" s="249">
        <v>1</v>
      </c>
      <c r="C16" s="249">
        <v>250</v>
      </c>
      <c r="D16" s="249">
        <v>0</v>
      </c>
      <c r="E16" s="249">
        <v>0</v>
      </c>
      <c r="F16" s="251">
        <f t="shared" si="0"/>
        <v>251</v>
      </c>
    </row>
    <row r="17" spans="1:6" x14ac:dyDescent="0.2">
      <c r="A17" s="191" t="s">
        <v>263</v>
      </c>
      <c r="B17" s="249">
        <v>6</v>
      </c>
      <c r="C17" s="249">
        <v>377</v>
      </c>
      <c r="D17" s="249">
        <v>8</v>
      </c>
      <c r="E17" s="249">
        <v>0</v>
      </c>
      <c r="F17" s="251">
        <f t="shared" si="0"/>
        <v>391</v>
      </c>
    </row>
    <row r="18" spans="1:6" x14ac:dyDescent="0.2">
      <c r="A18" s="191" t="s">
        <v>46</v>
      </c>
      <c r="B18" s="249">
        <v>2</v>
      </c>
      <c r="C18" s="249">
        <v>8</v>
      </c>
      <c r="D18" s="249">
        <v>0</v>
      </c>
      <c r="E18" s="249">
        <v>0</v>
      </c>
      <c r="F18" s="251">
        <f t="shared" si="0"/>
        <v>10</v>
      </c>
    </row>
    <row r="19" spans="1:6" x14ac:dyDescent="0.2">
      <c r="A19" s="191" t="s">
        <v>264</v>
      </c>
      <c r="B19" s="249">
        <v>4</v>
      </c>
      <c r="C19" s="249">
        <v>514</v>
      </c>
      <c r="D19" s="249">
        <v>3</v>
      </c>
      <c r="E19" s="249">
        <v>0</v>
      </c>
      <c r="F19" s="251">
        <f t="shared" si="0"/>
        <v>521</v>
      </c>
    </row>
    <row r="20" spans="1:6" x14ac:dyDescent="0.2">
      <c r="A20" s="191" t="s">
        <v>265</v>
      </c>
      <c r="B20" s="249">
        <v>5</v>
      </c>
      <c r="C20" s="249">
        <v>169</v>
      </c>
      <c r="D20" s="249">
        <v>8</v>
      </c>
      <c r="E20" s="249">
        <v>0</v>
      </c>
      <c r="F20" s="251">
        <f t="shared" si="0"/>
        <v>182</v>
      </c>
    </row>
    <row r="21" spans="1:6" x14ac:dyDescent="0.2">
      <c r="A21" s="191" t="s">
        <v>47</v>
      </c>
      <c r="B21" s="249">
        <v>0</v>
      </c>
      <c r="C21" s="249">
        <v>10</v>
      </c>
      <c r="D21" s="249">
        <v>3</v>
      </c>
      <c r="E21" s="249">
        <v>0</v>
      </c>
      <c r="F21" s="251">
        <f t="shared" si="0"/>
        <v>13</v>
      </c>
    </row>
    <row r="22" spans="1:6" x14ac:dyDescent="0.2">
      <c r="A22" s="191" t="s">
        <v>45</v>
      </c>
      <c r="B22" s="249">
        <v>0</v>
      </c>
      <c r="C22" s="249">
        <v>138</v>
      </c>
      <c r="D22" s="249">
        <v>2</v>
      </c>
      <c r="E22" s="249">
        <v>8</v>
      </c>
      <c r="F22" s="251">
        <f t="shared" si="0"/>
        <v>148</v>
      </c>
    </row>
    <row r="23" spans="1:6" x14ac:dyDescent="0.2">
      <c r="A23" s="191" t="s">
        <v>266</v>
      </c>
      <c r="B23" s="249">
        <v>1</v>
      </c>
      <c r="C23" s="249">
        <v>191</v>
      </c>
      <c r="D23" s="249">
        <v>2</v>
      </c>
      <c r="E23" s="249">
        <v>0</v>
      </c>
      <c r="F23" s="251">
        <f t="shared" si="0"/>
        <v>194</v>
      </c>
    </row>
    <row r="24" spans="1:6" ht="12" customHeight="1" x14ac:dyDescent="0.2">
      <c r="A24" s="163"/>
      <c r="B24" s="249"/>
      <c r="C24" s="249"/>
      <c r="D24" s="249"/>
      <c r="E24" s="249"/>
      <c r="F24" s="251"/>
    </row>
    <row r="25" spans="1:6" ht="23.25" customHeight="1" x14ac:dyDescent="0.2">
      <c r="A25" s="82" t="s">
        <v>0</v>
      </c>
      <c r="B25" s="250">
        <f>SUM(B9:B23)</f>
        <v>31</v>
      </c>
      <c r="C25" s="250">
        <f>SUM(C9:C23)</f>
        <v>3372</v>
      </c>
      <c r="D25" s="250">
        <f>SUM(D9:D23)</f>
        <v>41</v>
      </c>
      <c r="E25" s="250">
        <f>SUM(E9:E23)</f>
        <v>8</v>
      </c>
      <c r="F25" s="250">
        <f>SUM(B25:E25)</f>
        <v>3452</v>
      </c>
    </row>
    <row r="26" spans="1:6" ht="18" customHeight="1" x14ac:dyDescent="0.2"/>
    <row r="31" spans="1:6" ht="12.75" customHeight="1" x14ac:dyDescent="0.2"/>
    <row r="32" spans="1:6" ht="12.75" customHeight="1" x14ac:dyDescent="0.2"/>
    <row r="33" spans="1:1" ht="12.75" customHeight="1" x14ac:dyDescent="0.2"/>
    <row r="34" spans="1:1" ht="12.75" customHeight="1" x14ac:dyDescent="0.2"/>
    <row r="43" spans="1:1" ht="6.75" customHeight="1" x14ac:dyDescent="0.2"/>
    <row r="44" spans="1:1" ht="1.5" hidden="1" customHeight="1" x14ac:dyDescent="0.2"/>
    <row r="45" spans="1:1" ht="13.5" customHeight="1" x14ac:dyDescent="0.2">
      <c r="A45" s="48" t="s">
        <v>296</v>
      </c>
    </row>
    <row r="46" spans="1:1" x14ac:dyDescent="0.2">
      <c r="A46" s="48" t="s">
        <v>250</v>
      </c>
    </row>
    <row r="47" spans="1:1" x14ac:dyDescent="0.2">
      <c r="A47" s="48"/>
    </row>
    <row r="49" spans="1:6" s="258" customFormat="1" x14ac:dyDescent="0.2">
      <c r="A49" s="256" t="s">
        <v>156</v>
      </c>
      <c r="B49" s="257"/>
      <c r="C49" s="257"/>
      <c r="F49" s="259"/>
    </row>
    <row r="50" spans="1:6" s="258" customFormat="1" x14ac:dyDescent="0.2">
      <c r="A50" s="260" t="s">
        <v>50</v>
      </c>
      <c r="B50" s="261">
        <v>712</v>
      </c>
      <c r="C50" s="262">
        <v>0.20625724217844726</v>
      </c>
      <c r="F50" s="259"/>
    </row>
    <row r="51" spans="1:6" s="258" customFormat="1" x14ac:dyDescent="0.2">
      <c r="A51" s="260" t="s">
        <v>264</v>
      </c>
      <c r="B51" s="261">
        <v>521</v>
      </c>
      <c r="C51" s="262">
        <v>0.15092699884125144</v>
      </c>
      <c r="F51" s="259"/>
    </row>
    <row r="52" spans="1:6" s="258" customFormat="1" ht="25.5" x14ac:dyDescent="0.2">
      <c r="A52" s="260" t="s">
        <v>268</v>
      </c>
      <c r="B52" s="261">
        <v>399</v>
      </c>
      <c r="C52" s="262">
        <v>0.11558516801853998</v>
      </c>
      <c r="F52" s="259"/>
    </row>
    <row r="53" spans="1:6" s="258" customFormat="1" x14ac:dyDescent="0.2">
      <c r="A53" s="260" t="s">
        <v>263</v>
      </c>
      <c r="B53" s="261">
        <v>391</v>
      </c>
      <c r="C53" s="262">
        <v>0.11326767091541136</v>
      </c>
      <c r="F53" s="259"/>
    </row>
    <row r="54" spans="1:6" s="258" customFormat="1" x14ac:dyDescent="0.2">
      <c r="A54" s="260" t="s">
        <v>49</v>
      </c>
      <c r="B54" s="261">
        <v>353</v>
      </c>
      <c r="C54" s="262">
        <v>0.10225955967555041</v>
      </c>
      <c r="F54" s="259"/>
    </row>
    <row r="55" spans="1:6" s="258" customFormat="1" x14ac:dyDescent="0.2">
      <c r="A55" s="260" t="s">
        <v>48</v>
      </c>
      <c r="B55" s="261">
        <v>251</v>
      </c>
      <c r="C55" s="262">
        <v>7.271147161066048E-2</v>
      </c>
      <c r="F55" s="259"/>
    </row>
    <row r="56" spans="1:6" s="258" customFormat="1" x14ac:dyDescent="0.2">
      <c r="A56" s="260" t="s">
        <v>261</v>
      </c>
      <c r="B56" s="261">
        <v>198</v>
      </c>
      <c r="C56" s="262">
        <v>5.7358053302433369E-2</v>
      </c>
      <c r="F56" s="259"/>
    </row>
    <row r="57" spans="1:6" s="258" customFormat="1" x14ac:dyDescent="0.2">
      <c r="A57" s="260" t="s">
        <v>266</v>
      </c>
      <c r="B57" s="261">
        <v>194</v>
      </c>
      <c r="C57" s="262">
        <v>5.619930475086906E-2</v>
      </c>
      <c r="F57" s="259"/>
    </row>
    <row r="58" spans="1:6" s="258" customFormat="1" x14ac:dyDescent="0.2">
      <c r="A58" s="260" t="s">
        <v>265</v>
      </c>
      <c r="B58" s="261">
        <v>182</v>
      </c>
      <c r="C58" s="262">
        <v>5.2723059096176132E-2</v>
      </c>
      <c r="F58" s="259"/>
    </row>
    <row r="59" spans="1:6" s="258" customFormat="1" x14ac:dyDescent="0.2">
      <c r="A59" s="260" t="s">
        <v>1</v>
      </c>
      <c r="B59" s="263">
        <v>251</v>
      </c>
      <c r="C59" s="262">
        <v>7.271147161066048E-2</v>
      </c>
      <c r="F59" s="259"/>
    </row>
    <row r="60" spans="1:6" s="258" customFormat="1" x14ac:dyDescent="0.2">
      <c r="A60" s="257" t="s">
        <v>0</v>
      </c>
      <c r="B60" s="261">
        <v>3452</v>
      </c>
      <c r="C60" s="262">
        <v>1</v>
      </c>
      <c r="F60" s="259"/>
    </row>
    <row r="61" spans="1:6" s="258" customFormat="1" x14ac:dyDescent="0.2">
      <c r="F61" s="259"/>
    </row>
    <row r="62" spans="1:6" s="258" customFormat="1" x14ac:dyDescent="0.2">
      <c r="A62" s="264" t="s">
        <v>30</v>
      </c>
      <c r="B62" s="262">
        <f>+B25/$F$25</f>
        <v>8.9803012746234069E-3</v>
      </c>
      <c r="F62" s="259"/>
    </row>
    <row r="63" spans="1:6" s="258" customFormat="1" x14ac:dyDescent="0.2">
      <c r="A63" s="264" t="s">
        <v>29</v>
      </c>
      <c r="B63" s="262">
        <f>+C25/$F$25</f>
        <v>0.97682502896871382</v>
      </c>
      <c r="F63" s="259"/>
    </row>
    <row r="64" spans="1:6" s="258" customFormat="1" x14ac:dyDescent="0.2">
      <c r="A64" s="264" t="s">
        <v>43</v>
      </c>
      <c r="B64" s="262">
        <f>+D25/$F$25</f>
        <v>1.1877172653534183E-2</v>
      </c>
      <c r="F64" s="259"/>
    </row>
    <row r="65" spans="1:6" s="258" customFormat="1" x14ac:dyDescent="0.2">
      <c r="A65" s="264" t="s">
        <v>31</v>
      </c>
      <c r="B65" s="262">
        <f>+E25/$F$25</f>
        <v>2.3174971031286211E-3</v>
      </c>
      <c r="F65" s="259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6"/>
  <sheetViews>
    <sheetView showGridLines="0" topLeftCell="A16" zoomScale="130" zoomScaleNormal="130" zoomScaleSheetLayoutView="160" workbookViewId="0">
      <selection activeCell="E43" sqref="E43"/>
    </sheetView>
  </sheetViews>
  <sheetFormatPr baseColWidth="10" defaultColWidth="11.42578125" defaultRowHeight="15" x14ac:dyDescent="0.2"/>
  <cols>
    <col min="1" max="1" width="22.85546875" style="57" customWidth="1"/>
    <col min="2" max="2" width="14.140625" style="57" customWidth="1"/>
    <col min="3" max="3" width="14.42578125" style="57" customWidth="1"/>
    <col min="4" max="4" width="16.140625" style="57" customWidth="1"/>
    <col min="5" max="5" width="17.140625" style="57" customWidth="1"/>
    <col min="6" max="7" width="11.42578125" style="57"/>
    <col min="8" max="8" width="9.140625" style="57" customWidth="1"/>
    <col min="9" max="16384" width="11.42578125" style="57"/>
  </cols>
  <sheetData>
    <row r="1" spans="1:10" s="56" customFormat="1" ht="15.75" customHeight="1" x14ac:dyDescent="0.2">
      <c r="A1" s="284" t="s">
        <v>141</v>
      </c>
      <c r="B1" s="284"/>
      <c r="C1" s="284"/>
      <c r="D1" s="284"/>
      <c r="E1" s="284"/>
      <c r="G1" s="57"/>
      <c r="H1" s="57"/>
      <c r="I1" s="57"/>
      <c r="J1" s="57"/>
    </row>
    <row r="2" spans="1:10" ht="15" customHeight="1" x14ac:dyDescent="0.3">
      <c r="A2" s="219" t="s">
        <v>82</v>
      </c>
      <c r="B2" s="219"/>
      <c r="C2" s="220"/>
      <c r="D2" s="220"/>
      <c r="E2" s="221"/>
      <c r="I2" s="58"/>
    </row>
    <row r="3" spans="1:10" ht="15.75" customHeight="1" x14ac:dyDescent="0.2">
      <c r="A3" s="285" t="s">
        <v>35</v>
      </c>
      <c r="B3" s="285"/>
      <c r="C3" s="285"/>
      <c r="D3" s="285"/>
      <c r="E3" s="285"/>
      <c r="F3" s="59"/>
      <c r="I3" s="60"/>
    </row>
    <row r="4" spans="1:10" ht="15" customHeight="1" x14ac:dyDescent="0.2">
      <c r="A4" s="288" t="s">
        <v>327</v>
      </c>
      <c r="B4" s="285"/>
      <c r="C4" s="285"/>
      <c r="D4" s="285"/>
      <c r="E4" s="285"/>
      <c r="F4" s="59"/>
      <c r="I4" s="60"/>
    </row>
    <row r="5" spans="1:10" ht="13.5" customHeight="1" x14ac:dyDescent="0.2">
      <c r="A5" s="286"/>
      <c r="B5" s="287"/>
      <c r="C5" s="287"/>
      <c r="D5" s="287"/>
      <c r="E5" s="287"/>
      <c r="F5" s="61"/>
      <c r="I5" s="60"/>
    </row>
    <row r="6" spans="1:10" ht="18" customHeight="1" x14ac:dyDescent="0.2">
      <c r="A6" s="277" t="s">
        <v>27</v>
      </c>
      <c r="B6" s="281" t="s">
        <v>34</v>
      </c>
      <c r="C6" s="281"/>
      <c r="D6" s="281"/>
      <c r="E6" s="282" t="s">
        <v>0</v>
      </c>
      <c r="I6" s="60"/>
    </row>
    <row r="7" spans="1:10" ht="24.75" customHeight="1" x14ac:dyDescent="0.2">
      <c r="A7" s="277"/>
      <c r="B7" s="77" t="s">
        <v>30</v>
      </c>
      <c r="C7" s="77" t="s">
        <v>29</v>
      </c>
      <c r="D7" s="77" t="s">
        <v>31</v>
      </c>
      <c r="E7" s="282"/>
      <c r="I7" s="60"/>
    </row>
    <row r="8" spans="1:10" ht="11.25" customHeight="1" x14ac:dyDescent="0.2">
      <c r="A8" s="64" t="s">
        <v>99</v>
      </c>
      <c r="B8" s="188">
        <v>0</v>
      </c>
      <c r="C8" s="188">
        <v>15</v>
      </c>
      <c r="D8" s="188">
        <v>0</v>
      </c>
      <c r="E8" s="189">
        <f>SUM(B8:D8)</f>
        <v>15</v>
      </c>
      <c r="I8" s="60"/>
    </row>
    <row r="9" spans="1:10" ht="11.25" customHeight="1" x14ac:dyDescent="0.2">
      <c r="A9" s="64" t="s">
        <v>3</v>
      </c>
      <c r="B9" s="188">
        <v>8</v>
      </c>
      <c r="C9" s="188">
        <v>1811</v>
      </c>
      <c r="D9" s="188">
        <v>0</v>
      </c>
      <c r="E9" s="189">
        <f>SUM(B9:D9)</f>
        <v>1819</v>
      </c>
      <c r="I9" s="60"/>
    </row>
    <row r="10" spans="1:10" ht="11.25" customHeight="1" x14ac:dyDescent="0.2">
      <c r="A10" s="64" t="s">
        <v>83</v>
      </c>
      <c r="B10" s="188">
        <v>0</v>
      </c>
      <c r="C10" s="188">
        <v>9</v>
      </c>
      <c r="D10" s="188">
        <v>0</v>
      </c>
      <c r="E10" s="189">
        <f t="shared" ref="E10:E16" si="0">SUM(B10:D10)</f>
        <v>9</v>
      </c>
    </row>
    <row r="11" spans="1:10" ht="11.25" customHeight="1" x14ac:dyDescent="0.2">
      <c r="A11" s="64" t="s">
        <v>165</v>
      </c>
      <c r="B11" s="188">
        <v>0</v>
      </c>
      <c r="C11" s="188">
        <v>11</v>
      </c>
      <c r="D11" s="188">
        <v>0</v>
      </c>
      <c r="E11" s="189">
        <f t="shared" si="0"/>
        <v>11</v>
      </c>
    </row>
    <row r="12" spans="1:10" ht="11.25" customHeight="1" x14ac:dyDescent="0.2">
      <c r="A12" s="64" t="s">
        <v>84</v>
      </c>
      <c r="B12" s="188">
        <v>0</v>
      </c>
      <c r="C12" s="188">
        <v>26</v>
      </c>
      <c r="D12" s="188">
        <v>1</v>
      </c>
      <c r="E12" s="189">
        <f t="shared" si="0"/>
        <v>27</v>
      </c>
      <c r="I12" s="58"/>
      <c r="J12" s="58"/>
    </row>
    <row r="13" spans="1:10" ht="11.25" customHeight="1" x14ac:dyDescent="0.2">
      <c r="A13" s="64" t="s">
        <v>4</v>
      </c>
      <c r="B13" s="188">
        <v>8</v>
      </c>
      <c r="C13" s="188">
        <v>742</v>
      </c>
      <c r="D13" s="188">
        <v>1</v>
      </c>
      <c r="E13" s="189">
        <f t="shared" si="0"/>
        <v>751</v>
      </c>
    </row>
    <row r="14" spans="1:10" ht="11.25" customHeight="1" x14ac:dyDescent="0.2">
      <c r="A14" s="64" t="s">
        <v>85</v>
      </c>
      <c r="B14" s="188">
        <v>3</v>
      </c>
      <c r="C14" s="188">
        <v>113</v>
      </c>
      <c r="D14" s="188">
        <v>0</v>
      </c>
      <c r="E14" s="189">
        <f t="shared" si="0"/>
        <v>116</v>
      </c>
    </row>
    <row r="15" spans="1:10" ht="11.25" customHeight="1" x14ac:dyDescent="0.2">
      <c r="A15" s="64" t="s">
        <v>166</v>
      </c>
      <c r="B15" s="188">
        <v>2</v>
      </c>
      <c r="C15" s="188">
        <v>127</v>
      </c>
      <c r="D15" s="188">
        <v>2</v>
      </c>
      <c r="E15" s="189">
        <f t="shared" si="0"/>
        <v>131</v>
      </c>
    </row>
    <row r="16" spans="1:10" ht="11.25" customHeight="1" x14ac:dyDescent="0.2">
      <c r="A16" s="64" t="s">
        <v>311</v>
      </c>
      <c r="B16" s="188">
        <v>0</v>
      </c>
      <c r="C16" s="188">
        <v>2</v>
      </c>
      <c r="D16" s="188">
        <v>0</v>
      </c>
      <c r="E16" s="189">
        <f t="shared" si="0"/>
        <v>2</v>
      </c>
    </row>
    <row r="17" spans="1:11" ht="11.25" customHeight="1" x14ac:dyDescent="0.2">
      <c r="A17" s="64" t="s">
        <v>1</v>
      </c>
      <c r="B17" s="188">
        <v>10</v>
      </c>
      <c r="C17" s="188">
        <v>516</v>
      </c>
      <c r="D17" s="188">
        <v>4</v>
      </c>
      <c r="E17" s="189">
        <f>SUM(B17:D17)</f>
        <v>530</v>
      </c>
      <c r="H17" s="58"/>
    </row>
    <row r="18" spans="1:11" ht="6.75" customHeight="1" x14ac:dyDescent="0.2">
      <c r="A18" s="64"/>
      <c r="B18" s="188"/>
      <c r="C18" s="188"/>
      <c r="D18" s="188"/>
      <c r="E18" s="189"/>
      <c r="K18" s="58"/>
    </row>
    <row r="19" spans="1:11" s="58" customFormat="1" ht="18" customHeight="1" x14ac:dyDescent="0.2">
      <c r="A19" s="54" t="s">
        <v>0</v>
      </c>
      <c r="B19" s="190">
        <f>SUM(B8:B17)</f>
        <v>31</v>
      </c>
      <c r="C19" s="190">
        <f>SUM(C8:C17)</f>
        <v>3372</v>
      </c>
      <c r="D19" s="190">
        <f>SUM(D8:D17)</f>
        <v>8</v>
      </c>
      <c r="E19" s="190">
        <f>SUM(B19:D19)</f>
        <v>3411</v>
      </c>
      <c r="G19" s="57"/>
      <c r="H19" s="57"/>
      <c r="I19" s="57"/>
      <c r="J19" s="57"/>
      <c r="K19" s="57"/>
    </row>
    <row r="20" spans="1:11" x14ac:dyDescent="0.2">
      <c r="B20" s="62"/>
      <c r="D20" s="62"/>
    </row>
    <row r="23" spans="1:11" x14ac:dyDescent="0.2">
      <c r="G23" s="58"/>
      <c r="H23" s="58"/>
    </row>
    <row r="26" spans="1:11" ht="20.100000000000001" customHeight="1" x14ac:dyDescent="0.2"/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20.100000000000001" customHeight="1" x14ac:dyDescent="0.2"/>
    <row r="34" spans="1:1" ht="10.5" customHeight="1" x14ac:dyDescent="0.2"/>
    <row r="35" spans="1:1" x14ac:dyDescent="0.2">
      <c r="A35" s="48" t="s">
        <v>298</v>
      </c>
    </row>
    <row r="36" spans="1:1" ht="24" customHeight="1" x14ac:dyDescent="0.2">
      <c r="A36" s="48" t="s">
        <v>250</v>
      </c>
    </row>
    <row r="37" spans="1:1" ht="11.25" customHeight="1" x14ac:dyDescent="0.2"/>
    <row r="66" spans="12:12" x14ac:dyDescent="0.2">
      <c r="L66" s="58"/>
    </row>
  </sheetData>
  <sortState xmlns:xlrd2="http://schemas.microsoft.com/office/spreadsheetml/2017/richdata2" ref="I14:J21">
    <sortCondition descending="1" ref="J14:J21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zoomScaleNormal="100" zoomScaleSheetLayoutView="130" workbookViewId="0">
      <selection activeCell="B20" sqref="B20"/>
    </sheetView>
  </sheetViews>
  <sheetFormatPr baseColWidth="10" defaultColWidth="11.42578125" defaultRowHeight="35.25" customHeight="1" x14ac:dyDescent="0.2"/>
  <cols>
    <col min="1" max="1" width="37.140625" style="70" customWidth="1"/>
    <col min="2" max="4" width="19.42578125" style="65" customWidth="1"/>
    <col min="5" max="16384" width="11.42578125" style="65"/>
  </cols>
  <sheetData>
    <row r="1" spans="1:4" ht="15" x14ac:dyDescent="0.2">
      <c r="A1" s="271" t="s">
        <v>142</v>
      </c>
      <c r="B1" s="271"/>
      <c r="C1" s="271"/>
      <c r="D1" s="271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72" t="s">
        <v>242</v>
      </c>
      <c r="B3" s="272"/>
      <c r="C3" s="272"/>
      <c r="D3" s="272"/>
    </row>
    <row r="4" spans="1:4" s="68" customFormat="1" ht="19.5" x14ac:dyDescent="0.2">
      <c r="A4" s="275" t="s">
        <v>328</v>
      </c>
      <c r="B4" s="272"/>
      <c r="C4" s="272"/>
      <c r="D4" s="272"/>
    </row>
    <row r="5" spans="1:4" s="68" customFormat="1" ht="5.25" customHeight="1" x14ac:dyDescent="0.2">
      <c r="A5" s="286"/>
      <c r="B5" s="286"/>
      <c r="C5" s="286"/>
      <c r="D5" s="286"/>
    </row>
    <row r="6" spans="1:4" s="66" customFormat="1" ht="23.25" customHeight="1" x14ac:dyDescent="0.2">
      <c r="A6" s="289" t="s">
        <v>256</v>
      </c>
      <c r="B6" s="290" t="s">
        <v>81</v>
      </c>
      <c r="C6" s="291"/>
      <c r="D6" s="289" t="s">
        <v>0</v>
      </c>
    </row>
    <row r="7" spans="1:4" s="66" customFormat="1" ht="23.25" customHeight="1" x14ac:dyDescent="0.2">
      <c r="A7" s="289"/>
      <c r="B7" s="78" t="s">
        <v>79</v>
      </c>
      <c r="C7" s="229" t="s">
        <v>80</v>
      </c>
      <c r="D7" s="289"/>
    </row>
    <row r="8" spans="1:4" s="67" customFormat="1" ht="23.25" customHeight="1" x14ac:dyDescent="0.2">
      <c r="A8" s="71" t="s">
        <v>239</v>
      </c>
      <c r="B8" s="192">
        <v>2235</v>
      </c>
      <c r="C8" s="192">
        <v>574</v>
      </c>
      <c r="D8" s="193">
        <f t="shared" ref="D8:D10" si="0">SUM(B8:C8)</f>
        <v>2809</v>
      </c>
    </row>
    <row r="9" spans="1:4" s="67" customFormat="1" ht="23.25" customHeight="1" x14ac:dyDescent="0.2">
      <c r="A9" s="71" t="s">
        <v>241</v>
      </c>
      <c r="B9" s="192">
        <v>259</v>
      </c>
      <c r="C9" s="192">
        <v>89</v>
      </c>
      <c r="D9" s="193">
        <f t="shared" si="0"/>
        <v>348</v>
      </c>
    </row>
    <row r="10" spans="1:4" s="67" customFormat="1" ht="23.25" customHeight="1" x14ac:dyDescent="0.2">
      <c r="A10" s="71" t="s">
        <v>240</v>
      </c>
      <c r="B10" s="192">
        <v>172</v>
      </c>
      <c r="C10" s="192">
        <v>43</v>
      </c>
      <c r="D10" s="193">
        <f t="shared" si="0"/>
        <v>215</v>
      </c>
    </row>
    <row r="11" spans="1:4" s="67" customFormat="1" ht="23.25" customHeight="1" x14ac:dyDescent="0.2">
      <c r="A11" s="142" t="s">
        <v>0</v>
      </c>
      <c r="B11" s="194">
        <f>SUM(B8:B10)</f>
        <v>2666</v>
      </c>
      <c r="C11" s="194">
        <f>SUM(C8:C10)</f>
        <v>706</v>
      </c>
      <c r="D11" s="195">
        <f>SUM(D8:D10)</f>
        <v>3372</v>
      </c>
    </row>
    <row r="12" spans="1:4" ht="13.5" customHeight="1" x14ac:dyDescent="0.2">
      <c r="A12" s="48" t="s">
        <v>298</v>
      </c>
    </row>
    <row r="13" spans="1:4" ht="15" x14ac:dyDescent="0.2">
      <c r="A13" s="48" t="s">
        <v>250</v>
      </c>
    </row>
    <row r="14" spans="1:4" ht="15" x14ac:dyDescent="0.2">
      <c r="A14" s="48" t="s">
        <v>301</v>
      </c>
    </row>
    <row r="15" spans="1:4" ht="18.75" customHeight="1" x14ac:dyDescent="0.2"/>
    <row r="16" spans="1:4" ht="32.25" customHeight="1" x14ac:dyDescent="0.2">
      <c r="A16" s="69"/>
      <c r="B16" s="70"/>
    </row>
    <row r="17" spans="6:6" ht="19.5" x14ac:dyDescent="0.2"/>
    <row r="18" spans="6:6" ht="13.5" customHeight="1" x14ac:dyDescent="0.2"/>
    <row r="32" spans="6:6" ht="35.25" customHeight="1" x14ac:dyDescent="0.2">
      <c r="F32" s="68"/>
    </row>
    <row r="33" spans="6:6" ht="35.25" customHeight="1" x14ac:dyDescent="0.2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59"/>
  <sheetViews>
    <sheetView showGridLines="0" topLeftCell="C34" zoomScaleNormal="100" zoomScaleSheetLayoutView="90" workbookViewId="0">
      <selection activeCell="A8" sqref="A8:Q42"/>
    </sheetView>
  </sheetViews>
  <sheetFormatPr baseColWidth="10" defaultColWidth="11.42578125" defaultRowHeight="15" x14ac:dyDescent="0.3"/>
  <cols>
    <col min="1" max="1" width="23.140625" style="74" customWidth="1"/>
    <col min="2" max="3" width="7.7109375" style="57" bestFit="1" customWidth="1"/>
    <col min="4" max="5" width="8.7109375" style="57" bestFit="1" customWidth="1"/>
    <col min="6" max="6" width="6.7109375" style="57" bestFit="1" customWidth="1"/>
    <col min="7" max="10" width="8.7109375" style="57" bestFit="1" customWidth="1"/>
    <col min="11" max="11" width="6.7109375" style="57" bestFit="1" customWidth="1"/>
    <col min="12" max="12" width="8.7109375" style="57" bestFit="1" customWidth="1"/>
    <col min="13" max="13" width="7.7109375" style="57" bestFit="1" customWidth="1"/>
    <col min="14" max="14" width="6.7109375" style="57" bestFit="1" customWidth="1"/>
    <col min="15" max="16" width="8.7109375" style="57" bestFit="1" customWidth="1"/>
    <col min="17" max="17" width="9.7109375" style="57" bestFit="1" customWidth="1"/>
    <col min="18" max="18" width="3" style="57" customWidth="1"/>
    <col min="19" max="19" width="5.7109375" style="57" customWidth="1"/>
    <col min="20" max="16384" width="11.42578125" style="57"/>
  </cols>
  <sheetData>
    <row r="1" spans="1:17" x14ac:dyDescent="0.2">
      <c r="A1" s="284" t="s">
        <v>135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x14ac:dyDescent="0.3">
      <c r="A2" s="223" t="s">
        <v>82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x14ac:dyDescent="0.3">
      <c r="A3" s="223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1"/>
    </row>
    <row r="4" spans="1:17" x14ac:dyDescent="0.2">
      <c r="A4" s="285" t="s">
        <v>202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</row>
    <row r="5" spans="1:17" x14ac:dyDescent="0.2">
      <c r="A5" s="288" t="s">
        <v>328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</row>
    <row r="6" spans="1:17" ht="15.75" customHeight="1" x14ac:dyDescent="0.2">
      <c r="A6" s="293" t="s">
        <v>201</v>
      </c>
      <c r="B6" s="294" t="s">
        <v>51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6"/>
      <c r="Q6" s="297" t="s">
        <v>0</v>
      </c>
    </row>
    <row r="7" spans="1:17" ht="12.75" customHeight="1" x14ac:dyDescent="0.2">
      <c r="A7" s="293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149</v>
      </c>
      <c r="L7" s="79" t="s">
        <v>73</v>
      </c>
      <c r="M7" s="79" t="s">
        <v>130</v>
      </c>
      <c r="N7" s="79" t="s">
        <v>162</v>
      </c>
      <c r="O7" s="79" t="s">
        <v>72</v>
      </c>
      <c r="P7" s="79" t="s">
        <v>71</v>
      </c>
      <c r="Q7" s="297"/>
    </row>
    <row r="8" spans="1:17" ht="21.75" customHeight="1" x14ac:dyDescent="0.2">
      <c r="A8" s="80" t="s">
        <v>167</v>
      </c>
      <c r="B8" s="196">
        <v>2</v>
      </c>
      <c r="C8" s="196">
        <v>2</v>
      </c>
      <c r="D8" s="196">
        <v>19</v>
      </c>
      <c r="E8" s="196">
        <v>27</v>
      </c>
      <c r="F8" s="196">
        <v>1</v>
      </c>
      <c r="G8" s="196">
        <v>7</v>
      </c>
      <c r="H8" s="196">
        <v>14</v>
      </c>
      <c r="I8" s="196">
        <v>2</v>
      </c>
      <c r="J8" s="196">
        <v>14</v>
      </c>
      <c r="K8" s="196">
        <v>0</v>
      </c>
      <c r="L8" s="196">
        <v>9</v>
      </c>
      <c r="M8" s="196">
        <v>0</v>
      </c>
      <c r="N8" s="196">
        <v>0</v>
      </c>
      <c r="O8" s="196">
        <v>3</v>
      </c>
      <c r="P8" s="196">
        <v>4</v>
      </c>
      <c r="Q8" s="196">
        <f t="shared" ref="Q8:Q42" si="0">SUM(B8:P8)</f>
        <v>104</v>
      </c>
    </row>
    <row r="9" spans="1:17" ht="36" x14ac:dyDescent="0.2">
      <c r="A9" s="81" t="s">
        <v>168</v>
      </c>
      <c r="B9" s="197">
        <v>0</v>
      </c>
      <c r="C9" s="197">
        <v>0</v>
      </c>
      <c r="D9" s="197">
        <v>3</v>
      </c>
      <c r="E9" s="197">
        <v>2</v>
      </c>
      <c r="F9" s="197">
        <v>0</v>
      </c>
      <c r="G9" s="197">
        <v>0</v>
      </c>
      <c r="H9" s="197">
        <v>0</v>
      </c>
      <c r="I9" s="197">
        <v>0</v>
      </c>
      <c r="J9" s="197">
        <v>1</v>
      </c>
      <c r="K9" s="197">
        <v>0</v>
      </c>
      <c r="L9" s="197">
        <v>3</v>
      </c>
      <c r="M9" s="197">
        <v>0</v>
      </c>
      <c r="N9" s="197">
        <v>0</v>
      </c>
      <c r="O9" s="197">
        <v>1</v>
      </c>
      <c r="P9" s="197">
        <v>0</v>
      </c>
      <c r="Q9" s="197">
        <f t="shared" si="0"/>
        <v>10</v>
      </c>
    </row>
    <row r="10" spans="1:17" ht="21" customHeight="1" x14ac:dyDescent="0.2">
      <c r="A10" s="81" t="s">
        <v>169</v>
      </c>
      <c r="B10" s="197">
        <v>0</v>
      </c>
      <c r="C10" s="197">
        <v>2</v>
      </c>
      <c r="D10" s="197">
        <v>8</v>
      </c>
      <c r="E10" s="197">
        <v>6</v>
      </c>
      <c r="F10" s="197">
        <v>0</v>
      </c>
      <c r="G10" s="197">
        <v>2</v>
      </c>
      <c r="H10" s="197">
        <v>3</v>
      </c>
      <c r="I10" s="197">
        <v>0</v>
      </c>
      <c r="J10" s="197">
        <v>4</v>
      </c>
      <c r="K10" s="197">
        <v>0</v>
      </c>
      <c r="L10" s="197">
        <v>1</v>
      </c>
      <c r="M10" s="197">
        <v>0</v>
      </c>
      <c r="N10" s="197">
        <v>0</v>
      </c>
      <c r="O10" s="197">
        <v>0</v>
      </c>
      <c r="P10" s="197">
        <v>3</v>
      </c>
      <c r="Q10" s="197">
        <f t="shared" si="0"/>
        <v>29</v>
      </c>
    </row>
    <row r="11" spans="1:17" x14ac:dyDescent="0.2">
      <c r="A11" s="81" t="s">
        <v>170</v>
      </c>
      <c r="B11" s="197">
        <v>2</v>
      </c>
      <c r="C11" s="197">
        <v>0</v>
      </c>
      <c r="D11" s="197">
        <v>8</v>
      </c>
      <c r="E11" s="197">
        <v>19</v>
      </c>
      <c r="F11" s="197">
        <v>1</v>
      </c>
      <c r="G11" s="197">
        <v>5</v>
      </c>
      <c r="H11" s="197">
        <v>11</v>
      </c>
      <c r="I11" s="197">
        <v>2</v>
      </c>
      <c r="J11" s="197">
        <v>9</v>
      </c>
      <c r="K11" s="197">
        <v>0</v>
      </c>
      <c r="L11" s="197">
        <v>5</v>
      </c>
      <c r="M11" s="197">
        <v>0</v>
      </c>
      <c r="N11" s="197">
        <v>0</v>
      </c>
      <c r="O11" s="197">
        <v>2</v>
      </c>
      <c r="P11" s="197">
        <v>1</v>
      </c>
      <c r="Q11" s="197">
        <f t="shared" si="0"/>
        <v>65</v>
      </c>
    </row>
    <row r="12" spans="1:17" x14ac:dyDescent="0.2">
      <c r="A12" s="80" t="s">
        <v>171</v>
      </c>
      <c r="B12" s="196">
        <v>4</v>
      </c>
      <c r="C12" s="196">
        <v>2</v>
      </c>
      <c r="D12" s="196">
        <v>28</v>
      </c>
      <c r="E12" s="196">
        <v>56</v>
      </c>
      <c r="F12" s="196">
        <v>1</v>
      </c>
      <c r="G12" s="196">
        <v>44</v>
      </c>
      <c r="H12" s="196">
        <v>32</v>
      </c>
      <c r="I12" s="196">
        <v>19</v>
      </c>
      <c r="J12" s="196">
        <v>28</v>
      </c>
      <c r="K12" s="196">
        <v>0</v>
      </c>
      <c r="L12" s="196">
        <v>46</v>
      </c>
      <c r="M12" s="196">
        <v>13</v>
      </c>
      <c r="N12" s="196">
        <v>0</v>
      </c>
      <c r="O12" s="196">
        <v>4</v>
      </c>
      <c r="P12" s="196">
        <v>10</v>
      </c>
      <c r="Q12" s="196">
        <f t="shared" si="0"/>
        <v>287</v>
      </c>
    </row>
    <row r="13" spans="1:17" ht="21.75" customHeight="1" x14ac:dyDescent="0.2">
      <c r="A13" s="81" t="s">
        <v>172</v>
      </c>
      <c r="B13" s="197">
        <v>3</v>
      </c>
      <c r="C13" s="197">
        <v>1</v>
      </c>
      <c r="D13" s="197">
        <v>11</v>
      </c>
      <c r="E13" s="197">
        <v>17</v>
      </c>
      <c r="F13" s="197">
        <v>0</v>
      </c>
      <c r="G13" s="197">
        <v>16</v>
      </c>
      <c r="H13" s="197">
        <v>15</v>
      </c>
      <c r="I13" s="197">
        <v>8</v>
      </c>
      <c r="J13" s="197">
        <v>9</v>
      </c>
      <c r="K13" s="197">
        <v>0</v>
      </c>
      <c r="L13" s="197">
        <v>18</v>
      </c>
      <c r="M13" s="197">
        <v>5</v>
      </c>
      <c r="N13" s="197">
        <v>0</v>
      </c>
      <c r="O13" s="197">
        <v>0</v>
      </c>
      <c r="P13" s="197">
        <v>4</v>
      </c>
      <c r="Q13" s="197">
        <f t="shared" si="0"/>
        <v>107</v>
      </c>
    </row>
    <row r="14" spans="1:17" ht="32.25" customHeight="1" x14ac:dyDescent="0.2">
      <c r="A14" s="81" t="s">
        <v>173</v>
      </c>
      <c r="B14" s="197">
        <v>0</v>
      </c>
      <c r="C14" s="197">
        <v>0</v>
      </c>
      <c r="D14" s="197">
        <v>5</v>
      </c>
      <c r="E14" s="197">
        <v>0</v>
      </c>
      <c r="F14" s="197">
        <v>0</v>
      </c>
      <c r="G14" s="197">
        <v>4</v>
      </c>
      <c r="H14" s="197">
        <v>0</v>
      </c>
      <c r="I14" s="197">
        <v>0</v>
      </c>
      <c r="J14" s="197">
        <v>2</v>
      </c>
      <c r="K14" s="197">
        <v>0</v>
      </c>
      <c r="L14" s="197">
        <v>2</v>
      </c>
      <c r="M14" s="197">
        <v>0</v>
      </c>
      <c r="N14" s="197">
        <v>0</v>
      </c>
      <c r="O14" s="197">
        <v>0</v>
      </c>
      <c r="P14" s="197">
        <v>0</v>
      </c>
      <c r="Q14" s="197">
        <f t="shared" si="0"/>
        <v>13</v>
      </c>
    </row>
    <row r="15" spans="1:17" ht="36" x14ac:dyDescent="0.2">
      <c r="A15" s="81" t="s">
        <v>174</v>
      </c>
      <c r="B15" s="197">
        <v>1</v>
      </c>
      <c r="C15" s="197">
        <v>0</v>
      </c>
      <c r="D15" s="197">
        <v>0</v>
      </c>
      <c r="E15" s="197">
        <v>0</v>
      </c>
      <c r="F15" s="197">
        <v>0</v>
      </c>
      <c r="G15" s="197">
        <v>1</v>
      </c>
      <c r="H15" s="197">
        <v>0</v>
      </c>
      <c r="I15" s="197">
        <v>0</v>
      </c>
      <c r="J15" s="197">
        <v>0</v>
      </c>
      <c r="K15" s="197">
        <v>0</v>
      </c>
      <c r="L15" s="197">
        <v>1</v>
      </c>
      <c r="M15" s="197">
        <v>0</v>
      </c>
      <c r="N15" s="197">
        <v>0</v>
      </c>
      <c r="O15" s="197">
        <v>0</v>
      </c>
      <c r="P15" s="197">
        <v>0</v>
      </c>
      <c r="Q15" s="197">
        <f t="shared" si="0"/>
        <v>3</v>
      </c>
    </row>
    <row r="16" spans="1:17" x14ac:dyDescent="0.2">
      <c r="A16" s="81" t="s">
        <v>175</v>
      </c>
      <c r="B16" s="197">
        <v>0</v>
      </c>
      <c r="C16" s="197">
        <v>1</v>
      </c>
      <c r="D16" s="197">
        <v>12</v>
      </c>
      <c r="E16" s="197">
        <v>39</v>
      </c>
      <c r="F16" s="197">
        <v>1</v>
      </c>
      <c r="G16" s="197">
        <v>23</v>
      </c>
      <c r="H16" s="197">
        <v>17</v>
      </c>
      <c r="I16" s="197">
        <v>11</v>
      </c>
      <c r="J16" s="197">
        <v>17</v>
      </c>
      <c r="K16" s="197">
        <v>0</v>
      </c>
      <c r="L16" s="197">
        <v>25</v>
      </c>
      <c r="M16" s="197">
        <v>8</v>
      </c>
      <c r="N16" s="197">
        <v>0</v>
      </c>
      <c r="O16" s="197">
        <v>4</v>
      </c>
      <c r="P16" s="197">
        <v>6</v>
      </c>
      <c r="Q16" s="197">
        <f t="shared" si="0"/>
        <v>164</v>
      </c>
    </row>
    <row r="17" spans="1:17" x14ac:dyDescent="0.2">
      <c r="A17" s="80" t="s">
        <v>176</v>
      </c>
      <c r="B17" s="196">
        <v>12</v>
      </c>
      <c r="C17" s="196">
        <v>3</v>
      </c>
      <c r="D17" s="196">
        <v>21</v>
      </c>
      <c r="E17" s="196">
        <v>86</v>
      </c>
      <c r="F17" s="196">
        <v>3</v>
      </c>
      <c r="G17" s="196">
        <v>54</v>
      </c>
      <c r="H17" s="196">
        <v>52</v>
      </c>
      <c r="I17" s="196">
        <v>34</v>
      </c>
      <c r="J17" s="196">
        <v>68</v>
      </c>
      <c r="K17" s="196">
        <v>4</v>
      </c>
      <c r="L17" s="196">
        <v>74</v>
      </c>
      <c r="M17" s="196">
        <v>42</v>
      </c>
      <c r="N17" s="196">
        <v>2</v>
      </c>
      <c r="O17" s="196">
        <v>32</v>
      </c>
      <c r="P17" s="196">
        <v>21</v>
      </c>
      <c r="Q17" s="196">
        <f t="shared" si="0"/>
        <v>508</v>
      </c>
    </row>
    <row r="18" spans="1:17" ht="90" x14ac:dyDescent="0.2">
      <c r="A18" s="81" t="s">
        <v>177</v>
      </c>
      <c r="B18" s="197">
        <v>4</v>
      </c>
      <c r="C18" s="197">
        <v>1</v>
      </c>
      <c r="D18" s="197">
        <v>8</v>
      </c>
      <c r="E18" s="197">
        <v>32</v>
      </c>
      <c r="F18" s="197">
        <v>0</v>
      </c>
      <c r="G18" s="197">
        <v>21</v>
      </c>
      <c r="H18" s="197">
        <v>17</v>
      </c>
      <c r="I18" s="197">
        <v>12</v>
      </c>
      <c r="J18" s="197">
        <v>28</v>
      </c>
      <c r="K18" s="197">
        <v>2</v>
      </c>
      <c r="L18" s="197">
        <v>28</v>
      </c>
      <c r="M18" s="197">
        <v>13</v>
      </c>
      <c r="N18" s="197">
        <v>0</v>
      </c>
      <c r="O18" s="197">
        <v>6</v>
      </c>
      <c r="P18" s="197">
        <v>9</v>
      </c>
      <c r="Q18" s="197">
        <f t="shared" si="0"/>
        <v>181</v>
      </c>
    </row>
    <row r="19" spans="1:17" ht="21" customHeight="1" x14ac:dyDescent="0.2">
      <c r="A19" s="81" t="s">
        <v>178</v>
      </c>
      <c r="B19" s="197">
        <v>8</v>
      </c>
      <c r="C19" s="197">
        <v>2</v>
      </c>
      <c r="D19" s="197">
        <v>13</v>
      </c>
      <c r="E19" s="197">
        <v>54</v>
      </c>
      <c r="F19" s="197">
        <v>3</v>
      </c>
      <c r="G19" s="197">
        <v>33</v>
      </c>
      <c r="H19" s="197">
        <v>35</v>
      </c>
      <c r="I19" s="197">
        <v>22</v>
      </c>
      <c r="J19" s="197">
        <v>40</v>
      </c>
      <c r="K19" s="197">
        <v>2</v>
      </c>
      <c r="L19" s="197">
        <v>46</v>
      </c>
      <c r="M19" s="197">
        <v>29</v>
      </c>
      <c r="N19" s="197">
        <v>2</v>
      </c>
      <c r="O19" s="197">
        <v>26</v>
      </c>
      <c r="P19" s="197">
        <v>12</v>
      </c>
      <c r="Q19" s="197">
        <f t="shared" si="0"/>
        <v>327</v>
      </c>
    </row>
    <row r="20" spans="1:17" ht="20.25" customHeight="1" x14ac:dyDescent="0.2">
      <c r="A20" s="80" t="s">
        <v>179</v>
      </c>
      <c r="B20" s="196">
        <v>0</v>
      </c>
      <c r="C20" s="196">
        <v>0</v>
      </c>
      <c r="D20" s="196">
        <v>1</v>
      </c>
      <c r="E20" s="196">
        <v>0</v>
      </c>
      <c r="F20" s="196">
        <v>0</v>
      </c>
      <c r="G20" s="196">
        <v>0</v>
      </c>
      <c r="H20" s="196">
        <v>0</v>
      </c>
      <c r="I20" s="196">
        <v>1</v>
      </c>
      <c r="J20" s="196">
        <v>0</v>
      </c>
      <c r="K20" s="196">
        <v>0</v>
      </c>
      <c r="L20" s="196">
        <v>2</v>
      </c>
      <c r="M20" s="196">
        <v>0</v>
      </c>
      <c r="N20" s="196">
        <v>0</v>
      </c>
      <c r="O20" s="196">
        <v>0</v>
      </c>
      <c r="P20" s="196">
        <v>0</v>
      </c>
      <c r="Q20" s="196">
        <f t="shared" si="0"/>
        <v>4</v>
      </c>
    </row>
    <row r="21" spans="1:17" ht="20.25" customHeight="1" x14ac:dyDescent="0.2">
      <c r="A21" s="81" t="s">
        <v>180</v>
      </c>
      <c r="B21" s="197">
        <v>0</v>
      </c>
      <c r="C21" s="197">
        <v>0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1</v>
      </c>
      <c r="J21" s="197">
        <v>0</v>
      </c>
      <c r="K21" s="197">
        <v>0</v>
      </c>
      <c r="L21" s="197">
        <v>2</v>
      </c>
      <c r="M21" s="197">
        <v>0</v>
      </c>
      <c r="N21" s="197">
        <v>0</v>
      </c>
      <c r="O21" s="197">
        <v>0</v>
      </c>
      <c r="P21" s="197">
        <v>0</v>
      </c>
      <c r="Q21" s="197">
        <f t="shared" si="0"/>
        <v>3</v>
      </c>
    </row>
    <row r="22" spans="1:17" ht="20.25" customHeight="1" x14ac:dyDescent="0.2">
      <c r="A22" s="81" t="s">
        <v>181</v>
      </c>
      <c r="B22" s="197">
        <v>0</v>
      </c>
      <c r="C22" s="197">
        <v>0</v>
      </c>
      <c r="D22" s="197">
        <v>1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  <c r="J22" s="197">
        <v>0</v>
      </c>
      <c r="K22" s="197">
        <v>0</v>
      </c>
      <c r="L22" s="197">
        <v>0</v>
      </c>
      <c r="M22" s="197">
        <v>0</v>
      </c>
      <c r="N22" s="197">
        <v>0</v>
      </c>
      <c r="O22" s="197">
        <v>0</v>
      </c>
      <c r="P22" s="197">
        <v>0</v>
      </c>
      <c r="Q22" s="197">
        <f t="shared" si="0"/>
        <v>1</v>
      </c>
    </row>
    <row r="23" spans="1:17" ht="20.25" customHeight="1" x14ac:dyDescent="0.2">
      <c r="A23" s="80" t="s">
        <v>182</v>
      </c>
      <c r="B23" s="196">
        <v>0</v>
      </c>
      <c r="C23" s="196">
        <v>1</v>
      </c>
      <c r="D23" s="196">
        <v>19</v>
      </c>
      <c r="E23" s="196">
        <v>42</v>
      </c>
      <c r="F23" s="196">
        <v>0</v>
      </c>
      <c r="G23" s="196">
        <v>32</v>
      </c>
      <c r="H23" s="196">
        <v>43</v>
      </c>
      <c r="I23" s="196">
        <v>9</v>
      </c>
      <c r="J23" s="196">
        <v>17</v>
      </c>
      <c r="K23" s="196">
        <v>0</v>
      </c>
      <c r="L23" s="196">
        <v>34</v>
      </c>
      <c r="M23" s="196">
        <v>15</v>
      </c>
      <c r="N23" s="196">
        <v>0</v>
      </c>
      <c r="O23" s="196">
        <v>13</v>
      </c>
      <c r="P23" s="196">
        <v>15</v>
      </c>
      <c r="Q23" s="196">
        <f t="shared" si="0"/>
        <v>240</v>
      </c>
    </row>
    <row r="24" spans="1:17" ht="27" x14ac:dyDescent="0.2">
      <c r="A24" s="81" t="s">
        <v>183</v>
      </c>
      <c r="B24" s="197">
        <v>0</v>
      </c>
      <c r="C24" s="197">
        <v>0</v>
      </c>
      <c r="D24" s="197">
        <v>1</v>
      </c>
      <c r="E24" s="197">
        <v>2</v>
      </c>
      <c r="F24" s="197">
        <v>0</v>
      </c>
      <c r="G24" s="197">
        <v>2</v>
      </c>
      <c r="H24" s="197">
        <v>5</v>
      </c>
      <c r="I24" s="197">
        <v>0</v>
      </c>
      <c r="J24" s="197">
        <v>2</v>
      </c>
      <c r="K24" s="197">
        <v>0</v>
      </c>
      <c r="L24" s="197">
        <v>3</v>
      </c>
      <c r="M24" s="197">
        <v>1</v>
      </c>
      <c r="N24" s="197">
        <v>0</v>
      </c>
      <c r="O24" s="197">
        <v>2</v>
      </c>
      <c r="P24" s="197">
        <v>0</v>
      </c>
      <c r="Q24" s="197">
        <f t="shared" si="0"/>
        <v>18</v>
      </c>
    </row>
    <row r="25" spans="1:17" ht="18" x14ac:dyDescent="0.2">
      <c r="A25" s="81" t="s">
        <v>184</v>
      </c>
      <c r="B25" s="197">
        <v>0</v>
      </c>
      <c r="C25" s="197">
        <v>0</v>
      </c>
      <c r="D25" s="197">
        <v>7</v>
      </c>
      <c r="E25" s="197">
        <v>21</v>
      </c>
      <c r="F25" s="197">
        <v>0</v>
      </c>
      <c r="G25" s="197">
        <v>19</v>
      </c>
      <c r="H25" s="197">
        <v>23</v>
      </c>
      <c r="I25" s="197">
        <v>5</v>
      </c>
      <c r="J25" s="197">
        <v>10</v>
      </c>
      <c r="K25" s="197">
        <v>0</v>
      </c>
      <c r="L25" s="197">
        <v>14</v>
      </c>
      <c r="M25" s="197">
        <v>9</v>
      </c>
      <c r="N25" s="197">
        <v>0</v>
      </c>
      <c r="O25" s="197">
        <v>5</v>
      </c>
      <c r="P25" s="197">
        <v>6</v>
      </c>
      <c r="Q25" s="197">
        <f t="shared" si="0"/>
        <v>119</v>
      </c>
    </row>
    <row r="26" spans="1:17" ht="27" x14ac:dyDescent="0.2">
      <c r="A26" s="81" t="s">
        <v>185</v>
      </c>
      <c r="B26" s="197">
        <v>0</v>
      </c>
      <c r="C26" s="197">
        <v>0</v>
      </c>
      <c r="D26" s="197">
        <v>3</v>
      </c>
      <c r="E26" s="197">
        <v>5</v>
      </c>
      <c r="F26" s="197">
        <v>0</v>
      </c>
      <c r="G26" s="197">
        <v>0</v>
      </c>
      <c r="H26" s="197">
        <v>0</v>
      </c>
      <c r="I26" s="197">
        <v>0</v>
      </c>
      <c r="J26" s="197">
        <v>0</v>
      </c>
      <c r="K26" s="197">
        <v>0</v>
      </c>
      <c r="L26" s="197">
        <v>1</v>
      </c>
      <c r="M26" s="197">
        <v>1</v>
      </c>
      <c r="N26" s="197">
        <v>0</v>
      </c>
      <c r="O26" s="197">
        <v>0</v>
      </c>
      <c r="P26" s="197">
        <v>0</v>
      </c>
      <c r="Q26" s="197">
        <f t="shared" si="0"/>
        <v>10</v>
      </c>
    </row>
    <row r="27" spans="1:17" x14ac:dyDescent="0.2">
      <c r="A27" s="81" t="s">
        <v>186</v>
      </c>
      <c r="B27" s="197">
        <v>0</v>
      </c>
      <c r="C27" s="197">
        <v>1</v>
      </c>
      <c r="D27" s="197">
        <v>8</v>
      </c>
      <c r="E27" s="197">
        <v>14</v>
      </c>
      <c r="F27" s="197">
        <v>0</v>
      </c>
      <c r="G27" s="197">
        <v>11</v>
      </c>
      <c r="H27" s="197">
        <v>15</v>
      </c>
      <c r="I27" s="197">
        <v>4</v>
      </c>
      <c r="J27" s="197">
        <v>5</v>
      </c>
      <c r="K27" s="197">
        <v>0</v>
      </c>
      <c r="L27" s="197">
        <v>16</v>
      </c>
      <c r="M27" s="197">
        <v>4</v>
      </c>
      <c r="N27" s="197">
        <v>0</v>
      </c>
      <c r="O27" s="197">
        <v>6</v>
      </c>
      <c r="P27" s="197">
        <v>9</v>
      </c>
      <c r="Q27" s="197">
        <f t="shared" si="0"/>
        <v>93</v>
      </c>
    </row>
    <row r="28" spans="1:17" ht="36" x14ac:dyDescent="0.2">
      <c r="A28" s="80" t="s">
        <v>187</v>
      </c>
      <c r="B28" s="196">
        <v>4</v>
      </c>
      <c r="C28" s="196">
        <v>0</v>
      </c>
      <c r="D28" s="196">
        <v>5</v>
      </c>
      <c r="E28" s="196">
        <v>19</v>
      </c>
      <c r="F28" s="196">
        <v>0</v>
      </c>
      <c r="G28" s="196">
        <v>4</v>
      </c>
      <c r="H28" s="196">
        <v>7</v>
      </c>
      <c r="I28" s="196">
        <v>3</v>
      </c>
      <c r="J28" s="196">
        <v>1</v>
      </c>
      <c r="K28" s="196">
        <v>0</v>
      </c>
      <c r="L28" s="196">
        <v>11</v>
      </c>
      <c r="M28" s="196">
        <v>0</v>
      </c>
      <c r="N28" s="196">
        <v>0</v>
      </c>
      <c r="O28" s="196">
        <v>0</v>
      </c>
      <c r="P28" s="196">
        <v>3</v>
      </c>
      <c r="Q28" s="196">
        <f t="shared" si="0"/>
        <v>57</v>
      </c>
    </row>
    <row r="29" spans="1:17" ht="36" x14ac:dyDescent="0.2">
      <c r="A29" s="81" t="s">
        <v>188</v>
      </c>
      <c r="B29" s="197">
        <v>3</v>
      </c>
      <c r="C29" s="197">
        <v>0</v>
      </c>
      <c r="D29" s="197">
        <v>4</v>
      </c>
      <c r="E29" s="197">
        <v>3</v>
      </c>
      <c r="F29" s="197">
        <v>0</v>
      </c>
      <c r="G29" s="197">
        <v>1</v>
      </c>
      <c r="H29" s="197">
        <v>6</v>
      </c>
      <c r="I29" s="197">
        <v>3</v>
      </c>
      <c r="J29" s="197">
        <v>1</v>
      </c>
      <c r="K29" s="197">
        <v>0</v>
      </c>
      <c r="L29" s="197">
        <v>5</v>
      </c>
      <c r="M29" s="197">
        <v>0</v>
      </c>
      <c r="N29" s="197">
        <v>0</v>
      </c>
      <c r="O29" s="197">
        <v>0</v>
      </c>
      <c r="P29" s="197">
        <v>2</v>
      </c>
      <c r="Q29" s="197">
        <f t="shared" si="0"/>
        <v>28</v>
      </c>
    </row>
    <row r="30" spans="1:17" ht="18" x14ac:dyDescent="0.2">
      <c r="A30" s="81" t="s">
        <v>189</v>
      </c>
      <c r="B30" s="197">
        <v>0</v>
      </c>
      <c r="C30" s="197">
        <v>0</v>
      </c>
      <c r="D30" s="197">
        <v>1</v>
      </c>
      <c r="E30" s="197">
        <v>5</v>
      </c>
      <c r="F30" s="197">
        <v>0</v>
      </c>
      <c r="G30" s="197">
        <v>2</v>
      </c>
      <c r="H30" s="197">
        <v>1</v>
      </c>
      <c r="I30" s="197">
        <v>0</v>
      </c>
      <c r="J30" s="197">
        <v>0</v>
      </c>
      <c r="K30" s="197">
        <v>0</v>
      </c>
      <c r="L30" s="197">
        <v>1</v>
      </c>
      <c r="M30" s="197">
        <v>0</v>
      </c>
      <c r="N30" s="197">
        <v>0</v>
      </c>
      <c r="O30" s="197">
        <v>0</v>
      </c>
      <c r="P30" s="197">
        <v>0</v>
      </c>
      <c r="Q30" s="197">
        <f t="shared" si="0"/>
        <v>10</v>
      </c>
    </row>
    <row r="31" spans="1:17" ht="22.5" customHeight="1" x14ac:dyDescent="0.2">
      <c r="A31" s="81" t="s">
        <v>190</v>
      </c>
      <c r="B31" s="197">
        <v>1</v>
      </c>
      <c r="C31" s="197">
        <v>0</v>
      </c>
      <c r="D31" s="197">
        <v>0</v>
      </c>
      <c r="E31" s="197">
        <v>11</v>
      </c>
      <c r="F31" s="197">
        <v>0</v>
      </c>
      <c r="G31" s="197">
        <v>1</v>
      </c>
      <c r="H31" s="197">
        <v>0</v>
      </c>
      <c r="I31" s="197">
        <v>0</v>
      </c>
      <c r="J31" s="197">
        <v>0</v>
      </c>
      <c r="K31" s="197">
        <v>0</v>
      </c>
      <c r="L31" s="197">
        <v>5</v>
      </c>
      <c r="M31" s="197">
        <v>0</v>
      </c>
      <c r="N31" s="197">
        <v>0</v>
      </c>
      <c r="O31" s="197">
        <v>0</v>
      </c>
      <c r="P31" s="197">
        <v>1</v>
      </c>
      <c r="Q31" s="197">
        <f t="shared" si="0"/>
        <v>19</v>
      </c>
    </row>
    <row r="32" spans="1:17" ht="36" x14ac:dyDescent="0.2">
      <c r="A32" s="80" t="s">
        <v>191</v>
      </c>
      <c r="B32" s="196">
        <v>0</v>
      </c>
      <c r="C32" s="196">
        <v>0</v>
      </c>
      <c r="D32" s="196">
        <v>4</v>
      </c>
      <c r="E32" s="196">
        <v>15</v>
      </c>
      <c r="F32" s="196">
        <v>0</v>
      </c>
      <c r="G32" s="196">
        <v>1</v>
      </c>
      <c r="H32" s="196">
        <v>7</v>
      </c>
      <c r="I32" s="196">
        <v>32</v>
      </c>
      <c r="J32" s="196">
        <v>4</v>
      </c>
      <c r="K32" s="196">
        <v>0</v>
      </c>
      <c r="L32" s="196">
        <v>2</v>
      </c>
      <c r="M32" s="196">
        <v>1</v>
      </c>
      <c r="N32" s="196">
        <v>0</v>
      </c>
      <c r="O32" s="196">
        <v>2</v>
      </c>
      <c r="P32" s="196">
        <v>3</v>
      </c>
      <c r="Q32" s="196">
        <f t="shared" si="0"/>
        <v>71</v>
      </c>
    </row>
    <row r="33" spans="1:17" ht="23.25" customHeight="1" x14ac:dyDescent="0.2">
      <c r="A33" s="81" t="s">
        <v>192</v>
      </c>
      <c r="B33" s="197">
        <v>0</v>
      </c>
      <c r="C33" s="197">
        <v>0</v>
      </c>
      <c r="D33" s="197">
        <v>3</v>
      </c>
      <c r="E33" s="197">
        <v>11</v>
      </c>
      <c r="F33" s="197">
        <v>0</v>
      </c>
      <c r="G33" s="197">
        <v>1</v>
      </c>
      <c r="H33" s="197">
        <v>5</v>
      </c>
      <c r="I33" s="197">
        <v>23</v>
      </c>
      <c r="J33" s="197">
        <v>3</v>
      </c>
      <c r="K33" s="197">
        <v>0</v>
      </c>
      <c r="L33" s="197">
        <v>2</v>
      </c>
      <c r="M33" s="197">
        <v>1</v>
      </c>
      <c r="N33" s="197">
        <v>0</v>
      </c>
      <c r="O33" s="197">
        <v>1</v>
      </c>
      <c r="P33" s="197">
        <v>1</v>
      </c>
      <c r="Q33" s="197">
        <f t="shared" si="0"/>
        <v>51</v>
      </c>
    </row>
    <row r="34" spans="1:17" ht="35.25" customHeight="1" x14ac:dyDescent="0.2">
      <c r="A34" s="81" t="s">
        <v>193</v>
      </c>
      <c r="B34" s="197">
        <v>0</v>
      </c>
      <c r="C34" s="197">
        <v>0</v>
      </c>
      <c r="D34" s="197">
        <v>1</v>
      </c>
      <c r="E34" s="197">
        <v>4</v>
      </c>
      <c r="F34" s="197">
        <v>0</v>
      </c>
      <c r="G34" s="197">
        <v>0</v>
      </c>
      <c r="H34" s="197">
        <v>1</v>
      </c>
      <c r="I34" s="197">
        <v>9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1</v>
      </c>
      <c r="P34" s="197">
        <v>2</v>
      </c>
      <c r="Q34" s="197">
        <f t="shared" si="0"/>
        <v>18</v>
      </c>
    </row>
    <row r="35" spans="1:17" ht="36" customHeight="1" x14ac:dyDescent="0.2">
      <c r="A35" s="81" t="s">
        <v>329</v>
      </c>
      <c r="B35" s="197">
        <v>0</v>
      </c>
      <c r="C35" s="197">
        <v>0</v>
      </c>
      <c r="D35" s="197">
        <v>0</v>
      </c>
      <c r="E35" s="197">
        <v>0</v>
      </c>
      <c r="F35" s="197">
        <v>0</v>
      </c>
      <c r="G35" s="197">
        <v>0</v>
      </c>
      <c r="H35" s="197">
        <v>1</v>
      </c>
      <c r="I35" s="197">
        <v>0</v>
      </c>
      <c r="J35" s="197">
        <v>1</v>
      </c>
      <c r="K35" s="197">
        <v>0</v>
      </c>
      <c r="L35" s="197">
        <v>0</v>
      </c>
      <c r="M35" s="197">
        <v>0</v>
      </c>
      <c r="N35" s="197">
        <v>0</v>
      </c>
      <c r="O35" s="197">
        <v>0</v>
      </c>
      <c r="P35" s="197">
        <v>0</v>
      </c>
      <c r="Q35" s="197">
        <f t="shared" si="0"/>
        <v>2</v>
      </c>
    </row>
    <row r="36" spans="1:17" ht="36" x14ac:dyDescent="0.2">
      <c r="A36" s="80" t="s">
        <v>195</v>
      </c>
      <c r="B36" s="196">
        <v>11</v>
      </c>
      <c r="C36" s="196">
        <v>1</v>
      </c>
      <c r="D36" s="196">
        <v>35</v>
      </c>
      <c r="E36" s="196">
        <v>46</v>
      </c>
      <c r="F36" s="196">
        <v>2</v>
      </c>
      <c r="G36" s="196">
        <v>35</v>
      </c>
      <c r="H36" s="196">
        <v>29</v>
      </c>
      <c r="I36" s="196">
        <v>8</v>
      </c>
      <c r="J36" s="196">
        <v>23</v>
      </c>
      <c r="K36" s="196">
        <v>0</v>
      </c>
      <c r="L36" s="196">
        <v>50</v>
      </c>
      <c r="M36" s="196">
        <v>21</v>
      </c>
      <c r="N36" s="196">
        <v>3</v>
      </c>
      <c r="O36" s="196">
        <v>6</v>
      </c>
      <c r="P36" s="196">
        <v>9</v>
      </c>
      <c r="Q36" s="196">
        <f t="shared" si="0"/>
        <v>279</v>
      </c>
    </row>
    <row r="37" spans="1:17" ht="18" x14ac:dyDescent="0.2">
      <c r="A37" s="81" t="s">
        <v>196</v>
      </c>
      <c r="B37" s="197">
        <v>4</v>
      </c>
      <c r="C37" s="197">
        <v>0</v>
      </c>
      <c r="D37" s="197">
        <v>7</v>
      </c>
      <c r="E37" s="197">
        <v>10</v>
      </c>
      <c r="F37" s="197">
        <v>0</v>
      </c>
      <c r="G37" s="197">
        <v>4</v>
      </c>
      <c r="H37" s="197">
        <v>8</v>
      </c>
      <c r="I37" s="197">
        <v>2</v>
      </c>
      <c r="J37" s="197">
        <v>7</v>
      </c>
      <c r="K37" s="197">
        <v>0</v>
      </c>
      <c r="L37" s="197">
        <v>16</v>
      </c>
      <c r="M37" s="197">
        <v>4</v>
      </c>
      <c r="N37" s="197">
        <v>0</v>
      </c>
      <c r="O37" s="197">
        <v>2</v>
      </c>
      <c r="P37" s="197">
        <v>3</v>
      </c>
      <c r="Q37" s="197">
        <f t="shared" si="0"/>
        <v>67</v>
      </c>
    </row>
    <row r="38" spans="1:17" ht="43.5" customHeight="1" x14ac:dyDescent="0.2">
      <c r="A38" s="81" t="s">
        <v>197</v>
      </c>
      <c r="B38" s="197">
        <v>2</v>
      </c>
      <c r="C38" s="197">
        <v>1</v>
      </c>
      <c r="D38" s="197">
        <v>7</v>
      </c>
      <c r="E38" s="197">
        <v>9</v>
      </c>
      <c r="F38" s="197">
        <v>0</v>
      </c>
      <c r="G38" s="197">
        <v>13</v>
      </c>
      <c r="H38" s="197">
        <v>4</v>
      </c>
      <c r="I38" s="197">
        <v>5</v>
      </c>
      <c r="J38" s="197">
        <v>5</v>
      </c>
      <c r="K38" s="197">
        <v>0</v>
      </c>
      <c r="L38" s="197">
        <v>6</v>
      </c>
      <c r="M38" s="197">
        <v>6</v>
      </c>
      <c r="N38" s="197">
        <v>1</v>
      </c>
      <c r="O38" s="197">
        <v>0</v>
      </c>
      <c r="P38" s="197">
        <v>0</v>
      </c>
      <c r="Q38" s="197">
        <f t="shared" si="0"/>
        <v>59</v>
      </c>
    </row>
    <row r="39" spans="1:17" ht="54" x14ac:dyDescent="0.2">
      <c r="A39" s="81" t="s">
        <v>198</v>
      </c>
      <c r="B39" s="197">
        <v>5</v>
      </c>
      <c r="C39" s="197">
        <v>0</v>
      </c>
      <c r="D39" s="197">
        <v>16</v>
      </c>
      <c r="E39" s="197">
        <v>21</v>
      </c>
      <c r="F39" s="197">
        <v>2</v>
      </c>
      <c r="G39" s="197">
        <v>7</v>
      </c>
      <c r="H39" s="197">
        <v>13</v>
      </c>
      <c r="I39" s="197">
        <v>1</v>
      </c>
      <c r="J39" s="197">
        <v>8</v>
      </c>
      <c r="K39" s="197">
        <v>0</v>
      </c>
      <c r="L39" s="197">
        <v>20</v>
      </c>
      <c r="M39" s="197">
        <v>8</v>
      </c>
      <c r="N39" s="197">
        <v>2</v>
      </c>
      <c r="O39" s="197">
        <v>2</v>
      </c>
      <c r="P39" s="197">
        <v>4</v>
      </c>
      <c r="Q39" s="197">
        <f t="shared" si="0"/>
        <v>109</v>
      </c>
    </row>
    <row r="40" spans="1:17" x14ac:dyDescent="0.2">
      <c r="A40" s="81" t="s">
        <v>199</v>
      </c>
      <c r="B40" s="197">
        <v>0</v>
      </c>
      <c r="C40" s="197">
        <v>0</v>
      </c>
      <c r="D40" s="197">
        <v>5</v>
      </c>
      <c r="E40" s="197">
        <v>6</v>
      </c>
      <c r="F40" s="197">
        <v>0</v>
      </c>
      <c r="G40" s="197">
        <v>11</v>
      </c>
      <c r="H40" s="197">
        <v>4</v>
      </c>
      <c r="I40" s="197">
        <v>0</v>
      </c>
      <c r="J40" s="197">
        <v>3</v>
      </c>
      <c r="K40" s="197">
        <v>0</v>
      </c>
      <c r="L40" s="197">
        <v>8</v>
      </c>
      <c r="M40" s="197">
        <v>3</v>
      </c>
      <c r="N40" s="197">
        <v>0</v>
      </c>
      <c r="O40" s="197">
        <v>2</v>
      </c>
      <c r="P40" s="197">
        <v>2</v>
      </c>
      <c r="Q40" s="197">
        <f t="shared" si="0"/>
        <v>44</v>
      </c>
    </row>
    <row r="41" spans="1:17" x14ac:dyDescent="0.2">
      <c r="A41" s="80" t="s">
        <v>200</v>
      </c>
      <c r="B41" s="196">
        <v>1</v>
      </c>
      <c r="C41" s="196">
        <v>2</v>
      </c>
      <c r="D41" s="196">
        <v>6</v>
      </c>
      <c r="E41" s="196">
        <v>31</v>
      </c>
      <c r="F41" s="196">
        <v>0</v>
      </c>
      <c r="G41" s="196">
        <v>27</v>
      </c>
      <c r="H41" s="196">
        <v>19</v>
      </c>
      <c r="I41" s="196">
        <v>38</v>
      </c>
      <c r="J41" s="196">
        <v>10</v>
      </c>
      <c r="K41" s="196">
        <v>0</v>
      </c>
      <c r="L41" s="196">
        <v>13</v>
      </c>
      <c r="M41" s="196">
        <v>5</v>
      </c>
      <c r="N41" s="196">
        <v>0</v>
      </c>
      <c r="O41" s="196">
        <v>31</v>
      </c>
      <c r="P41" s="196">
        <v>9</v>
      </c>
      <c r="Q41" s="196">
        <f t="shared" si="0"/>
        <v>192</v>
      </c>
    </row>
    <row r="42" spans="1:17" ht="36" x14ac:dyDescent="0.2">
      <c r="A42" s="80" t="s">
        <v>194</v>
      </c>
      <c r="B42" s="196">
        <v>16</v>
      </c>
      <c r="C42" s="196">
        <v>9</v>
      </c>
      <c r="D42" s="196">
        <v>55</v>
      </c>
      <c r="E42" s="196">
        <v>381</v>
      </c>
      <c r="F42" s="196">
        <v>3</v>
      </c>
      <c r="G42" s="196">
        <v>147</v>
      </c>
      <c r="H42" s="196">
        <v>185</v>
      </c>
      <c r="I42" s="196">
        <v>104</v>
      </c>
      <c r="J42" s="196">
        <v>212</v>
      </c>
      <c r="K42" s="196">
        <v>4</v>
      </c>
      <c r="L42" s="196">
        <v>273</v>
      </c>
      <c r="M42" s="196">
        <v>72</v>
      </c>
      <c r="N42" s="196">
        <v>5</v>
      </c>
      <c r="O42" s="196">
        <v>47</v>
      </c>
      <c r="P42" s="196">
        <v>117</v>
      </c>
      <c r="Q42" s="196">
        <f t="shared" si="0"/>
        <v>1630</v>
      </c>
    </row>
    <row r="43" spans="1:17" x14ac:dyDescent="0.2">
      <c r="A43" s="210" t="s">
        <v>0</v>
      </c>
      <c r="B43" s="211">
        <f t="shared" ref="B43:Q43" si="1">B42+B41+B36+B32+B28+B23+B20+B17+B12+B8</f>
        <v>50</v>
      </c>
      <c r="C43" s="211">
        <f t="shared" si="1"/>
        <v>20</v>
      </c>
      <c r="D43" s="211">
        <f t="shared" si="1"/>
        <v>193</v>
      </c>
      <c r="E43" s="211">
        <f t="shared" si="1"/>
        <v>703</v>
      </c>
      <c r="F43" s="211">
        <f t="shared" si="1"/>
        <v>10</v>
      </c>
      <c r="G43" s="211">
        <f t="shared" si="1"/>
        <v>351</v>
      </c>
      <c r="H43" s="211">
        <f t="shared" si="1"/>
        <v>388</v>
      </c>
      <c r="I43" s="211">
        <f t="shared" si="1"/>
        <v>250</v>
      </c>
      <c r="J43" s="211">
        <f t="shared" si="1"/>
        <v>377</v>
      </c>
      <c r="K43" s="211">
        <f t="shared" si="1"/>
        <v>8</v>
      </c>
      <c r="L43" s="211">
        <f t="shared" si="1"/>
        <v>514</v>
      </c>
      <c r="M43" s="211">
        <f t="shared" si="1"/>
        <v>169</v>
      </c>
      <c r="N43" s="211">
        <f t="shared" si="1"/>
        <v>10</v>
      </c>
      <c r="O43" s="211">
        <f t="shared" si="1"/>
        <v>138</v>
      </c>
      <c r="P43" s="211">
        <f t="shared" si="1"/>
        <v>191</v>
      </c>
      <c r="Q43" s="211">
        <f t="shared" si="1"/>
        <v>3372</v>
      </c>
    </row>
    <row r="44" spans="1:17" x14ac:dyDescent="0.2">
      <c r="A44" s="48" t="s">
        <v>298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9"/>
    </row>
    <row r="45" spans="1:17" x14ac:dyDescent="0.2">
      <c r="A45" s="48" t="s">
        <v>250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</row>
    <row r="46" spans="1:17" x14ac:dyDescent="0.2">
      <c r="A46" s="48" t="s">
        <v>301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ht="29.25" customHeight="1" x14ac:dyDescent="0.2">
      <c r="A47" s="298" t="s">
        <v>303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</row>
    <row r="48" spans="1:17" ht="9.75" customHeight="1" x14ac:dyDescent="0.3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1:18" ht="11.25" customHeight="1" x14ac:dyDescent="0.3">
      <c r="A49" s="299" t="s">
        <v>68</v>
      </c>
      <c r="B49" s="299"/>
      <c r="C49" s="299"/>
      <c r="D49" s="299"/>
      <c r="E49" s="299"/>
      <c r="F49" s="299"/>
      <c r="G49" s="292" t="s">
        <v>60</v>
      </c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12"/>
    </row>
    <row r="50" spans="1:18" ht="11.25" customHeight="1" x14ac:dyDescent="0.2">
      <c r="A50" s="300" t="s">
        <v>67</v>
      </c>
      <c r="B50" s="300"/>
      <c r="C50" s="300"/>
      <c r="D50" s="300"/>
      <c r="E50" s="300"/>
      <c r="F50" s="300"/>
      <c r="G50" s="292" t="s">
        <v>59</v>
      </c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12"/>
    </row>
    <row r="51" spans="1:18" ht="11.25" customHeight="1" x14ac:dyDescent="0.2">
      <c r="A51" s="300" t="s">
        <v>66</v>
      </c>
      <c r="B51" s="300"/>
      <c r="C51" s="300"/>
      <c r="D51" s="300"/>
      <c r="E51" s="300"/>
      <c r="F51" s="300"/>
      <c r="G51" s="292" t="s">
        <v>58</v>
      </c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12"/>
    </row>
    <row r="52" spans="1:18" ht="11.25" customHeight="1" x14ac:dyDescent="0.2">
      <c r="A52" s="300" t="s">
        <v>65</v>
      </c>
      <c r="B52" s="300"/>
      <c r="C52" s="300"/>
      <c r="D52" s="300"/>
      <c r="E52" s="300"/>
      <c r="F52" s="300"/>
      <c r="G52" s="292" t="s">
        <v>57</v>
      </c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12"/>
    </row>
    <row r="53" spans="1:18" ht="11.25" customHeight="1" x14ac:dyDescent="0.2">
      <c r="A53" s="300" t="s">
        <v>64</v>
      </c>
      <c r="B53" s="300"/>
      <c r="C53" s="300"/>
      <c r="D53" s="300"/>
      <c r="E53" s="300"/>
      <c r="F53" s="300"/>
      <c r="G53" s="292" t="s">
        <v>56</v>
      </c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12"/>
    </row>
    <row r="54" spans="1:18" ht="11.25" customHeight="1" x14ac:dyDescent="0.2">
      <c r="A54" s="300" t="s">
        <v>63</v>
      </c>
      <c r="B54" s="300"/>
      <c r="C54" s="300"/>
      <c r="D54" s="300"/>
      <c r="E54" s="300"/>
      <c r="F54" s="300"/>
      <c r="G54" s="292" t="s">
        <v>55</v>
      </c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12"/>
    </row>
    <row r="55" spans="1:18" ht="11.25" customHeight="1" x14ac:dyDescent="0.2">
      <c r="A55" s="301" t="s">
        <v>62</v>
      </c>
      <c r="B55" s="301"/>
      <c r="C55" s="301"/>
      <c r="D55" s="301"/>
      <c r="E55" s="301"/>
      <c r="F55" s="301"/>
      <c r="G55" s="292" t="s">
        <v>54</v>
      </c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12"/>
    </row>
    <row r="56" spans="1:18" ht="11.25" customHeight="1" x14ac:dyDescent="0.2">
      <c r="A56" s="300" t="s">
        <v>61</v>
      </c>
      <c r="B56" s="300"/>
      <c r="C56" s="300"/>
      <c r="D56" s="300"/>
      <c r="E56" s="300"/>
      <c r="F56" s="300"/>
      <c r="G56" s="292" t="s">
        <v>53</v>
      </c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12"/>
    </row>
    <row r="57" spans="1:18" ht="11.25" customHeight="1" x14ac:dyDescent="0.3">
      <c r="G57" s="292" t="s">
        <v>133</v>
      </c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12"/>
    </row>
    <row r="58" spans="1:18" x14ac:dyDescent="0.2">
      <c r="A58" s="48"/>
      <c r="B58" s="75"/>
      <c r="C58" s="75"/>
      <c r="D58" s="75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1:18" x14ac:dyDescent="0.2">
      <c r="A59" s="48"/>
    </row>
  </sheetData>
  <mergeCells count="24">
    <mergeCell ref="A53:F53"/>
    <mergeCell ref="A54:F54"/>
    <mergeCell ref="A55:F55"/>
    <mergeCell ref="A56:F56"/>
    <mergeCell ref="G57:Q57"/>
    <mergeCell ref="G56:Q56"/>
    <mergeCell ref="G55:Q55"/>
    <mergeCell ref="G54:Q54"/>
    <mergeCell ref="G53:Q53"/>
    <mergeCell ref="G52:Q52"/>
    <mergeCell ref="A1:Q1"/>
    <mergeCell ref="A4:Q4"/>
    <mergeCell ref="A6:A7"/>
    <mergeCell ref="B6:P6"/>
    <mergeCell ref="Q6:Q7"/>
    <mergeCell ref="A5:Q5"/>
    <mergeCell ref="A47:Q47"/>
    <mergeCell ref="G51:Q51"/>
    <mergeCell ref="G50:Q50"/>
    <mergeCell ref="G49:Q49"/>
    <mergeCell ref="A49:F49"/>
    <mergeCell ref="A50:F50"/>
    <mergeCell ref="A51:F51"/>
    <mergeCell ref="A52:F52"/>
  </mergeCells>
  <printOptions horizontalCentered="1" verticalCentered="1"/>
  <pageMargins left="0" right="0" top="1.0236220472440944" bottom="0" header="0" footer="0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6"/>
  <sheetViews>
    <sheetView showGridLines="0" zoomScale="130" zoomScaleNormal="130" zoomScaleSheetLayoutView="130" workbookViewId="0">
      <selection activeCell="D8" sqref="D8:D43"/>
    </sheetView>
  </sheetViews>
  <sheetFormatPr baseColWidth="10" defaultColWidth="11.42578125" defaultRowHeight="35.25" customHeight="1" x14ac:dyDescent="0.2"/>
  <cols>
    <col min="1" max="1" width="61.42578125" style="70" customWidth="1"/>
    <col min="2" max="2" width="12.28515625" style="65" customWidth="1"/>
    <col min="3" max="3" width="10.5703125" style="65" customWidth="1"/>
    <col min="4" max="4" width="11.140625" style="65" customWidth="1"/>
    <col min="5" max="16384" width="11.42578125" style="65"/>
  </cols>
  <sheetData>
    <row r="1" spans="1:4" ht="15" x14ac:dyDescent="0.2">
      <c r="A1" s="271" t="s">
        <v>136</v>
      </c>
      <c r="B1" s="271"/>
      <c r="C1" s="271"/>
      <c r="D1" s="271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72" t="s">
        <v>227</v>
      </c>
      <c r="B3" s="272"/>
      <c r="C3" s="272"/>
      <c r="D3" s="272"/>
    </row>
    <row r="4" spans="1:4" s="68" customFormat="1" ht="19.5" x14ac:dyDescent="0.2">
      <c r="A4" s="275" t="s">
        <v>328</v>
      </c>
      <c r="B4" s="272"/>
      <c r="C4" s="272"/>
      <c r="D4" s="272"/>
    </row>
    <row r="5" spans="1:4" s="68" customFormat="1" ht="5.25" customHeight="1" x14ac:dyDescent="0.2">
      <c r="A5" s="286"/>
      <c r="B5" s="286"/>
      <c r="C5" s="286"/>
      <c r="D5" s="286"/>
    </row>
    <row r="6" spans="1:4" s="68" customFormat="1" ht="19.5" x14ac:dyDescent="0.2">
      <c r="A6" s="282" t="s">
        <v>77</v>
      </c>
      <c r="B6" s="281" t="s">
        <v>81</v>
      </c>
      <c r="C6" s="281"/>
      <c r="D6" s="282" t="s">
        <v>0</v>
      </c>
    </row>
    <row r="7" spans="1:4" s="68" customFormat="1" ht="19.5" x14ac:dyDescent="0.2">
      <c r="A7" s="282"/>
      <c r="B7" s="55" t="s">
        <v>79</v>
      </c>
      <c r="C7" s="55" t="s">
        <v>80</v>
      </c>
      <c r="D7" s="282"/>
    </row>
    <row r="8" spans="1:4" ht="9.75" customHeight="1" x14ac:dyDescent="0.2">
      <c r="A8" s="80" t="s">
        <v>203</v>
      </c>
      <c r="B8" s="199">
        <v>1579</v>
      </c>
      <c r="C8" s="199">
        <v>411</v>
      </c>
      <c r="D8" s="196">
        <f t="shared" ref="D8:D16" si="0">SUM(B8:C8)</f>
        <v>1990</v>
      </c>
    </row>
    <row r="9" spans="1:4" ht="9" customHeight="1" x14ac:dyDescent="0.2">
      <c r="A9" s="80" t="s">
        <v>204</v>
      </c>
      <c r="B9" s="232">
        <v>393</v>
      </c>
      <c r="C9" s="232">
        <v>161</v>
      </c>
      <c r="D9" s="196">
        <f t="shared" si="0"/>
        <v>554</v>
      </c>
    </row>
    <row r="10" spans="1:4" ht="9" customHeight="1" x14ac:dyDescent="0.2">
      <c r="A10" s="113" t="s">
        <v>205</v>
      </c>
      <c r="B10" s="200">
        <v>100</v>
      </c>
      <c r="C10" s="200">
        <v>24</v>
      </c>
      <c r="D10" s="197">
        <f t="shared" si="0"/>
        <v>124</v>
      </c>
    </row>
    <row r="11" spans="1:4" ht="9" customHeight="1" x14ac:dyDescent="0.2">
      <c r="A11" s="113" t="s">
        <v>206</v>
      </c>
      <c r="B11" s="200">
        <v>282</v>
      </c>
      <c r="C11" s="200">
        <v>137</v>
      </c>
      <c r="D11" s="197">
        <f t="shared" ref="D11" si="1">SUM(B11:C11)</f>
        <v>419</v>
      </c>
    </row>
    <row r="12" spans="1:4" ht="9" customHeight="1" x14ac:dyDescent="0.2">
      <c r="A12" s="113" t="s">
        <v>246</v>
      </c>
      <c r="B12" s="200">
        <v>11</v>
      </c>
      <c r="C12" s="200">
        <v>0</v>
      </c>
      <c r="D12" s="197">
        <f t="shared" si="0"/>
        <v>11</v>
      </c>
    </row>
    <row r="13" spans="1:4" ht="9" customHeight="1" x14ac:dyDescent="0.2">
      <c r="A13" s="80" t="s">
        <v>207</v>
      </c>
      <c r="B13" s="199">
        <v>120</v>
      </c>
      <c r="C13" s="199">
        <v>23</v>
      </c>
      <c r="D13" s="196">
        <f t="shared" ref="D13:D15" si="2">SUM(B13:C13)</f>
        <v>143</v>
      </c>
    </row>
    <row r="14" spans="1:4" ht="9" customHeight="1" x14ac:dyDescent="0.2">
      <c r="A14" s="113" t="s">
        <v>208</v>
      </c>
      <c r="B14" s="200">
        <v>5</v>
      </c>
      <c r="C14" s="200">
        <v>0</v>
      </c>
      <c r="D14" s="197">
        <f t="shared" si="2"/>
        <v>5</v>
      </c>
    </row>
    <row r="15" spans="1:4" ht="9" customHeight="1" x14ac:dyDescent="0.2">
      <c r="A15" s="113" t="s">
        <v>277</v>
      </c>
      <c r="B15" s="200">
        <v>31</v>
      </c>
      <c r="C15" s="200">
        <v>5</v>
      </c>
      <c r="D15" s="197">
        <f t="shared" si="2"/>
        <v>36</v>
      </c>
    </row>
    <row r="16" spans="1:4" ht="9" customHeight="1" x14ac:dyDescent="0.2">
      <c r="A16" s="113" t="s">
        <v>209</v>
      </c>
      <c r="B16" s="200">
        <v>11</v>
      </c>
      <c r="C16" s="200">
        <v>0</v>
      </c>
      <c r="D16" s="197">
        <f t="shared" si="0"/>
        <v>11</v>
      </c>
    </row>
    <row r="17" spans="1:4" ht="9" customHeight="1" x14ac:dyDescent="0.2">
      <c r="A17" s="113" t="s">
        <v>210</v>
      </c>
      <c r="B17" s="200">
        <v>6</v>
      </c>
      <c r="C17" s="200">
        <v>0</v>
      </c>
      <c r="D17" s="197">
        <f t="shared" ref="D17" si="3">SUM(B17:C17)</f>
        <v>6</v>
      </c>
    </row>
    <row r="18" spans="1:4" ht="9" customHeight="1" x14ac:dyDescent="0.2">
      <c r="A18" s="113" t="s">
        <v>211</v>
      </c>
      <c r="B18" s="200">
        <v>67</v>
      </c>
      <c r="C18" s="200">
        <v>18</v>
      </c>
      <c r="D18" s="197">
        <f>SUM(B18:C18)</f>
        <v>85</v>
      </c>
    </row>
    <row r="19" spans="1:4" ht="10.5" customHeight="1" x14ac:dyDescent="0.2">
      <c r="A19" s="80" t="s">
        <v>212</v>
      </c>
      <c r="B19" s="199">
        <v>237</v>
      </c>
      <c r="C19" s="199">
        <v>29</v>
      </c>
      <c r="D19" s="196">
        <f t="shared" ref="D19:D25" si="4">SUM(B19:C19)</f>
        <v>266</v>
      </c>
    </row>
    <row r="20" spans="1:4" ht="10.5" customHeight="1" x14ac:dyDescent="0.2">
      <c r="A20" s="113" t="s">
        <v>315</v>
      </c>
      <c r="B20" s="199">
        <v>1</v>
      </c>
      <c r="C20" s="199">
        <v>0</v>
      </c>
      <c r="D20" s="197">
        <f t="shared" si="4"/>
        <v>1</v>
      </c>
    </row>
    <row r="21" spans="1:4" ht="10.5" customHeight="1" x14ac:dyDescent="0.2">
      <c r="A21" s="113" t="s">
        <v>213</v>
      </c>
      <c r="B21" s="200">
        <v>22</v>
      </c>
      <c r="C21" s="200">
        <v>0</v>
      </c>
      <c r="D21" s="197">
        <f t="shared" si="4"/>
        <v>22</v>
      </c>
    </row>
    <row r="22" spans="1:4" ht="10.5" customHeight="1" x14ac:dyDescent="0.2">
      <c r="A22" s="113" t="s">
        <v>214</v>
      </c>
      <c r="B22" s="200">
        <v>172</v>
      </c>
      <c r="C22" s="200">
        <v>23</v>
      </c>
      <c r="D22" s="197">
        <f t="shared" si="4"/>
        <v>195</v>
      </c>
    </row>
    <row r="23" spans="1:4" ht="10.5" customHeight="1" x14ac:dyDescent="0.2">
      <c r="A23" s="113" t="s">
        <v>215</v>
      </c>
      <c r="B23" s="200">
        <v>34</v>
      </c>
      <c r="C23" s="200">
        <v>6</v>
      </c>
      <c r="D23" s="197">
        <f t="shared" si="4"/>
        <v>40</v>
      </c>
    </row>
    <row r="24" spans="1:4" ht="10.5" customHeight="1" x14ac:dyDescent="0.2">
      <c r="A24" s="113" t="s">
        <v>278</v>
      </c>
      <c r="B24" s="200">
        <v>8</v>
      </c>
      <c r="C24" s="200">
        <v>0</v>
      </c>
      <c r="D24" s="197">
        <f t="shared" si="4"/>
        <v>8</v>
      </c>
    </row>
    <row r="25" spans="1:4" ht="10.5" customHeight="1" x14ac:dyDescent="0.2">
      <c r="A25" s="80" t="s">
        <v>216</v>
      </c>
      <c r="B25" s="199">
        <v>85</v>
      </c>
      <c r="C25" s="199">
        <v>7</v>
      </c>
      <c r="D25" s="196">
        <f t="shared" si="4"/>
        <v>92</v>
      </c>
    </row>
    <row r="26" spans="1:4" ht="10.5" customHeight="1" x14ac:dyDescent="0.2">
      <c r="A26" s="113" t="s">
        <v>247</v>
      </c>
      <c r="B26" s="200">
        <v>0</v>
      </c>
      <c r="C26" s="200">
        <v>1</v>
      </c>
      <c r="D26" s="197">
        <f t="shared" ref="D26:D28" si="5">SUM(B26:C26)</f>
        <v>1</v>
      </c>
    </row>
    <row r="27" spans="1:4" ht="10.5" customHeight="1" x14ac:dyDescent="0.2">
      <c r="A27" s="113" t="s">
        <v>330</v>
      </c>
      <c r="B27" s="200">
        <v>27</v>
      </c>
      <c r="C27" s="200">
        <v>0</v>
      </c>
      <c r="D27" s="197">
        <f t="shared" si="5"/>
        <v>27</v>
      </c>
    </row>
    <row r="28" spans="1:4" ht="10.5" customHeight="1" x14ac:dyDescent="0.2">
      <c r="A28" s="113" t="s">
        <v>331</v>
      </c>
      <c r="B28" s="200">
        <v>0</v>
      </c>
      <c r="C28" s="200">
        <v>1</v>
      </c>
      <c r="D28" s="197">
        <f t="shared" si="5"/>
        <v>1</v>
      </c>
    </row>
    <row r="29" spans="1:4" ht="9" customHeight="1" x14ac:dyDescent="0.2">
      <c r="A29" s="113" t="s">
        <v>217</v>
      </c>
      <c r="B29" s="200">
        <v>4</v>
      </c>
      <c r="C29" s="200">
        <v>0</v>
      </c>
      <c r="D29" s="197">
        <f t="shared" ref="D29:D31" si="6">SUM(B29:C29)</f>
        <v>4</v>
      </c>
    </row>
    <row r="30" spans="1:4" ht="9" customHeight="1" x14ac:dyDescent="0.2">
      <c r="A30" s="113" t="s">
        <v>218</v>
      </c>
      <c r="B30" s="200">
        <v>27</v>
      </c>
      <c r="C30" s="200">
        <v>1</v>
      </c>
      <c r="D30" s="197">
        <f t="shared" si="6"/>
        <v>28</v>
      </c>
    </row>
    <row r="31" spans="1:4" ht="9" customHeight="1" x14ac:dyDescent="0.2">
      <c r="A31" s="113" t="s">
        <v>219</v>
      </c>
      <c r="B31" s="200">
        <v>27</v>
      </c>
      <c r="C31" s="200">
        <v>4</v>
      </c>
      <c r="D31" s="197">
        <f t="shared" si="6"/>
        <v>31</v>
      </c>
    </row>
    <row r="32" spans="1:4" ht="9" customHeight="1" x14ac:dyDescent="0.2">
      <c r="A32" s="80" t="s">
        <v>220</v>
      </c>
      <c r="B32" s="199">
        <v>227</v>
      </c>
      <c r="C32" s="199">
        <v>69</v>
      </c>
      <c r="D32" s="196">
        <f t="shared" ref="D32:D37" si="7">SUM(B32:C32)</f>
        <v>296</v>
      </c>
    </row>
    <row r="33" spans="1:4" ht="9" customHeight="1" x14ac:dyDescent="0.2">
      <c r="A33" s="113" t="s">
        <v>86</v>
      </c>
      <c r="B33" s="200">
        <v>8</v>
      </c>
      <c r="C33" s="200">
        <v>0</v>
      </c>
      <c r="D33" s="197">
        <f t="shared" si="7"/>
        <v>8</v>
      </c>
    </row>
    <row r="34" spans="1:4" ht="9" customHeight="1" x14ac:dyDescent="0.2">
      <c r="A34" s="113" t="s">
        <v>221</v>
      </c>
      <c r="B34" s="200">
        <v>10</v>
      </c>
      <c r="C34" s="200">
        <v>5</v>
      </c>
      <c r="D34" s="197">
        <f t="shared" si="7"/>
        <v>15</v>
      </c>
    </row>
    <row r="35" spans="1:4" ht="9" customHeight="1" x14ac:dyDescent="0.2">
      <c r="A35" s="113" t="s">
        <v>222</v>
      </c>
      <c r="B35" s="200">
        <v>6</v>
      </c>
      <c r="C35" s="200">
        <v>2</v>
      </c>
      <c r="D35" s="197">
        <f t="shared" si="7"/>
        <v>8</v>
      </c>
    </row>
    <row r="36" spans="1:4" ht="18" x14ac:dyDescent="0.2">
      <c r="A36" s="113" t="s">
        <v>223</v>
      </c>
      <c r="B36" s="200">
        <v>30</v>
      </c>
      <c r="C36" s="200">
        <v>2</v>
      </c>
      <c r="D36" s="197">
        <f t="shared" si="7"/>
        <v>32</v>
      </c>
    </row>
    <row r="37" spans="1:4" ht="9" customHeight="1" x14ac:dyDescent="0.2">
      <c r="A37" s="113" t="s">
        <v>257</v>
      </c>
      <c r="B37" s="200">
        <v>1</v>
      </c>
      <c r="C37" s="200">
        <v>3</v>
      </c>
      <c r="D37" s="197">
        <f t="shared" si="7"/>
        <v>4</v>
      </c>
    </row>
    <row r="38" spans="1:4" ht="18" x14ac:dyDescent="0.2">
      <c r="A38" s="113" t="s">
        <v>259</v>
      </c>
      <c r="B38" s="200">
        <v>2</v>
      </c>
      <c r="C38" s="200">
        <v>0</v>
      </c>
      <c r="D38" s="197">
        <f t="shared" ref="D38" si="8">SUM(B38:C38)</f>
        <v>2</v>
      </c>
    </row>
    <row r="39" spans="1:4" ht="10.5" customHeight="1" x14ac:dyDescent="0.2">
      <c r="A39" s="113" t="s">
        <v>224</v>
      </c>
      <c r="B39" s="200">
        <v>168</v>
      </c>
      <c r="C39" s="200">
        <v>57</v>
      </c>
      <c r="D39" s="197">
        <f t="shared" ref="D39:D41" si="9">SUM(B39:C39)</f>
        <v>225</v>
      </c>
    </row>
    <row r="40" spans="1:4" ht="9" customHeight="1" x14ac:dyDescent="0.2">
      <c r="A40" s="113" t="s">
        <v>332</v>
      </c>
      <c r="B40" s="200">
        <v>1</v>
      </c>
      <c r="C40" s="200">
        <v>0</v>
      </c>
      <c r="D40" s="197">
        <f t="shared" si="9"/>
        <v>1</v>
      </c>
    </row>
    <row r="41" spans="1:4" ht="9" customHeight="1" x14ac:dyDescent="0.2">
      <c r="A41" s="113" t="s">
        <v>225</v>
      </c>
      <c r="B41" s="200">
        <v>1</v>
      </c>
      <c r="C41" s="200">
        <v>0</v>
      </c>
      <c r="D41" s="197">
        <f t="shared" si="9"/>
        <v>1</v>
      </c>
    </row>
    <row r="42" spans="1:4" ht="9" customHeight="1" x14ac:dyDescent="0.2">
      <c r="A42" s="80" t="s">
        <v>226</v>
      </c>
      <c r="B42" s="199">
        <v>25</v>
      </c>
      <c r="C42" s="199">
        <v>6</v>
      </c>
      <c r="D42" s="196">
        <f>SUM(B42:C42)</f>
        <v>31</v>
      </c>
    </row>
    <row r="43" spans="1:4" ht="9" customHeight="1" x14ac:dyDescent="0.2">
      <c r="A43" s="113" t="s">
        <v>112</v>
      </c>
      <c r="B43" s="200">
        <v>25</v>
      </c>
      <c r="C43" s="200">
        <v>6</v>
      </c>
      <c r="D43" s="197">
        <f t="shared" ref="D43" si="10">SUM(B43:C43)</f>
        <v>31</v>
      </c>
    </row>
    <row r="44" spans="1:4" ht="23.25" customHeight="1" x14ac:dyDescent="0.2">
      <c r="A44" s="86" t="s">
        <v>0</v>
      </c>
      <c r="B44" s="201">
        <f>+B42+B32+B25+B19+B13+B9+B8</f>
        <v>2666</v>
      </c>
      <c r="C44" s="201">
        <f>+C42+C32+C25+C19+C13+C9+C8</f>
        <v>706</v>
      </c>
      <c r="D44" s="198">
        <f>+D42+D32+D25+D19+D13+D9+D8</f>
        <v>3372</v>
      </c>
    </row>
    <row r="45" spans="1:4" ht="9" customHeight="1" x14ac:dyDescent="0.2">
      <c r="A45" s="48" t="s">
        <v>297</v>
      </c>
    </row>
    <row r="46" spans="1:4" ht="15" x14ac:dyDescent="0.2">
      <c r="A46" s="48" t="s">
        <v>250</v>
      </c>
    </row>
    <row r="47" spans="1:4" ht="12" customHeight="1" x14ac:dyDescent="0.2">
      <c r="A47" s="48" t="s">
        <v>302</v>
      </c>
    </row>
    <row r="49" spans="1:1" ht="32.25" customHeight="1" x14ac:dyDescent="0.2">
      <c r="A49" s="69"/>
    </row>
    <row r="50" spans="1:1" ht="19.5" x14ac:dyDescent="0.2"/>
    <row r="51" spans="1:1" ht="13.5" customHeight="1" x14ac:dyDescent="0.2"/>
    <row r="65" spans="6:6" ht="35.25" customHeight="1" x14ac:dyDescent="0.2">
      <c r="F65" s="68"/>
    </row>
    <row r="66" spans="6:6" ht="35.25" customHeight="1" x14ac:dyDescent="0.2">
      <c r="F66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3836220472440943" bottom="0" header="0" footer="0"/>
  <pageSetup scale="88" orientation="landscape" r:id="rId1"/>
  <headerFooter alignWithMargins="0"/>
  <ignoredErrors>
    <ignoredError sqref="D11:D12 D16:D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303" t="s">
        <v>32</v>
      </c>
      <c r="B1" s="303"/>
      <c r="C1" s="303"/>
      <c r="D1" s="303"/>
    </row>
    <row r="2" spans="1:7" ht="15" x14ac:dyDescent="0.2">
      <c r="A2" s="17" t="s">
        <v>82</v>
      </c>
      <c r="B2" s="18"/>
      <c r="C2" s="18"/>
      <c r="D2" s="18"/>
    </row>
    <row r="3" spans="1:7" s="2" customFormat="1" ht="24" customHeight="1" x14ac:dyDescent="0.2">
      <c r="A3" s="304" t="s">
        <v>109</v>
      </c>
      <c r="B3" s="304"/>
      <c r="C3" s="304"/>
      <c r="D3" s="304"/>
      <c r="G3" s="6"/>
    </row>
    <row r="4" spans="1:7" s="2" customFormat="1" ht="15.75" x14ac:dyDescent="0.2">
      <c r="A4" s="312" t="s">
        <v>123</v>
      </c>
      <c r="B4" s="304"/>
      <c r="C4" s="304"/>
      <c r="D4" s="304"/>
      <c r="F4" s="1"/>
    </row>
    <row r="5" spans="1:7" s="2" customFormat="1" ht="13.5" customHeight="1" thickBot="1" x14ac:dyDescent="0.25">
      <c r="A5" s="305"/>
      <c r="B5" s="306"/>
      <c r="C5" s="306"/>
      <c r="D5" s="306"/>
      <c r="F5" s="1"/>
    </row>
    <row r="6" spans="1:7" s="2" customFormat="1" ht="16.5" thickBot="1" x14ac:dyDescent="0.25">
      <c r="A6" s="307" t="s">
        <v>108</v>
      </c>
      <c r="B6" s="309" t="s">
        <v>81</v>
      </c>
      <c r="C6" s="310"/>
      <c r="D6" s="307" t="s">
        <v>0</v>
      </c>
      <c r="F6" s="1"/>
    </row>
    <row r="7" spans="1:7" s="2" customFormat="1" ht="16.5" thickBot="1" x14ac:dyDescent="0.25">
      <c r="A7" s="308"/>
      <c r="B7" s="26" t="s">
        <v>79</v>
      </c>
      <c r="C7" s="26" t="s">
        <v>80</v>
      </c>
      <c r="D7" s="311"/>
      <c r="F7" s="1"/>
    </row>
    <row r="8" spans="1:7" ht="9.75" customHeight="1" x14ac:dyDescent="0.2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25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25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5" thickBot="1" x14ac:dyDescent="0.25">
      <c r="A47" s="19" t="s">
        <v>113</v>
      </c>
    </row>
    <row r="48" spans="1:8" ht="11.25" customHeight="1" x14ac:dyDescent="0.2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">
      <c r="A49" s="302" t="s">
        <v>128</v>
      </c>
      <c r="B49" s="302"/>
      <c r="C49" s="302"/>
      <c r="D49" s="302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">
      <c r="A57" s="7" t="s">
        <v>28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G213"/>
  <sheetViews>
    <sheetView showGridLines="0" zoomScale="145" zoomScaleNormal="145" zoomScaleSheetLayoutView="120" workbookViewId="0">
      <selection activeCell="A14" sqref="A14"/>
    </sheetView>
  </sheetViews>
  <sheetFormatPr baseColWidth="10" defaultColWidth="11.42578125" defaultRowHeight="35.25" customHeight="1" x14ac:dyDescent="0.2"/>
  <cols>
    <col min="1" max="1" width="61.42578125" style="45" customWidth="1"/>
    <col min="2" max="2" width="10.5703125" style="43" bestFit="1" customWidth="1"/>
    <col min="3" max="3" width="9.5703125" style="43" customWidth="1"/>
    <col min="4" max="4" width="10.85546875" style="43" customWidth="1"/>
    <col min="5" max="5" width="11.42578125" style="233"/>
    <col min="6" max="6" width="25.28515625" style="239" customWidth="1"/>
    <col min="7" max="7" width="11.42578125" style="233"/>
    <col min="8" max="16384" width="11.42578125" style="43"/>
  </cols>
  <sheetData>
    <row r="1" spans="1:7" ht="15" x14ac:dyDescent="0.2">
      <c r="A1" s="271" t="s">
        <v>143</v>
      </c>
      <c r="B1" s="271"/>
      <c r="C1" s="271"/>
      <c r="D1" s="271"/>
    </row>
    <row r="2" spans="1:7" ht="15" x14ac:dyDescent="0.2">
      <c r="A2" s="213" t="s">
        <v>82</v>
      </c>
      <c r="B2" s="222"/>
      <c r="C2" s="222"/>
      <c r="D2" s="222"/>
      <c r="F2" s="240"/>
      <c r="G2" s="240"/>
    </row>
    <row r="3" spans="1:7" s="44" customFormat="1" ht="32.25" customHeight="1" x14ac:dyDescent="0.2">
      <c r="A3" s="272" t="s">
        <v>244</v>
      </c>
      <c r="B3" s="272"/>
      <c r="C3" s="272"/>
      <c r="D3" s="272"/>
      <c r="E3" s="238"/>
      <c r="F3" s="240"/>
      <c r="G3" s="240"/>
    </row>
    <row r="4" spans="1:7" s="44" customFormat="1" ht="15.75" x14ac:dyDescent="0.2">
      <c r="A4" s="275" t="s">
        <v>333</v>
      </c>
      <c r="B4" s="272"/>
      <c r="C4" s="272"/>
      <c r="D4" s="272"/>
      <c r="E4" s="238"/>
      <c r="F4" s="240"/>
      <c r="G4" s="240"/>
    </row>
    <row r="5" spans="1:7" s="44" customFormat="1" ht="5.25" customHeight="1" x14ac:dyDescent="0.2">
      <c r="A5" s="286"/>
      <c r="B5" s="286"/>
      <c r="C5" s="286"/>
      <c r="D5" s="286"/>
      <c r="E5" s="238"/>
      <c r="F5" s="240"/>
      <c r="G5" s="240"/>
    </row>
    <row r="6" spans="1:7" s="44" customFormat="1" ht="15.75" x14ac:dyDescent="0.2">
      <c r="A6" s="282" t="s">
        <v>245</v>
      </c>
      <c r="B6" s="281" t="s">
        <v>81</v>
      </c>
      <c r="C6" s="281"/>
      <c r="D6" s="282" t="s">
        <v>0</v>
      </c>
      <c r="E6" s="238"/>
      <c r="F6" s="240"/>
      <c r="G6" s="240"/>
    </row>
    <row r="7" spans="1:7" s="44" customFormat="1" ht="15.75" x14ac:dyDescent="0.2">
      <c r="A7" s="282"/>
      <c r="B7" s="55" t="s">
        <v>79</v>
      </c>
      <c r="C7" s="55" t="s">
        <v>80</v>
      </c>
      <c r="D7" s="282"/>
      <c r="E7" s="238"/>
      <c r="F7" s="240"/>
      <c r="G7" s="240"/>
    </row>
    <row r="8" spans="1:7" ht="4.5" customHeight="1" x14ac:dyDescent="0.2">
      <c r="A8" s="88"/>
      <c r="B8" s="84"/>
      <c r="C8" s="84"/>
      <c r="D8" s="83"/>
      <c r="F8" s="240"/>
      <c r="G8" s="240"/>
    </row>
    <row r="9" spans="1:7" ht="9.9499999999999993" customHeight="1" x14ac:dyDescent="0.2">
      <c r="A9" s="143" t="s">
        <v>87</v>
      </c>
      <c r="B9" s="200">
        <v>16</v>
      </c>
      <c r="C9" s="200">
        <v>5</v>
      </c>
      <c r="D9" s="199">
        <f t="shared" ref="D9:D48" si="0">SUM(B9:C9)</f>
        <v>21</v>
      </c>
      <c r="F9" s="265" t="s">
        <v>7</v>
      </c>
      <c r="G9" s="246">
        <v>512</v>
      </c>
    </row>
    <row r="10" spans="1:7" ht="9.9499999999999993" customHeight="1" x14ac:dyDescent="0.2">
      <c r="A10" s="143" t="s">
        <v>6</v>
      </c>
      <c r="B10" s="200">
        <v>43</v>
      </c>
      <c r="C10" s="200">
        <v>16</v>
      </c>
      <c r="D10" s="199">
        <f t="shared" si="0"/>
        <v>59</v>
      </c>
      <c r="F10" s="265" t="s">
        <v>121</v>
      </c>
      <c r="G10" s="246">
        <v>355</v>
      </c>
    </row>
    <row r="11" spans="1:7" ht="9.9499999999999993" customHeight="1" x14ac:dyDescent="0.2">
      <c r="A11" s="143" t="s">
        <v>88</v>
      </c>
      <c r="B11" s="200">
        <v>5</v>
      </c>
      <c r="C11" s="200">
        <v>1</v>
      </c>
      <c r="D11" s="199">
        <f t="shared" si="0"/>
        <v>6</v>
      </c>
      <c r="F11" s="265" t="s">
        <v>1</v>
      </c>
      <c r="G11" s="246">
        <v>332</v>
      </c>
    </row>
    <row r="12" spans="1:7" ht="9.9499999999999993" customHeight="1" x14ac:dyDescent="0.2">
      <c r="A12" s="143" t="s">
        <v>316</v>
      </c>
      <c r="B12" s="200">
        <v>1</v>
      </c>
      <c r="C12" s="200">
        <v>0</v>
      </c>
      <c r="D12" s="199">
        <f t="shared" si="0"/>
        <v>1</v>
      </c>
      <c r="F12" s="265" t="s">
        <v>39</v>
      </c>
      <c r="G12" s="246">
        <v>221</v>
      </c>
    </row>
    <row r="13" spans="1:7" ht="9.9499999999999993" customHeight="1" x14ac:dyDescent="0.2">
      <c r="A13" s="143" t="s">
        <v>114</v>
      </c>
      <c r="B13" s="200">
        <v>1</v>
      </c>
      <c r="C13" s="200">
        <v>0</v>
      </c>
      <c r="D13" s="199">
        <f t="shared" si="0"/>
        <v>1</v>
      </c>
      <c r="F13" s="265" t="s">
        <v>8</v>
      </c>
      <c r="G13" s="246">
        <v>183</v>
      </c>
    </row>
    <row r="14" spans="1:7" ht="9.9499999999999993" customHeight="1" x14ac:dyDescent="0.2">
      <c r="A14" s="143" t="s">
        <v>339</v>
      </c>
      <c r="B14" s="200">
        <v>1</v>
      </c>
      <c r="C14" s="200">
        <v>0</v>
      </c>
      <c r="D14" s="199">
        <f t="shared" si="0"/>
        <v>1</v>
      </c>
      <c r="F14" s="265" t="s">
        <v>103</v>
      </c>
      <c r="G14" s="246">
        <v>175</v>
      </c>
    </row>
    <row r="15" spans="1:7" ht="9.9499999999999993" customHeight="1" x14ac:dyDescent="0.2">
      <c r="A15" s="143" t="s">
        <v>228</v>
      </c>
      <c r="B15" s="200">
        <v>8</v>
      </c>
      <c r="C15" s="200">
        <v>2</v>
      </c>
      <c r="D15" s="199">
        <f t="shared" si="0"/>
        <v>10</v>
      </c>
      <c r="F15" s="265" t="s">
        <v>40</v>
      </c>
      <c r="G15" s="246">
        <v>172</v>
      </c>
    </row>
    <row r="16" spans="1:7" ht="9.9499999999999993" customHeight="1" x14ac:dyDescent="0.2">
      <c r="A16" s="143" t="s">
        <v>95</v>
      </c>
      <c r="B16" s="200">
        <v>8</v>
      </c>
      <c r="C16" s="200">
        <v>3</v>
      </c>
      <c r="D16" s="199">
        <f t="shared" si="0"/>
        <v>11</v>
      </c>
      <c r="F16" s="265" t="s">
        <v>10</v>
      </c>
      <c r="G16" s="246">
        <v>167</v>
      </c>
    </row>
    <row r="17" spans="1:7" ht="9.9499999999999993" customHeight="1" x14ac:dyDescent="0.2">
      <c r="A17" s="143" t="s">
        <v>5</v>
      </c>
      <c r="B17" s="200">
        <v>63</v>
      </c>
      <c r="C17" s="200">
        <v>21</v>
      </c>
      <c r="D17" s="199">
        <f t="shared" si="0"/>
        <v>84</v>
      </c>
      <c r="F17" s="265" t="s">
        <v>334</v>
      </c>
      <c r="G17" s="246">
        <v>167</v>
      </c>
    </row>
    <row r="18" spans="1:7" ht="9.9499999999999993" customHeight="1" x14ac:dyDescent="0.2">
      <c r="A18" s="143" t="s">
        <v>40</v>
      </c>
      <c r="B18" s="200">
        <v>137</v>
      </c>
      <c r="C18" s="200">
        <v>35</v>
      </c>
      <c r="D18" s="199">
        <f t="shared" si="0"/>
        <v>172</v>
      </c>
      <c r="F18" s="265" t="s">
        <v>1</v>
      </c>
      <c r="G18" s="246">
        <v>1088</v>
      </c>
    </row>
    <row r="19" spans="1:7" ht="9.9499999999999993" customHeight="1" x14ac:dyDescent="0.2">
      <c r="A19" s="143" t="s">
        <v>110</v>
      </c>
      <c r="B19" s="200">
        <v>30</v>
      </c>
      <c r="C19" s="200">
        <v>14</v>
      </c>
      <c r="D19" s="199">
        <f t="shared" si="0"/>
        <v>44</v>
      </c>
    </row>
    <row r="20" spans="1:7" ht="9.9499999999999993" customHeight="1" x14ac:dyDescent="0.2">
      <c r="A20" s="143" t="s">
        <v>229</v>
      </c>
      <c r="B20" s="200">
        <v>31</v>
      </c>
      <c r="C20" s="200">
        <v>11</v>
      </c>
      <c r="D20" s="199">
        <f t="shared" si="0"/>
        <v>42</v>
      </c>
      <c r="F20" s="236"/>
      <c r="G20" s="235"/>
    </row>
    <row r="21" spans="1:7" ht="9.9499999999999993" customHeight="1" x14ac:dyDescent="0.2">
      <c r="A21" s="143" t="s">
        <v>89</v>
      </c>
      <c r="B21" s="200">
        <v>27</v>
      </c>
      <c r="C21" s="200">
        <v>5</v>
      </c>
      <c r="D21" s="199">
        <f t="shared" si="0"/>
        <v>32</v>
      </c>
      <c r="F21" s="236"/>
      <c r="G21" s="235"/>
    </row>
    <row r="22" spans="1:7" ht="9.9499999999999993" customHeight="1" x14ac:dyDescent="0.2">
      <c r="A22" s="143" t="s">
        <v>90</v>
      </c>
      <c r="B22" s="200">
        <v>5</v>
      </c>
      <c r="C22" s="200">
        <v>4</v>
      </c>
      <c r="D22" s="199">
        <f t="shared" si="0"/>
        <v>9</v>
      </c>
      <c r="F22" s="236"/>
      <c r="G22" s="235"/>
    </row>
    <row r="23" spans="1:7" ht="9.9499999999999993" customHeight="1" x14ac:dyDescent="0.2">
      <c r="A23" s="143" t="s">
        <v>7</v>
      </c>
      <c r="B23" s="200">
        <v>419</v>
      </c>
      <c r="C23" s="200">
        <v>93</v>
      </c>
      <c r="D23" s="199">
        <f t="shared" si="0"/>
        <v>512</v>
      </c>
      <c r="F23" s="236"/>
      <c r="G23" s="235"/>
    </row>
    <row r="24" spans="1:7" ht="9.9499999999999993" customHeight="1" x14ac:dyDescent="0.2">
      <c r="A24" s="143" t="s">
        <v>91</v>
      </c>
      <c r="B24" s="200">
        <v>16</v>
      </c>
      <c r="C24" s="200">
        <v>5</v>
      </c>
      <c r="D24" s="199">
        <f t="shared" si="0"/>
        <v>21</v>
      </c>
      <c r="F24" s="236"/>
      <c r="G24" s="235"/>
    </row>
    <row r="25" spans="1:7" ht="9.9499999999999993" customHeight="1" x14ac:dyDescent="0.2">
      <c r="A25" s="143" t="s">
        <v>230</v>
      </c>
      <c r="B25" s="200">
        <v>72</v>
      </c>
      <c r="C25" s="200">
        <v>38</v>
      </c>
      <c r="D25" s="199">
        <f t="shared" si="0"/>
        <v>110</v>
      </c>
      <c r="F25" s="236"/>
      <c r="G25" s="235"/>
    </row>
    <row r="26" spans="1:7" ht="9.9499999999999993" customHeight="1" x14ac:dyDescent="0.2">
      <c r="A26" s="143" t="s">
        <v>115</v>
      </c>
      <c r="B26" s="200">
        <v>0</v>
      </c>
      <c r="C26" s="200">
        <v>1</v>
      </c>
      <c r="D26" s="199">
        <f t="shared" si="0"/>
        <v>1</v>
      </c>
      <c r="F26" s="236"/>
      <c r="G26" s="235"/>
    </row>
    <row r="27" spans="1:7" ht="9.9499999999999993" customHeight="1" x14ac:dyDescent="0.2">
      <c r="A27" s="143" t="s">
        <v>39</v>
      </c>
      <c r="B27" s="200">
        <v>176</v>
      </c>
      <c r="C27" s="200">
        <v>45</v>
      </c>
      <c r="D27" s="199">
        <f t="shared" si="0"/>
        <v>221</v>
      </c>
      <c r="F27" s="236"/>
      <c r="G27" s="235"/>
    </row>
    <row r="28" spans="1:7" ht="9.9499999999999993" customHeight="1" x14ac:dyDescent="0.2">
      <c r="A28" s="143" t="s">
        <v>96</v>
      </c>
      <c r="B28" s="200">
        <v>9</v>
      </c>
      <c r="C28" s="200">
        <v>0</v>
      </c>
      <c r="D28" s="199">
        <f t="shared" si="0"/>
        <v>9</v>
      </c>
      <c r="F28" s="236"/>
      <c r="G28" s="235"/>
    </row>
    <row r="29" spans="1:7" ht="9.9499999999999993" customHeight="1" x14ac:dyDescent="0.2">
      <c r="A29" s="143" t="s">
        <v>97</v>
      </c>
      <c r="B29" s="200">
        <v>8</v>
      </c>
      <c r="C29" s="200">
        <v>3</v>
      </c>
      <c r="D29" s="199">
        <f t="shared" si="0"/>
        <v>11</v>
      </c>
      <c r="F29" s="236"/>
      <c r="G29" s="235"/>
    </row>
    <row r="30" spans="1:7" ht="9.9499999999999993" customHeight="1" x14ac:dyDescent="0.2">
      <c r="A30" s="143" t="s">
        <v>92</v>
      </c>
      <c r="B30" s="200">
        <v>82</v>
      </c>
      <c r="C30" s="200">
        <v>31</v>
      </c>
      <c r="D30" s="199">
        <f t="shared" si="0"/>
        <v>113</v>
      </c>
      <c r="F30" s="236"/>
      <c r="G30" s="235"/>
    </row>
    <row r="31" spans="1:7" ht="9.9499999999999993" customHeight="1" x14ac:dyDescent="0.2">
      <c r="A31" s="143" t="s">
        <v>93</v>
      </c>
      <c r="B31" s="200">
        <v>28</v>
      </c>
      <c r="C31" s="200">
        <v>6</v>
      </c>
      <c r="D31" s="199">
        <f t="shared" si="0"/>
        <v>34</v>
      </c>
      <c r="F31" s="236"/>
      <c r="G31" s="235"/>
    </row>
    <row r="32" spans="1:7" ht="9.9499999999999993" customHeight="1" x14ac:dyDescent="0.2">
      <c r="A32" s="143" t="s">
        <v>94</v>
      </c>
      <c r="B32" s="200">
        <v>13</v>
      </c>
      <c r="C32" s="200">
        <v>3</v>
      </c>
      <c r="D32" s="199">
        <f t="shared" si="0"/>
        <v>16</v>
      </c>
      <c r="F32" s="236"/>
      <c r="G32" s="235"/>
    </row>
    <row r="33" spans="1:7" ht="9.9499999999999993" customHeight="1" x14ac:dyDescent="0.2">
      <c r="A33" s="143" t="s">
        <v>121</v>
      </c>
      <c r="B33" s="200">
        <v>328</v>
      </c>
      <c r="C33" s="200">
        <v>27</v>
      </c>
      <c r="D33" s="199">
        <f t="shared" si="0"/>
        <v>355</v>
      </c>
      <c r="F33" s="236"/>
      <c r="G33" s="235"/>
    </row>
    <row r="34" spans="1:7" ht="9.9499999999999993" customHeight="1" x14ac:dyDescent="0.2">
      <c r="A34" s="143" t="s">
        <v>248</v>
      </c>
      <c r="B34" s="200">
        <v>250</v>
      </c>
      <c r="C34" s="200">
        <v>82</v>
      </c>
      <c r="D34" s="199">
        <f t="shared" si="0"/>
        <v>332</v>
      </c>
      <c r="F34" s="236"/>
      <c r="G34" s="235"/>
    </row>
    <row r="35" spans="1:7" ht="9.9499999999999993" customHeight="1" x14ac:dyDescent="0.2">
      <c r="A35" s="143" t="s">
        <v>125</v>
      </c>
      <c r="B35" s="200">
        <v>12</v>
      </c>
      <c r="C35" s="200">
        <v>6</v>
      </c>
      <c r="D35" s="199">
        <f t="shared" si="0"/>
        <v>18</v>
      </c>
      <c r="F35" s="236"/>
      <c r="G35" s="235"/>
    </row>
    <row r="36" spans="1:7" ht="9.9499999999999993" customHeight="1" x14ac:dyDescent="0.2">
      <c r="A36" s="143" t="s">
        <v>38</v>
      </c>
      <c r="B36" s="200">
        <v>99</v>
      </c>
      <c r="C36" s="200">
        <v>34</v>
      </c>
      <c r="D36" s="199">
        <f t="shared" si="0"/>
        <v>133</v>
      </c>
      <c r="F36" s="236"/>
      <c r="G36" s="235"/>
    </row>
    <row r="37" spans="1:7" ht="9.9499999999999993" customHeight="1" x14ac:dyDescent="0.2">
      <c r="A37" s="143" t="s">
        <v>122</v>
      </c>
      <c r="B37" s="200">
        <v>20</v>
      </c>
      <c r="C37" s="200">
        <v>4</v>
      </c>
      <c r="D37" s="199">
        <f t="shared" si="0"/>
        <v>24</v>
      </c>
      <c r="F37" s="236"/>
      <c r="G37" s="235"/>
    </row>
    <row r="38" spans="1:7" ht="9.9499999999999993" customHeight="1" x14ac:dyDescent="0.2">
      <c r="A38" s="143" t="s">
        <v>9</v>
      </c>
      <c r="B38" s="200">
        <v>123</v>
      </c>
      <c r="C38" s="200">
        <v>18</v>
      </c>
      <c r="D38" s="199">
        <f t="shared" si="0"/>
        <v>141</v>
      </c>
      <c r="F38" s="236"/>
      <c r="G38" s="235"/>
    </row>
    <row r="39" spans="1:7" ht="9.9499999999999993" customHeight="1" x14ac:dyDescent="0.2">
      <c r="A39" s="143" t="s">
        <v>101</v>
      </c>
      <c r="B39" s="200">
        <v>14</v>
      </c>
      <c r="C39" s="200">
        <v>3</v>
      </c>
      <c r="D39" s="199">
        <f t="shared" si="0"/>
        <v>17</v>
      </c>
      <c r="F39" s="236"/>
      <c r="G39" s="235"/>
    </row>
    <row r="40" spans="1:7" ht="9.9499999999999993" customHeight="1" x14ac:dyDescent="0.2">
      <c r="A40" s="143" t="s">
        <v>118</v>
      </c>
      <c r="B40" s="200">
        <v>9</v>
      </c>
      <c r="C40" s="200">
        <v>1</v>
      </c>
      <c r="D40" s="199">
        <f t="shared" si="0"/>
        <v>10</v>
      </c>
      <c r="F40" s="236"/>
      <c r="G40" s="235"/>
    </row>
    <row r="41" spans="1:7" ht="9.9499999999999993" customHeight="1" x14ac:dyDescent="0.2">
      <c r="A41" s="143" t="s">
        <v>102</v>
      </c>
      <c r="B41" s="200">
        <v>17</v>
      </c>
      <c r="C41" s="200">
        <v>2</v>
      </c>
      <c r="D41" s="199">
        <f t="shared" si="0"/>
        <v>19</v>
      </c>
      <c r="F41" s="236"/>
      <c r="G41" s="235"/>
    </row>
    <row r="42" spans="1:7" ht="9.9499999999999993" customHeight="1" x14ac:dyDescent="0.2">
      <c r="A42" s="143" t="s">
        <v>103</v>
      </c>
      <c r="B42" s="200">
        <v>139</v>
      </c>
      <c r="C42" s="200">
        <v>36</v>
      </c>
      <c r="D42" s="199">
        <f t="shared" si="0"/>
        <v>175</v>
      </c>
      <c r="F42" s="236"/>
      <c r="G42" s="235"/>
    </row>
    <row r="43" spans="1:7" ht="9.9499999999999993" customHeight="1" x14ac:dyDescent="0.2">
      <c r="A43" s="143" t="s">
        <v>8</v>
      </c>
      <c r="B43" s="200">
        <v>134</v>
      </c>
      <c r="C43" s="200">
        <v>49</v>
      </c>
      <c r="D43" s="199">
        <f t="shared" si="0"/>
        <v>183</v>
      </c>
      <c r="F43" s="236"/>
      <c r="G43" s="235"/>
    </row>
    <row r="44" spans="1:7" ht="9.9499999999999993" customHeight="1" x14ac:dyDescent="0.2">
      <c r="A44" s="143" t="s">
        <v>127</v>
      </c>
      <c r="B44" s="200">
        <v>2</v>
      </c>
      <c r="C44" s="200">
        <v>1</v>
      </c>
      <c r="D44" s="199">
        <f t="shared" si="0"/>
        <v>3</v>
      </c>
      <c r="F44" s="236"/>
      <c r="G44" s="235"/>
    </row>
    <row r="45" spans="1:7" ht="9.9499999999999993" customHeight="1" x14ac:dyDescent="0.2">
      <c r="A45" s="143" t="s">
        <v>10</v>
      </c>
      <c r="B45" s="200">
        <v>113</v>
      </c>
      <c r="C45" s="200">
        <v>54</v>
      </c>
      <c r="D45" s="199">
        <f t="shared" si="0"/>
        <v>167</v>
      </c>
      <c r="F45" s="236"/>
      <c r="G45" s="235"/>
    </row>
    <row r="46" spans="1:7" ht="9.9499999999999993" customHeight="1" x14ac:dyDescent="0.2">
      <c r="A46" s="143" t="s">
        <v>117</v>
      </c>
      <c r="B46" s="200">
        <v>64</v>
      </c>
      <c r="C46" s="200">
        <v>13</v>
      </c>
      <c r="D46" s="199">
        <f t="shared" si="0"/>
        <v>77</v>
      </c>
      <c r="F46" s="236"/>
      <c r="G46" s="235"/>
    </row>
    <row r="47" spans="1:7" ht="9.9499999999999993" customHeight="1" x14ac:dyDescent="0.2">
      <c r="A47" s="143" t="s">
        <v>231</v>
      </c>
      <c r="B47" s="200">
        <v>9</v>
      </c>
      <c r="C47" s="200">
        <v>1</v>
      </c>
      <c r="D47" s="199">
        <f t="shared" si="0"/>
        <v>10</v>
      </c>
      <c r="F47" s="236"/>
      <c r="G47" s="235"/>
    </row>
    <row r="48" spans="1:7" ht="12.75" x14ac:dyDescent="0.2">
      <c r="A48" s="113" t="s">
        <v>334</v>
      </c>
      <c r="B48" s="200">
        <v>134</v>
      </c>
      <c r="C48" s="200">
        <v>33</v>
      </c>
      <c r="D48" s="199">
        <f t="shared" si="0"/>
        <v>167</v>
      </c>
      <c r="F48" s="236"/>
      <c r="G48" s="235"/>
    </row>
    <row r="49" spans="1:7" ht="6" customHeight="1" x14ac:dyDescent="0.2">
      <c r="A49" s="181"/>
      <c r="B49" s="202"/>
      <c r="C49" s="202"/>
      <c r="D49" s="199"/>
      <c r="F49" s="236"/>
      <c r="G49" s="235"/>
    </row>
    <row r="50" spans="1:7" ht="18.75" customHeight="1" x14ac:dyDescent="0.2">
      <c r="A50" s="86" t="s">
        <v>0</v>
      </c>
      <c r="B50" s="201">
        <f>SUM(B9:B48)</f>
        <v>2666</v>
      </c>
      <c r="C50" s="201">
        <f>SUM(C9:C48)</f>
        <v>706</v>
      </c>
      <c r="D50" s="201">
        <f>SUM(D9:D48)</f>
        <v>3372</v>
      </c>
      <c r="F50" s="236"/>
      <c r="G50" s="235"/>
    </row>
    <row r="51" spans="1:7" ht="9" customHeight="1" x14ac:dyDescent="0.2">
      <c r="F51" s="234"/>
      <c r="G51" s="235"/>
    </row>
    <row r="52" spans="1:7" ht="15.75" x14ac:dyDescent="0.2">
      <c r="F52" s="234"/>
      <c r="G52" s="235"/>
    </row>
    <row r="53" spans="1:7" ht="16.5" customHeight="1" x14ac:dyDescent="0.2">
      <c r="F53" s="234"/>
    </row>
    <row r="54" spans="1:7" ht="18" customHeight="1" x14ac:dyDescent="0.2">
      <c r="F54" s="234"/>
    </row>
    <row r="55" spans="1:7" ht="15.75" x14ac:dyDescent="0.2">
      <c r="F55" s="241"/>
    </row>
    <row r="56" spans="1:7" ht="45" customHeight="1" x14ac:dyDescent="0.2">
      <c r="F56" s="241"/>
    </row>
    <row r="57" spans="1:7" ht="31.5" customHeight="1" x14ac:dyDescent="0.2">
      <c r="F57" s="241"/>
    </row>
    <row r="58" spans="1:7" ht="30" customHeight="1" x14ac:dyDescent="0.2">
      <c r="F58" s="241"/>
    </row>
    <row r="59" spans="1:7" ht="15.75" x14ac:dyDescent="0.2">
      <c r="F59" s="234"/>
    </row>
    <row r="60" spans="1:7" ht="15" customHeight="1" x14ac:dyDescent="0.2">
      <c r="A60" s="48" t="s">
        <v>296</v>
      </c>
      <c r="F60" s="234"/>
    </row>
    <row r="61" spans="1:7" ht="12.75" x14ac:dyDescent="0.2">
      <c r="A61" s="48" t="s">
        <v>250</v>
      </c>
      <c r="F61" s="234"/>
    </row>
    <row r="62" spans="1:7" ht="12.75" x14ac:dyDescent="0.2">
      <c r="A62" s="48" t="s">
        <v>300</v>
      </c>
      <c r="F62" s="233"/>
    </row>
    <row r="63" spans="1:7" s="233" customFormat="1" ht="15" customHeight="1" x14ac:dyDescent="0.2">
      <c r="A63" s="234"/>
      <c r="B63" s="235"/>
    </row>
    <row r="64" spans="1:7" s="233" customFormat="1" ht="15" customHeight="1" x14ac:dyDescent="0.2">
      <c r="A64" s="234"/>
      <c r="B64" s="235"/>
    </row>
    <row r="65" spans="1:6" s="233" customFormat="1" ht="12.75" x14ac:dyDescent="0.2">
      <c r="A65" s="234"/>
      <c r="B65" s="235"/>
    </row>
    <row r="66" spans="1:6" s="233" customFormat="1" ht="12.75" x14ac:dyDescent="0.2">
      <c r="A66" s="234"/>
      <c r="B66" s="235"/>
    </row>
    <row r="67" spans="1:6" s="233" customFormat="1" ht="12.75" x14ac:dyDescent="0.2">
      <c r="A67" s="234"/>
      <c r="B67" s="235"/>
    </row>
    <row r="68" spans="1:6" s="233" customFormat="1" ht="15.75" x14ac:dyDescent="0.2">
      <c r="A68" s="237"/>
    </row>
    <row r="69" spans="1:6" s="233" customFormat="1" ht="15.75" x14ac:dyDescent="0.2">
      <c r="A69" s="237"/>
    </row>
    <row r="70" spans="1:6" s="233" customFormat="1" ht="15.75" x14ac:dyDescent="0.2">
      <c r="A70" s="237"/>
    </row>
    <row r="71" spans="1:6" s="233" customFormat="1" ht="15.75" x14ac:dyDescent="0.2">
      <c r="A71" s="237"/>
    </row>
    <row r="72" spans="1:6" s="233" customFormat="1" ht="15.75" x14ac:dyDescent="0.2">
      <c r="A72" s="237"/>
      <c r="F72" s="239"/>
    </row>
    <row r="73" spans="1:6" s="233" customFormat="1" ht="15.75" x14ac:dyDescent="0.2">
      <c r="A73" s="237"/>
      <c r="F73" s="239"/>
    </row>
    <row r="74" spans="1:6" s="233" customFormat="1" ht="15.75" x14ac:dyDescent="0.2">
      <c r="A74" s="237"/>
      <c r="F74" s="239"/>
    </row>
    <row r="75" spans="1:6" s="233" customFormat="1" ht="15.75" x14ac:dyDescent="0.2">
      <c r="A75" s="237"/>
      <c r="F75" s="239"/>
    </row>
    <row r="76" spans="1:6" s="233" customFormat="1" ht="15.75" x14ac:dyDescent="0.2">
      <c r="A76" s="237"/>
      <c r="F76" s="239"/>
    </row>
    <row r="77" spans="1:6" s="233" customFormat="1" ht="15.75" x14ac:dyDescent="0.2">
      <c r="A77" s="237"/>
      <c r="F77" s="239"/>
    </row>
    <row r="78" spans="1:6" s="233" customFormat="1" ht="15.75" x14ac:dyDescent="0.2">
      <c r="A78" s="237"/>
      <c r="F78" s="239"/>
    </row>
    <row r="79" spans="1:6" s="233" customFormat="1" ht="15.75" x14ac:dyDescent="0.2">
      <c r="A79" s="237"/>
      <c r="F79" s="239"/>
    </row>
    <row r="80" spans="1:6" s="233" customFormat="1" ht="15.75" x14ac:dyDescent="0.2">
      <c r="A80" s="237"/>
      <c r="F80" s="239"/>
    </row>
    <row r="81" ht="15.75" x14ac:dyDescent="0.2"/>
    <row r="82" ht="15.75" x14ac:dyDescent="0.2"/>
    <row r="83" ht="15.75" x14ac:dyDescent="0.2"/>
    <row r="84" ht="15.75" x14ac:dyDescent="0.2"/>
    <row r="85" ht="15.75" x14ac:dyDescent="0.2"/>
    <row r="86" ht="15.75" x14ac:dyDescent="0.2"/>
    <row r="87" ht="15.75" x14ac:dyDescent="0.2"/>
    <row r="88" ht="15.75" x14ac:dyDescent="0.2"/>
    <row r="89" ht="15.75" x14ac:dyDescent="0.2"/>
    <row r="90" ht="15.75" x14ac:dyDescent="0.2"/>
    <row r="91" ht="15.75" x14ac:dyDescent="0.2"/>
    <row r="92" ht="15.75" x14ac:dyDescent="0.2"/>
    <row r="93" ht="15.75" x14ac:dyDescent="0.2"/>
    <row r="94" ht="15.75" x14ac:dyDescent="0.2"/>
    <row r="95" ht="15.75" x14ac:dyDescent="0.2"/>
    <row r="96" ht="15.75" x14ac:dyDescent="0.2"/>
    <row r="97" ht="15.75" x14ac:dyDescent="0.2"/>
    <row r="98" ht="15.75" x14ac:dyDescent="0.2"/>
    <row r="99" ht="15.75" x14ac:dyDescent="0.2"/>
    <row r="100" ht="15.75" x14ac:dyDescent="0.2"/>
    <row r="101" ht="15.75" x14ac:dyDescent="0.2"/>
    <row r="102" ht="15.75" x14ac:dyDescent="0.2"/>
    <row r="103" ht="15.75" x14ac:dyDescent="0.2"/>
    <row r="104" ht="15.75" x14ac:dyDescent="0.2"/>
    <row r="105" ht="15.75" x14ac:dyDescent="0.2"/>
    <row r="106" ht="15.75" x14ac:dyDescent="0.2"/>
    <row r="107" ht="15.75" x14ac:dyDescent="0.2"/>
    <row r="108" ht="15.75" x14ac:dyDescent="0.2"/>
    <row r="109" ht="15.75" x14ac:dyDescent="0.2"/>
    <row r="110" ht="15.75" x14ac:dyDescent="0.2"/>
    <row r="111" ht="15.75" x14ac:dyDescent="0.2"/>
    <row r="112" ht="15.75" x14ac:dyDescent="0.2"/>
    <row r="113" ht="15.75" x14ac:dyDescent="0.2"/>
    <row r="114" ht="15.75" x14ac:dyDescent="0.2"/>
    <row r="115" ht="15.75" x14ac:dyDescent="0.2"/>
    <row r="116" ht="15.75" x14ac:dyDescent="0.2"/>
    <row r="117" ht="15.75" x14ac:dyDescent="0.2"/>
    <row r="118" ht="15.75" x14ac:dyDescent="0.2"/>
    <row r="119" ht="15.75" x14ac:dyDescent="0.2"/>
    <row r="120" ht="15.75" x14ac:dyDescent="0.2"/>
    <row r="121" ht="15.75" x14ac:dyDescent="0.2"/>
    <row r="122" ht="15.75" x14ac:dyDescent="0.2"/>
    <row r="123" ht="15.75" x14ac:dyDescent="0.2"/>
    <row r="124" ht="15.75" x14ac:dyDescent="0.2"/>
    <row r="125" ht="15.75" x14ac:dyDescent="0.2"/>
    <row r="126" ht="15.75" x14ac:dyDescent="0.2"/>
    <row r="127" ht="15.75" x14ac:dyDescent="0.2"/>
    <row r="128" ht="15.75" x14ac:dyDescent="0.2"/>
    <row r="129" ht="15.75" x14ac:dyDescent="0.2"/>
    <row r="130" ht="15.75" x14ac:dyDescent="0.2"/>
    <row r="131" ht="15.75" x14ac:dyDescent="0.2"/>
    <row r="132" ht="15.75" x14ac:dyDescent="0.2"/>
    <row r="133" ht="15.75" x14ac:dyDescent="0.2"/>
    <row r="134" ht="15.75" x14ac:dyDescent="0.2"/>
    <row r="135" ht="15.75" x14ac:dyDescent="0.2"/>
    <row r="136" ht="15.75" x14ac:dyDescent="0.2"/>
    <row r="137" ht="15.75" x14ac:dyDescent="0.2"/>
    <row r="138" ht="15.75" x14ac:dyDescent="0.2"/>
    <row r="139" ht="15.75" x14ac:dyDescent="0.2"/>
    <row r="140" ht="15.75" x14ac:dyDescent="0.2"/>
    <row r="141" ht="15.75" x14ac:dyDescent="0.2"/>
    <row r="142" ht="15.75" x14ac:dyDescent="0.2"/>
    <row r="143" ht="15.75" x14ac:dyDescent="0.2"/>
    <row r="144" ht="15.75" x14ac:dyDescent="0.2"/>
    <row r="145" ht="15.75" x14ac:dyDescent="0.2"/>
    <row r="146" ht="15.75" x14ac:dyDescent="0.2"/>
    <row r="147" ht="15.75" x14ac:dyDescent="0.2"/>
    <row r="148" ht="15.75" x14ac:dyDescent="0.2"/>
    <row r="149" ht="15.75" x14ac:dyDescent="0.2"/>
    <row r="150" ht="15.75" x14ac:dyDescent="0.2"/>
    <row r="151" ht="15.75" x14ac:dyDescent="0.2"/>
    <row r="152" ht="15.75" x14ac:dyDescent="0.2"/>
    <row r="153" ht="15.75" x14ac:dyDescent="0.2"/>
    <row r="154" ht="15.75" x14ac:dyDescent="0.2"/>
    <row r="155" ht="15.75" x14ac:dyDescent="0.2"/>
    <row r="156" ht="15.75" x14ac:dyDescent="0.2"/>
    <row r="157" ht="15.75" x14ac:dyDescent="0.2"/>
    <row r="158" ht="15.75" x14ac:dyDescent="0.2"/>
    <row r="159" ht="15.75" x14ac:dyDescent="0.2"/>
    <row r="160" ht="15.75" x14ac:dyDescent="0.2"/>
    <row r="161" ht="15.75" x14ac:dyDescent="0.2"/>
    <row r="162" ht="15.75" x14ac:dyDescent="0.2"/>
    <row r="163" ht="15.75" x14ac:dyDescent="0.2"/>
    <row r="164" ht="15.75" x14ac:dyDescent="0.2"/>
    <row r="165" ht="15.75" x14ac:dyDescent="0.2"/>
    <row r="166" ht="15.75" x14ac:dyDescent="0.2"/>
    <row r="167" ht="15.75" x14ac:dyDescent="0.2"/>
    <row r="168" ht="15.75" x14ac:dyDescent="0.2"/>
    <row r="169" ht="15.75" x14ac:dyDescent="0.2"/>
    <row r="170" ht="15.75" x14ac:dyDescent="0.2"/>
    <row r="171" ht="15.75" x14ac:dyDescent="0.2"/>
    <row r="172" ht="15.75" x14ac:dyDescent="0.2"/>
    <row r="173" ht="15.75" x14ac:dyDescent="0.2"/>
    <row r="174" ht="15.75" x14ac:dyDescent="0.2"/>
    <row r="175" ht="15.75" x14ac:dyDescent="0.2"/>
    <row r="176" ht="15.75" x14ac:dyDescent="0.2"/>
    <row r="177" ht="15.75" x14ac:dyDescent="0.2"/>
    <row r="178" ht="15.75" x14ac:dyDescent="0.2"/>
    <row r="179" ht="15.75" x14ac:dyDescent="0.2"/>
    <row r="180" ht="15.75" x14ac:dyDescent="0.2"/>
    <row r="181" ht="15.75" x14ac:dyDescent="0.2"/>
    <row r="182" ht="15.75" x14ac:dyDescent="0.2"/>
    <row r="183" ht="15.75" x14ac:dyDescent="0.2"/>
    <row r="184" ht="15.75" x14ac:dyDescent="0.2"/>
    <row r="185" ht="15.75" x14ac:dyDescent="0.2"/>
    <row r="186" ht="15.75" x14ac:dyDescent="0.2"/>
    <row r="187" ht="15.75" x14ac:dyDescent="0.2"/>
    <row r="188" ht="15.75" x14ac:dyDescent="0.2"/>
    <row r="189" ht="15.75" x14ac:dyDescent="0.2"/>
    <row r="190" ht="15.75" x14ac:dyDescent="0.2"/>
    <row r="191" ht="15.75" x14ac:dyDescent="0.2"/>
    <row r="192" ht="15.75" x14ac:dyDescent="0.2"/>
    <row r="193" ht="15.75" x14ac:dyDescent="0.2"/>
    <row r="194" ht="15.75" x14ac:dyDescent="0.2"/>
    <row r="195" ht="15.75" x14ac:dyDescent="0.2"/>
    <row r="196" ht="15.75" x14ac:dyDescent="0.2"/>
    <row r="197" ht="15.75" x14ac:dyDescent="0.2"/>
    <row r="198" ht="15.75" x14ac:dyDescent="0.2"/>
    <row r="199" ht="15.75" x14ac:dyDescent="0.2"/>
    <row r="200" ht="15.75" x14ac:dyDescent="0.2"/>
    <row r="201" ht="15.75" x14ac:dyDescent="0.2"/>
    <row r="202" ht="15.75" x14ac:dyDescent="0.2"/>
    <row r="203" ht="15.75" x14ac:dyDescent="0.2"/>
    <row r="204" ht="15.75" x14ac:dyDescent="0.2"/>
    <row r="205" ht="15.75" x14ac:dyDescent="0.2"/>
    <row r="206" ht="15.75" x14ac:dyDescent="0.2"/>
    <row r="207" ht="15.75" x14ac:dyDescent="0.2"/>
    <row r="208" ht="15.75" x14ac:dyDescent="0.2"/>
    <row r="209" ht="15.75" x14ac:dyDescent="0.2"/>
    <row r="210" ht="15.75" x14ac:dyDescent="0.2"/>
    <row r="211" ht="15.75" x14ac:dyDescent="0.2"/>
    <row r="212" ht="15.75" x14ac:dyDescent="0.2"/>
    <row r="213" ht="15.75" x14ac:dyDescent="0.2"/>
  </sheetData>
  <sortState xmlns:xlrd2="http://schemas.microsoft.com/office/spreadsheetml/2017/richdata2" ref="F9:G48">
    <sortCondition descending="1" ref="G9:G48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99"/>
  <sheetViews>
    <sheetView showGridLines="0" zoomScale="115" zoomScaleNormal="115" zoomScaleSheetLayoutView="115" workbookViewId="0">
      <selection activeCell="F30" sqref="F30"/>
    </sheetView>
  </sheetViews>
  <sheetFormatPr baseColWidth="10" defaultColWidth="11.42578125" defaultRowHeight="19.5" x14ac:dyDescent="0.2"/>
  <cols>
    <col min="1" max="1" width="48.5703125" style="70" customWidth="1"/>
    <col min="2" max="3" width="16.140625" style="65" customWidth="1"/>
    <col min="4" max="4" width="10.5703125" style="65" customWidth="1"/>
    <col min="5" max="5" width="11" style="65" customWidth="1"/>
    <col min="6" max="6" width="17.85546875" style="65" customWidth="1"/>
    <col min="7" max="7" width="32.5703125" style="65" customWidth="1"/>
    <col min="8" max="16384" width="11.42578125" style="65"/>
  </cols>
  <sheetData>
    <row r="1" spans="1:4" s="68" customFormat="1" x14ac:dyDescent="0.2">
      <c r="A1" s="271" t="s">
        <v>144</v>
      </c>
      <c r="B1" s="271"/>
      <c r="C1" s="271"/>
      <c r="D1" s="271"/>
    </row>
    <row r="2" spans="1:4" ht="15" x14ac:dyDescent="0.2">
      <c r="A2" s="225" t="s">
        <v>82</v>
      </c>
      <c r="B2" s="222"/>
      <c r="C2" s="222"/>
      <c r="D2" s="222"/>
    </row>
    <row r="3" spans="1:4" s="68" customFormat="1" ht="31.5" customHeight="1" x14ac:dyDescent="0.2">
      <c r="A3" s="272" t="s">
        <v>272</v>
      </c>
      <c r="B3" s="272"/>
      <c r="C3" s="272"/>
      <c r="D3" s="272"/>
    </row>
    <row r="4" spans="1:4" s="68" customFormat="1" x14ac:dyDescent="0.2">
      <c r="A4" s="275" t="s">
        <v>327</v>
      </c>
      <c r="B4" s="272"/>
      <c r="C4" s="272"/>
      <c r="D4" s="272"/>
    </row>
    <row r="5" spans="1:4" s="68" customFormat="1" ht="7.5" customHeight="1" x14ac:dyDescent="0.2">
      <c r="A5" s="313"/>
      <c r="B5" s="314"/>
      <c r="C5" s="314"/>
      <c r="D5" s="314"/>
    </row>
    <row r="6" spans="1:4" s="68" customFormat="1" ht="18.75" customHeight="1" x14ac:dyDescent="0.2">
      <c r="A6" s="282" t="s">
        <v>33</v>
      </c>
      <c r="B6" s="281" t="s">
        <v>81</v>
      </c>
      <c r="C6" s="281"/>
      <c r="D6" s="282" t="s">
        <v>0</v>
      </c>
    </row>
    <row r="7" spans="1:4" s="68" customFormat="1" ht="18.75" customHeight="1" x14ac:dyDescent="0.2">
      <c r="A7" s="282"/>
      <c r="B7" s="55" t="s">
        <v>79</v>
      </c>
      <c r="C7" s="55" t="s">
        <v>80</v>
      </c>
      <c r="D7" s="282"/>
    </row>
    <row r="8" spans="1:4" ht="6" customHeight="1" x14ac:dyDescent="0.2">
      <c r="A8" s="88"/>
      <c r="B8" s="84"/>
      <c r="C8" s="84"/>
      <c r="D8" s="144"/>
    </row>
    <row r="9" spans="1:4" ht="10.5" customHeight="1" x14ac:dyDescent="0.2">
      <c r="A9" s="88" t="s">
        <v>24</v>
      </c>
      <c r="B9" s="188">
        <v>716</v>
      </c>
      <c r="C9" s="188">
        <v>239</v>
      </c>
      <c r="D9" s="203">
        <f t="shared" ref="D9:D27" si="0">SUM(B9:C9)</f>
        <v>955</v>
      </c>
    </row>
    <row r="10" spans="1:4" ht="10.5" customHeight="1" x14ac:dyDescent="0.2">
      <c r="A10" s="88" t="s">
        <v>1</v>
      </c>
      <c r="B10" s="188">
        <v>494</v>
      </c>
      <c r="C10" s="188">
        <v>117</v>
      </c>
      <c r="D10" s="203">
        <f t="shared" si="0"/>
        <v>611</v>
      </c>
    </row>
    <row r="11" spans="1:4" ht="10.5" customHeight="1" x14ac:dyDescent="0.2">
      <c r="A11" s="88" t="s">
        <v>12</v>
      </c>
      <c r="B11" s="188">
        <v>245</v>
      </c>
      <c r="C11" s="188">
        <v>92</v>
      </c>
      <c r="D11" s="203">
        <f t="shared" si="0"/>
        <v>337</v>
      </c>
    </row>
    <row r="12" spans="1:4" ht="10.5" customHeight="1" x14ac:dyDescent="0.2">
      <c r="A12" s="88" t="s">
        <v>233</v>
      </c>
      <c r="B12" s="188">
        <v>222</v>
      </c>
      <c r="C12" s="188">
        <v>101</v>
      </c>
      <c r="D12" s="203">
        <f t="shared" si="0"/>
        <v>323</v>
      </c>
    </row>
    <row r="13" spans="1:4" ht="10.5" customHeight="1" x14ac:dyDescent="0.2">
      <c r="A13" s="88" t="s">
        <v>26</v>
      </c>
      <c r="B13" s="188">
        <v>259</v>
      </c>
      <c r="C13" s="188">
        <v>15</v>
      </c>
      <c r="D13" s="203">
        <f t="shared" si="0"/>
        <v>274</v>
      </c>
    </row>
    <row r="14" spans="1:4" ht="10.5" customHeight="1" x14ac:dyDescent="0.2">
      <c r="A14" s="88" t="s">
        <v>11</v>
      </c>
      <c r="B14" s="188">
        <v>232</v>
      </c>
      <c r="C14" s="188">
        <v>34</v>
      </c>
      <c r="D14" s="203">
        <f t="shared" si="0"/>
        <v>266</v>
      </c>
    </row>
    <row r="15" spans="1:4" ht="10.5" customHeight="1" x14ac:dyDescent="0.2">
      <c r="A15" s="88" t="s">
        <v>25</v>
      </c>
      <c r="B15" s="188">
        <v>151</v>
      </c>
      <c r="C15" s="188">
        <v>20</v>
      </c>
      <c r="D15" s="203">
        <f t="shared" si="0"/>
        <v>171</v>
      </c>
    </row>
    <row r="16" spans="1:4" ht="10.5" customHeight="1" x14ac:dyDescent="0.2">
      <c r="A16" s="88" t="s">
        <v>13</v>
      </c>
      <c r="B16" s="188">
        <v>111</v>
      </c>
      <c r="C16" s="188">
        <v>50</v>
      </c>
      <c r="D16" s="203">
        <f t="shared" si="0"/>
        <v>161</v>
      </c>
    </row>
    <row r="17" spans="1:9" ht="10.5" customHeight="1" x14ac:dyDescent="0.2">
      <c r="A17" s="88" t="s">
        <v>254</v>
      </c>
      <c r="B17" s="188">
        <v>97</v>
      </c>
      <c r="C17" s="188">
        <v>6</v>
      </c>
      <c r="D17" s="203">
        <f t="shared" si="0"/>
        <v>103</v>
      </c>
    </row>
    <row r="18" spans="1:9" ht="10.5" customHeight="1" x14ac:dyDescent="0.2">
      <c r="A18" s="88" t="s">
        <v>14</v>
      </c>
      <c r="B18" s="188">
        <v>35</v>
      </c>
      <c r="C18" s="188">
        <v>19</v>
      </c>
      <c r="D18" s="203">
        <f t="shared" si="0"/>
        <v>54</v>
      </c>
    </row>
    <row r="19" spans="1:9" ht="10.5" customHeight="1" x14ac:dyDescent="0.2">
      <c r="A19" s="88" t="s">
        <v>36</v>
      </c>
      <c r="B19" s="188">
        <v>43</v>
      </c>
      <c r="C19" s="188">
        <v>6</v>
      </c>
      <c r="D19" s="203">
        <f t="shared" si="0"/>
        <v>49</v>
      </c>
    </row>
    <row r="20" spans="1:9" ht="10.5" customHeight="1" x14ac:dyDescent="0.2">
      <c r="A20" s="88" t="s">
        <v>98</v>
      </c>
      <c r="B20" s="188">
        <v>30</v>
      </c>
      <c r="C20" s="188">
        <v>2</v>
      </c>
      <c r="D20" s="203">
        <f t="shared" si="0"/>
        <v>32</v>
      </c>
    </row>
    <row r="21" spans="1:9" ht="10.5" customHeight="1" x14ac:dyDescent="0.2">
      <c r="A21" s="88" t="s">
        <v>37</v>
      </c>
      <c r="B21" s="188">
        <v>17</v>
      </c>
      <c r="C21" s="188">
        <v>0</v>
      </c>
      <c r="D21" s="203">
        <f t="shared" si="0"/>
        <v>17</v>
      </c>
    </row>
    <row r="22" spans="1:9" ht="10.5" customHeight="1" x14ac:dyDescent="0.2">
      <c r="A22" s="88" t="s">
        <v>312</v>
      </c>
      <c r="B22" s="188">
        <v>3</v>
      </c>
      <c r="C22" s="188">
        <v>3</v>
      </c>
      <c r="D22" s="203">
        <f t="shared" si="0"/>
        <v>6</v>
      </c>
    </row>
    <row r="23" spans="1:9" ht="10.5" customHeight="1" x14ac:dyDescent="0.2">
      <c r="A23" s="88" t="s">
        <v>232</v>
      </c>
      <c r="B23" s="188">
        <v>5</v>
      </c>
      <c r="C23" s="188">
        <v>1</v>
      </c>
      <c r="D23" s="203">
        <f t="shared" si="0"/>
        <v>6</v>
      </c>
    </row>
    <row r="24" spans="1:9" ht="10.5" customHeight="1" x14ac:dyDescent="0.2">
      <c r="A24" s="88" t="s">
        <v>159</v>
      </c>
      <c r="B24" s="188">
        <v>3</v>
      </c>
      <c r="C24" s="188">
        <v>0</v>
      </c>
      <c r="D24" s="203">
        <f t="shared" si="0"/>
        <v>3</v>
      </c>
    </row>
    <row r="25" spans="1:9" ht="10.5" customHeight="1" x14ac:dyDescent="0.2">
      <c r="A25" s="88" t="s">
        <v>269</v>
      </c>
      <c r="B25" s="188">
        <v>2</v>
      </c>
      <c r="C25" s="188">
        <v>0</v>
      </c>
      <c r="D25" s="203">
        <f t="shared" si="0"/>
        <v>2</v>
      </c>
    </row>
    <row r="26" spans="1:9" ht="10.5" customHeight="1" x14ac:dyDescent="0.2">
      <c r="A26" s="88" t="s">
        <v>307</v>
      </c>
      <c r="B26" s="188">
        <v>1</v>
      </c>
      <c r="C26" s="188">
        <v>0</v>
      </c>
      <c r="D26" s="203">
        <f t="shared" si="0"/>
        <v>1</v>
      </c>
    </row>
    <row r="27" spans="1:9" ht="10.5" customHeight="1" x14ac:dyDescent="0.2">
      <c r="A27" s="88" t="s">
        <v>313</v>
      </c>
      <c r="B27" s="188">
        <v>0</v>
      </c>
      <c r="C27" s="188">
        <v>1</v>
      </c>
      <c r="D27" s="203">
        <f t="shared" si="0"/>
        <v>1</v>
      </c>
    </row>
    <row r="28" spans="1:9" ht="18" customHeight="1" x14ac:dyDescent="0.2">
      <c r="A28" s="86" t="s">
        <v>0</v>
      </c>
      <c r="B28" s="190">
        <f>SUM(B9:B27)</f>
        <v>2666</v>
      </c>
      <c r="C28" s="190">
        <f>SUM(C9:C27)</f>
        <v>706</v>
      </c>
      <c r="D28" s="201">
        <f>SUM(D8:D27)</f>
        <v>3372</v>
      </c>
    </row>
    <row r="29" spans="1:9" ht="18" customHeight="1" x14ac:dyDescent="0.25">
      <c r="B29" s="89"/>
      <c r="C29" s="89"/>
      <c r="D29" s="89"/>
    </row>
    <row r="30" spans="1:9" ht="34.5" customHeight="1" x14ac:dyDescent="0.2">
      <c r="G30" s="68"/>
      <c r="H30" s="68"/>
      <c r="I30" s="68"/>
    </row>
    <row r="31" spans="1:9" ht="33" customHeight="1" x14ac:dyDescent="0.2">
      <c r="F31" s="68"/>
      <c r="G31" s="169"/>
      <c r="H31" s="57"/>
      <c r="I31" s="68"/>
    </row>
    <row r="32" spans="1:9" ht="16.5" customHeight="1" x14ac:dyDescent="0.2">
      <c r="G32" s="169"/>
      <c r="H32" s="170"/>
    </row>
    <row r="33" spans="1:9" ht="18" customHeight="1" x14ac:dyDescent="0.2">
      <c r="F33" s="68"/>
      <c r="H33" s="57"/>
      <c r="I33" s="68"/>
    </row>
    <row r="34" spans="1:9" ht="18" customHeight="1" x14ac:dyDescent="0.2">
      <c r="F34" s="68"/>
      <c r="G34" s="169"/>
      <c r="H34" s="57"/>
      <c r="I34" s="68"/>
    </row>
    <row r="35" spans="1:9" ht="18" customHeight="1" x14ac:dyDescent="0.2">
      <c r="F35" s="68"/>
      <c r="G35" s="169"/>
      <c r="H35" s="170"/>
      <c r="I35" s="68"/>
    </row>
    <row r="36" spans="1:9" ht="18" customHeight="1" x14ac:dyDescent="0.2">
      <c r="F36" s="68"/>
      <c r="G36" s="169"/>
      <c r="H36" s="170"/>
      <c r="I36" s="68"/>
    </row>
    <row r="37" spans="1:9" ht="18" customHeight="1" x14ac:dyDescent="0.2">
      <c r="F37" s="68"/>
      <c r="H37" s="57"/>
      <c r="I37" s="68"/>
    </row>
    <row r="38" spans="1:9" ht="18" customHeight="1" x14ac:dyDescent="0.2"/>
    <row r="39" spans="1:9" ht="18" customHeight="1" x14ac:dyDescent="0.2">
      <c r="H39" s="57"/>
    </row>
    <row r="40" spans="1:9" ht="18" customHeight="1" x14ac:dyDescent="0.2">
      <c r="G40" s="169"/>
      <c r="H40" s="170"/>
    </row>
    <row r="41" spans="1:9" ht="18" customHeight="1" x14ac:dyDescent="0.2"/>
    <row r="42" spans="1:9" ht="18" customHeight="1" x14ac:dyDescent="0.2"/>
    <row r="43" spans="1:9" ht="18" customHeight="1" x14ac:dyDescent="0.2">
      <c r="G43" s="169"/>
      <c r="H43" s="170"/>
    </row>
    <row r="44" spans="1:9" ht="18" customHeight="1" x14ac:dyDescent="0.2">
      <c r="G44" s="169"/>
      <c r="H44" s="170"/>
    </row>
    <row r="45" spans="1:9" x14ac:dyDescent="0.2">
      <c r="H45" s="57"/>
    </row>
    <row r="46" spans="1:9" x14ac:dyDescent="0.2">
      <c r="G46" s="169"/>
      <c r="H46" s="57"/>
    </row>
    <row r="47" spans="1:9" ht="15" x14ac:dyDescent="0.2">
      <c r="A47" s="48" t="s">
        <v>299</v>
      </c>
      <c r="B47" s="48"/>
      <c r="C47" s="48"/>
      <c r="D47" s="48"/>
    </row>
    <row r="48" spans="1:9" ht="22.5" customHeight="1" x14ac:dyDescent="0.2">
      <c r="A48" s="48" t="s">
        <v>250</v>
      </c>
      <c r="B48" s="48"/>
      <c r="C48" s="48"/>
      <c r="D48" s="48"/>
      <c r="H48" s="57"/>
    </row>
    <row r="49" spans="1:8" ht="14.25" customHeight="1" x14ac:dyDescent="0.2">
      <c r="A49" s="48" t="s">
        <v>304</v>
      </c>
      <c r="H49" s="57"/>
    </row>
    <row r="55" spans="1:8" ht="12" customHeight="1" x14ac:dyDescent="0.2"/>
    <row r="56" spans="1:8" ht="12" customHeight="1" x14ac:dyDescent="0.2"/>
    <row r="78" spans="9:12" x14ac:dyDescent="0.2">
      <c r="I78" s="68"/>
      <c r="J78" s="68"/>
      <c r="K78" s="68"/>
      <c r="L78" s="68"/>
    </row>
    <row r="79" spans="9:12" x14ac:dyDescent="0.2">
      <c r="I79" s="68"/>
      <c r="J79" s="68"/>
      <c r="K79" s="68"/>
      <c r="L79" s="68"/>
    </row>
    <row r="80" spans="9:12" x14ac:dyDescent="0.2">
      <c r="L80" s="68"/>
    </row>
    <row r="84" spans="8:12" x14ac:dyDescent="0.2">
      <c r="H84" s="87"/>
    </row>
    <row r="92" spans="8:12" x14ac:dyDescent="0.2">
      <c r="L92" s="87"/>
    </row>
    <row r="99" spans="11:11" x14ac:dyDescent="0.2">
      <c r="K99" s="87"/>
    </row>
  </sheetData>
  <sortState xmlns:xlrd2="http://schemas.microsoft.com/office/spreadsheetml/2017/richdata2" ref="G31:H46">
    <sortCondition descending="1" ref="H31:H46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15</vt:i4>
      </vt:variant>
    </vt:vector>
  </HeadingPairs>
  <TitlesOfParts>
    <vt:vector size="32" baseType="lpstr">
      <vt:lpstr>C-1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C-16</vt:lpstr>
      <vt:lpstr>C-15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2024-05-27T14:37:53Z</cp:lastPrinted>
  <dcterms:created xsi:type="dcterms:W3CDTF">2005-11-30T15:13:05Z</dcterms:created>
  <dcterms:modified xsi:type="dcterms:W3CDTF">2024-05-27T17:10:02Z</dcterms:modified>
</cp:coreProperties>
</file>