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filterPrivacy="1" codeName="ThisWorkbook"/>
  <xr:revisionPtr revIDLastSave="0" documentId="13_ncr:1_{694CAEBC-2789-424D-BA55-A4918218D961}" xr6:coauthVersionLast="47" xr6:coauthVersionMax="47" xr10:uidLastSave="{00000000-0000-0000-0000-000000000000}"/>
  <bookViews>
    <workbookView xWindow="-96" yWindow="0" windowWidth="11712" windowHeight="12336" firstSheet="4" activeTab="4" xr2:uid="{00000000-000D-0000-FFFF-FFFF00000000}"/>
  </bookViews>
  <sheets>
    <sheet name="Evaluacion BID" sheetId="6" state="hidden" r:id="rId1"/>
    <sheet name="Hoja1" sheetId="7" state="hidden" r:id="rId2"/>
    <sheet name="Evaluación" sheetId="8" state="hidden" r:id="rId3"/>
    <sheet name="Eva 11.02.2014" sheetId="10" state="hidden" r:id="rId4"/>
    <sheet name="FORMATO HV EJENOPENAL" sheetId="12" r:id="rId5"/>
  </sheets>
  <definedNames>
    <definedName name="_xlnm.Print_Area" localSheetId="4">'FORMATO HV EJENOPENAL'!$B$2:$M$86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4" i="12" l="1"/>
  <c r="L46" i="12"/>
  <c r="L40" i="12"/>
  <c r="L45" i="12"/>
  <c r="L44" i="12"/>
  <c r="L43" i="12"/>
  <c r="L42" i="12"/>
  <c r="L41" i="12"/>
  <c r="L39" i="12"/>
  <c r="L38" i="12"/>
  <c r="L37" i="12"/>
  <c r="L36" i="12"/>
  <c r="I32" i="12"/>
  <c r="L73" i="12"/>
  <c r="L72" i="12"/>
  <c r="L71" i="12"/>
  <c r="L70" i="12"/>
  <c r="L69" i="12"/>
  <c r="L68" i="12"/>
  <c r="L67" i="12"/>
  <c r="L66" i="12"/>
  <c r="L65" i="12"/>
  <c r="L64" i="12"/>
  <c r="L63" i="12"/>
  <c r="L62" i="12"/>
  <c r="L61" i="12"/>
  <c r="L60" i="12"/>
  <c r="I35" i="12"/>
  <c r="K35" i="12" s="1"/>
  <c r="L35" i="12"/>
  <c r="I34" i="12"/>
  <c r="K34" i="12" s="1"/>
  <c r="I33" i="12"/>
  <c r="J33" i="12" s="1"/>
  <c r="L34" i="12"/>
  <c r="L33" i="12"/>
  <c r="I36" i="12"/>
  <c r="J36" i="12" s="1"/>
  <c r="K36" i="12" s="1"/>
  <c r="I37" i="12"/>
  <c r="J37" i="12" s="1"/>
  <c r="K37" i="12" s="1"/>
  <c r="L32" i="12"/>
  <c r="K33" i="12" l="1"/>
  <c r="J35" i="12"/>
  <c r="J34" i="12"/>
  <c r="I63" i="12" l="1"/>
  <c r="K63" i="12" s="1"/>
  <c r="I64" i="12"/>
  <c r="J64" i="12" s="1"/>
  <c r="I65" i="12"/>
  <c r="J65" i="12" s="1"/>
  <c r="I66" i="12"/>
  <c r="J66" i="12" s="1"/>
  <c r="I67" i="12"/>
  <c r="K67" i="12" s="1"/>
  <c r="I68" i="12"/>
  <c r="J68" i="12" s="1"/>
  <c r="I69" i="12"/>
  <c r="J69" i="12" s="1"/>
  <c r="I70" i="12"/>
  <c r="K70" i="12" s="1"/>
  <c r="I71" i="12"/>
  <c r="K71" i="12" s="1"/>
  <c r="I72" i="12"/>
  <c r="J72" i="12" s="1"/>
  <c r="I73" i="12"/>
  <c r="J73" i="12" s="1"/>
  <c r="B61" i="12"/>
  <c r="B62" i="12" s="1"/>
  <c r="B63" i="12" s="1"/>
  <c r="B64" i="12" s="1"/>
  <c r="B65" i="12" s="1"/>
  <c r="B66" i="12" s="1"/>
  <c r="B67" i="12" s="1"/>
  <c r="B68" i="12" s="1"/>
  <c r="B69" i="12" s="1"/>
  <c r="B70" i="12" s="1"/>
  <c r="B71" i="12" s="1"/>
  <c r="B72" i="12" s="1"/>
  <c r="B73" i="12" s="1"/>
  <c r="I74" i="12"/>
  <c r="K74" i="12" s="1"/>
  <c r="I62" i="12"/>
  <c r="K62" i="12" s="1"/>
  <c r="I61" i="12"/>
  <c r="J61" i="12" s="1"/>
  <c r="I60" i="12"/>
  <c r="J60" i="12" s="1"/>
  <c r="I53" i="12"/>
  <c r="J53" i="12" s="1"/>
  <c r="I52" i="12"/>
  <c r="J52" i="12" s="1"/>
  <c r="I51" i="12"/>
  <c r="J51" i="12" s="1"/>
  <c r="I50" i="12"/>
  <c r="J50" i="12" s="1"/>
  <c r="I49" i="12"/>
  <c r="J49" i="12" s="1"/>
  <c r="I48" i="12"/>
  <c r="J48" i="12" s="1"/>
  <c r="I47" i="12"/>
  <c r="J47" i="12" s="1"/>
  <c r="I46" i="12"/>
  <c r="J46" i="12" s="1"/>
  <c r="I45" i="12"/>
  <c r="J45" i="12" s="1"/>
  <c r="I44" i="12"/>
  <c r="K44" i="12" s="1"/>
  <c r="I43" i="12"/>
  <c r="J43" i="12" s="1"/>
  <c r="I42" i="12"/>
  <c r="J42" i="12" s="1"/>
  <c r="I41" i="12"/>
  <c r="J41" i="12" s="1"/>
  <c r="I40" i="12"/>
  <c r="J40" i="12" s="1"/>
  <c r="I39" i="12"/>
  <c r="J39" i="12" s="1"/>
  <c r="I38" i="12"/>
  <c r="J38" i="12" s="1"/>
  <c r="J32" i="12"/>
  <c r="J78" i="12" l="1"/>
  <c r="J67" i="12"/>
  <c r="M67" i="12" s="1"/>
  <c r="K68" i="12"/>
  <c r="M68" i="12" s="1"/>
  <c r="J71" i="12"/>
  <c r="M71" i="12" s="1"/>
  <c r="J70" i="12"/>
  <c r="M70" i="12" s="1"/>
  <c r="K66" i="12"/>
  <c r="M66" i="12" s="1"/>
  <c r="K65" i="12"/>
  <c r="M65" i="12" s="1"/>
  <c r="J63" i="12"/>
  <c r="M63" i="12" s="1"/>
  <c r="K72" i="12"/>
  <c r="M72" i="12" s="1"/>
  <c r="K69" i="12"/>
  <c r="M69" i="12" s="1"/>
  <c r="K64" i="12"/>
  <c r="M64" i="12" s="1"/>
  <c r="K73" i="12"/>
  <c r="M73" i="12" s="1"/>
  <c r="I54" i="12"/>
  <c r="I75" i="12"/>
  <c r="J74" i="12"/>
  <c r="M74" i="12" s="1"/>
  <c r="K46" i="12"/>
  <c r="M46" i="12" s="1"/>
  <c r="K50" i="12"/>
  <c r="M50" i="12" s="1"/>
  <c r="J62" i="12"/>
  <c r="M62" i="12" s="1"/>
  <c r="M36" i="12"/>
  <c r="K47" i="12"/>
  <c r="M47" i="12" s="1"/>
  <c r="K61" i="12"/>
  <c r="M61" i="12" s="1"/>
  <c r="M33" i="12"/>
  <c r="M37" i="12"/>
  <c r="K41" i="12"/>
  <c r="M41" i="12" s="1"/>
  <c r="K45" i="12"/>
  <c r="M45" i="12" s="1"/>
  <c r="K48" i="12"/>
  <c r="M48" i="12" s="1"/>
  <c r="K52" i="12"/>
  <c r="M52" i="12" s="1"/>
  <c r="K40" i="12"/>
  <c r="M40" i="12" s="1"/>
  <c r="K51" i="12"/>
  <c r="M51" i="12" s="1"/>
  <c r="M34" i="12"/>
  <c r="K38" i="12"/>
  <c r="M38" i="12" s="1"/>
  <c r="K42" i="12"/>
  <c r="M42" i="12" s="1"/>
  <c r="K49" i="12"/>
  <c r="M49" i="12" s="1"/>
  <c r="K53" i="12"/>
  <c r="M53" i="12" s="1"/>
  <c r="K32" i="12"/>
  <c r="M32" i="12" s="1"/>
  <c r="M35" i="12"/>
  <c r="K39" i="12"/>
  <c r="M39" i="12" s="1"/>
  <c r="K43" i="12"/>
  <c r="M43" i="12" s="1"/>
  <c r="K60" i="12"/>
  <c r="M60" i="12" s="1"/>
  <c r="J44" i="12"/>
  <c r="M44" i="12" s="1"/>
  <c r="K54" i="12" l="1"/>
  <c r="J54" i="12"/>
  <c r="J75" i="12"/>
  <c r="K75" i="12"/>
  <c r="J55" i="12" l="1"/>
  <c r="M54" i="12"/>
  <c r="J76" i="12"/>
  <c r="M75" i="12"/>
  <c r="J31" i="10" l="1"/>
  <c r="H31" i="10"/>
  <c r="F31" i="10"/>
  <c r="J31" i="8"/>
  <c r="H31" i="8"/>
  <c r="F31" i="8"/>
  <c r="N19" i="6"/>
  <c r="N14" i="6"/>
  <c r="N11" i="6"/>
  <c r="N7" i="6"/>
  <c r="K19" i="6"/>
  <c r="K14" i="6"/>
  <c r="K11" i="6"/>
  <c r="K7" i="6"/>
  <c r="N2" i="7"/>
  <c r="N3" i="7"/>
  <c r="N4" i="7"/>
  <c r="N5" i="7"/>
  <c r="N6" i="7"/>
  <c r="N7" i="7"/>
  <c r="N8" i="7"/>
  <c r="N9" i="7"/>
  <c r="N10" i="7"/>
  <c r="N11" i="7"/>
  <c r="N12" i="7"/>
  <c r="N13" i="7"/>
  <c r="N14" i="7"/>
  <c r="N15" i="7"/>
  <c r="N16" i="7"/>
  <c r="N17" i="7"/>
  <c r="N18" i="7"/>
  <c r="N19" i="7"/>
  <c r="N20" i="7"/>
  <c r="N21" i="7"/>
  <c r="N22" i="7"/>
  <c r="N23" i="7"/>
  <c r="N24" i="7"/>
  <c r="H7" i="6"/>
  <c r="E20" i="6"/>
  <c r="H19" i="6"/>
  <c r="E15" i="6"/>
  <c r="H14" i="6"/>
  <c r="E12" i="6"/>
  <c r="H11" i="6"/>
  <c r="E8" i="6"/>
  <c r="N24" i="6" l="1"/>
  <c r="K24" i="6"/>
  <c r="E24" i="6"/>
  <c r="H24" i="6"/>
  <c r="N25" i="7"/>
  <c r="N26" i="7" s="1"/>
  <c r="N27" i="7" s="1"/>
</calcChain>
</file>

<file path=xl/sharedStrings.xml><?xml version="1.0" encoding="utf-8"?>
<sst xmlns="http://schemas.openxmlformats.org/spreadsheetml/2006/main" count="311" uniqueCount="156">
  <si>
    <t>CRITERIOS DE EVALUACION</t>
  </si>
  <si>
    <t>ENTIDAD:</t>
  </si>
  <si>
    <t>Programa Modernización del Sistema de Administración de Justicia para la Mejora de los Servicios brindados a la Población Peruana (PMSAJ-Primera Etapa) - Contrato de Préstamo Nº 2534/OC-PE.</t>
  </si>
  <si>
    <t xml:space="preserve">CARGO:  </t>
  </si>
  <si>
    <t>Consultoría  Individual Evaluación del Sistema de Seguimiento y Monitoreo, con propuesta de selección de producto y modalidad</t>
  </si>
  <si>
    <t>N°</t>
  </si>
  <si>
    <t xml:space="preserve">FACTORES DE CALIFICACIÓN </t>
  </si>
  <si>
    <t>Puntaje máximo</t>
  </si>
  <si>
    <t>Puntaje máximo de la categoría</t>
  </si>
  <si>
    <t>AVILA AGREDA LUIS HUMBERTO</t>
  </si>
  <si>
    <t>ARAMBURU GARCIA FREDDY EDGAR</t>
  </si>
  <si>
    <t>ARIAS RAMOS CARLOS</t>
  </si>
  <si>
    <r>
      <t xml:space="preserve">FORMACION ACADÉMICA </t>
    </r>
    <r>
      <rPr>
        <sz val="11"/>
        <color indexed="8"/>
        <rFont val="Cambria"/>
        <family val="1"/>
      </rPr>
      <t>(máximo 30 puntos)</t>
    </r>
  </si>
  <si>
    <t>Profesional en Economía, Administración, Ingeniería, Estadística o carreras afines; de preferencia con estudios de Maestría en Administración, o Sistemas de Información, Gestión-Evaluación  de Proyectos, o afines.</t>
  </si>
  <si>
    <t>Requisito Mínimo
[Cumple / 
No Cumple]</t>
  </si>
  <si>
    <t>1) Universidad Nacional de Trujillo / Ingeniero Industrial
2) Universidad Alas Peruanas / Maestría en Planeamiento Estratégico (cursando)
3) UNMSM / Maestría en Tecnología de Información (2do ciclo, 2003)</t>
  </si>
  <si>
    <t>Cumple</t>
  </si>
  <si>
    <t>1) UNI / Ingenieria de Sistemas 
2) Universidad Pacífico / Magister en Administración</t>
  </si>
  <si>
    <t>1) Universidad San Martín de Porres / Ingeniería Estadística e Informática
2) Universidad San Martín de Porres / Maestría en Ingeniería de Computación y Sistemas con mención en Gestión de Tecnologías de Información</t>
  </si>
  <si>
    <t>• Maestría en Administración, o Sistemas de Información, Gestión-Evaluación  de Proyectos, o afines: (15 puntos)
• Estudios culminados en maestría en Administración, o Sistemas de Información, Gestión-Evaluación  de Proyectos, o afines: (10 puntos)</t>
  </si>
  <si>
    <t>1) Universidad Alas Peruanas / Maestría en Planeamiento Estratégico (cursando), no aplica está en curso
2) UNMSM / Maestría en Tecnología de Información (2do ciclo, 2003, inconcluso)</t>
  </si>
  <si>
    <t>1) Universidad Pacífico / Magister en Administración</t>
  </si>
  <si>
    <t>1) Universidad San Martín de Porres / Maestría en Ingeniería de Computación y Sistemas con mención en Gestión de Tecnologías de Información</t>
  </si>
  <si>
    <t>• Diplomados de especialización en Gestión de Proyectos, Diseño, monitoreo y Evaluación de Proyectos, Informática o Gestión de Sistemas, Contrataciones del Estado: 03 puntos por diplomado, máximo 4 diplomados (12 puntos)
• Cursos de especialización en Gestión de Proyectos, Diseño, monitoreo y Evaluación de Proyectos, Informática o Gestión de Sistemas, Contrataciones del Estado: 01 puntos por curso, máximo 4 cursos (04 puntos)</t>
  </si>
  <si>
    <t>1) Diplomado: Especialización en CMMI - Programa PACIS - Cámara de Comercio de Lima
2) Diplomado: Planeamiento Estratégico / ILPES - CEPAL
3) Curso: Rational Rose con UML y Metodología RUP / UNMSM
4) Curso: Visual FoxPRO v8.0 / Microsoft Perú</t>
  </si>
  <si>
    <t>1) Diplomado: Gobierno Electrónico / Itesem (Mexico)
2) Diplomado: Evaluación de Proyectos / Ceddet (España)
3) Curso: CEDEYAC
3) Curso: Contrataciones del Estado / Escuela Nacional de Control</t>
  </si>
  <si>
    <t>1) Diplomado: eGovernment / Universidad de Kookmin</t>
  </si>
  <si>
    <r>
      <t xml:space="preserve">EXPERIENCIA LABORAL GENERAL </t>
    </r>
    <r>
      <rPr>
        <sz val="11"/>
        <color indexed="8"/>
        <rFont val="Cambria"/>
        <family val="1"/>
      </rPr>
      <t>(máximo 05 puntos)</t>
    </r>
  </si>
  <si>
    <t>EXPERIENCIA LABORAL GENERAL</t>
  </si>
  <si>
    <t>Ocho (08) años de experiencia profesional en el ámbito público o privado.</t>
  </si>
  <si>
    <r>
      <t xml:space="preserve">1) Centro de Planeamiento Estratégico - CEPLAN / Especialista de Línea de Base (03/05)
2) Programa Especial de Reconversión Laboral - REVALORA PERU / Consultor (00/02)
3) Proyecto Sistema de Información Regional - SIR, PNUD / Consultor PNUD (00/05)
4) Poder Judicial - Proyecto JUSPER / Consultor (01/00)
5) Poder Judical / Coordinador de Seguridad de Sistemas (04/03)
6) GMD / Analista Funcional a cargo del Proyectgo Sarbance Oxley (00/03)
7) Provias MTC / Analista Funcional de apoyo a cargo del tema de Segridad de la Información (00/02)
8) Consejo Nacional de Descentralización - CND / Consultor externo del BID (00/07)
9) Carlos Avila y Asociados S.C. / Auditor de Sistemas (18/07)
10) Foncodes / Analista Programador (01/09)
</t>
    </r>
    <r>
      <rPr>
        <b/>
        <sz val="10"/>
        <color theme="1"/>
        <rFont val="Cambria"/>
        <family val="1"/>
      </rPr>
      <t>TOTAL 18 años y 07 meses</t>
    </r>
  </si>
  <si>
    <r>
      <t xml:space="preserve">1) Centro de Planeamiento Estratégico - CEPLAN / Consultor (00/01)
2) INGEMMET / Consultor (00/06)
3) Sistema de Focalización de Hogares - Municipalidad Metropolitana de Lima / Consultor (se traslapa en 2)
4) OSIPTEL / Jefe de Equipo de Proyecto (00/06)
5) Programa de Apoyo a la Reforma del Sector Salud - PARSALUD II / Coordinador de la Unidad de Monitoreo y Evaluación (00/09)
6) Centro de Planeamiento Estratégico - CEPLAN / Coordinador (01/01)
7) Presidencia del Consejo de Ministros - PCM-ONGEI / Asesor Principal (01/03)
8) Poder Judicial / Gerente de Informática (04/03)
9) Fondo Nacional de Compensación y Desarrollo Social - FONCODES / Sub Gerente de Desarrollo y Organización y Métodos (02/00)
10) Seguro Materno Infantil / Responsable de Planeamiento y Programación (00/08)
11) Ministerio de Salud - Corporación Andina de Fomento / Consultor (00/03)
12) Ministerio de Salud - Programa de las Naciones Unidas para la Fiscalización del Tráfico Ilícito de Drogas / Consultor (00/06)
13) Ministerio de Salud - Oficina de Estadística e Informática / Consultor (00/02)
14) Ministerio de Salud - Proyecto de Reforma del Sector / Consultor (01/01)
15) Ministerio de Salud - Seguro Escolar Gratuito / Jefe de Información, Comunicación y Análisis (00/05)
16) Ministerio de la Presidencia - Instituto Nacional de Bienestar Familiar / Gerente de Informática (01/01)
17) Ministerio de la Presidencia - Programa de Descentralización y Desarrollo Municipal / Consultor (02/02)
18) Fondo Nacional de Compensación y Desarrollo Social - FONCODES / Analística Informático (00/05)
19) Fondo Nacional de Compensación y Desarrollo Social - FONCODES / Analística Informático (01/02)
20) Corporación de Desarrollo de La Libertad / Sub Gerente de Sistemas (01/06)
</t>
    </r>
    <r>
      <rPr>
        <b/>
        <sz val="10"/>
        <color theme="1"/>
        <rFont val="Cambria"/>
        <family val="1"/>
      </rPr>
      <t>TOTAL 19 años y 10 meses</t>
    </r>
  </si>
  <si>
    <r>
      <t xml:space="preserve">1) Presidencia del Consejo de Ministros - PCM / Oficina Nacional de Gobierno Electrónico e Informática / Analista de Sistemas PAD II (06/03)
2) Presidencia del Consejo de Ministros - PCM / Oficina de Asuntos Administrativos/ Analista de Sistemas PAD II (02/00)
3) Presidencia del Consejo de Ministros - PCM / Oficina de Asuntos Administrativos/ Encargado de Abastecimientos (01/05)
4) D'Lizzias Servicios de Alimentos SRL / Analista de Sistemas (00/03)
5) Industrias Fraort EIRL / Analista de Sistemas (00/00), se traslapa en (4)
6) Centro Interamericano de Asesoría Técnica SRL / Analista de Sistemas (00/10)
</t>
    </r>
    <r>
      <rPr>
        <b/>
        <sz val="10"/>
        <color theme="1"/>
        <rFont val="Cambria"/>
        <family val="1"/>
      </rPr>
      <t>TOTAL 10 años y 09 meses</t>
    </r>
  </si>
  <si>
    <t xml:space="preserve">Por cada año adicional se bonificará con 1 punto en la experiencia laboral general (máximo 5 años). </t>
  </si>
  <si>
    <r>
      <t xml:space="preserve">EXPERIENCIA ESPECIFICA </t>
    </r>
    <r>
      <rPr>
        <sz val="11"/>
        <color indexed="8"/>
        <rFont val="Cambria"/>
        <family val="1"/>
      </rPr>
      <t>(máximo 60 puntos)</t>
    </r>
  </si>
  <si>
    <t>EXPERIENCIA ESPECIFICA</t>
  </si>
  <si>
    <t>• Mínimo (02) años de experiencia profesional en el sector público en evaluación de instrumentos informáticos.</t>
  </si>
  <si>
    <r>
      <t xml:space="preserve">1) Centro de Planeamiento Estratégico - CEPLAN / Especialista de Línea de Base (03/05)
2) Programa Especial de Reconversión Laboral - REVALORA PERU / Consultor (00/02)
3) Proyecto Sistema de Información Regional - SIR, PNUD / Consultor PNUD (00/05)
4) Poder Judicial - Proyecto JUSPER / Consultor (01/00)
5) Poder Judical / Coordinador de Seguridad de Sistemas (04/03)
6) Provias MTC / Analista Funcional de apoyo a cargo del tema de Segridad de la Información (00/02)
7) Consejo Nacional de Descentralización - CND / Consultor externo del BID (00/07)
8) Foncodes / Analista Programador (01/09)
</t>
    </r>
    <r>
      <rPr>
        <b/>
        <sz val="10"/>
        <color theme="1"/>
        <rFont val="Cambria"/>
        <family val="1"/>
      </rPr>
      <t xml:space="preserve">TOTAL 11 años y 06 meses
</t>
    </r>
    <r>
      <rPr>
        <sz val="10"/>
        <color theme="1"/>
        <rFont val="Cambria"/>
        <family val="1"/>
      </rPr>
      <t xml:space="preserve">1) Centro de Planeamiento Estratégico - CEPLAN / Especialista de Línea de Base (03/05)
2) Programa Especial de Reconversión Laboral - REVALORA PERU / Consultor (00/02)
3) Poder Judicial - Proyecto JUSPER / Consultor (01/00)
4) Poder Judical / Coordinador de Seguridad de Sistemas (04/03)
5) Consejo Nacional de Descentralización - CND / Consultor externo del BID (00/07)
</t>
    </r>
    <r>
      <rPr>
        <b/>
        <sz val="10"/>
        <color theme="1"/>
        <rFont val="Cambria"/>
        <family val="1"/>
      </rPr>
      <t>TOTAL 09 años y 05 meses</t>
    </r>
    <r>
      <rPr>
        <sz val="10"/>
        <color theme="1"/>
        <rFont val="Cambria"/>
        <family val="1"/>
      </rPr>
      <t xml:space="preserve">
</t>
    </r>
  </si>
  <si>
    <r>
      <t xml:space="preserve">1) Centro de Planeamiento Estratégico - CEPLAN / Consultor (00/01)
2) INGEMMET / Consultor (00/06)
3) Sistema de Focalización de Hogares - Municipalidad Metropolitana de Lima / Consultor (se traslapa en 2)
4) OSIPTEL / Jefe de Equipo de Proyecto (00/06)
5) Programa de Apoyo a la Reforma del Sector Salud - PARSALUD II / Coordinador de la Unidad de Monitoreo y Evaluación (00/09)
6) Centro de Planeamiento Estratégico - CEPLAN / Coordinador (01/01)
7) Presidencia del Consejo de Ministros - PCM-ONGEI / Asesor Principal (01/03)
</t>
    </r>
    <r>
      <rPr>
        <u/>
        <sz val="10"/>
        <color theme="1"/>
        <rFont val="Cambria"/>
        <family val="1"/>
      </rPr>
      <t>8) Poder Judicial / Gerente de Informática (04/03)</t>
    </r>
    <r>
      <rPr>
        <sz val="10"/>
        <color theme="1"/>
        <rFont val="Cambria"/>
        <family val="1"/>
      </rPr>
      <t xml:space="preserve">
9) Fondo Nacional de Compensación y Desarrollo Social - FONCODES / Sub Gerente de Desarrollo y Organización y Métodos (02/00)
10) Seguro Materno Infantil / Responsable de Planeamiento y Programación (00/08)
</t>
    </r>
    <r>
      <rPr>
        <u/>
        <sz val="10"/>
        <color theme="1"/>
        <rFont val="Cambria"/>
        <family val="1"/>
      </rPr>
      <t>11) Ministerio de Salud - Corporación Andina de Fomento / Consultor (00/03)</t>
    </r>
    <r>
      <rPr>
        <sz val="10"/>
        <color theme="1"/>
        <rFont val="Cambria"/>
        <family val="1"/>
      </rPr>
      <t xml:space="preserve">
12) Ministerio de Salud - Programa de las Naciones Unidas para la Fiscalización del Tráfico Ilícito de Drogas / Consultor (00/06)
13) Ministerio de Salud - Oficina de Estadística e Informática / Consultor (00/02)
</t>
    </r>
    <r>
      <rPr>
        <u/>
        <sz val="10"/>
        <color theme="1"/>
        <rFont val="Cambria"/>
        <family val="1"/>
      </rPr>
      <t>14) Ministerio de Salud - Proyecto de Reforma del Sector / Consultor (01/01)
15) Ministerio de Salud - Seguro Escolar Gratuito / Jefe de Información, Comunicación y Análisis (00/05)</t>
    </r>
    <r>
      <rPr>
        <sz val="10"/>
        <color theme="1"/>
        <rFont val="Cambria"/>
        <family val="1"/>
      </rPr>
      <t xml:space="preserve">
</t>
    </r>
    <r>
      <rPr>
        <u/>
        <sz val="10"/>
        <color theme="1"/>
        <rFont val="Cambria"/>
        <family val="1"/>
      </rPr>
      <t>16) Ministerio de la Presidencia - Instituto Nacional de Bienestar Familiar / Gerente de Informática (01/01)
17) Ministerio de la Presidencia - Programa de Descentralización y Desarrollo Municipal / Consultor (02/02)</t>
    </r>
    <r>
      <rPr>
        <sz val="10"/>
        <color theme="1"/>
        <rFont val="Cambria"/>
        <family val="1"/>
      </rPr>
      <t xml:space="preserve">
18) Fondo Nacional de Compensación y Desarrollo Social - FONCODES / Analística Informático (00/05)
19) Fondo Nacional de Compensación y Desarrollo Social - FONCODES / Analística Informático (01/02)
</t>
    </r>
    <r>
      <rPr>
        <u/>
        <sz val="10"/>
        <color theme="1"/>
        <rFont val="Cambria"/>
        <family val="1"/>
      </rPr>
      <t>20) Corporación de Desarrollo de La Libertad / Sub Gerente de Sistemas (01/06)</t>
    </r>
    <r>
      <rPr>
        <sz val="10"/>
        <color theme="1"/>
        <rFont val="Cambria"/>
        <family val="1"/>
      </rPr>
      <t xml:space="preserve">
</t>
    </r>
    <r>
      <rPr>
        <b/>
        <sz val="10"/>
        <color theme="1"/>
        <rFont val="Cambria"/>
        <family val="1"/>
      </rPr>
      <t xml:space="preserve">TOTAL 19 años y 10 meses
</t>
    </r>
    <r>
      <rPr>
        <sz val="10"/>
        <color theme="1"/>
        <rFont val="Cambria"/>
        <family val="1"/>
      </rPr>
      <t xml:space="preserve">1) Poder Judicial / Gerente de Informática (04/03)
2) Ministerio de Salud - Corporación Andina de Fomento / Consultor (00/03)
3) Ministerio de Salud - Proyecto de Reforma del Sector / Consultor (01/01)
4) Ministerio de Salud - Seguro Escolar Gratuito / Jefe de Información, Comunicación y Análisis (00/05)
5) Ministerio de la Presidencia - Instituto Nacional de Bienestar Familiar / Gerente de Informática (01/01)
6) Ministerio de la Presidencia - Programa de Descentralización y Desarrollo Municipal / Consultor (02/02)
7) Corporación de Desarrollo de La Libertad / Sub Gerente de Sistemas (01/06)
</t>
    </r>
    <r>
      <rPr>
        <b/>
        <sz val="10"/>
        <color theme="1"/>
        <rFont val="Cambria"/>
        <family val="1"/>
      </rPr>
      <t>TOTAL 10 años y 09 meses</t>
    </r>
  </si>
  <si>
    <r>
      <t xml:space="preserve">1) Presidencia del Consejo de Ministros - PCM / Oficina Nacional de Gobierno Electrónico e Informática / Analista de Sistemas PAD II (06/03)
2) Presidencia del Consejo de Ministros - PCM / Oficina de Asuntos Administrativos/ Analista de Sistemas PAD II (02/00)
3) Presidencia del Consejo de Ministros - PCM / Oficina de Asuntos Administrativos/ Encargado de Abastecimientos (01/05)
</t>
    </r>
    <r>
      <rPr>
        <b/>
        <sz val="10"/>
        <color theme="1"/>
        <rFont val="Cambria"/>
        <family val="1"/>
      </rPr>
      <t xml:space="preserve">TOTAL 09 años y 08 meses
</t>
    </r>
    <r>
      <rPr>
        <sz val="10"/>
        <color theme="1"/>
        <rFont val="Cambria"/>
        <family val="1"/>
      </rPr>
      <t xml:space="preserve">1) Presidencia del Consejo de Ministros - PCM / Oficina Nacional de Gobierno Electrónico e Informática / Analista de Sistemas PAD II (06/03)
2) Presidencia del Consejo de Ministros - PCM / Oficina de Asuntos Administrativos/ Analista de Sistemas PAD II (02/00)
3) Presidencia del Consejo de Ministros - PCM / Oficina de Asuntos Administrativos/ Encargado de Abastecimientos (01/05)
</t>
    </r>
    <r>
      <rPr>
        <b/>
        <sz val="10"/>
        <color theme="1"/>
        <rFont val="Cambria"/>
        <family val="1"/>
      </rPr>
      <t>TOTAL 09 años y 08 meses</t>
    </r>
  </si>
  <si>
    <t>• Mínimo dos (02) años de experiencia en diseño, monitoreo/seguimiento o evaluación de proyectos, de preferencia en el sector público</t>
  </si>
  <si>
    <t>• Por cada año adicional de experiencia en  evaluación de instrumentos informáticos y en Gestión.: 05 puntos, (máximo 08 años)</t>
  </si>
  <si>
    <t>• Por cada año adicional de experiencia en diseño, monitoreo/seguimiento o evaluación de proyectos: 05 puntos (máximo 04 años)</t>
  </si>
  <si>
    <r>
      <t xml:space="preserve">ENTREVISTA PERSONAL </t>
    </r>
    <r>
      <rPr>
        <sz val="11"/>
        <color indexed="8"/>
        <rFont val="Cambria"/>
        <family val="1"/>
      </rPr>
      <t>(máximo 05 puntos)</t>
    </r>
  </si>
  <si>
    <t>ENTREVISTA PERSONAL</t>
  </si>
  <si>
    <t>Dominio temático del objeto de la consultoría.</t>
  </si>
  <si>
    <t>Manejo de las relaciones interpersonales</t>
  </si>
  <si>
    <t>Habilidades de liderazgo y en la toma de decisiones.</t>
  </si>
  <si>
    <t>Habilidades para trabajar en equipo y bajo presión.</t>
  </si>
  <si>
    <t>Proactivo y con facilidades de comunicación.</t>
  </si>
  <si>
    <t>TOTAL PUNTUACIÓN:</t>
  </si>
  <si>
    <t>TOTAL PUNTUACION</t>
  </si>
  <si>
    <t>Consultoría  Individual Asistente de Ejecución de Proyectos para la Implementación del Sistema de Gestión de Expedientes y Resoluciones del Tribunal Costitucional del Perú</t>
  </si>
  <si>
    <t>Calificaciones Generales</t>
  </si>
  <si>
    <t>Máximo 
20 puntos</t>
  </si>
  <si>
    <t>FREDY EDGAR ARAMBURU GARCIA</t>
  </si>
  <si>
    <t>CARLOS ARIAS RAMOS</t>
  </si>
  <si>
    <t>LUIS HUMBERTO AVILA AGREDA</t>
  </si>
  <si>
    <t>Profesional en Ingenieria, Economía o carreras afines o equivalente en su país de origen</t>
  </si>
  <si>
    <t>Cumple:</t>
  </si>
  <si>
    <t xml:space="preserve">UNI / Ingenieria de Sistemas </t>
  </si>
  <si>
    <t>USMP / Ingeniería Estadística e Informática</t>
  </si>
  <si>
    <t>UNT/ Ingeniero Industrial</t>
  </si>
  <si>
    <t>Sí</t>
  </si>
  <si>
    <t>No</t>
  </si>
  <si>
    <t>Estudios sujetos a puntaje:</t>
  </si>
  <si>
    <t>1. Estudios de Maestría en Administración, o Sistemas de Información o afine. Se le otorgará  10 puntos, y</t>
  </si>
  <si>
    <t>Máximo 10 puntos</t>
  </si>
  <si>
    <t>Universidad Pacífico / Magister en Administración</t>
  </si>
  <si>
    <t>USMP / Maestría en Ingeniera de Computación y Sistemas con mención en Gestión de Tecnologías de Información</t>
  </si>
  <si>
    <t>UNMS / Maestria en Ingeniería de Sistemas mención en Dirección y Gestión de Tecnologías de Información</t>
  </si>
  <si>
    <t>2. Diplomados, especializaciones y cursos de post grado relacionados a la  en Gestión de Proyectos, Evaluación de Proyectos, Informática o Gestión de Sistemas, Contrataciones del Estado u otros con el objeto d e la convocatoria. hasta un máximo de 02. Se otorgará 3 puntos por cada estudio culminado.</t>
  </si>
  <si>
    <t>Máximo 6 puntos</t>
  </si>
  <si>
    <t>1. Diplomado: Gobierno Electrónico / Itesem (Mexico)
2. Diplomado: Evaluación de Proyectos / Ceddet (España)
3. Diplomado; Dirección Estategica / Univ. De Defensa (Washington)</t>
  </si>
  <si>
    <t>---</t>
  </si>
  <si>
    <t>3. Curso de especialización en g en Gestión de Proyectos, Evaluación de Proyectos, Informática o Gestión de Sistemas, Contrataciones del Estado u otros con el objeto d e la convocatoria, hasta un maximo de 4. Se otorgará 1 punto por cada estudio culminado</t>
  </si>
  <si>
    <t>Máximo 4 puntos</t>
  </si>
  <si>
    <t>1. PMAR - BID</t>
  </si>
  <si>
    <t>1. Taller Marco Lógico, Formulación de Proyectos de Inversión</t>
  </si>
  <si>
    <t>Competencia para el trabajo</t>
  </si>
  <si>
    <t>Máximo 
70 puntos</t>
  </si>
  <si>
    <t>Experiencia General</t>
  </si>
  <si>
    <t>11 años y 10 meses</t>
  </si>
  <si>
    <t>19 años y 6 meses</t>
  </si>
  <si>
    <t>15 años y 9 meses</t>
  </si>
  <si>
    <t>Experiencia no menor de 08 años, laborando en el sector público /privado.</t>
  </si>
  <si>
    <t xml:space="preserve">Máximo 10 puntos </t>
  </si>
  <si>
    <t>Experiencia mayor a 08 años, 10 puntos.</t>
  </si>
  <si>
    <t xml:space="preserve">Experiencia Específica </t>
  </si>
  <si>
    <t>1. Parsalud II
2. Ceplan
3. PCM
4. Foncodes
5. Gob. Reg. Libertad</t>
  </si>
  <si>
    <t>1. PCM
2. SBS
3. INADE</t>
  </si>
  <si>
    <t>1. Ceplan
2. Revalora
3. Proyecto Sistema de Información Regional
4. Proyecto Jusper
5. Poder Judicial</t>
  </si>
  <si>
    <t xml:space="preserve">Experiencia en diseño, implemtación, monitoreo /seguimiento o evaluación de proyectos informaticos, de preferencia en el sector público. </t>
  </si>
  <si>
    <t>Experiencia en proyectos similares:</t>
  </si>
  <si>
    <t>Máximo 60 puntos</t>
  </si>
  <si>
    <t>02 proyectos similares, 30 puntos.</t>
  </si>
  <si>
    <t>03 proyectos similares, 40 puntos.</t>
  </si>
  <si>
    <t>04 o más proyectos similares, 60 puntos.</t>
  </si>
  <si>
    <t xml:space="preserve">Entrevista Personal </t>
  </si>
  <si>
    <t>Máximo 
10 puntos</t>
  </si>
  <si>
    <t>PUNTAJE</t>
  </si>
  <si>
    <t xml:space="preserve">TOTAL </t>
  </si>
  <si>
    <t>ENTIDAD</t>
  </si>
  <si>
    <t>Total</t>
  </si>
  <si>
    <t>DESDE:</t>
  </si>
  <si>
    <t>HASTA:</t>
  </si>
  <si>
    <t>N° de RUC</t>
  </si>
  <si>
    <t>N° Colegiatura</t>
  </si>
  <si>
    <t>Nombres y Apellidos</t>
  </si>
  <si>
    <t>Lugar y Fecha de Nacimiento</t>
  </si>
  <si>
    <t>Edad</t>
  </si>
  <si>
    <t>Nacionalidad</t>
  </si>
  <si>
    <t>Dirección</t>
  </si>
  <si>
    <t>Teléfono (Fijo y celular)</t>
  </si>
  <si>
    <t>Correos Electrónicos</t>
  </si>
  <si>
    <t>INSTITUCIÓN CONVOCANTE</t>
  </si>
  <si>
    <t>PROGRAMA</t>
  </si>
  <si>
    <t>POSICIÓN A LA QUE POSTULA</t>
  </si>
  <si>
    <t>ESTUDIOS REALIZADOS</t>
  </si>
  <si>
    <t>ESPECIALIDAD O ÁREA</t>
  </si>
  <si>
    <t>:</t>
  </si>
  <si>
    <t>TOTAL</t>
  </si>
  <si>
    <t>AÑOS</t>
  </si>
  <si>
    <t>MESES</t>
  </si>
  <si>
    <t>PERIODO</t>
  </si>
  <si>
    <t>DESCRIPCIÓN DEL TRABAJO REALIZADO</t>
  </si>
  <si>
    <t>CARGO/NOMBRE DEL PROYECTO</t>
  </si>
  <si>
    <t xml:space="preserve">N° Documento Nacional de Identidad </t>
  </si>
  <si>
    <t>UNIVERSIDAD y/o INSTITUCIÓN</t>
  </si>
  <si>
    <t xml:space="preserve">FECHA DE EMISIÓN  (DIA/MES/AÑO) </t>
  </si>
  <si>
    <t>FORMACIÓN ACADEMICA</t>
  </si>
  <si>
    <t xml:space="preserve">Doctorado </t>
  </si>
  <si>
    <t xml:space="preserve">Bachiller </t>
  </si>
  <si>
    <t xml:space="preserve">Egresado Universitario </t>
  </si>
  <si>
    <t>PODER JUDICIAL</t>
  </si>
  <si>
    <t xml:space="preserve">Experiencia laboral general            </t>
  </si>
  <si>
    <t xml:space="preserve"> (Solo debera precisar la información en los campos en blanco, no escribir sobre los campos sombreados)
De ser el ganador, la información proporcionada en los cuadros deberá se respaldada con las respectivas certificaciones antes de suscribir el contrato; de no presentarlas será descalificado y será considerado como ganador el siguiente candidato.</t>
  </si>
  <si>
    <t>FORMATO DE HOJA DE VIDA</t>
  </si>
  <si>
    <t>MEJORAMIENTO DE LOS SERVICIOS DE JUSTICIA NO PENALES A TRAVÉS DE LA IMPLEMENTACIÓN DEL EXPEDIENTE JUDICIAL ELECTRÓNICO (EJE)</t>
  </si>
  <si>
    <t>Grado de Maestro</t>
  </si>
  <si>
    <t>Maestría concluida</t>
  </si>
  <si>
    <t>CARGO Y NOMBRE DEL PROYECTO</t>
  </si>
  <si>
    <t>ENTIDAD
(precisar si es público o privado)</t>
  </si>
  <si>
    <r>
      <rPr>
        <b/>
        <sz val="10"/>
        <rFont val="Calibri"/>
        <family val="2"/>
        <scheme val="minor"/>
      </rPr>
      <t>DATOS PERSONALES</t>
    </r>
    <r>
      <rPr>
        <sz val="10"/>
        <rFont val="Calibri"/>
        <family val="2"/>
        <scheme val="minor"/>
      </rPr>
      <t xml:space="preserve"> (Campo obligatorio)  (Solo debera precisar la información en los campos en blanco, no escribir sobre los campos sombreados)</t>
    </r>
  </si>
  <si>
    <t>Firma del consultor</t>
  </si>
  <si>
    <t>Apellidos y Nombres</t>
  </si>
  <si>
    <t>DNI: _____________</t>
  </si>
  <si>
    <t>Fecha: _______________</t>
  </si>
  <si>
    <t>(Este formato deberá ser remitido en formato pdf y en versión editable)</t>
  </si>
  <si>
    <t>Título Universitario</t>
  </si>
  <si>
    <t xml:space="preserve">(Solo debera precisar la información en los campos en blanco, no escribir sobre los campos sombreados)
(En el campo de la fecha debe precisar el siguiente formato dd/mm/aa; Ejemplo, 15/01/2021)  
Consignar su experiencia laboral y experiencia especifica en orden cronológico y sin traslapar.    
Importante: Indicar el nombre del proyecto y el organismo multilateral
De ser el ganador, la información proporcionada en los cuadros deberá se respaldada con las respectivas certificaciones antes de suscribir el contrato; de no presentarlas será descalificado. </t>
  </si>
  <si>
    <t>(Solo debera precisar la información en los campos en blanco, no escribir sobre los campos sombreados)
(En el campo de la fecha debe precisar el siguiente formato dd/mm/aa; Ejemplo, 15/01/2021)  
Consignar su experiencia laboral y experiencia especifica en orden cronológico y sin traslapar.    
Importante: Indicar el nombre del proyecto y el organismo multilateral
De ser el ganador, la información proporcionada en los cuadros deberá se respaldada con las respectivas certificaciones antes de suscribir el contrato; de no presentarlas será descalificado y será considerado como ganador el siguiente candidato.</t>
  </si>
  <si>
    <t>Experiencia laboral específica 1</t>
  </si>
  <si>
    <t>SERVICIO DE CONSULTORIA DE UN (01) DOCENTES ASOCIADOS (A) PARA EL DESARROLLO DEL CURSO 1: DERECHOS HUMANOS, ASPECTOS GENERALES DE ACCESO A LA JUSTICIA Y REGLAS DE BRASILIA DE LA PRIMERA DIPLOMATURA DE ESPECIALIZACIÓN “REGLAS DE BRASILIA Y JUSTICIA ITINERANTE PARA ACCESO A LA JUSTICIA DE PERSONAS EN CONDICIÓN DE VULNERABILIDAD</t>
  </si>
  <si>
    <t>Seis (06) años en el ejercicio profesional, en el sector público y/o privado</t>
  </si>
  <si>
    <t>Tres (03) años académicos desempeñándose como docente universitario y/o como docente de la Academia de la Magistratura y/o Haber dictado capacitaciones o conferencias o talleres o cursos o diplomados relacionadas con el acceso a la justicia, derechos humanos o Reglas de Brasilia o política jurisdiccional o poblaciones vulnerables, interculturalidad o, derecho civil o, derecho de familia.
Se considerará la experiencia a partir de la condición de egresado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</si>
</sst>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26" x14ac:knownFonts="1">
    <font>
      <sz val="11"/>
      <color theme="1"/>
      <name val="Calibri"/>
      <family val="2"/>
      <scheme val="minor"/>
    </font>
    <font>
      <sz val="10"/>
      <name val="Arial"/>
      <family val="2"/>
    </font>
    <font>
      <b/>
      <sz val="11"/>
      <color theme="1"/>
      <name val="Cambria"/>
      <family val="1"/>
    </font>
    <font>
      <sz val="11"/>
      <color theme="1"/>
      <name val="Cambria"/>
      <family val="1"/>
    </font>
    <font>
      <b/>
      <sz val="11"/>
      <name val="Cambria"/>
      <family val="1"/>
    </font>
    <font>
      <sz val="11"/>
      <name val="Cambria"/>
      <family val="1"/>
    </font>
    <font>
      <sz val="11"/>
      <color indexed="8"/>
      <name val="Cambria"/>
      <family val="1"/>
    </font>
    <font>
      <b/>
      <i/>
      <sz val="11"/>
      <color theme="1"/>
      <name val="Cambria"/>
      <family val="1"/>
    </font>
    <font>
      <b/>
      <sz val="11"/>
      <color theme="0"/>
      <name val="Cambria"/>
      <family val="1"/>
    </font>
    <font>
      <sz val="10"/>
      <color theme="1"/>
      <name val="Cambria"/>
      <family val="1"/>
    </font>
    <font>
      <b/>
      <sz val="10"/>
      <color theme="1"/>
      <name val="Cambria"/>
      <family val="1"/>
    </font>
    <font>
      <b/>
      <sz val="14"/>
      <name val="Cambria"/>
      <family val="1"/>
    </font>
    <font>
      <u/>
      <sz val="10"/>
      <color theme="1"/>
      <name val="Cambria"/>
      <family val="1"/>
    </font>
    <font>
      <b/>
      <sz val="10"/>
      <name val="Cambria"/>
      <family val="1"/>
    </font>
    <font>
      <sz val="10"/>
      <name val="Cambria"/>
      <family val="1"/>
    </font>
    <font>
      <sz val="11"/>
      <color theme="1"/>
      <name val="Calibri"/>
      <family val="2"/>
      <scheme val="minor"/>
    </font>
    <font>
      <b/>
      <u/>
      <sz val="10"/>
      <color theme="1"/>
      <name val="Calibri"/>
      <family val="2"/>
    </font>
    <font>
      <sz val="10"/>
      <color theme="1"/>
      <name val="Calibri"/>
      <family val="2"/>
    </font>
    <font>
      <b/>
      <sz val="10"/>
      <color theme="1"/>
      <name val="Calibri"/>
      <family val="2"/>
    </font>
    <font>
      <sz val="10"/>
      <name val="Calibri"/>
      <family val="2"/>
      <scheme val="minor"/>
    </font>
    <font>
      <b/>
      <sz val="10"/>
      <name val="Calibri"/>
      <family val="2"/>
      <scheme val="minor"/>
    </font>
    <font>
      <u/>
      <sz val="11"/>
      <color theme="10"/>
      <name val="Calibri"/>
      <family val="2"/>
      <scheme val="minor"/>
    </font>
    <font>
      <sz val="11"/>
      <name val="Calibri"/>
      <family val="2"/>
      <scheme val="minor"/>
    </font>
    <font>
      <u/>
      <sz val="10"/>
      <name val="Calibri"/>
      <family val="2"/>
      <scheme val="minor"/>
    </font>
    <font>
      <b/>
      <sz val="10"/>
      <name val="Arial"/>
      <family val="2"/>
    </font>
    <font>
      <b/>
      <sz val="16"/>
      <color rgb="FFFF000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D9D9D9"/>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399975585192419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5">
    <xf numFmtId="0" fontId="0" fillId="0" borderId="0"/>
    <xf numFmtId="0" fontId="1" fillId="0" borderId="0"/>
    <xf numFmtId="164" fontId="15" fillId="0" borderId="0" applyFont="0" applyFill="0" applyBorder="0" applyAlignment="0" applyProtection="0"/>
    <xf numFmtId="164" fontId="15" fillId="0" borderId="0" applyFont="0" applyFill="0" applyBorder="0" applyAlignment="0" applyProtection="0"/>
    <xf numFmtId="0" fontId="21" fillId="0" borderId="0" applyNumberFormat="0" applyFill="0" applyBorder="0" applyAlignment="0" applyProtection="0"/>
  </cellStyleXfs>
  <cellXfs count="230">
    <xf numFmtId="0" fontId="0" fillId="0" borderId="0" xfId="0"/>
    <xf numFmtId="0" fontId="3" fillId="2" borderId="0" xfId="0" applyFont="1" applyFill="1"/>
    <xf numFmtId="0" fontId="7" fillId="2" borderId="0" xfId="0" applyFont="1" applyFill="1"/>
    <xf numFmtId="0" fontId="4" fillId="2" borderId="0" xfId="0" applyFont="1" applyFill="1" applyAlignment="1">
      <alignment vertical="center"/>
    </xf>
    <xf numFmtId="0" fontId="5" fillId="2" borderId="0" xfId="0" applyFont="1" applyFill="1" applyAlignment="1">
      <alignment horizontal="left" vertical="center" wrapText="1"/>
    </xf>
    <xf numFmtId="0" fontId="8" fillId="4" borderId="1" xfId="0"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2" fontId="2" fillId="3" borderId="4"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Alignment="1">
      <alignment horizontal="left" vertical="center" wrapText="1"/>
    </xf>
    <xf numFmtId="0" fontId="2" fillId="2" borderId="0" xfId="0" applyFont="1" applyFill="1"/>
    <xf numFmtId="2" fontId="3" fillId="2" borderId="1" xfId="0" applyNumberFormat="1" applyFont="1" applyFill="1" applyBorder="1" applyAlignment="1">
      <alignment horizontal="center" vertical="center"/>
    </xf>
    <xf numFmtId="0" fontId="11" fillId="2" borderId="0" xfId="0" applyFont="1" applyFill="1" applyAlignment="1">
      <alignment vertical="center" wrapText="1"/>
    </xf>
    <xf numFmtId="0" fontId="9" fillId="2" borderId="1" xfId="0" quotePrefix="1" applyFont="1" applyFill="1" applyBorder="1" applyAlignment="1">
      <alignment horizontal="left" vertical="top" wrapText="1"/>
    </xf>
    <xf numFmtId="0" fontId="9" fillId="2" borderId="1" xfId="0" applyFont="1" applyFill="1" applyBorder="1" applyAlignment="1">
      <alignment horizontal="center" vertical="center" wrapText="1"/>
    </xf>
    <xf numFmtId="0" fontId="9" fillId="2" borderId="5" xfId="0" applyFont="1" applyFill="1" applyBorder="1" applyAlignment="1">
      <alignment horizontal="left" vertical="top" wrapText="1"/>
    </xf>
    <xf numFmtId="0" fontId="9" fillId="2" borderId="0" xfId="0" applyFont="1" applyFill="1"/>
    <xf numFmtId="0" fontId="14" fillId="2" borderId="0" xfId="0" applyFont="1" applyFill="1" applyAlignment="1">
      <alignment horizontal="left" vertical="center" wrapText="1"/>
    </xf>
    <xf numFmtId="0" fontId="16" fillId="3" borderId="2" xfId="0" applyFont="1" applyFill="1" applyBorder="1" applyAlignment="1">
      <alignment vertical="center" wrapText="1"/>
    </xf>
    <xf numFmtId="0" fontId="17" fillId="0" borderId="1" xfId="0" applyFont="1" applyBorder="1" applyAlignment="1">
      <alignment vertical="center" wrapText="1"/>
    </xf>
    <xf numFmtId="0" fontId="17" fillId="2" borderId="2" xfId="0" applyFont="1" applyFill="1" applyBorder="1" applyAlignment="1">
      <alignment vertical="center" wrapText="1"/>
    </xf>
    <xf numFmtId="0" fontId="17" fillId="0" borderId="0" xfId="0" applyFont="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7" fillId="0" borderId="6" xfId="0" applyFont="1" applyBorder="1" applyAlignment="1">
      <alignment vertical="center" wrapText="1"/>
    </xf>
    <xf numFmtId="0" fontId="17" fillId="0" borderId="7" xfId="0" applyFont="1" applyBorder="1" applyAlignment="1">
      <alignment vertical="center" wrapText="1"/>
    </xf>
    <xf numFmtId="0" fontId="17" fillId="0" borderId="7" xfId="0" applyFont="1" applyBorder="1" applyAlignment="1">
      <alignment horizontal="justify" vertical="center" wrapText="1"/>
    </xf>
    <xf numFmtId="0" fontId="13" fillId="2" borderId="1" xfId="0" applyFont="1" applyFill="1" applyBorder="1" applyAlignment="1">
      <alignment vertical="center"/>
    </xf>
    <xf numFmtId="0" fontId="13" fillId="2" borderId="0" xfId="0" applyFont="1" applyFill="1" applyAlignment="1">
      <alignment horizontal="center" vertical="center"/>
    </xf>
    <xf numFmtId="164" fontId="11" fillId="2" borderId="0" xfId="2" applyFont="1" applyFill="1" applyBorder="1" applyAlignment="1">
      <alignment vertical="center" wrapText="1"/>
    </xf>
    <xf numFmtId="164" fontId="4" fillId="2" borderId="0" xfId="2" applyFont="1" applyFill="1" applyBorder="1" applyAlignment="1">
      <alignment horizontal="center" vertical="center" wrapText="1"/>
    </xf>
    <xf numFmtId="164" fontId="5" fillId="2" borderId="0" xfId="2" applyFont="1" applyFill="1" applyBorder="1" applyAlignment="1">
      <alignment horizontal="left" vertical="center" wrapText="1"/>
    </xf>
    <xf numFmtId="0" fontId="9" fillId="2" borderId="0" xfId="0" applyFont="1" applyFill="1" applyAlignment="1">
      <alignment vertical="center"/>
    </xf>
    <xf numFmtId="0" fontId="17" fillId="0" borderId="0" xfId="0" applyFont="1" applyAlignment="1">
      <alignment vertical="center"/>
    </xf>
    <xf numFmtId="164" fontId="17" fillId="0" borderId="0" xfId="2" applyFont="1" applyAlignment="1">
      <alignment vertical="center"/>
    </xf>
    <xf numFmtId="0" fontId="9" fillId="2" borderId="1" xfId="0" quotePrefix="1" applyFont="1" applyFill="1" applyBorder="1" applyAlignment="1">
      <alignment horizontal="left" vertical="center" wrapText="1"/>
    </xf>
    <xf numFmtId="0" fontId="17" fillId="0" borderId="7" xfId="0" applyFont="1" applyBorder="1" applyAlignment="1">
      <alignment vertical="center"/>
    </xf>
    <xf numFmtId="164" fontId="17" fillId="0" borderId="7" xfId="2" applyFont="1" applyBorder="1" applyAlignment="1">
      <alignment vertical="center"/>
    </xf>
    <xf numFmtId="164" fontId="17" fillId="0" borderId="1" xfId="2" applyFont="1" applyBorder="1" applyAlignment="1">
      <alignment vertical="center"/>
    </xf>
    <xf numFmtId="0" fontId="17" fillId="0" borderId="1" xfId="0" applyFont="1" applyBorder="1" applyAlignment="1">
      <alignment vertical="center"/>
    </xf>
    <xf numFmtId="164" fontId="17" fillId="0" borderId="5" xfId="2" applyFont="1" applyBorder="1" applyAlignment="1">
      <alignment vertical="center"/>
    </xf>
    <xf numFmtId="0" fontId="18" fillId="0" borderId="1" xfId="0" applyFont="1" applyBorder="1" applyAlignment="1">
      <alignment horizontal="center" vertical="center"/>
    </xf>
    <xf numFmtId="164" fontId="18" fillId="0" borderId="1" xfId="2" applyFont="1" applyBorder="1" applyAlignment="1">
      <alignment horizontal="center" vertical="center"/>
    </xf>
    <xf numFmtId="2" fontId="3" fillId="2"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3" fillId="2" borderId="0" xfId="0" applyFont="1" applyFill="1" applyAlignment="1">
      <alignment horizontal="center" vertical="center" wrapText="1"/>
    </xf>
    <xf numFmtId="0" fontId="18" fillId="3" borderId="1" xfId="0" applyFont="1" applyFill="1" applyBorder="1" applyAlignment="1">
      <alignment horizontal="center" vertical="center" wrapText="1"/>
    </xf>
    <xf numFmtId="164" fontId="17" fillId="0" borderId="1" xfId="2" applyFont="1" applyBorder="1" applyAlignment="1">
      <alignment horizontal="center" vertical="center"/>
    </xf>
    <xf numFmtId="0" fontId="9" fillId="2" borderId="5" xfId="0" applyFont="1" applyFill="1" applyBorder="1" applyAlignment="1">
      <alignment horizontal="left" vertical="center" wrapText="1"/>
    </xf>
    <xf numFmtId="0" fontId="20" fillId="0" borderId="0" xfId="0" applyFont="1"/>
    <xf numFmtId="14" fontId="19" fillId="0" borderId="1" xfId="0" applyNumberFormat="1" applyFont="1" applyBorder="1" applyAlignment="1">
      <alignment horizontal="center" vertical="center" wrapText="1"/>
    </xf>
    <xf numFmtId="14" fontId="19" fillId="0" borderId="9" xfId="0" applyNumberFormat="1" applyFont="1" applyBorder="1" applyAlignment="1">
      <alignment horizontal="center" vertical="center" wrapText="1"/>
    </xf>
    <xf numFmtId="0" fontId="20" fillId="3" borderId="0" xfId="0" applyFont="1" applyFill="1"/>
    <xf numFmtId="0" fontId="22" fillId="0" borderId="0" xfId="0" applyFont="1"/>
    <xf numFmtId="0" fontId="19" fillId="0" borderId="0" xfId="0" applyFont="1"/>
    <xf numFmtId="3" fontId="20" fillId="3" borderId="1" xfId="0" applyNumberFormat="1" applyFont="1" applyFill="1" applyBorder="1" applyAlignment="1">
      <alignment horizontal="center" vertical="center" wrapText="1"/>
    </xf>
    <xf numFmtId="1" fontId="20" fillId="3" borderId="1" xfId="0" applyNumberFormat="1" applyFont="1" applyFill="1" applyBorder="1" applyAlignment="1">
      <alignment horizontal="center" vertical="center" wrapText="1"/>
    </xf>
    <xf numFmtId="1" fontId="20" fillId="3" borderId="21" xfId="0" applyNumberFormat="1" applyFont="1" applyFill="1" applyBorder="1" applyAlignment="1">
      <alignment horizontal="center" vertical="center" wrapText="1"/>
    </xf>
    <xf numFmtId="0" fontId="19" fillId="0" borderId="0" xfId="0" applyFont="1" applyAlignment="1">
      <alignment horizontal="center" vertical="center" wrapText="1"/>
    </xf>
    <xf numFmtId="0" fontId="19" fillId="3" borderId="17"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0" xfId="0" applyFont="1" applyAlignment="1">
      <alignment horizontal="center" vertical="center"/>
    </xf>
    <xf numFmtId="3" fontId="20" fillId="3" borderId="14" xfId="0" applyNumberFormat="1" applyFont="1" applyFill="1" applyBorder="1" applyAlignment="1">
      <alignment horizontal="center" vertical="center"/>
    </xf>
    <xf numFmtId="1" fontId="20" fillId="3" borderId="14" xfId="0" applyNumberFormat="1" applyFont="1" applyFill="1" applyBorder="1" applyAlignment="1">
      <alignment horizontal="center"/>
    </xf>
    <xf numFmtId="1" fontId="20" fillId="3" borderId="15" xfId="0" applyNumberFormat="1" applyFont="1" applyFill="1" applyBorder="1" applyAlignment="1">
      <alignment horizontal="center"/>
    </xf>
    <xf numFmtId="1" fontId="20" fillId="6" borderId="16" xfId="0" applyNumberFormat="1" applyFont="1" applyFill="1" applyBorder="1" applyAlignment="1">
      <alignment horizontal="center" vertical="center"/>
    </xf>
    <xf numFmtId="0" fontId="19" fillId="3" borderId="0" xfId="0" applyFont="1" applyFill="1"/>
    <xf numFmtId="0" fontId="19" fillId="0" borderId="0" xfId="0" applyFont="1" applyAlignment="1">
      <alignment vertical="center"/>
    </xf>
    <xf numFmtId="0" fontId="19" fillId="2" borderId="0" xfId="0" applyFont="1" applyFill="1"/>
    <xf numFmtId="0" fontId="20" fillId="2" borderId="0" xfId="0" applyFont="1" applyFill="1" applyAlignment="1">
      <alignment horizontal="center" vertical="center"/>
    </xf>
    <xf numFmtId="3" fontId="20" fillId="2" borderId="0" xfId="0" applyNumberFormat="1" applyFont="1" applyFill="1" applyAlignment="1">
      <alignment horizontal="center" vertical="center"/>
    </xf>
    <xf numFmtId="1" fontId="20" fillId="2" borderId="0" xfId="0" applyNumberFormat="1" applyFont="1" applyFill="1" applyAlignment="1">
      <alignment horizontal="center"/>
    </xf>
    <xf numFmtId="1" fontId="20" fillId="2" borderId="0" xfId="0" applyNumberFormat="1" applyFont="1" applyFill="1" applyAlignment="1">
      <alignment horizontal="center" vertical="center"/>
    </xf>
    <xf numFmtId="0" fontId="20" fillId="7" borderId="18" xfId="0" applyFont="1" applyFill="1" applyBorder="1" applyAlignment="1">
      <alignment horizontal="center" vertical="center"/>
    </xf>
    <xf numFmtId="0" fontId="20" fillId="7" borderId="25" xfId="0" applyFont="1" applyFill="1" applyBorder="1" applyAlignment="1">
      <alignment horizontal="center" vertical="center"/>
    </xf>
    <xf numFmtId="0" fontId="20" fillId="7" borderId="18" xfId="0" applyFont="1" applyFill="1" applyBorder="1" applyAlignment="1">
      <alignment vertical="center" wrapText="1"/>
    </xf>
    <xf numFmtId="0" fontId="20" fillId="7" borderId="3" xfId="0" applyFont="1" applyFill="1" applyBorder="1" applyAlignment="1">
      <alignment vertical="center" wrapText="1"/>
    </xf>
    <xf numFmtId="0" fontId="20" fillId="7" borderId="25" xfId="0" applyFont="1" applyFill="1" applyBorder="1" applyAlignment="1">
      <alignment vertical="center" wrapText="1"/>
    </xf>
    <xf numFmtId="0" fontId="19" fillId="0" borderId="21" xfId="0" applyFont="1" applyBorder="1" applyAlignment="1">
      <alignment horizontal="justify" vertical="top"/>
    </xf>
    <xf numFmtId="0" fontId="19" fillId="0" borderId="1" xfId="0" applyFont="1" applyBorder="1" applyAlignment="1">
      <alignment horizontal="justify" vertical="top"/>
    </xf>
    <xf numFmtId="0" fontId="19" fillId="0" borderId="0" xfId="0" applyFont="1" applyAlignment="1">
      <alignment wrapText="1"/>
    </xf>
    <xf numFmtId="0" fontId="20" fillId="5" borderId="17"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20" fillId="5" borderId="21" xfId="0" applyFont="1" applyFill="1" applyBorder="1" applyAlignment="1">
      <alignment horizontal="center" vertical="center" wrapText="1"/>
    </xf>
    <xf numFmtId="0" fontId="20" fillId="2" borderId="30" xfId="0" applyFont="1" applyFill="1" applyBorder="1" applyAlignment="1">
      <alignment horizontal="center" vertical="center"/>
    </xf>
    <xf numFmtId="0" fontId="20" fillId="7" borderId="35" xfId="0" applyFont="1" applyFill="1" applyBorder="1" applyAlignment="1">
      <alignment horizontal="center" vertical="center"/>
    </xf>
    <xf numFmtId="0" fontId="19" fillId="0" borderId="4" xfId="0" applyFont="1" applyBorder="1" applyAlignment="1">
      <alignment horizontal="center" vertical="center" wrapText="1"/>
    </xf>
    <xf numFmtId="0" fontId="20" fillId="5" borderId="4" xfId="0" applyFont="1" applyFill="1" applyBorder="1" applyAlignment="1">
      <alignment horizontal="center" vertical="center" wrapText="1"/>
    </xf>
    <xf numFmtId="0" fontId="20" fillId="8" borderId="31" xfId="0" applyFont="1" applyFill="1" applyBorder="1" applyAlignment="1">
      <alignment horizontal="center" vertical="center" wrapText="1"/>
    </xf>
    <xf numFmtId="0" fontId="25" fillId="0" borderId="0" xfId="0" applyFont="1" applyAlignment="1">
      <alignment vertical="center"/>
    </xf>
    <xf numFmtId="0" fontId="20" fillId="5" borderId="2" xfId="0" applyFont="1" applyFill="1" applyBorder="1" applyAlignment="1">
      <alignment horizontal="center" vertical="center" wrapText="1"/>
    </xf>
    <xf numFmtId="0" fontId="19" fillId="0" borderId="2" xfId="0" applyFont="1" applyBorder="1" applyAlignment="1">
      <alignment horizontal="justify" vertical="top"/>
    </xf>
    <xf numFmtId="1" fontId="20" fillId="3" borderId="2" xfId="0" applyNumberFormat="1" applyFont="1" applyFill="1" applyBorder="1" applyAlignment="1">
      <alignment horizontal="center" vertical="center" wrapText="1"/>
    </xf>
    <xf numFmtId="1" fontId="20" fillId="3" borderId="12" xfId="0" applyNumberFormat="1" applyFont="1" applyFill="1" applyBorder="1" applyAlignment="1">
      <alignment horizontal="center"/>
    </xf>
    <xf numFmtId="0" fontId="19" fillId="0" borderId="1" xfId="0" applyFont="1" applyBorder="1" applyAlignment="1">
      <alignment horizontal="justify" vertical="center"/>
    </xf>
    <xf numFmtId="0" fontId="19" fillId="0" borderId="2" xfId="0" applyFont="1" applyBorder="1" applyAlignment="1">
      <alignment horizontal="justify" vertical="center"/>
    </xf>
    <xf numFmtId="0" fontId="19" fillId="0" borderId="21" xfId="0" applyFont="1" applyBorder="1" applyAlignment="1">
      <alignment horizontal="justify" vertical="center"/>
    </xf>
    <xf numFmtId="0" fontId="22" fillId="0" borderId="0" xfId="0" applyFont="1" applyAlignment="1">
      <alignment vertical="center"/>
    </xf>
    <xf numFmtId="0" fontId="9" fillId="2" borderId="2" xfId="0" applyFont="1" applyFill="1" applyBorder="1" applyAlignment="1">
      <alignment horizontal="left" vertical="center" wrapText="1"/>
    </xf>
    <xf numFmtId="0" fontId="9" fillId="2" borderId="4" xfId="0" applyFont="1" applyFill="1" applyBorder="1" applyAlignment="1">
      <alignment horizontal="left"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9" fillId="2" borderId="5" xfId="0" quotePrefix="1" applyFont="1" applyFill="1" applyBorder="1" applyAlignment="1">
      <alignment horizontal="left" vertical="top" wrapText="1"/>
    </xf>
    <xf numFmtId="0" fontId="9" fillId="2" borderId="6" xfId="0" quotePrefix="1" applyFont="1" applyFill="1" applyBorder="1" applyAlignment="1">
      <alignment horizontal="left" vertical="top" wrapText="1"/>
    </xf>
    <xf numFmtId="0" fontId="9" fillId="2" borderId="6" xfId="0" applyFont="1" applyFill="1" applyBorder="1" applyAlignment="1">
      <alignment horizontal="left" vertical="top" wrapText="1"/>
    </xf>
    <xf numFmtId="0" fontId="9" fillId="2" borderId="7" xfId="0" applyFont="1" applyFill="1" applyBorder="1" applyAlignment="1">
      <alignment horizontal="left" vertical="top"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2" fontId="3" fillId="2" borderId="2" xfId="0" applyNumberFormat="1" applyFont="1" applyFill="1" applyBorder="1" applyAlignment="1">
      <alignment horizontal="center" vertical="center" wrapText="1"/>
    </xf>
    <xf numFmtId="2" fontId="3" fillId="2" borderId="4" xfId="0" applyNumberFormat="1" applyFont="1" applyFill="1" applyBorder="1" applyAlignment="1">
      <alignment horizontal="center" vertical="center" wrapText="1"/>
    </xf>
    <xf numFmtId="0" fontId="9" fillId="2" borderId="7" xfId="0" quotePrefix="1" applyFont="1" applyFill="1" applyBorder="1" applyAlignment="1">
      <alignment horizontal="left" vertical="top"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3"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4" fontId="3" fillId="2" borderId="5" xfId="0" applyNumberFormat="1" applyFont="1" applyFill="1" applyBorder="1" applyAlignment="1">
      <alignment horizontal="center" vertical="center" wrapText="1"/>
    </xf>
    <xf numFmtId="4" fontId="3" fillId="2" borderId="6" xfId="0" applyNumberFormat="1" applyFont="1" applyFill="1" applyBorder="1" applyAlignment="1">
      <alignment horizontal="center" vertical="center" wrapText="1"/>
    </xf>
    <xf numFmtId="0" fontId="11" fillId="2" borderId="0" xfId="0" applyFont="1" applyFill="1" applyAlignment="1">
      <alignment horizontal="center"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0" borderId="2" xfId="0" quotePrefix="1" applyFont="1" applyBorder="1" applyAlignment="1">
      <alignment horizontal="left" vertical="center" wrapText="1"/>
    </xf>
    <xf numFmtId="0" fontId="3" fillId="2" borderId="2" xfId="0" quotePrefix="1" applyFont="1" applyFill="1" applyBorder="1" applyAlignment="1">
      <alignment horizontal="left" vertical="center" wrapText="1"/>
    </xf>
    <xf numFmtId="2" fontId="3" fillId="2" borderId="1" xfId="0" applyNumberFormat="1" applyFont="1" applyFill="1" applyBorder="1" applyAlignment="1">
      <alignment horizontal="center" vertical="center" wrapText="1"/>
    </xf>
    <xf numFmtId="2" fontId="3" fillId="2" borderId="5" xfId="0" applyNumberFormat="1" applyFont="1" applyFill="1" applyBorder="1" applyAlignment="1">
      <alignment horizontal="center" vertical="center" wrapText="1"/>
    </xf>
    <xf numFmtId="2" fontId="3" fillId="2" borderId="6" xfId="0" applyNumberFormat="1" applyFont="1" applyFill="1" applyBorder="1" applyAlignment="1">
      <alignment horizontal="center" vertical="center" wrapText="1"/>
    </xf>
    <xf numFmtId="2" fontId="3" fillId="2" borderId="7"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justify" vertical="center" wrapText="1"/>
    </xf>
    <xf numFmtId="0" fontId="13" fillId="2" borderId="0" xfId="0" applyFont="1" applyFill="1" applyAlignment="1">
      <alignment horizontal="center" vertical="center" wrapText="1"/>
    </xf>
    <xf numFmtId="0" fontId="18" fillId="3" borderId="1" xfId="0" applyFont="1" applyFill="1" applyBorder="1" applyAlignment="1">
      <alignment horizontal="center" vertical="center" wrapText="1"/>
    </xf>
    <xf numFmtId="0" fontId="17" fillId="0" borderId="5" xfId="0" applyFont="1" applyBorder="1" applyAlignment="1">
      <alignment horizontal="center"/>
    </xf>
    <xf numFmtId="0" fontId="17" fillId="0" borderId="6" xfId="0" applyFont="1" applyBorder="1" applyAlignment="1">
      <alignment horizontal="center"/>
    </xf>
    <xf numFmtId="0" fontId="17" fillId="0" borderId="7" xfId="0" applyFont="1" applyBorder="1" applyAlignment="1">
      <alignment horizontal="center"/>
    </xf>
    <xf numFmtId="2" fontId="17" fillId="2" borderId="1" xfId="0" applyNumberFormat="1" applyFont="1" applyFill="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4" fillId="2" borderId="1" xfId="0" applyFont="1" applyFill="1" applyBorder="1" applyAlignment="1">
      <alignment horizontal="left" vertical="center" wrapText="1"/>
    </xf>
    <xf numFmtId="0" fontId="5" fillId="2" borderId="0" xfId="0" applyFont="1" applyFill="1" applyAlignment="1">
      <alignment horizontal="center" vertical="center" wrapText="1"/>
    </xf>
    <xf numFmtId="0" fontId="18" fillId="3" borderId="1" xfId="0" applyFont="1" applyFill="1" applyBorder="1" applyAlignment="1">
      <alignment horizontal="center" vertical="center"/>
    </xf>
    <xf numFmtId="0" fontId="17" fillId="0" borderId="1" xfId="0" applyFont="1" applyBorder="1" applyAlignment="1">
      <alignment horizontal="left" vertical="center"/>
    </xf>
    <xf numFmtId="0" fontId="17" fillId="0" borderId="1" xfId="0" applyFont="1" applyBorder="1" applyAlignment="1">
      <alignment horizontal="center" vertical="center"/>
    </xf>
    <xf numFmtId="0" fontId="18" fillId="3" borderId="2"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7" fillId="0" borderId="1" xfId="0" quotePrefix="1" applyFont="1" applyBorder="1" applyAlignment="1">
      <alignment horizontal="center" vertical="center" wrapText="1"/>
    </xf>
    <xf numFmtId="164" fontId="17" fillId="0" borderId="1" xfId="2" applyFont="1" applyBorder="1" applyAlignment="1">
      <alignment horizontal="center" vertical="center"/>
    </xf>
    <xf numFmtId="0" fontId="17" fillId="0" borderId="1" xfId="0" applyFont="1" applyBorder="1" applyAlignment="1">
      <alignment horizontal="left" vertical="center" wrapText="1"/>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8" fillId="3" borderId="2" xfId="0" applyFont="1" applyFill="1" applyBorder="1" applyAlignment="1">
      <alignment horizontal="center"/>
    </xf>
    <xf numFmtId="0" fontId="18" fillId="3" borderId="4" xfId="0" applyFont="1" applyFill="1" applyBorder="1" applyAlignment="1">
      <alignment horizontal="center"/>
    </xf>
    <xf numFmtId="0" fontId="22" fillId="0" borderId="0" xfId="0" applyFont="1" applyAlignment="1">
      <alignment horizontal="center"/>
    </xf>
    <xf numFmtId="0" fontId="22" fillId="0" borderId="33" xfId="0" applyFont="1" applyBorder="1" applyAlignment="1">
      <alignment horizontal="center"/>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20" fillId="3" borderId="11" xfId="0" applyFont="1" applyFill="1" applyBorder="1" applyAlignment="1">
      <alignment horizontal="center" vertical="center"/>
    </xf>
    <xf numFmtId="0" fontId="20" fillId="3" borderId="12" xfId="0" applyFont="1" applyFill="1" applyBorder="1" applyAlignment="1">
      <alignment horizontal="center" vertical="center"/>
    </xf>
    <xf numFmtId="0" fontId="20" fillId="3" borderId="13" xfId="0" applyFont="1" applyFill="1" applyBorder="1" applyAlignment="1">
      <alignment horizontal="center" vertical="center"/>
    </xf>
    <xf numFmtId="0" fontId="20" fillId="3" borderId="22" xfId="0" applyFont="1" applyFill="1" applyBorder="1" applyAlignment="1">
      <alignment horizontal="center" vertical="center"/>
    </xf>
    <xf numFmtId="0" fontId="20" fillId="3" borderId="18" xfId="0" applyFont="1" applyFill="1" applyBorder="1" applyAlignment="1">
      <alignment horizontal="center" vertical="center"/>
    </xf>
    <xf numFmtId="0" fontId="1" fillId="3" borderId="18" xfId="0" applyFont="1" applyFill="1" applyBorder="1" applyAlignment="1">
      <alignment horizontal="justify" vertical="center" wrapText="1"/>
    </xf>
    <xf numFmtId="0" fontId="1" fillId="3" borderId="18" xfId="0" applyFont="1" applyFill="1" applyBorder="1" applyAlignment="1">
      <alignment horizontal="justify" vertical="center"/>
    </xf>
    <xf numFmtId="0" fontId="1" fillId="3" borderId="19" xfId="0" applyFont="1" applyFill="1" applyBorder="1" applyAlignment="1">
      <alignment horizontal="justify" vertical="center"/>
    </xf>
    <xf numFmtId="0" fontId="20" fillId="9" borderId="27" xfId="0" applyFont="1" applyFill="1" applyBorder="1" applyAlignment="1">
      <alignment horizontal="left" vertical="center" wrapText="1"/>
    </xf>
    <xf numFmtId="0" fontId="20" fillId="9" borderId="3" xfId="0" applyFont="1" applyFill="1" applyBorder="1" applyAlignment="1">
      <alignment horizontal="left" vertical="center" wrapText="1"/>
    </xf>
    <xf numFmtId="0" fontId="20" fillId="9" borderId="28" xfId="0" applyFont="1" applyFill="1" applyBorder="1" applyAlignment="1">
      <alignment horizontal="left" vertical="center" wrapText="1"/>
    </xf>
    <xf numFmtId="0" fontId="20" fillId="5" borderId="2" xfId="0" applyFont="1" applyFill="1" applyBorder="1" applyAlignment="1">
      <alignment horizontal="center" vertical="center" wrapText="1"/>
    </xf>
    <xf numFmtId="0" fontId="20" fillId="5" borderId="4" xfId="0" applyFont="1" applyFill="1" applyBorder="1" applyAlignment="1">
      <alignment horizontal="center" vertical="center" wrapText="1"/>
    </xf>
    <xf numFmtId="0" fontId="19" fillId="0" borderId="0" xfId="0" applyFont="1" applyAlignment="1">
      <alignment horizontal="center"/>
    </xf>
    <xf numFmtId="0" fontId="1" fillId="3" borderId="19" xfId="0" applyFont="1" applyFill="1" applyBorder="1" applyAlignment="1">
      <alignment horizontal="justify" vertical="center" wrapText="1"/>
    </xf>
    <xf numFmtId="0" fontId="24" fillId="9" borderId="27" xfId="0" applyFont="1" applyFill="1" applyBorder="1" applyAlignment="1">
      <alignment horizontal="left" vertical="center" wrapText="1"/>
    </xf>
    <xf numFmtId="0" fontId="20" fillId="7" borderId="27" xfId="0" applyFont="1" applyFill="1" applyBorder="1" applyAlignment="1">
      <alignment horizontal="left" vertical="center" wrapText="1"/>
    </xf>
    <xf numFmtId="0" fontId="20" fillId="7" borderId="4" xfId="0" applyFont="1" applyFill="1" applyBorder="1" applyAlignment="1">
      <alignment horizontal="left" vertical="center" wrapText="1"/>
    </xf>
    <xf numFmtId="0" fontId="19" fillId="0" borderId="2" xfId="0" applyFont="1" applyBorder="1" applyAlignment="1">
      <alignment horizontal="center" vertical="top"/>
    </xf>
    <xf numFmtId="0" fontId="19" fillId="0" borderId="3" xfId="0" applyFont="1" applyBorder="1" applyAlignment="1">
      <alignment horizontal="center" vertical="top"/>
    </xf>
    <xf numFmtId="0" fontId="19" fillId="0" borderId="4" xfId="0" applyFont="1" applyBorder="1" applyAlignment="1">
      <alignment horizontal="center" vertical="top"/>
    </xf>
    <xf numFmtId="0" fontId="20" fillId="2" borderId="2" xfId="0" applyFont="1" applyFill="1"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20" fillId="3" borderId="11" xfId="0" applyFont="1" applyFill="1" applyBorder="1" applyAlignment="1">
      <alignment horizontal="center"/>
    </xf>
    <xf numFmtId="0" fontId="20" fillId="3" borderId="12" xfId="0" applyFont="1" applyFill="1" applyBorder="1" applyAlignment="1">
      <alignment horizontal="center"/>
    </xf>
    <xf numFmtId="0" fontId="20" fillId="3" borderId="23" xfId="0" applyFont="1" applyFill="1" applyBorder="1" applyAlignment="1">
      <alignment horizontal="center"/>
    </xf>
    <xf numFmtId="0" fontId="20" fillId="7" borderId="22" xfId="0" applyFont="1" applyFill="1" applyBorder="1" applyAlignment="1">
      <alignment horizontal="left" vertical="center" wrapText="1"/>
    </xf>
    <xf numFmtId="0" fontId="20" fillId="7" borderId="18" xfId="0" applyFont="1" applyFill="1" applyBorder="1" applyAlignment="1">
      <alignment horizontal="left" vertical="center" wrapText="1"/>
    </xf>
    <xf numFmtId="0" fontId="20" fillId="7" borderId="18" xfId="0" applyFont="1" applyFill="1" applyBorder="1" applyAlignment="1">
      <alignment horizontal="justify" vertical="center"/>
    </xf>
    <xf numFmtId="0" fontId="20" fillId="7" borderId="19" xfId="0" applyFont="1" applyFill="1" applyBorder="1" applyAlignment="1">
      <alignment horizontal="justify" vertical="center"/>
    </xf>
    <xf numFmtId="0" fontId="20" fillId="7" borderId="34" xfId="0" applyFont="1" applyFill="1" applyBorder="1" applyAlignment="1">
      <alignment horizontal="left" vertical="center"/>
    </xf>
    <xf numFmtId="0" fontId="20" fillId="7" borderId="35" xfId="0" applyFont="1" applyFill="1" applyBorder="1" applyAlignment="1">
      <alignment horizontal="left" vertical="center"/>
    </xf>
    <xf numFmtId="0" fontId="20" fillId="7" borderId="35" xfId="0" applyFont="1" applyFill="1" applyBorder="1" applyAlignment="1">
      <alignment horizontal="justify" vertical="center"/>
    </xf>
    <xf numFmtId="0" fontId="20" fillId="7" borderId="36" xfId="0" applyFont="1" applyFill="1" applyBorder="1" applyAlignment="1">
      <alignment horizontal="justify" vertical="center"/>
    </xf>
    <xf numFmtId="0" fontId="20" fillId="7" borderId="29" xfId="0" applyFont="1" applyFill="1" applyBorder="1" applyAlignment="1">
      <alignment horizontal="left" vertical="center" wrapText="1"/>
    </xf>
    <xf numFmtId="0" fontId="20" fillId="7" borderId="25" xfId="0" applyFont="1" applyFill="1" applyBorder="1" applyAlignment="1">
      <alignment horizontal="left" vertical="center" wrapText="1"/>
    </xf>
    <xf numFmtId="0" fontId="20" fillId="7" borderId="26" xfId="0" applyFont="1" applyFill="1" applyBorder="1" applyAlignment="1">
      <alignment horizontal="left" vertical="center" wrapText="1"/>
    </xf>
    <xf numFmtId="0" fontId="20" fillId="7" borderId="3" xfId="0" applyFont="1" applyFill="1" applyBorder="1" applyAlignment="1">
      <alignment horizontal="left" vertical="center" wrapText="1"/>
    </xf>
    <xf numFmtId="0" fontId="20" fillId="0" borderId="3" xfId="0" applyFont="1" applyBorder="1" applyAlignment="1">
      <alignment horizontal="justify" vertical="top"/>
    </xf>
    <xf numFmtId="0" fontId="20" fillId="0" borderId="28" xfId="0" applyFont="1" applyBorder="1" applyAlignment="1">
      <alignment horizontal="justify" vertical="top"/>
    </xf>
    <xf numFmtId="0" fontId="19" fillId="0" borderId="30" xfId="0" applyFont="1" applyBorder="1" applyAlignment="1">
      <alignment horizontal="left" wrapText="1"/>
    </xf>
    <xf numFmtId="0" fontId="20" fillId="0" borderId="18" xfId="0" applyFont="1" applyBorder="1" applyAlignment="1">
      <alignment horizontal="justify" vertical="top"/>
    </xf>
    <xf numFmtId="0" fontId="20" fillId="0" borderId="19" xfId="0" applyFont="1" applyBorder="1" applyAlignment="1">
      <alignment horizontal="justify" vertical="top"/>
    </xf>
    <xf numFmtId="0" fontId="23" fillId="0" borderId="3" xfId="4" applyFont="1" applyBorder="1" applyAlignment="1">
      <alignment horizontal="justify" vertical="top"/>
    </xf>
    <xf numFmtId="0" fontId="20" fillId="7" borderId="17" xfId="0" applyFont="1" applyFill="1" applyBorder="1" applyAlignment="1">
      <alignment horizontal="left" vertical="center" wrapText="1"/>
    </xf>
    <xf numFmtId="0" fontId="20" fillId="7" borderId="1" xfId="0" applyFont="1" applyFill="1" applyBorder="1" applyAlignment="1">
      <alignment horizontal="left" vertical="center" wrapText="1"/>
    </xf>
    <xf numFmtId="0" fontId="19" fillId="0" borderId="2" xfId="0" applyFont="1" applyBorder="1" applyAlignment="1">
      <alignment horizontal="center" vertical="top" wrapText="1"/>
    </xf>
    <xf numFmtId="0" fontId="19" fillId="0" borderId="3" xfId="0" applyFont="1" applyBorder="1" applyAlignment="1">
      <alignment horizontal="center" vertical="top" wrapText="1"/>
    </xf>
    <xf numFmtId="0" fontId="19" fillId="0" borderId="4" xfId="0" applyFont="1" applyBorder="1" applyAlignment="1">
      <alignment horizontal="center" vertical="top" wrapText="1"/>
    </xf>
    <xf numFmtId="0" fontId="19" fillId="2" borderId="2" xfId="0" applyFont="1" applyFill="1" applyBorder="1" applyAlignment="1">
      <alignment horizontal="left" vertical="top" wrapText="1"/>
    </xf>
    <xf numFmtId="0" fontId="19" fillId="0" borderId="3" xfId="0" applyFont="1" applyBorder="1" applyAlignment="1">
      <alignment horizontal="center" vertical="center" wrapText="1"/>
    </xf>
    <xf numFmtId="0" fontId="20" fillId="0" borderId="25" xfId="0" applyFont="1" applyBorder="1" applyAlignment="1">
      <alignment horizontal="justify" vertical="top"/>
    </xf>
    <xf numFmtId="0" fontId="20" fillId="0" borderId="26" xfId="0" applyFont="1" applyBorder="1" applyAlignment="1">
      <alignment horizontal="justify" vertical="top"/>
    </xf>
    <xf numFmtId="0" fontId="20" fillId="0" borderId="30" xfId="0" applyFont="1" applyBorder="1" applyAlignment="1">
      <alignment horizontal="left" wrapText="1"/>
    </xf>
    <xf numFmtId="0" fontId="19" fillId="0" borderId="30" xfId="0" applyFont="1" applyBorder="1" applyAlignment="1">
      <alignment horizontal="left" vertical="center" wrapText="1"/>
    </xf>
    <xf numFmtId="0" fontId="19" fillId="0" borderId="30" xfId="0" applyFont="1" applyBorder="1" applyAlignment="1">
      <alignment horizontal="left" vertical="center"/>
    </xf>
    <xf numFmtId="0" fontId="20" fillId="8" borderId="20" xfId="0" applyFont="1" applyFill="1" applyBorder="1" applyAlignment="1">
      <alignment horizontal="center" vertical="center" wrapText="1"/>
    </xf>
    <xf numFmtId="0" fontId="20" fillId="8" borderId="24" xfId="0" applyFont="1" applyFill="1" applyBorder="1" applyAlignment="1">
      <alignment horizontal="center" vertical="center" wrapText="1"/>
    </xf>
    <xf numFmtId="0" fontId="20" fillId="8" borderId="18" xfId="0" applyFont="1" applyFill="1" applyBorder="1" applyAlignment="1">
      <alignment horizontal="center" vertical="center"/>
    </xf>
    <xf numFmtId="0" fontId="20" fillId="8" borderId="32" xfId="0" applyFont="1" applyFill="1" applyBorder="1" applyAlignment="1">
      <alignment horizontal="center" vertical="center"/>
    </xf>
    <xf numFmtId="0" fontId="20" fillId="8" borderId="31" xfId="0" applyFont="1" applyFill="1" applyBorder="1" applyAlignment="1">
      <alignment horizontal="center" vertical="center" wrapText="1"/>
    </xf>
    <xf numFmtId="0" fontId="20" fillId="8" borderId="18" xfId="0" applyFont="1" applyFill="1" applyBorder="1" applyAlignment="1">
      <alignment horizontal="center" vertical="center" wrapText="1"/>
    </xf>
    <xf numFmtId="0" fontId="20" fillId="8" borderId="32" xfId="0" applyFont="1" applyFill="1" applyBorder="1" applyAlignment="1">
      <alignment horizontal="center" vertical="center" wrapText="1"/>
    </xf>
    <xf numFmtId="0" fontId="20" fillId="8" borderId="19" xfId="0" applyFont="1" applyFill="1" applyBorder="1" applyAlignment="1">
      <alignment horizontal="center" vertical="center" wrapText="1"/>
    </xf>
    <xf numFmtId="0" fontId="20" fillId="2" borderId="2" xfId="0" applyFont="1"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cellXfs>
  <cellStyles count="5">
    <cellStyle name="Hipervínculo" xfId="4" builtinId="8"/>
    <cellStyle name="Millares" xfId="2" builtinId="3"/>
    <cellStyle name="Millares 2" xfId="3" xr:uid="{00000000-0005-0000-0000-000002000000}"/>
    <cellStyle name="Normal" xfId="0" builtinId="0"/>
    <cellStyle name="Normal 2" xfId="1" xr:uid="{00000000-0005-0000-0000-000004000000}"/>
  </cellStyles>
  <dxfs count="0"/>
  <tableStyles count="0" defaultTableStyle="TableStyleMedium2" defaultPivotStyle="PivotStyleLight16"/>
  <colors>
    <mruColors>
      <color rgb="FF3333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N25"/>
  <sheetViews>
    <sheetView zoomScale="60" zoomScaleNormal="60" workbookViewId="0">
      <pane xSplit="5" ySplit="7" topLeftCell="F14" activePane="bottomRight" state="frozen"/>
      <selection pane="topRight" activeCell="F1" sqref="F1"/>
      <selection pane="bottomLeft" activeCell="A8" sqref="A8"/>
      <selection pane="bottomRight" activeCell="B16" sqref="B16:C16"/>
    </sheetView>
  </sheetViews>
  <sheetFormatPr baseColWidth="10" defaultColWidth="11.44140625" defaultRowHeight="13.8" x14ac:dyDescent="0.25"/>
  <cols>
    <col min="1" max="1" width="6.44140625" style="1" customWidth="1"/>
    <col min="2" max="2" width="8.44140625" style="1" customWidth="1"/>
    <col min="3" max="3" width="54.6640625" style="1" customWidth="1"/>
    <col min="4" max="4" width="14.44140625" style="11" customWidth="1"/>
    <col min="5" max="5" width="14.44140625" style="1" customWidth="1"/>
    <col min="6" max="6" width="79.109375" style="1" customWidth="1"/>
    <col min="7" max="7" width="10.44140625" style="1" customWidth="1"/>
    <col min="8" max="8" width="8.5546875" style="1" customWidth="1"/>
    <col min="9" max="9" width="79.109375" style="1" customWidth="1"/>
    <col min="10" max="10" width="10.44140625" style="1" customWidth="1"/>
    <col min="11" max="11" width="8.5546875" style="1" customWidth="1"/>
    <col min="12" max="12" width="79.109375" style="1" customWidth="1"/>
    <col min="13" max="13" width="10.44140625" style="1" customWidth="1"/>
    <col min="14" max="14" width="8.5546875" style="1" customWidth="1"/>
    <col min="15" max="16384" width="11.44140625" style="1"/>
  </cols>
  <sheetData>
    <row r="1" spans="1:14" ht="14.25" customHeight="1" x14ac:dyDescent="0.25">
      <c r="A1" s="122" t="s">
        <v>0</v>
      </c>
      <c r="B1" s="122"/>
      <c r="C1" s="122"/>
      <c r="D1" s="122"/>
      <c r="E1" s="122"/>
      <c r="F1" s="13"/>
      <c r="G1" s="13"/>
      <c r="H1" s="13"/>
      <c r="I1" s="13"/>
      <c r="J1" s="13"/>
      <c r="K1" s="13"/>
      <c r="L1" s="13"/>
      <c r="M1" s="13"/>
      <c r="N1" s="13"/>
    </row>
    <row r="2" spans="1:14" x14ac:dyDescent="0.25">
      <c r="A2" s="9"/>
      <c r="B2" s="9"/>
      <c r="C2" s="9"/>
      <c r="D2" s="9"/>
      <c r="E2" s="9"/>
      <c r="F2" s="9"/>
      <c r="G2" s="9"/>
      <c r="H2" s="9"/>
      <c r="I2" s="9"/>
      <c r="J2" s="9"/>
      <c r="K2" s="9"/>
      <c r="L2" s="9"/>
      <c r="M2" s="9"/>
      <c r="N2" s="9"/>
    </row>
    <row r="3" spans="1:14" ht="42.75" customHeight="1" x14ac:dyDescent="0.25">
      <c r="A3" s="123" t="s">
        <v>1</v>
      </c>
      <c r="B3" s="123"/>
      <c r="C3" s="124" t="s">
        <v>2</v>
      </c>
      <c r="D3" s="124"/>
      <c r="E3" s="124"/>
      <c r="F3" s="124"/>
      <c r="G3" s="124"/>
      <c r="H3" s="124"/>
      <c r="I3" s="4"/>
      <c r="J3" s="4"/>
      <c r="K3" s="4"/>
      <c r="L3" s="4"/>
      <c r="M3" s="4"/>
      <c r="N3" s="4"/>
    </row>
    <row r="4" spans="1:14" ht="42.75" customHeight="1" x14ac:dyDescent="0.25">
      <c r="A4" s="123" t="s">
        <v>3</v>
      </c>
      <c r="B4" s="123"/>
      <c r="C4" s="124" t="s">
        <v>4</v>
      </c>
      <c r="D4" s="124"/>
      <c r="E4" s="124"/>
      <c r="F4" s="124"/>
      <c r="G4" s="124"/>
      <c r="H4" s="124"/>
      <c r="I4" s="4"/>
      <c r="J4" s="4"/>
      <c r="K4" s="4"/>
      <c r="L4" s="4"/>
      <c r="M4" s="4"/>
      <c r="N4" s="4"/>
    </row>
    <row r="5" spans="1:14" ht="15.75" customHeight="1" x14ac:dyDescent="0.25">
      <c r="A5" s="3"/>
      <c r="B5" s="3"/>
      <c r="C5" s="4"/>
      <c r="D5" s="10"/>
      <c r="E5" s="4"/>
      <c r="F5" s="4"/>
      <c r="G5" s="4"/>
      <c r="H5" s="4"/>
      <c r="I5" s="4"/>
      <c r="J5" s="4"/>
      <c r="K5" s="4"/>
      <c r="L5" s="4"/>
      <c r="M5" s="4"/>
      <c r="N5" s="4"/>
    </row>
    <row r="6" spans="1:14" ht="61.5" customHeight="1" x14ac:dyDescent="0.25">
      <c r="A6" s="5" t="s">
        <v>5</v>
      </c>
      <c r="B6" s="113" t="s">
        <v>6</v>
      </c>
      <c r="C6" s="115"/>
      <c r="D6" s="5" t="s">
        <v>7</v>
      </c>
      <c r="E6" s="5" t="s">
        <v>8</v>
      </c>
      <c r="F6" s="113" t="s">
        <v>9</v>
      </c>
      <c r="G6" s="114"/>
      <c r="H6" s="115"/>
      <c r="I6" s="113" t="s">
        <v>10</v>
      </c>
      <c r="J6" s="114"/>
      <c r="K6" s="115"/>
      <c r="L6" s="113" t="s">
        <v>11</v>
      </c>
      <c r="M6" s="114"/>
      <c r="N6" s="115"/>
    </row>
    <row r="7" spans="1:14" ht="15" customHeight="1" x14ac:dyDescent="0.25">
      <c r="A7" s="116">
        <v>1</v>
      </c>
      <c r="B7" s="102" t="s">
        <v>12</v>
      </c>
      <c r="C7" s="117"/>
      <c r="D7" s="117"/>
      <c r="E7" s="103"/>
      <c r="F7" s="102"/>
      <c r="G7" s="103"/>
      <c r="H7" s="8">
        <f>+G9+G10</f>
        <v>8</v>
      </c>
      <c r="I7" s="102"/>
      <c r="J7" s="103"/>
      <c r="K7" s="8">
        <f>+J9+J10</f>
        <v>23</v>
      </c>
      <c r="L7" s="102"/>
      <c r="M7" s="103"/>
      <c r="N7" s="8">
        <f>+M9+M10</f>
        <v>13</v>
      </c>
    </row>
    <row r="8" spans="1:14" ht="66" customHeight="1" x14ac:dyDescent="0.25">
      <c r="A8" s="116"/>
      <c r="B8" s="118" t="s">
        <v>13</v>
      </c>
      <c r="C8" s="119"/>
      <c r="D8" s="15" t="s">
        <v>14</v>
      </c>
      <c r="E8" s="120">
        <f>+SUM(D9:D10)</f>
        <v>27</v>
      </c>
      <c r="F8" s="16" t="s">
        <v>15</v>
      </c>
      <c r="G8" s="108" t="s">
        <v>16</v>
      </c>
      <c r="H8" s="109"/>
      <c r="I8" s="16" t="s">
        <v>17</v>
      </c>
      <c r="J8" s="108" t="s">
        <v>16</v>
      </c>
      <c r="K8" s="109"/>
      <c r="L8" s="16" t="s">
        <v>18</v>
      </c>
      <c r="M8" s="108" t="s">
        <v>16</v>
      </c>
      <c r="N8" s="109"/>
    </row>
    <row r="9" spans="1:14" ht="72" customHeight="1" x14ac:dyDescent="0.25">
      <c r="A9" s="116"/>
      <c r="B9" s="127" t="s">
        <v>19</v>
      </c>
      <c r="C9" s="119"/>
      <c r="D9" s="44">
        <v>15</v>
      </c>
      <c r="E9" s="121"/>
      <c r="F9" s="16" t="s">
        <v>20</v>
      </c>
      <c r="G9" s="110">
        <v>0</v>
      </c>
      <c r="H9" s="111"/>
      <c r="I9" s="16" t="s">
        <v>21</v>
      </c>
      <c r="J9" s="110">
        <v>15</v>
      </c>
      <c r="K9" s="111"/>
      <c r="L9" s="16" t="s">
        <v>22</v>
      </c>
      <c r="M9" s="110">
        <v>10</v>
      </c>
      <c r="N9" s="111"/>
    </row>
    <row r="10" spans="1:14" ht="115.5" customHeight="1" x14ac:dyDescent="0.25">
      <c r="A10" s="116"/>
      <c r="B10" s="128" t="s">
        <v>23</v>
      </c>
      <c r="C10" s="126"/>
      <c r="D10" s="6">
        <v>12</v>
      </c>
      <c r="E10" s="121"/>
      <c r="F10" s="14" t="s">
        <v>24</v>
      </c>
      <c r="G10" s="110">
        <v>8</v>
      </c>
      <c r="H10" s="111"/>
      <c r="I10" s="14" t="s">
        <v>25</v>
      </c>
      <c r="J10" s="110">
        <v>8</v>
      </c>
      <c r="K10" s="111"/>
      <c r="L10" s="14" t="s">
        <v>26</v>
      </c>
      <c r="M10" s="110">
        <v>3</v>
      </c>
      <c r="N10" s="111"/>
    </row>
    <row r="11" spans="1:14" ht="15" customHeight="1" x14ac:dyDescent="0.25">
      <c r="A11" s="116">
        <v>2</v>
      </c>
      <c r="B11" s="102" t="s">
        <v>27</v>
      </c>
      <c r="C11" s="117"/>
      <c r="D11" s="117"/>
      <c r="E11" s="103"/>
      <c r="F11" s="102" t="s">
        <v>28</v>
      </c>
      <c r="G11" s="103"/>
      <c r="H11" s="8">
        <f>+G13</f>
        <v>5</v>
      </c>
      <c r="I11" s="102" t="s">
        <v>28</v>
      </c>
      <c r="J11" s="103"/>
      <c r="K11" s="8">
        <f>+J13</f>
        <v>5</v>
      </c>
      <c r="L11" s="102" t="s">
        <v>28</v>
      </c>
      <c r="M11" s="103"/>
      <c r="N11" s="8">
        <f>+M13</f>
        <v>2</v>
      </c>
    </row>
    <row r="12" spans="1:14" ht="237.75" customHeight="1" x14ac:dyDescent="0.25">
      <c r="A12" s="116"/>
      <c r="B12" s="125" t="s">
        <v>29</v>
      </c>
      <c r="C12" s="126"/>
      <c r="D12" s="44" t="s">
        <v>14</v>
      </c>
      <c r="E12" s="129">
        <f>SUM(D13)</f>
        <v>5</v>
      </c>
      <c r="F12" s="104" t="s">
        <v>30</v>
      </c>
      <c r="G12" s="108" t="s">
        <v>16</v>
      </c>
      <c r="H12" s="109"/>
      <c r="I12" s="104" t="s">
        <v>31</v>
      </c>
      <c r="J12" s="108" t="s">
        <v>16</v>
      </c>
      <c r="K12" s="109"/>
      <c r="L12" s="104" t="s">
        <v>32</v>
      </c>
      <c r="M12" s="108" t="s">
        <v>16</v>
      </c>
      <c r="N12" s="109"/>
    </row>
    <row r="13" spans="1:14" ht="237.75" customHeight="1" x14ac:dyDescent="0.25">
      <c r="A13" s="116"/>
      <c r="B13" s="125" t="s">
        <v>33</v>
      </c>
      <c r="C13" s="126"/>
      <c r="D13" s="12">
        <v>5</v>
      </c>
      <c r="E13" s="129"/>
      <c r="F13" s="112"/>
      <c r="G13" s="110">
        <v>5</v>
      </c>
      <c r="H13" s="111"/>
      <c r="I13" s="112"/>
      <c r="J13" s="110">
        <v>5</v>
      </c>
      <c r="K13" s="111"/>
      <c r="L13" s="112"/>
      <c r="M13" s="110">
        <v>2</v>
      </c>
      <c r="N13" s="111"/>
    </row>
    <row r="14" spans="1:14" ht="15" customHeight="1" x14ac:dyDescent="0.25">
      <c r="A14" s="116">
        <v>3</v>
      </c>
      <c r="B14" s="102" t="s">
        <v>34</v>
      </c>
      <c r="C14" s="117"/>
      <c r="D14" s="117"/>
      <c r="E14" s="103"/>
      <c r="F14" s="102" t="s">
        <v>35</v>
      </c>
      <c r="G14" s="103"/>
      <c r="H14" s="8">
        <f>+G17+G18</f>
        <v>60</v>
      </c>
      <c r="I14" s="102"/>
      <c r="J14" s="103"/>
      <c r="K14" s="8">
        <f>+J17+J18</f>
        <v>60</v>
      </c>
      <c r="L14" s="102"/>
      <c r="M14" s="103"/>
      <c r="N14" s="8">
        <f>+M17+M18</f>
        <v>60</v>
      </c>
    </row>
    <row r="15" spans="1:14" ht="170.25" customHeight="1" x14ac:dyDescent="0.25">
      <c r="A15" s="116"/>
      <c r="B15" s="125" t="s">
        <v>36</v>
      </c>
      <c r="C15" s="126"/>
      <c r="D15" s="44" t="s">
        <v>14</v>
      </c>
      <c r="E15" s="129">
        <f>+D17+D18</f>
        <v>60</v>
      </c>
      <c r="F15" s="104" t="s">
        <v>37</v>
      </c>
      <c r="G15" s="108" t="s">
        <v>16</v>
      </c>
      <c r="H15" s="109"/>
      <c r="I15" s="104" t="s">
        <v>38</v>
      </c>
      <c r="J15" s="108" t="s">
        <v>16</v>
      </c>
      <c r="K15" s="109"/>
      <c r="L15" s="104" t="s">
        <v>39</v>
      </c>
      <c r="M15" s="108" t="s">
        <v>16</v>
      </c>
      <c r="N15" s="109"/>
    </row>
    <row r="16" spans="1:14" ht="170.25" customHeight="1" x14ac:dyDescent="0.25">
      <c r="A16" s="116"/>
      <c r="B16" s="125" t="s">
        <v>40</v>
      </c>
      <c r="C16" s="126"/>
      <c r="D16" s="44" t="s">
        <v>14</v>
      </c>
      <c r="E16" s="129"/>
      <c r="F16" s="105"/>
      <c r="G16" s="108" t="s">
        <v>16</v>
      </c>
      <c r="H16" s="109"/>
      <c r="I16" s="105"/>
      <c r="J16" s="108" t="s">
        <v>16</v>
      </c>
      <c r="K16" s="109"/>
      <c r="L16" s="105"/>
      <c r="M16" s="108" t="s">
        <v>16</v>
      </c>
      <c r="N16" s="109"/>
    </row>
    <row r="17" spans="1:14" ht="170.25" customHeight="1" x14ac:dyDescent="0.25">
      <c r="A17" s="116"/>
      <c r="B17" s="125" t="s">
        <v>41</v>
      </c>
      <c r="C17" s="126"/>
      <c r="D17" s="44">
        <v>40</v>
      </c>
      <c r="E17" s="129"/>
      <c r="F17" s="106"/>
      <c r="G17" s="110">
        <v>40</v>
      </c>
      <c r="H17" s="111"/>
      <c r="I17" s="106"/>
      <c r="J17" s="110">
        <v>40</v>
      </c>
      <c r="K17" s="111"/>
      <c r="L17" s="106"/>
      <c r="M17" s="110">
        <v>40</v>
      </c>
      <c r="N17" s="111"/>
    </row>
    <row r="18" spans="1:14" ht="170.25" customHeight="1" x14ac:dyDescent="0.25">
      <c r="A18" s="116"/>
      <c r="B18" s="118" t="s">
        <v>42</v>
      </c>
      <c r="C18" s="119"/>
      <c r="D18" s="12">
        <v>20</v>
      </c>
      <c r="E18" s="129"/>
      <c r="F18" s="107"/>
      <c r="G18" s="110">
        <v>20</v>
      </c>
      <c r="H18" s="111"/>
      <c r="I18" s="107"/>
      <c r="J18" s="110">
        <v>20</v>
      </c>
      <c r="K18" s="111"/>
      <c r="L18" s="107"/>
      <c r="M18" s="110">
        <v>20</v>
      </c>
      <c r="N18" s="111"/>
    </row>
    <row r="19" spans="1:14" ht="15" customHeight="1" x14ac:dyDescent="0.25">
      <c r="A19" s="116">
        <v>4</v>
      </c>
      <c r="B19" s="102" t="s">
        <v>43</v>
      </c>
      <c r="C19" s="117"/>
      <c r="D19" s="117"/>
      <c r="E19" s="103"/>
      <c r="F19" s="102" t="s">
        <v>44</v>
      </c>
      <c r="G19" s="103"/>
      <c r="H19" s="8">
        <f>+SUM(H20:H23)</f>
        <v>8</v>
      </c>
      <c r="I19" s="102" t="s">
        <v>44</v>
      </c>
      <c r="J19" s="103"/>
      <c r="K19" s="8">
        <f>+SUM(K20:K23)</f>
        <v>8</v>
      </c>
      <c r="L19" s="102" t="s">
        <v>44</v>
      </c>
      <c r="M19" s="103"/>
      <c r="N19" s="8">
        <f>+SUM(N20:N23)</f>
        <v>8</v>
      </c>
    </row>
    <row r="20" spans="1:14" ht="26.25" customHeight="1" x14ac:dyDescent="0.25">
      <c r="A20" s="116"/>
      <c r="B20" s="125" t="s">
        <v>45</v>
      </c>
      <c r="C20" s="126"/>
      <c r="D20" s="44">
        <v>2</v>
      </c>
      <c r="E20" s="130">
        <f>SUM(D20:D23)</f>
        <v>8</v>
      </c>
      <c r="F20" s="100" t="s">
        <v>45</v>
      </c>
      <c r="G20" s="101"/>
      <c r="H20" s="44">
        <v>2</v>
      </c>
      <c r="I20" s="100" t="s">
        <v>45</v>
      </c>
      <c r="J20" s="101"/>
      <c r="K20" s="44">
        <v>2</v>
      </c>
      <c r="L20" s="100" t="s">
        <v>45</v>
      </c>
      <c r="M20" s="101"/>
      <c r="N20" s="44">
        <v>2</v>
      </c>
    </row>
    <row r="21" spans="1:14" ht="26.25" customHeight="1" x14ac:dyDescent="0.25">
      <c r="A21" s="116"/>
      <c r="B21" s="125" t="s">
        <v>46</v>
      </c>
      <c r="C21" s="126"/>
      <c r="D21" s="12">
        <v>2</v>
      </c>
      <c r="E21" s="131"/>
      <c r="F21" s="100" t="s">
        <v>47</v>
      </c>
      <c r="G21" s="101"/>
      <c r="H21" s="44">
        <v>2</v>
      </c>
      <c r="I21" s="100" t="s">
        <v>47</v>
      </c>
      <c r="J21" s="101"/>
      <c r="K21" s="44">
        <v>2</v>
      </c>
      <c r="L21" s="100" t="s">
        <v>47</v>
      </c>
      <c r="M21" s="101"/>
      <c r="N21" s="44">
        <v>2</v>
      </c>
    </row>
    <row r="22" spans="1:14" ht="26.25" customHeight="1" x14ac:dyDescent="0.25">
      <c r="A22" s="116"/>
      <c r="B22" s="125" t="s">
        <v>48</v>
      </c>
      <c r="C22" s="126"/>
      <c r="D22" s="44">
        <v>2</v>
      </c>
      <c r="E22" s="131"/>
      <c r="F22" s="100" t="s">
        <v>48</v>
      </c>
      <c r="G22" s="101"/>
      <c r="H22" s="44">
        <v>2</v>
      </c>
      <c r="I22" s="100" t="s">
        <v>48</v>
      </c>
      <c r="J22" s="101"/>
      <c r="K22" s="44">
        <v>2</v>
      </c>
      <c r="L22" s="100" t="s">
        <v>48</v>
      </c>
      <c r="M22" s="101"/>
      <c r="N22" s="44">
        <v>2</v>
      </c>
    </row>
    <row r="23" spans="1:14" ht="26.25" customHeight="1" x14ac:dyDescent="0.25">
      <c r="A23" s="116"/>
      <c r="B23" s="125" t="s">
        <v>49</v>
      </c>
      <c r="C23" s="126"/>
      <c r="D23" s="12">
        <v>2</v>
      </c>
      <c r="E23" s="132"/>
      <c r="F23" s="100" t="s">
        <v>49</v>
      </c>
      <c r="G23" s="101"/>
      <c r="H23" s="44">
        <v>2</v>
      </c>
      <c r="I23" s="100" t="s">
        <v>49</v>
      </c>
      <c r="J23" s="101"/>
      <c r="K23" s="44">
        <v>2</v>
      </c>
      <c r="L23" s="100" t="s">
        <v>49</v>
      </c>
      <c r="M23" s="101"/>
      <c r="N23" s="44">
        <v>2</v>
      </c>
    </row>
    <row r="24" spans="1:14" ht="15.75" customHeight="1" x14ac:dyDescent="0.25">
      <c r="A24" s="102" t="s">
        <v>50</v>
      </c>
      <c r="B24" s="117"/>
      <c r="C24" s="117"/>
      <c r="D24" s="103"/>
      <c r="E24" s="7">
        <f>E8+E12+E15+E20</f>
        <v>100</v>
      </c>
      <c r="F24" s="102" t="s">
        <v>51</v>
      </c>
      <c r="G24" s="103"/>
      <c r="H24" s="7">
        <f>+H7+H11+H14+H19</f>
        <v>81</v>
      </c>
      <c r="I24" s="102" t="s">
        <v>51</v>
      </c>
      <c r="J24" s="103"/>
      <c r="K24" s="7">
        <f>+K7+K11+K14+K19</f>
        <v>96</v>
      </c>
      <c r="L24" s="102" t="s">
        <v>51</v>
      </c>
      <c r="M24" s="103"/>
      <c r="N24" s="7">
        <f>+N7+N11+N14+N19</f>
        <v>83</v>
      </c>
    </row>
    <row r="25" spans="1:14" x14ac:dyDescent="0.25">
      <c r="A25" s="2"/>
      <c r="B25" s="2"/>
    </row>
  </sheetData>
  <mergeCells count="95">
    <mergeCell ref="I24:J24"/>
    <mergeCell ref="J8:K8"/>
    <mergeCell ref="J9:K9"/>
    <mergeCell ref="J10:K10"/>
    <mergeCell ref="I11:J11"/>
    <mergeCell ref="I12:I13"/>
    <mergeCell ref="J12:K12"/>
    <mergeCell ref="J13:K13"/>
    <mergeCell ref="I14:J14"/>
    <mergeCell ref="I15:I18"/>
    <mergeCell ref="J15:K15"/>
    <mergeCell ref="J16:K16"/>
    <mergeCell ref="J17:K17"/>
    <mergeCell ref="J18:K18"/>
    <mergeCell ref="I19:J19"/>
    <mergeCell ref="I20:J20"/>
    <mergeCell ref="E20:E23"/>
    <mergeCell ref="F20:G20"/>
    <mergeCell ref="I23:J23"/>
    <mergeCell ref="I21:J21"/>
    <mergeCell ref="I22:J22"/>
    <mergeCell ref="F15:F18"/>
    <mergeCell ref="G15:H15"/>
    <mergeCell ref="B16:C16"/>
    <mergeCell ref="G16:H16"/>
    <mergeCell ref="A24:D24"/>
    <mergeCell ref="F24:G24"/>
    <mergeCell ref="B21:C21"/>
    <mergeCell ref="F21:G21"/>
    <mergeCell ref="B22:C22"/>
    <mergeCell ref="F22:G22"/>
    <mergeCell ref="B23:C23"/>
    <mergeCell ref="F23:G23"/>
    <mergeCell ref="A19:A23"/>
    <mergeCell ref="B19:E19"/>
    <mergeCell ref="F19:G19"/>
    <mergeCell ref="B20:C20"/>
    <mergeCell ref="A14:A18"/>
    <mergeCell ref="B14:E14"/>
    <mergeCell ref="F14:G14"/>
    <mergeCell ref="B15:C15"/>
    <mergeCell ref="A11:A13"/>
    <mergeCell ref="B11:E11"/>
    <mergeCell ref="F11:G11"/>
    <mergeCell ref="B12:C12"/>
    <mergeCell ref="B17:C17"/>
    <mergeCell ref="B18:C18"/>
    <mergeCell ref="E12:E13"/>
    <mergeCell ref="F12:F13"/>
    <mergeCell ref="G12:H12"/>
    <mergeCell ref="G17:H17"/>
    <mergeCell ref="G18:H18"/>
    <mergeCell ref="E15:E18"/>
    <mergeCell ref="B13:C13"/>
    <mergeCell ref="G9:H9"/>
    <mergeCell ref="G10:H10"/>
    <mergeCell ref="B9:C9"/>
    <mergeCell ref="B10:C10"/>
    <mergeCell ref="G13:H13"/>
    <mergeCell ref="A1:E1"/>
    <mergeCell ref="A3:B3"/>
    <mergeCell ref="A4:B4"/>
    <mergeCell ref="C3:H3"/>
    <mergeCell ref="C4:H4"/>
    <mergeCell ref="F6:H6"/>
    <mergeCell ref="I6:K6"/>
    <mergeCell ref="A7:A10"/>
    <mergeCell ref="B7:E7"/>
    <mergeCell ref="F7:G7"/>
    <mergeCell ref="I7:J7"/>
    <mergeCell ref="B8:C8"/>
    <mergeCell ref="E8:E10"/>
    <mergeCell ref="B6:C6"/>
    <mergeCell ref="G8:H8"/>
    <mergeCell ref="L6:N6"/>
    <mergeCell ref="L7:M7"/>
    <mergeCell ref="M8:N8"/>
    <mergeCell ref="M9:N9"/>
    <mergeCell ref="M10:N10"/>
    <mergeCell ref="L11:M11"/>
    <mergeCell ref="L12:L13"/>
    <mergeCell ref="M12:N12"/>
    <mergeCell ref="M13:N13"/>
    <mergeCell ref="L14:M14"/>
    <mergeCell ref="L15:L18"/>
    <mergeCell ref="M15:N15"/>
    <mergeCell ref="M16:N16"/>
    <mergeCell ref="M17:N17"/>
    <mergeCell ref="M18:N18"/>
    <mergeCell ref="L23:M23"/>
    <mergeCell ref="L24:M24"/>
    <mergeCell ref="L19:M19"/>
    <mergeCell ref="L20:M20"/>
    <mergeCell ref="L21:M21"/>
    <mergeCell ref="L22:M22"/>
  </mergeCells>
  <printOptions horizontalCentered="1" verticalCentered="1"/>
  <pageMargins left="0.25" right="0.25" top="0.75" bottom="0.75" header="0.3" footer="0.3"/>
  <pageSetup paperSize="8" scale="4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N27"/>
  <sheetViews>
    <sheetView workbookViewId="0">
      <selection activeCell="N26" sqref="N26"/>
    </sheetView>
  </sheetViews>
  <sheetFormatPr baseColWidth="10" defaultColWidth="11.44140625" defaultRowHeight="14.4" x14ac:dyDescent="0.3"/>
  <cols>
    <col min="1" max="1" width="5" bestFit="1" customWidth="1"/>
    <col min="2" max="10" width="2" bestFit="1" customWidth="1"/>
    <col min="11" max="13" width="3" bestFit="1" customWidth="1"/>
  </cols>
  <sheetData>
    <row r="1" spans="1:14" x14ac:dyDescent="0.3">
      <c r="A1">
        <v>1990</v>
      </c>
      <c r="B1">
        <v>1</v>
      </c>
      <c r="C1">
        <v>2</v>
      </c>
      <c r="D1">
        <v>3</v>
      </c>
      <c r="E1">
        <v>4</v>
      </c>
      <c r="F1">
        <v>5</v>
      </c>
      <c r="G1">
        <v>6</v>
      </c>
      <c r="H1">
        <v>7</v>
      </c>
      <c r="I1">
        <v>8</v>
      </c>
      <c r="J1">
        <v>9</v>
      </c>
      <c r="K1">
        <v>10</v>
      </c>
      <c r="L1">
        <v>11</v>
      </c>
      <c r="M1">
        <v>12</v>
      </c>
    </row>
    <row r="2" spans="1:14" x14ac:dyDescent="0.3">
      <c r="A2">
        <v>1991</v>
      </c>
      <c r="N2">
        <f>+SUM(B2:M2)</f>
        <v>0</v>
      </c>
    </row>
    <row r="3" spans="1:14" x14ac:dyDescent="0.3">
      <c r="A3">
        <v>1992</v>
      </c>
      <c r="N3">
        <f t="shared" ref="N3:N24" si="0">+SUM(B3:M3)</f>
        <v>0</v>
      </c>
    </row>
    <row r="4" spans="1:14" x14ac:dyDescent="0.3">
      <c r="A4">
        <v>1993</v>
      </c>
      <c r="N4">
        <f t="shared" si="0"/>
        <v>0</v>
      </c>
    </row>
    <row r="5" spans="1:14" x14ac:dyDescent="0.3">
      <c r="A5">
        <v>1994</v>
      </c>
      <c r="N5">
        <f t="shared" si="0"/>
        <v>0</v>
      </c>
    </row>
    <row r="6" spans="1:14" x14ac:dyDescent="0.3">
      <c r="A6">
        <v>1995</v>
      </c>
      <c r="B6">
        <v>1</v>
      </c>
      <c r="C6">
        <v>1</v>
      </c>
      <c r="D6">
        <v>1</v>
      </c>
      <c r="E6">
        <v>1</v>
      </c>
      <c r="F6">
        <v>1</v>
      </c>
      <c r="G6">
        <v>1</v>
      </c>
      <c r="H6">
        <v>1</v>
      </c>
      <c r="I6">
        <v>1</v>
      </c>
      <c r="J6">
        <v>1</v>
      </c>
      <c r="K6">
        <v>1</v>
      </c>
      <c r="L6">
        <v>1</v>
      </c>
      <c r="M6">
        <v>1</v>
      </c>
      <c r="N6">
        <f t="shared" si="0"/>
        <v>12</v>
      </c>
    </row>
    <row r="7" spans="1:14" x14ac:dyDescent="0.3">
      <c r="A7">
        <v>1996</v>
      </c>
      <c r="B7">
        <v>1</v>
      </c>
      <c r="C7">
        <v>1</v>
      </c>
      <c r="D7">
        <v>1</v>
      </c>
      <c r="E7">
        <v>1</v>
      </c>
      <c r="F7">
        <v>1</v>
      </c>
      <c r="G7">
        <v>1</v>
      </c>
      <c r="H7">
        <v>1</v>
      </c>
      <c r="I7">
        <v>1</v>
      </c>
      <c r="J7">
        <v>1</v>
      </c>
      <c r="K7">
        <v>1</v>
      </c>
      <c r="L7">
        <v>1</v>
      </c>
      <c r="M7">
        <v>1</v>
      </c>
      <c r="N7">
        <f t="shared" si="0"/>
        <v>12</v>
      </c>
    </row>
    <row r="8" spans="1:14" x14ac:dyDescent="0.3">
      <c r="A8">
        <v>1997</v>
      </c>
      <c r="B8">
        <v>1</v>
      </c>
      <c r="C8">
        <v>1</v>
      </c>
      <c r="D8">
        <v>1</v>
      </c>
      <c r="E8">
        <v>1</v>
      </c>
      <c r="F8">
        <v>1</v>
      </c>
      <c r="G8">
        <v>1</v>
      </c>
      <c r="H8">
        <v>1</v>
      </c>
      <c r="I8">
        <v>1</v>
      </c>
      <c r="J8">
        <v>1</v>
      </c>
      <c r="K8">
        <v>1</v>
      </c>
      <c r="L8">
        <v>1</v>
      </c>
      <c r="M8">
        <v>1</v>
      </c>
      <c r="N8">
        <f t="shared" si="0"/>
        <v>12</v>
      </c>
    </row>
    <row r="9" spans="1:14" x14ac:dyDescent="0.3">
      <c r="A9">
        <v>1998</v>
      </c>
      <c r="B9">
        <v>1</v>
      </c>
      <c r="C9">
        <v>1</v>
      </c>
      <c r="D9">
        <v>1</v>
      </c>
      <c r="E9">
        <v>1</v>
      </c>
      <c r="F9">
        <v>1</v>
      </c>
      <c r="G9">
        <v>1</v>
      </c>
      <c r="H9">
        <v>1</v>
      </c>
      <c r="I9">
        <v>1</v>
      </c>
      <c r="J9">
        <v>1</v>
      </c>
      <c r="K9">
        <v>1</v>
      </c>
      <c r="L9">
        <v>1</v>
      </c>
      <c r="M9">
        <v>1</v>
      </c>
      <c r="N9">
        <f t="shared" si="0"/>
        <v>12</v>
      </c>
    </row>
    <row r="10" spans="1:14" x14ac:dyDescent="0.3">
      <c r="A10">
        <v>1999</v>
      </c>
      <c r="B10">
        <v>1</v>
      </c>
      <c r="C10">
        <v>1</v>
      </c>
      <c r="D10">
        <v>1</v>
      </c>
      <c r="E10">
        <v>1</v>
      </c>
      <c r="F10">
        <v>1</v>
      </c>
      <c r="G10">
        <v>1</v>
      </c>
      <c r="H10">
        <v>1</v>
      </c>
      <c r="I10">
        <v>1</v>
      </c>
      <c r="J10">
        <v>1</v>
      </c>
      <c r="K10">
        <v>1</v>
      </c>
      <c r="L10">
        <v>1</v>
      </c>
      <c r="M10">
        <v>1</v>
      </c>
      <c r="N10">
        <f t="shared" si="0"/>
        <v>12</v>
      </c>
    </row>
    <row r="11" spans="1:14" x14ac:dyDescent="0.3">
      <c r="A11">
        <v>2000</v>
      </c>
      <c r="B11">
        <v>1</v>
      </c>
      <c r="C11">
        <v>1</v>
      </c>
      <c r="D11">
        <v>1</v>
      </c>
      <c r="E11">
        <v>1</v>
      </c>
      <c r="F11">
        <v>1</v>
      </c>
      <c r="G11">
        <v>1</v>
      </c>
      <c r="H11">
        <v>1</v>
      </c>
      <c r="I11">
        <v>1</v>
      </c>
      <c r="J11">
        <v>1</v>
      </c>
      <c r="K11">
        <v>1</v>
      </c>
      <c r="L11">
        <v>1</v>
      </c>
      <c r="M11">
        <v>1</v>
      </c>
      <c r="N11">
        <f t="shared" si="0"/>
        <v>12</v>
      </c>
    </row>
    <row r="12" spans="1:14" x14ac:dyDescent="0.3">
      <c r="A12">
        <v>2001</v>
      </c>
      <c r="B12">
        <v>1</v>
      </c>
      <c r="C12">
        <v>1</v>
      </c>
      <c r="D12">
        <v>1</v>
      </c>
      <c r="E12">
        <v>1</v>
      </c>
      <c r="F12">
        <v>1</v>
      </c>
      <c r="G12">
        <v>1</v>
      </c>
      <c r="H12">
        <v>1</v>
      </c>
      <c r="I12">
        <v>1</v>
      </c>
      <c r="J12">
        <v>1</v>
      </c>
      <c r="K12">
        <v>1</v>
      </c>
      <c r="L12">
        <v>1</v>
      </c>
      <c r="M12">
        <v>1</v>
      </c>
      <c r="N12">
        <f t="shared" si="0"/>
        <v>12</v>
      </c>
    </row>
    <row r="13" spans="1:14" x14ac:dyDescent="0.3">
      <c r="A13">
        <v>2002</v>
      </c>
      <c r="B13">
        <v>1</v>
      </c>
      <c r="C13">
        <v>1</v>
      </c>
      <c r="D13">
        <v>1</v>
      </c>
      <c r="E13">
        <v>1</v>
      </c>
      <c r="F13">
        <v>1</v>
      </c>
      <c r="G13">
        <v>1</v>
      </c>
      <c r="H13">
        <v>1</v>
      </c>
      <c r="I13">
        <v>1</v>
      </c>
      <c r="J13">
        <v>1</v>
      </c>
      <c r="K13">
        <v>1</v>
      </c>
      <c r="L13">
        <v>1</v>
      </c>
      <c r="M13">
        <v>1</v>
      </c>
      <c r="N13">
        <f t="shared" si="0"/>
        <v>12</v>
      </c>
    </row>
    <row r="14" spans="1:14" x14ac:dyDescent="0.3">
      <c r="A14">
        <v>2003</v>
      </c>
      <c r="B14">
        <v>1</v>
      </c>
      <c r="C14">
        <v>1</v>
      </c>
      <c r="D14">
        <v>1</v>
      </c>
      <c r="E14">
        <v>1</v>
      </c>
      <c r="F14">
        <v>1</v>
      </c>
      <c r="G14">
        <v>1</v>
      </c>
      <c r="H14">
        <v>1</v>
      </c>
      <c r="I14">
        <v>1</v>
      </c>
      <c r="J14">
        <v>1</v>
      </c>
      <c r="K14">
        <v>1</v>
      </c>
      <c r="L14">
        <v>1</v>
      </c>
      <c r="M14">
        <v>1</v>
      </c>
      <c r="N14">
        <f t="shared" si="0"/>
        <v>12</v>
      </c>
    </row>
    <row r="15" spans="1:14" x14ac:dyDescent="0.3">
      <c r="A15">
        <v>2004</v>
      </c>
      <c r="B15">
        <v>1</v>
      </c>
      <c r="C15">
        <v>1</v>
      </c>
      <c r="D15">
        <v>1</v>
      </c>
      <c r="E15">
        <v>1</v>
      </c>
      <c r="F15">
        <v>1</v>
      </c>
      <c r="G15">
        <v>1</v>
      </c>
      <c r="H15">
        <v>1</v>
      </c>
      <c r="I15">
        <v>1</v>
      </c>
      <c r="J15">
        <v>1</v>
      </c>
      <c r="K15">
        <v>1</v>
      </c>
      <c r="L15">
        <v>1</v>
      </c>
      <c r="M15">
        <v>1</v>
      </c>
      <c r="N15">
        <f t="shared" si="0"/>
        <v>12</v>
      </c>
    </row>
    <row r="16" spans="1:14" x14ac:dyDescent="0.3">
      <c r="A16">
        <v>2005</v>
      </c>
      <c r="B16">
        <v>1</v>
      </c>
      <c r="C16">
        <v>1</v>
      </c>
      <c r="D16">
        <v>1</v>
      </c>
      <c r="E16">
        <v>1</v>
      </c>
      <c r="F16">
        <v>1</v>
      </c>
      <c r="G16">
        <v>1</v>
      </c>
      <c r="H16">
        <v>1</v>
      </c>
      <c r="I16">
        <v>1</v>
      </c>
      <c r="J16">
        <v>1</v>
      </c>
      <c r="K16">
        <v>1</v>
      </c>
      <c r="L16">
        <v>1</v>
      </c>
      <c r="M16">
        <v>1</v>
      </c>
      <c r="N16">
        <f t="shared" si="0"/>
        <v>12</v>
      </c>
    </row>
    <row r="17" spans="1:14" x14ac:dyDescent="0.3">
      <c r="A17">
        <v>2006</v>
      </c>
      <c r="B17">
        <v>1</v>
      </c>
      <c r="C17">
        <v>1</v>
      </c>
      <c r="D17">
        <v>1</v>
      </c>
      <c r="E17">
        <v>1</v>
      </c>
      <c r="F17">
        <v>1</v>
      </c>
      <c r="G17">
        <v>1</v>
      </c>
      <c r="H17">
        <v>1</v>
      </c>
      <c r="I17">
        <v>1</v>
      </c>
      <c r="J17">
        <v>1</v>
      </c>
      <c r="K17">
        <v>1</v>
      </c>
      <c r="L17">
        <v>1</v>
      </c>
      <c r="M17">
        <v>1</v>
      </c>
      <c r="N17">
        <f t="shared" si="0"/>
        <v>12</v>
      </c>
    </row>
    <row r="18" spans="1:14" x14ac:dyDescent="0.3">
      <c r="A18">
        <v>2007</v>
      </c>
      <c r="B18">
        <v>1</v>
      </c>
      <c r="C18">
        <v>1</v>
      </c>
      <c r="D18">
        <v>1</v>
      </c>
      <c r="E18">
        <v>1</v>
      </c>
      <c r="F18">
        <v>1</v>
      </c>
      <c r="G18">
        <v>1</v>
      </c>
      <c r="H18">
        <v>1</v>
      </c>
      <c r="I18">
        <v>1</v>
      </c>
      <c r="J18">
        <v>1</v>
      </c>
      <c r="K18">
        <v>1</v>
      </c>
      <c r="L18">
        <v>1</v>
      </c>
      <c r="M18">
        <v>1</v>
      </c>
      <c r="N18">
        <f t="shared" si="0"/>
        <v>12</v>
      </c>
    </row>
    <row r="19" spans="1:14" x14ac:dyDescent="0.3">
      <c r="A19">
        <v>2008</v>
      </c>
      <c r="B19">
        <v>1</v>
      </c>
      <c r="C19">
        <v>1</v>
      </c>
      <c r="D19">
        <v>1</v>
      </c>
      <c r="E19">
        <v>1</v>
      </c>
      <c r="F19">
        <v>1</v>
      </c>
      <c r="G19">
        <v>1</v>
      </c>
      <c r="H19">
        <v>1</v>
      </c>
      <c r="I19">
        <v>1</v>
      </c>
      <c r="J19">
        <v>1</v>
      </c>
      <c r="K19">
        <v>1</v>
      </c>
      <c r="L19">
        <v>1</v>
      </c>
      <c r="M19">
        <v>1</v>
      </c>
      <c r="N19">
        <f t="shared" si="0"/>
        <v>12</v>
      </c>
    </row>
    <row r="20" spans="1:14" x14ac:dyDescent="0.3">
      <c r="A20">
        <v>2009</v>
      </c>
      <c r="B20">
        <v>1</v>
      </c>
      <c r="C20">
        <v>1</v>
      </c>
      <c r="D20">
        <v>1</v>
      </c>
      <c r="E20">
        <v>1</v>
      </c>
      <c r="F20">
        <v>1</v>
      </c>
      <c r="G20">
        <v>1</v>
      </c>
      <c r="H20">
        <v>1</v>
      </c>
      <c r="I20">
        <v>1</v>
      </c>
      <c r="J20">
        <v>1</v>
      </c>
      <c r="K20">
        <v>1</v>
      </c>
      <c r="L20">
        <v>1</v>
      </c>
      <c r="M20">
        <v>1</v>
      </c>
      <c r="N20">
        <f t="shared" si="0"/>
        <v>12</v>
      </c>
    </row>
    <row r="21" spans="1:14" x14ac:dyDescent="0.3">
      <c r="A21">
        <v>2010</v>
      </c>
      <c r="B21">
        <v>1</v>
      </c>
      <c r="C21">
        <v>1</v>
      </c>
      <c r="D21">
        <v>1</v>
      </c>
      <c r="E21">
        <v>1</v>
      </c>
      <c r="F21">
        <v>1</v>
      </c>
      <c r="G21">
        <v>1</v>
      </c>
      <c r="H21">
        <v>1</v>
      </c>
      <c r="I21">
        <v>1</v>
      </c>
      <c r="J21">
        <v>1</v>
      </c>
      <c r="K21">
        <v>1</v>
      </c>
      <c r="L21">
        <v>1</v>
      </c>
      <c r="M21">
        <v>1</v>
      </c>
      <c r="N21">
        <f t="shared" si="0"/>
        <v>12</v>
      </c>
    </row>
    <row r="22" spans="1:14" x14ac:dyDescent="0.3">
      <c r="A22">
        <v>2011</v>
      </c>
      <c r="B22">
        <v>1</v>
      </c>
      <c r="C22">
        <v>1</v>
      </c>
      <c r="D22">
        <v>1</v>
      </c>
      <c r="E22">
        <v>1</v>
      </c>
      <c r="F22">
        <v>1</v>
      </c>
      <c r="G22">
        <v>1</v>
      </c>
      <c r="H22">
        <v>1</v>
      </c>
      <c r="I22">
        <v>1</v>
      </c>
      <c r="J22">
        <v>1</v>
      </c>
      <c r="K22">
        <v>1</v>
      </c>
      <c r="L22">
        <v>1</v>
      </c>
      <c r="M22">
        <v>1</v>
      </c>
      <c r="N22">
        <f t="shared" si="0"/>
        <v>12</v>
      </c>
    </row>
    <row r="23" spans="1:14" x14ac:dyDescent="0.3">
      <c r="A23">
        <v>2012</v>
      </c>
      <c r="B23">
        <v>1</v>
      </c>
      <c r="C23">
        <v>1</v>
      </c>
      <c r="D23">
        <v>1</v>
      </c>
      <c r="E23">
        <v>1</v>
      </c>
      <c r="F23">
        <v>1</v>
      </c>
      <c r="G23">
        <v>1</v>
      </c>
      <c r="H23">
        <v>1</v>
      </c>
      <c r="I23">
        <v>1</v>
      </c>
      <c r="J23">
        <v>1</v>
      </c>
      <c r="K23">
        <v>1</v>
      </c>
      <c r="L23">
        <v>1</v>
      </c>
      <c r="M23">
        <v>1</v>
      </c>
      <c r="N23">
        <f t="shared" si="0"/>
        <v>12</v>
      </c>
    </row>
    <row r="24" spans="1:14" x14ac:dyDescent="0.3">
      <c r="A24">
        <v>2013</v>
      </c>
      <c r="B24">
        <v>1</v>
      </c>
      <c r="C24">
        <v>1</v>
      </c>
      <c r="D24">
        <v>1</v>
      </c>
      <c r="E24">
        <v>1</v>
      </c>
      <c r="F24">
        <v>1</v>
      </c>
      <c r="G24">
        <v>1</v>
      </c>
      <c r="H24">
        <v>1</v>
      </c>
      <c r="N24">
        <f t="shared" si="0"/>
        <v>7</v>
      </c>
    </row>
    <row r="25" spans="1:14" x14ac:dyDescent="0.3">
      <c r="N25">
        <f>SUM(N2:N24)</f>
        <v>223</v>
      </c>
    </row>
    <row r="26" spans="1:14" x14ac:dyDescent="0.3">
      <c r="N26">
        <f>+INT(N25/12)</f>
        <v>18</v>
      </c>
    </row>
    <row r="27" spans="1:14" x14ac:dyDescent="0.3">
      <c r="N27">
        <f>+N25-(N26*12)</f>
        <v>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dimension ref="A1:N31"/>
  <sheetViews>
    <sheetView topLeftCell="B5" workbookViewId="0">
      <selection activeCell="B5" sqref="A1:XFD1048576"/>
    </sheetView>
  </sheetViews>
  <sheetFormatPr baseColWidth="10" defaultColWidth="11.44140625" defaultRowHeight="13.8" x14ac:dyDescent="0.3"/>
  <cols>
    <col min="1" max="1" width="9" style="22" customWidth="1"/>
    <col min="2" max="2" width="70.6640625" style="22" customWidth="1"/>
    <col min="3" max="4" width="7.88671875" style="22" customWidth="1"/>
    <col min="5" max="5" width="65" style="34" customWidth="1"/>
    <col min="6" max="6" width="11.44140625" style="35"/>
    <col min="7" max="7" width="65" style="34" customWidth="1"/>
    <col min="8" max="8" width="11.44140625" style="35"/>
    <col min="9" max="9" width="65" style="34" customWidth="1"/>
    <col min="10" max="10" width="11.44140625" style="35"/>
    <col min="11" max="14" width="11.44140625" style="34"/>
    <col min="15" max="16384" width="11.44140625" style="22"/>
  </cols>
  <sheetData>
    <row r="1" spans="1:14" s="17" customFormat="1" ht="14.25" customHeight="1" x14ac:dyDescent="0.25">
      <c r="A1" s="135" t="s">
        <v>0</v>
      </c>
      <c r="B1" s="135"/>
      <c r="C1" s="135"/>
      <c r="D1" s="135"/>
      <c r="E1" s="13"/>
      <c r="F1" s="30"/>
      <c r="G1" s="13"/>
      <c r="H1" s="30"/>
      <c r="I1" s="13"/>
      <c r="J1" s="30"/>
      <c r="K1" s="33"/>
      <c r="L1" s="33"/>
      <c r="M1" s="33"/>
      <c r="N1" s="33"/>
    </row>
    <row r="2" spans="1:14" s="17" customFormat="1" x14ac:dyDescent="0.25">
      <c r="A2" s="46"/>
      <c r="B2" s="46"/>
      <c r="C2" s="46"/>
      <c r="D2" s="46"/>
      <c r="E2" s="9"/>
      <c r="F2" s="31"/>
      <c r="G2" s="9"/>
      <c r="H2" s="31"/>
      <c r="I2" s="9"/>
      <c r="J2" s="31"/>
      <c r="K2" s="33"/>
      <c r="L2" s="33"/>
      <c r="M2" s="33"/>
      <c r="N2" s="33"/>
    </row>
    <row r="3" spans="1:14" s="17" customFormat="1" ht="38.25" customHeight="1" x14ac:dyDescent="0.25">
      <c r="A3" s="28" t="s">
        <v>1</v>
      </c>
      <c r="B3" s="144" t="s">
        <v>2</v>
      </c>
      <c r="C3" s="144"/>
      <c r="D3" s="144"/>
      <c r="E3" s="4"/>
      <c r="F3" s="32"/>
      <c r="G3" s="4"/>
      <c r="H3" s="32"/>
      <c r="I3" s="4"/>
      <c r="J3" s="32"/>
      <c r="K3" s="33"/>
      <c r="L3" s="33"/>
      <c r="M3" s="33"/>
      <c r="N3" s="33"/>
    </row>
    <row r="4" spans="1:14" s="17" customFormat="1" ht="29.25" customHeight="1" x14ac:dyDescent="0.25">
      <c r="A4" s="28" t="s">
        <v>3</v>
      </c>
      <c r="B4" s="144" t="s">
        <v>52</v>
      </c>
      <c r="C4" s="144"/>
      <c r="D4" s="144"/>
      <c r="E4" s="4"/>
      <c r="F4" s="32"/>
      <c r="G4" s="4"/>
      <c r="H4" s="32"/>
      <c r="I4" s="4"/>
      <c r="J4" s="32"/>
      <c r="K4" s="33"/>
      <c r="L4" s="33"/>
      <c r="M4" s="33"/>
      <c r="N4" s="33"/>
    </row>
    <row r="5" spans="1:14" s="17" customFormat="1" ht="20.25" customHeight="1" x14ac:dyDescent="0.25">
      <c r="A5" s="29"/>
      <c r="B5" s="29"/>
      <c r="C5" s="18"/>
      <c r="D5" s="18"/>
      <c r="E5" s="4"/>
      <c r="F5" s="32"/>
      <c r="G5" s="4"/>
      <c r="H5" s="32"/>
      <c r="I5" s="4"/>
      <c r="J5" s="32"/>
      <c r="K5" s="33"/>
      <c r="L5" s="33"/>
      <c r="M5" s="33"/>
      <c r="N5" s="33"/>
    </row>
    <row r="6" spans="1:14" s="17" customFormat="1" ht="20.25" customHeight="1" x14ac:dyDescent="0.25">
      <c r="A6" s="29"/>
      <c r="B6" s="29"/>
      <c r="C6" s="18"/>
      <c r="D6" s="18"/>
      <c r="E6" s="145"/>
      <c r="F6" s="145"/>
      <c r="G6" s="145"/>
      <c r="H6" s="145"/>
      <c r="I6" s="145"/>
      <c r="J6" s="145"/>
      <c r="K6" s="33"/>
      <c r="L6" s="33"/>
      <c r="M6" s="33"/>
      <c r="N6" s="33"/>
    </row>
    <row r="7" spans="1:14" ht="25.5" customHeight="1" x14ac:dyDescent="0.3">
      <c r="A7" s="47">
        <v>1</v>
      </c>
      <c r="B7" s="19" t="s">
        <v>53</v>
      </c>
      <c r="C7" s="149" t="s">
        <v>54</v>
      </c>
      <c r="D7" s="150"/>
      <c r="E7" s="146" t="s">
        <v>55</v>
      </c>
      <c r="F7" s="146"/>
      <c r="G7" s="146" t="s">
        <v>56</v>
      </c>
      <c r="H7" s="146"/>
      <c r="I7" s="146" t="s">
        <v>57</v>
      </c>
      <c r="J7" s="146"/>
    </row>
    <row r="8" spans="1:14" x14ac:dyDescent="0.3">
      <c r="A8" s="133"/>
      <c r="B8" s="134" t="s">
        <v>58</v>
      </c>
      <c r="C8" s="133" t="s">
        <v>59</v>
      </c>
      <c r="D8" s="133"/>
      <c r="E8" s="147" t="s">
        <v>60</v>
      </c>
      <c r="F8" s="148" t="s">
        <v>16</v>
      </c>
      <c r="G8" s="147" t="s">
        <v>61</v>
      </c>
      <c r="H8" s="148" t="s">
        <v>16</v>
      </c>
      <c r="I8" s="147" t="s">
        <v>62</v>
      </c>
      <c r="J8" s="148" t="s">
        <v>16</v>
      </c>
    </row>
    <row r="9" spans="1:14" x14ac:dyDescent="0.3">
      <c r="A9" s="133"/>
      <c r="B9" s="134"/>
      <c r="C9" s="45" t="s">
        <v>63</v>
      </c>
      <c r="D9" s="45" t="s">
        <v>64</v>
      </c>
      <c r="E9" s="147"/>
      <c r="F9" s="148"/>
      <c r="G9" s="147"/>
      <c r="H9" s="148"/>
      <c r="I9" s="147"/>
      <c r="J9" s="148"/>
    </row>
    <row r="10" spans="1:14" x14ac:dyDescent="0.3">
      <c r="A10" s="133"/>
      <c r="B10" s="20" t="s">
        <v>65</v>
      </c>
      <c r="C10" s="133"/>
      <c r="D10" s="133"/>
      <c r="E10" s="37"/>
      <c r="F10" s="38"/>
      <c r="G10" s="37"/>
      <c r="H10" s="38"/>
      <c r="I10" s="37"/>
      <c r="J10" s="38"/>
    </row>
    <row r="11" spans="1:14" ht="57.75" customHeight="1" x14ac:dyDescent="0.3">
      <c r="A11" s="133"/>
      <c r="B11" s="20" t="s">
        <v>66</v>
      </c>
      <c r="C11" s="133" t="s">
        <v>67</v>
      </c>
      <c r="D11" s="133"/>
      <c r="E11" s="49" t="s">
        <v>68</v>
      </c>
      <c r="F11" s="48">
        <v>10</v>
      </c>
      <c r="G11" s="49" t="s">
        <v>69</v>
      </c>
      <c r="H11" s="48">
        <v>10</v>
      </c>
      <c r="I11" s="49" t="s">
        <v>70</v>
      </c>
      <c r="J11" s="48">
        <v>10</v>
      </c>
    </row>
    <row r="12" spans="1:14" ht="57.75" customHeight="1" x14ac:dyDescent="0.3">
      <c r="A12" s="133"/>
      <c r="B12" s="20" t="s">
        <v>71</v>
      </c>
      <c r="C12" s="133" t="s">
        <v>72</v>
      </c>
      <c r="D12" s="133"/>
      <c r="E12" s="36" t="s">
        <v>73</v>
      </c>
      <c r="F12" s="48">
        <v>6</v>
      </c>
      <c r="G12" s="36" t="s">
        <v>74</v>
      </c>
      <c r="H12" s="48">
        <v>0</v>
      </c>
      <c r="I12" s="36" t="s">
        <v>74</v>
      </c>
      <c r="J12" s="48">
        <v>0</v>
      </c>
    </row>
    <row r="13" spans="1:14" ht="57.75" customHeight="1" x14ac:dyDescent="0.3">
      <c r="A13" s="133"/>
      <c r="B13" s="20" t="s">
        <v>75</v>
      </c>
      <c r="C13" s="133" t="s">
        <v>76</v>
      </c>
      <c r="D13" s="133"/>
      <c r="E13" s="36" t="s">
        <v>77</v>
      </c>
      <c r="F13" s="48">
        <v>1</v>
      </c>
      <c r="G13" s="36" t="s">
        <v>74</v>
      </c>
      <c r="H13" s="48">
        <v>0</v>
      </c>
      <c r="I13" s="36" t="s">
        <v>78</v>
      </c>
      <c r="J13" s="48">
        <v>1</v>
      </c>
    </row>
    <row r="14" spans="1:14" ht="30.75" customHeight="1" x14ac:dyDescent="0.3">
      <c r="A14" s="47">
        <v>2</v>
      </c>
      <c r="B14" s="19" t="s">
        <v>79</v>
      </c>
      <c r="C14" s="136" t="s">
        <v>80</v>
      </c>
      <c r="D14" s="136"/>
      <c r="E14" s="40"/>
      <c r="F14" s="39"/>
      <c r="G14" s="40"/>
      <c r="H14" s="39"/>
      <c r="I14" s="40"/>
      <c r="J14" s="39"/>
    </row>
    <row r="15" spans="1:14" x14ac:dyDescent="0.3">
      <c r="A15" s="141"/>
      <c r="B15" s="23" t="s">
        <v>81</v>
      </c>
      <c r="C15" s="133" t="s">
        <v>59</v>
      </c>
      <c r="D15" s="133"/>
      <c r="E15" s="151" t="s">
        <v>82</v>
      </c>
      <c r="F15" s="148" t="s">
        <v>16</v>
      </c>
      <c r="G15" s="151" t="s">
        <v>83</v>
      </c>
      <c r="H15" s="148" t="s">
        <v>16</v>
      </c>
      <c r="I15" s="151" t="s">
        <v>84</v>
      </c>
      <c r="J15" s="148" t="s">
        <v>16</v>
      </c>
    </row>
    <row r="16" spans="1:14" x14ac:dyDescent="0.3">
      <c r="A16" s="142"/>
      <c r="B16" s="24" t="s">
        <v>85</v>
      </c>
      <c r="C16" s="133" t="s">
        <v>63</v>
      </c>
      <c r="D16" s="133"/>
      <c r="E16" s="148"/>
      <c r="F16" s="148"/>
      <c r="G16" s="148"/>
      <c r="H16" s="148"/>
      <c r="I16" s="148"/>
      <c r="J16" s="148"/>
    </row>
    <row r="17" spans="1:10" x14ac:dyDescent="0.3">
      <c r="A17" s="142"/>
      <c r="B17" s="25"/>
      <c r="C17" s="133" t="s">
        <v>86</v>
      </c>
      <c r="D17" s="133"/>
      <c r="E17" s="148"/>
      <c r="F17" s="152">
        <v>10</v>
      </c>
      <c r="G17" s="148"/>
      <c r="H17" s="152">
        <v>10</v>
      </c>
      <c r="I17" s="148"/>
      <c r="J17" s="152">
        <v>10</v>
      </c>
    </row>
    <row r="18" spans="1:10" x14ac:dyDescent="0.3">
      <c r="A18" s="143"/>
      <c r="B18" s="26" t="s">
        <v>87</v>
      </c>
      <c r="C18" s="133"/>
      <c r="D18" s="133"/>
      <c r="E18" s="148"/>
      <c r="F18" s="152"/>
      <c r="G18" s="148"/>
      <c r="H18" s="152"/>
      <c r="I18" s="148"/>
      <c r="J18" s="152"/>
    </row>
    <row r="19" spans="1:10" x14ac:dyDescent="0.3">
      <c r="A19" s="142"/>
      <c r="B19" s="23" t="s">
        <v>88</v>
      </c>
      <c r="C19" s="133" t="s">
        <v>59</v>
      </c>
      <c r="D19" s="133"/>
      <c r="E19" s="153" t="s">
        <v>89</v>
      </c>
      <c r="F19" s="148" t="s">
        <v>16</v>
      </c>
      <c r="G19" s="153" t="s">
        <v>90</v>
      </c>
      <c r="H19" s="148" t="s">
        <v>16</v>
      </c>
      <c r="I19" s="153" t="s">
        <v>91</v>
      </c>
      <c r="J19" s="148" t="s">
        <v>16</v>
      </c>
    </row>
    <row r="20" spans="1:10" ht="27.6" x14ac:dyDescent="0.3">
      <c r="A20" s="142"/>
      <c r="B20" s="24" t="s">
        <v>92</v>
      </c>
      <c r="C20" s="133"/>
      <c r="D20" s="133"/>
      <c r="E20" s="147"/>
      <c r="F20" s="148"/>
      <c r="G20" s="147"/>
      <c r="H20" s="148"/>
      <c r="I20" s="147"/>
      <c r="J20" s="148"/>
    </row>
    <row r="21" spans="1:10" x14ac:dyDescent="0.3">
      <c r="A21" s="142"/>
      <c r="B21" s="24"/>
      <c r="C21" s="45" t="s">
        <v>63</v>
      </c>
      <c r="D21" s="45" t="s">
        <v>64</v>
      </c>
      <c r="E21" s="147"/>
      <c r="F21" s="152">
        <v>60</v>
      </c>
      <c r="G21" s="147"/>
      <c r="H21" s="152">
        <v>40</v>
      </c>
      <c r="I21" s="147"/>
      <c r="J21" s="152">
        <v>60</v>
      </c>
    </row>
    <row r="22" spans="1:10" x14ac:dyDescent="0.3">
      <c r="A22" s="142"/>
      <c r="B22" s="24" t="s">
        <v>93</v>
      </c>
      <c r="C22" s="133" t="s">
        <v>94</v>
      </c>
      <c r="D22" s="133"/>
      <c r="E22" s="147"/>
      <c r="F22" s="152"/>
      <c r="G22" s="147"/>
      <c r="H22" s="152"/>
      <c r="I22" s="147"/>
      <c r="J22" s="152"/>
    </row>
    <row r="23" spans="1:10" x14ac:dyDescent="0.3">
      <c r="A23" s="142"/>
      <c r="B23" s="24" t="s">
        <v>95</v>
      </c>
      <c r="C23" s="133"/>
      <c r="D23" s="133"/>
      <c r="E23" s="147"/>
      <c r="F23" s="152"/>
      <c r="G23" s="147"/>
      <c r="H23" s="152"/>
      <c r="I23" s="147"/>
      <c r="J23" s="152"/>
    </row>
    <row r="24" spans="1:10" x14ac:dyDescent="0.3">
      <c r="A24" s="142"/>
      <c r="B24" s="24" t="s">
        <v>96</v>
      </c>
      <c r="C24" s="133"/>
      <c r="D24" s="133"/>
      <c r="E24" s="147"/>
      <c r="F24" s="152"/>
      <c r="G24" s="147"/>
      <c r="H24" s="152"/>
      <c r="I24" s="147"/>
      <c r="J24" s="152"/>
    </row>
    <row r="25" spans="1:10" x14ac:dyDescent="0.3">
      <c r="A25" s="143"/>
      <c r="B25" s="27" t="s">
        <v>97</v>
      </c>
      <c r="C25" s="133"/>
      <c r="D25" s="133"/>
      <c r="E25" s="147"/>
      <c r="F25" s="152"/>
      <c r="G25" s="147"/>
      <c r="H25" s="152"/>
      <c r="I25" s="147"/>
      <c r="J25" s="152"/>
    </row>
    <row r="26" spans="1:10" ht="24" customHeight="1" x14ac:dyDescent="0.3">
      <c r="A26" s="47">
        <v>3</v>
      </c>
      <c r="B26" s="19" t="s">
        <v>98</v>
      </c>
      <c r="C26" s="136" t="s">
        <v>99</v>
      </c>
      <c r="D26" s="136"/>
      <c r="E26" s="154"/>
      <c r="F26" s="39"/>
      <c r="G26" s="154"/>
      <c r="H26" s="39"/>
      <c r="I26" s="154"/>
      <c r="J26" s="39"/>
    </row>
    <row r="27" spans="1:10" x14ac:dyDescent="0.3">
      <c r="A27" s="137"/>
      <c r="B27" s="21" t="s">
        <v>45</v>
      </c>
      <c r="C27" s="140">
        <v>3</v>
      </c>
      <c r="D27" s="140"/>
      <c r="E27" s="155"/>
      <c r="F27" s="39">
        <v>3</v>
      </c>
      <c r="G27" s="155"/>
      <c r="H27" s="39">
        <v>3</v>
      </c>
      <c r="I27" s="155"/>
      <c r="J27" s="39">
        <v>3</v>
      </c>
    </row>
    <row r="28" spans="1:10" x14ac:dyDescent="0.3">
      <c r="A28" s="138"/>
      <c r="B28" s="21" t="s">
        <v>47</v>
      </c>
      <c r="C28" s="140">
        <v>3</v>
      </c>
      <c r="D28" s="140"/>
      <c r="E28" s="155"/>
      <c r="F28" s="39">
        <v>3</v>
      </c>
      <c r="G28" s="155"/>
      <c r="H28" s="39">
        <v>3</v>
      </c>
      <c r="I28" s="155"/>
      <c r="J28" s="39">
        <v>3</v>
      </c>
    </row>
    <row r="29" spans="1:10" x14ac:dyDescent="0.3">
      <c r="A29" s="138"/>
      <c r="B29" s="21" t="s">
        <v>48</v>
      </c>
      <c r="C29" s="140">
        <v>2</v>
      </c>
      <c r="D29" s="140"/>
      <c r="E29" s="155"/>
      <c r="F29" s="39">
        <v>2</v>
      </c>
      <c r="G29" s="155"/>
      <c r="H29" s="39">
        <v>2</v>
      </c>
      <c r="I29" s="155"/>
      <c r="J29" s="39">
        <v>2</v>
      </c>
    </row>
    <row r="30" spans="1:10" x14ac:dyDescent="0.3">
      <c r="A30" s="139"/>
      <c r="B30" s="21" t="s">
        <v>49</v>
      </c>
      <c r="C30" s="140">
        <v>2</v>
      </c>
      <c r="D30" s="140"/>
      <c r="E30" s="155"/>
      <c r="F30" s="41">
        <v>2</v>
      </c>
      <c r="G30" s="155"/>
      <c r="H30" s="41">
        <v>2</v>
      </c>
      <c r="I30" s="155"/>
      <c r="J30" s="41">
        <v>2</v>
      </c>
    </row>
    <row r="31" spans="1:10" x14ac:dyDescent="0.3">
      <c r="A31" s="156" t="s">
        <v>100</v>
      </c>
      <c r="B31" s="157"/>
      <c r="C31" s="136">
        <v>100</v>
      </c>
      <c r="D31" s="136"/>
      <c r="E31" s="42" t="s">
        <v>101</v>
      </c>
      <c r="F31" s="43">
        <f>SUM(F11:F30)</f>
        <v>97</v>
      </c>
      <c r="G31" s="42" t="s">
        <v>101</v>
      </c>
      <c r="H31" s="43">
        <f>SUM(H11:H30)</f>
        <v>70</v>
      </c>
      <c r="I31" s="42" t="s">
        <v>101</v>
      </c>
      <c r="J31" s="43">
        <f>SUM(J11:J30)</f>
        <v>91</v>
      </c>
    </row>
  </sheetData>
  <mergeCells count="60">
    <mergeCell ref="I19:I25"/>
    <mergeCell ref="J19:J20"/>
    <mergeCell ref="J21:J25"/>
    <mergeCell ref="I26:I30"/>
    <mergeCell ref="A31:B31"/>
    <mergeCell ref="C31:D31"/>
    <mergeCell ref="G19:G25"/>
    <mergeCell ref="H19:H20"/>
    <mergeCell ref="H21:H25"/>
    <mergeCell ref="G26:G30"/>
    <mergeCell ref="E26:E30"/>
    <mergeCell ref="C22:D25"/>
    <mergeCell ref="I6:J6"/>
    <mergeCell ref="I7:J7"/>
    <mergeCell ref="I8:I9"/>
    <mergeCell ref="J8:J9"/>
    <mergeCell ref="I15:I18"/>
    <mergeCell ref="J15:J16"/>
    <mergeCell ref="J17:J18"/>
    <mergeCell ref="G7:H7"/>
    <mergeCell ref="G6:H6"/>
    <mergeCell ref="G8:G9"/>
    <mergeCell ref="H8:H9"/>
    <mergeCell ref="G15:G18"/>
    <mergeCell ref="H15:H16"/>
    <mergeCell ref="H17:H18"/>
    <mergeCell ref="E15:E18"/>
    <mergeCell ref="F15:F16"/>
    <mergeCell ref="F17:F18"/>
    <mergeCell ref="F19:F20"/>
    <mergeCell ref="F21:F25"/>
    <mergeCell ref="E19:E25"/>
    <mergeCell ref="B3:D3"/>
    <mergeCell ref="B4:D4"/>
    <mergeCell ref="E6:F6"/>
    <mergeCell ref="E7:F7"/>
    <mergeCell ref="E8:E9"/>
    <mergeCell ref="F8:F9"/>
    <mergeCell ref="C7:D7"/>
    <mergeCell ref="A1:D1"/>
    <mergeCell ref="C12:D12"/>
    <mergeCell ref="C13:D13"/>
    <mergeCell ref="C26:D26"/>
    <mergeCell ref="A27:A30"/>
    <mergeCell ref="C27:D27"/>
    <mergeCell ref="C28:D28"/>
    <mergeCell ref="C29:D29"/>
    <mergeCell ref="C30:D30"/>
    <mergeCell ref="C14:D14"/>
    <mergeCell ref="A15:A18"/>
    <mergeCell ref="C15:D15"/>
    <mergeCell ref="C16:D16"/>
    <mergeCell ref="C17:D18"/>
    <mergeCell ref="A19:A25"/>
    <mergeCell ref="C19:D20"/>
    <mergeCell ref="A8:A13"/>
    <mergeCell ref="B8:B9"/>
    <mergeCell ref="C8:D8"/>
    <mergeCell ref="C11:D11"/>
    <mergeCell ref="C10:D1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N31"/>
  <sheetViews>
    <sheetView topLeftCell="A7" workbookViewId="0">
      <selection activeCell="A7" sqref="A1:XFD1048576"/>
    </sheetView>
  </sheetViews>
  <sheetFormatPr baseColWidth="10" defaultColWidth="11.44140625" defaultRowHeight="13.8" x14ac:dyDescent="0.3"/>
  <cols>
    <col min="1" max="1" width="9" style="22" customWidth="1"/>
    <col min="2" max="2" width="70.6640625" style="22" customWidth="1"/>
    <col min="3" max="4" width="7.88671875" style="22" customWidth="1"/>
    <col min="5" max="5" width="65" style="34" customWidth="1"/>
    <col min="6" max="6" width="11.44140625" style="35"/>
    <col min="7" max="7" width="65" style="34" customWidth="1"/>
    <col min="8" max="8" width="11.44140625" style="35"/>
    <col min="9" max="9" width="65" style="34" customWidth="1"/>
    <col min="10" max="10" width="11.44140625" style="35"/>
    <col min="11" max="14" width="11.44140625" style="34"/>
    <col min="15" max="16384" width="11.44140625" style="22"/>
  </cols>
  <sheetData>
    <row r="1" spans="1:14" s="17" customFormat="1" ht="14.25" customHeight="1" x14ac:dyDescent="0.25">
      <c r="A1" s="135" t="s">
        <v>0</v>
      </c>
      <c r="B1" s="135"/>
      <c r="C1" s="135"/>
      <c r="D1" s="135"/>
      <c r="E1" s="13"/>
      <c r="F1" s="30"/>
      <c r="G1" s="13"/>
      <c r="H1" s="30"/>
      <c r="I1" s="13"/>
      <c r="J1" s="30"/>
      <c r="K1" s="33"/>
      <c r="L1" s="33"/>
      <c r="M1" s="33"/>
      <c r="N1" s="33"/>
    </row>
    <row r="2" spans="1:14" s="17" customFormat="1" x14ac:dyDescent="0.25">
      <c r="A2" s="46"/>
      <c r="B2" s="46"/>
      <c r="C2" s="46"/>
      <c r="D2" s="46"/>
      <c r="E2" s="9"/>
      <c r="F2" s="31"/>
      <c r="G2" s="9"/>
      <c r="H2" s="31"/>
      <c r="I2" s="9"/>
      <c r="J2" s="31"/>
      <c r="K2" s="33"/>
      <c r="L2" s="33"/>
      <c r="M2" s="33"/>
      <c r="N2" s="33"/>
    </row>
    <row r="3" spans="1:14" s="17" customFormat="1" ht="38.25" customHeight="1" x14ac:dyDescent="0.25">
      <c r="A3" s="28" t="s">
        <v>1</v>
      </c>
      <c r="B3" s="144" t="s">
        <v>2</v>
      </c>
      <c r="C3" s="144"/>
      <c r="D3" s="144"/>
      <c r="E3" s="4"/>
      <c r="F3" s="32"/>
      <c r="G3" s="4"/>
      <c r="H3" s="32"/>
      <c r="I3" s="4"/>
      <c r="J3" s="32"/>
      <c r="K3" s="33"/>
      <c r="L3" s="33"/>
      <c r="M3" s="33"/>
      <c r="N3" s="33"/>
    </row>
    <row r="4" spans="1:14" s="17" customFormat="1" ht="29.25" customHeight="1" x14ac:dyDescent="0.25">
      <c r="A4" s="28" t="s">
        <v>3</v>
      </c>
      <c r="B4" s="144" t="s">
        <v>52</v>
      </c>
      <c r="C4" s="144"/>
      <c r="D4" s="144"/>
      <c r="E4" s="4"/>
      <c r="F4" s="32"/>
      <c r="G4" s="4"/>
      <c r="H4" s="32"/>
      <c r="I4" s="4"/>
      <c r="J4" s="32"/>
      <c r="K4" s="33"/>
      <c r="L4" s="33"/>
      <c r="M4" s="33"/>
      <c r="N4" s="33"/>
    </row>
    <row r="5" spans="1:14" s="17" customFormat="1" ht="20.25" customHeight="1" x14ac:dyDescent="0.25">
      <c r="A5" s="29"/>
      <c r="B5" s="29"/>
      <c r="C5" s="18"/>
      <c r="D5" s="18"/>
      <c r="E5" s="4"/>
      <c r="F5" s="32"/>
      <c r="G5" s="4"/>
      <c r="H5" s="32"/>
      <c r="I5" s="4"/>
      <c r="J5" s="32"/>
      <c r="K5" s="33"/>
      <c r="L5" s="33"/>
      <c r="M5" s="33"/>
      <c r="N5" s="33"/>
    </row>
    <row r="6" spans="1:14" s="17" customFormat="1" ht="20.25" customHeight="1" x14ac:dyDescent="0.25">
      <c r="A6" s="29"/>
      <c r="B6" s="29"/>
      <c r="C6" s="18"/>
      <c r="D6" s="18"/>
      <c r="E6" s="145"/>
      <c r="F6" s="145"/>
      <c r="G6" s="145"/>
      <c r="H6" s="145"/>
      <c r="I6" s="145"/>
      <c r="J6" s="145"/>
      <c r="K6" s="33"/>
      <c r="L6" s="33"/>
      <c r="M6" s="33"/>
      <c r="N6" s="33"/>
    </row>
    <row r="7" spans="1:14" ht="25.5" customHeight="1" x14ac:dyDescent="0.3">
      <c r="A7" s="47">
        <v>1</v>
      </c>
      <c r="B7" s="19" t="s">
        <v>53</v>
      </c>
      <c r="C7" s="149" t="s">
        <v>54</v>
      </c>
      <c r="D7" s="150"/>
      <c r="E7" s="146" t="s">
        <v>55</v>
      </c>
      <c r="F7" s="146"/>
      <c r="G7" s="146" t="s">
        <v>56</v>
      </c>
      <c r="H7" s="146"/>
      <c r="I7" s="146" t="s">
        <v>57</v>
      </c>
      <c r="J7" s="146"/>
    </row>
    <row r="8" spans="1:14" x14ac:dyDescent="0.3">
      <c r="A8" s="133"/>
      <c r="B8" s="134" t="s">
        <v>58</v>
      </c>
      <c r="C8" s="133" t="s">
        <v>59</v>
      </c>
      <c r="D8" s="133"/>
      <c r="E8" s="147" t="s">
        <v>60</v>
      </c>
      <c r="F8" s="148" t="s">
        <v>16</v>
      </c>
      <c r="G8" s="147" t="s">
        <v>61</v>
      </c>
      <c r="H8" s="148" t="s">
        <v>16</v>
      </c>
      <c r="I8" s="147" t="s">
        <v>62</v>
      </c>
      <c r="J8" s="148" t="s">
        <v>16</v>
      </c>
    </row>
    <row r="9" spans="1:14" x14ac:dyDescent="0.3">
      <c r="A9" s="133"/>
      <c r="B9" s="134"/>
      <c r="C9" s="45" t="s">
        <v>63</v>
      </c>
      <c r="D9" s="45" t="s">
        <v>64</v>
      </c>
      <c r="E9" s="147"/>
      <c r="F9" s="148"/>
      <c r="G9" s="147"/>
      <c r="H9" s="148"/>
      <c r="I9" s="147"/>
      <c r="J9" s="148"/>
    </row>
    <row r="10" spans="1:14" x14ac:dyDescent="0.3">
      <c r="A10" s="133"/>
      <c r="B10" s="20" t="s">
        <v>65</v>
      </c>
      <c r="C10" s="133"/>
      <c r="D10" s="133"/>
      <c r="E10" s="37"/>
      <c r="F10" s="38"/>
      <c r="G10" s="37"/>
      <c r="H10" s="38"/>
      <c r="I10" s="37"/>
      <c r="J10" s="38"/>
    </row>
    <row r="11" spans="1:14" ht="57.75" customHeight="1" x14ac:dyDescent="0.3">
      <c r="A11" s="133"/>
      <c r="B11" s="20" t="s">
        <v>66</v>
      </c>
      <c r="C11" s="133" t="s">
        <v>67</v>
      </c>
      <c r="D11" s="133"/>
      <c r="E11" s="49" t="s">
        <v>68</v>
      </c>
      <c r="F11" s="48">
        <v>10</v>
      </c>
      <c r="G11" s="49" t="s">
        <v>69</v>
      </c>
      <c r="H11" s="48">
        <v>10</v>
      </c>
      <c r="I11" s="49" t="s">
        <v>70</v>
      </c>
      <c r="J11" s="48">
        <v>10</v>
      </c>
    </row>
    <row r="12" spans="1:14" ht="57.75" customHeight="1" x14ac:dyDescent="0.3">
      <c r="A12" s="133"/>
      <c r="B12" s="20" t="s">
        <v>71</v>
      </c>
      <c r="C12" s="133" t="s">
        <v>72</v>
      </c>
      <c r="D12" s="133"/>
      <c r="E12" s="36" t="s">
        <v>73</v>
      </c>
      <c r="F12" s="48">
        <v>6</v>
      </c>
      <c r="G12" s="36" t="s">
        <v>74</v>
      </c>
      <c r="H12" s="48">
        <v>0</v>
      </c>
      <c r="I12" s="36" t="s">
        <v>74</v>
      </c>
      <c r="J12" s="48">
        <v>0</v>
      </c>
    </row>
    <row r="13" spans="1:14" ht="57.75" customHeight="1" x14ac:dyDescent="0.3">
      <c r="A13" s="133"/>
      <c r="B13" s="20" t="s">
        <v>75</v>
      </c>
      <c r="C13" s="133" t="s">
        <v>76</v>
      </c>
      <c r="D13" s="133"/>
      <c r="E13" s="36" t="s">
        <v>77</v>
      </c>
      <c r="F13" s="48">
        <v>1</v>
      </c>
      <c r="G13" s="36" t="s">
        <v>74</v>
      </c>
      <c r="H13" s="48">
        <v>0</v>
      </c>
      <c r="I13" s="36" t="s">
        <v>78</v>
      </c>
      <c r="J13" s="48">
        <v>1</v>
      </c>
    </row>
    <row r="14" spans="1:14" ht="30.75" customHeight="1" x14ac:dyDescent="0.3">
      <c r="A14" s="47">
        <v>2</v>
      </c>
      <c r="B14" s="19" t="s">
        <v>79</v>
      </c>
      <c r="C14" s="136" t="s">
        <v>80</v>
      </c>
      <c r="D14" s="136"/>
      <c r="E14" s="40"/>
      <c r="F14" s="39"/>
      <c r="G14" s="40"/>
      <c r="H14" s="39"/>
      <c r="I14" s="40"/>
      <c r="J14" s="39"/>
    </row>
    <row r="15" spans="1:14" x14ac:dyDescent="0.3">
      <c r="A15" s="141"/>
      <c r="B15" s="23" t="s">
        <v>81</v>
      </c>
      <c r="C15" s="133" t="s">
        <v>59</v>
      </c>
      <c r="D15" s="133"/>
      <c r="E15" s="151" t="s">
        <v>82</v>
      </c>
      <c r="F15" s="148" t="s">
        <v>16</v>
      </c>
      <c r="G15" s="151" t="s">
        <v>83</v>
      </c>
      <c r="H15" s="148" t="s">
        <v>16</v>
      </c>
      <c r="I15" s="151" t="s">
        <v>84</v>
      </c>
      <c r="J15" s="148" t="s">
        <v>16</v>
      </c>
    </row>
    <row r="16" spans="1:14" x14ac:dyDescent="0.3">
      <c r="A16" s="142"/>
      <c r="B16" s="24" t="s">
        <v>85</v>
      </c>
      <c r="C16" s="133" t="s">
        <v>63</v>
      </c>
      <c r="D16" s="133"/>
      <c r="E16" s="148"/>
      <c r="F16" s="148"/>
      <c r="G16" s="148"/>
      <c r="H16" s="148"/>
      <c r="I16" s="148"/>
      <c r="J16" s="148"/>
    </row>
    <row r="17" spans="1:10" x14ac:dyDescent="0.3">
      <c r="A17" s="142"/>
      <c r="B17" s="25"/>
      <c r="C17" s="133" t="s">
        <v>86</v>
      </c>
      <c r="D17" s="133"/>
      <c r="E17" s="148"/>
      <c r="F17" s="152">
        <v>10</v>
      </c>
      <c r="G17" s="148"/>
      <c r="H17" s="152">
        <v>10</v>
      </c>
      <c r="I17" s="148"/>
      <c r="J17" s="152">
        <v>10</v>
      </c>
    </row>
    <row r="18" spans="1:10" x14ac:dyDescent="0.3">
      <c r="A18" s="143"/>
      <c r="B18" s="26" t="s">
        <v>87</v>
      </c>
      <c r="C18" s="133"/>
      <c r="D18" s="133"/>
      <c r="E18" s="148"/>
      <c r="F18" s="152"/>
      <c r="G18" s="148"/>
      <c r="H18" s="152"/>
      <c r="I18" s="148"/>
      <c r="J18" s="152"/>
    </row>
    <row r="19" spans="1:10" x14ac:dyDescent="0.3">
      <c r="A19" s="142"/>
      <c r="B19" s="23" t="s">
        <v>88</v>
      </c>
      <c r="C19" s="133" t="s">
        <v>59</v>
      </c>
      <c r="D19" s="133"/>
      <c r="E19" s="153" t="s">
        <v>89</v>
      </c>
      <c r="F19" s="148" t="s">
        <v>16</v>
      </c>
      <c r="G19" s="153" t="s">
        <v>90</v>
      </c>
      <c r="H19" s="148" t="s">
        <v>16</v>
      </c>
      <c r="I19" s="153" t="s">
        <v>91</v>
      </c>
      <c r="J19" s="148" t="s">
        <v>16</v>
      </c>
    </row>
    <row r="20" spans="1:10" ht="27.6" x14ac:dyDescent="0.3">
      <c r="A20" s="142"/>
      <c r="B20" s="24" t="s">
        <v>92</v>
      </c>
      <c r="C20" s="133"/>
      <c r="D20" s="133"/>
      <c r="E20" s="147"/>
      <c r="F20" s="148"/>
      <c r="G20" s="147"/>
      <c r="H20" s="148"/>
      <c r="I20" s="147"/>
      <c r="J20" s="148"/>
    </row>
    <row r="21" spans="1:10" x14ac:dyDescent="0.3">
      <c r="A21" s="142"/>
      <c r="B21" s="24"/>
      <c r="C21" s="45" t="s">
        <v>63</v>
      </c>
      <c r="D21" s="45" t="s">
        <v>64</v>
      </c>
      <c r="E21" s="147"/>
      <c r="F21" s="152">
        <v>60</v>
      </c>
      <c r="G21" s="147"/>
      <c r="H21" s="152">
        <v>40</v>
      </c>
      <c r="I21" s="147"/>
      <c r="J21" s="152">
        <v>60</v>
      </c>
    </row>
    <row r="22" spans="1:10" x14ac:dyDescent="0.3">
      <c r="A22" s="142"/>
      <c r="B22" s="24" t="s">
        <v>93</v>
      </c>
      <c r="C22" s="133" t="s">
        <v>94</v>
      </c>
      <c r="D22" s="133"/>
      <c r="E22" s="147"/>
      <c r="F22" s="152"/>
      <c r="G22" s="147"/>
      <c r="H22" s="152"/>
      <c r="I22" s="147"/>
      <c r="J22" s="152"/>
    </row>
    <row r="23" spans="1:10" x14ac:dyDescent="0.3">
      <c r="A23" s="142"/>
      <c r="B23" s="24" t="s">
        <v>95</v>
      </c>
      <c r="C23" s="133"/>
      <c r="D23" s="133"/>
      <c r="E23" s="147"/>
      <c r="F23" s="152"/>
      <c r="G23" s="147"/>
      <c r="H23" s="152"/>
      <c r="I23" s="147"/>
      <c r="J23" s="152"/>
    </row>
    <row r="24" spans="1:10" x14ac:dyDescent="0.3">
      <c r="A24" s="142"/>
      <c r="B24" s="24" t="s">
        <v>96</v>
      </c>
      <c r="C24" s="133"/>
      <c r="D24" s="133"/>
      <c r="E24" s="147"/>
      <c r="F24" s="152"/>
      <c r="G24" s="147"/>
      <c r="H24" s="152"/>
      <c r="I24" s="147"/>
      <c r="J24" s="152"/>
    </row>
    <row r="25" spans="1:10" x14ac:dyDescent="0.3">
      <c r="A25" s="143"/>
      <c r="B25" s="27" t="s">
        <v>97</v>
      </c>
      <c r="C25" s="133"/>
      <c r="D25" s="133"/>
      <c r="E25" s="147"/>
      <c r="F25" s="152"/>
      <c r="G25" s="147"/>
      <c r="H25" s="152"/>
      <c r="I25" s="147"/>
      <c r="J25" s="152"/>
    </row>
    <row r="26" spans="1:10" ht="24" customHeight="1" x14ac:dyDescent="0.3">
      <c r="A26" s="47">
        <v>3</v>
      </c>
      <c r="B26" s="19" t="s">
        <v>98</v>
      </c>
      <c r="C26" s="136" t="s">
        <v>99</v>
      </c>
      <c r="D26" s="136"/>
      <c r="E26" s="154"/>
      <c r="F26" s="39"/>
      <c r="G26" s="154"/>
      <c r="H26" s="39"/>
      <c r="I26" s="154"/>
      <c r="J26" s="39"/>
    </row>
    <row r="27" spans="1:10" x14ac:dyDescent="0.3">
      <c r="A27" s="137"/>
      <c r="B27" s="21" t="s">
        <v>45</v>
      </c>
      <c r="C27" s="140">
        <v>3</v>
      </c>
      <c r="D27" s="140"/>
      <c r="E27" s="155"/>
      <c r="F27" s="39">
        <v>3</v>
      </c>
      <c r="G27" s="155"/>
      <c r="H27" s="39">
        <v>3</v>
      </c>
      <c r="I27" s="155"/>
      <c r="J27" s="39">
        <v>3</v>
      </c>
    </row>
    <row r="28" spans="1:10" x14ac:dyDescent="0.3">
      <c r="A28" s="138"/>
      <c r="B28" s="21" t="s">
        <v>47</v>
      </c>
      <c r="C28" s="140">
        <v>3</v>
      </c>
      <c r="D28" s="140"/>
      <c r="E28" s="155"/>
      <c r="F28" s="39">
        <v>3</v>
      </c>
      <c r="G28" s="155"/>
      <c r="H28" s="39">
        <v>3</v>
      </c>
      <c r="I28" s="155"/>
      <c r="J28" s="39">
        <v>3</v>
      </c>
    </row>
    <row r="29" spans="1:10" x14ac:dyDescent="0.3">
      <c r="A29" s="138"/>
      <c r="B29" s="21" t="s">
        <v>48</v>
      </c>
      <c r="C29" s="140">
        <v>2</v>
      </c>
      <c r="D29" s="140"/>
      <c r="E29" s="155"/>
      <c r="F29" s="39">
        <v>2</v>
      </c>
      <c r="G29" s="155"/>
      <c r="H29" s="39">
        <v>2</v>
      </c>
      <c r="I29" s="155"/>
      <c r="J29" s="39">
        <v>2</v>
      </c>
    </row>
    <row r="30" spans="1:10" x14ac:dyDescent="0.3">
      <c r="A30" s="139"/>
      <c r="B30" s="21" t="s">
        <v>49</v>
      </c>
      <c r="C30" s="140">
        <v>2</v>
      </c>
      <c r="D30" s="140"/>
      <c r="E30" s="155"/>
      <c r="F30" s="41">
        <v>2</v>
      </c>
      <c r="G30" s="155"/>
      <c r="H30" s="41">
        <v>2</v>
      </c>
      <c r="I30" s="155"/>
      <c r="J30" s="41">
        <v>2</v>
      </c>
    </row>
    <row r="31" spans="1:10" x14ac:dyDescent="0.3">
      <c r="A31" s="156" t="s">
        <v>100</v>
      </c>
      <c r="B31" s="157"/>
      <c r="C31" s="136">
        <v>100</v>
      </c>
      <c r="D31" s="136"/>
      <c r="E31" s="42" t="s">
        <v>101</v>
      </c>
      <c r="F31" s="43">
        <f>SUM(F11:F30)</f>
        <v>97</v>
      </c>
      <c r="G31" s="42" t="s">
        <v>101</v>
      </c>
      <c r="H31" s="43">
        <f>SUM(H11:H30)</f>
        <v>70</v>
      </c>
      <c r="I31" s="42" t="s">
        <v>101</v>
      </c>
      <c r="J31" s="43">
        <f>SUM(J11:J30)</f>
        <v>91</v>
      </c>
    </row>
  </sheetData>
  <mergeCells count="60">
    <mergeCell ref="A31:B31"/>
    <mergeCell ref="C31:D31"/>
    <mergeCell ref="C26:D26"/>
    <mergeCell ref="E26:E30"/>
    <mergeCell ref="G26:G30"/>
    <mergeCell ref="I26:I30"/>
    <mergeCell ref="A27:A30"/>
    <mergeCell ref="C27:D27"/>
    <mergeCell ref="C28:D28"/>
    <mergeCell ref="C29:D29"/>
    <mergeCell ref="C30:D30"/>
    <mergeCell ref="I19:I25"/>
    <mergeCell ref="J19:J20"/>
    <mergeCell ref="F21:F25"/>
    <mergeCell ref="H21:H25"/>
    <mergeCell ref="J21:J25"/>
    <mergeCell ref="G19:G25"/>
    <mergeCell ref="H19:H20"/>
    <mergeCell ref="C22:D25"/>
    <mergeCell ref="A19:A25"/>
    <mergeCell ref="C19:D20"/>
    <mergeCell ref="E19:E25"/>
    <mergeCell ref="F19:F20"/>
    <mergeCell ref="G15:G18"/>
    <mergeCell ref="H15:H16"/>
    <mergeCell ref="I15:I18"/>
    <mergeCell ref="J15:J16"/>
    <mergeCell ref="C16:D16"/>
    <mergeCell ref="C17:D18"/>
    <mergeCell ref="F17:F18"/>
    <mergeCell ref="H17:H18"/>
    <mergeCell ref="J17:J18"/>
    <mergeCell ref="F15:F16"/>
    <mergeCell ref="C13:D13"/>
    <mergeCell ref="C14:D14"/>
    <mergeCell ref="A15:A18"/>
    <mergeCell ref="C15:D15"/>
    <mergeCell ref="E15:E18"/>
    <mergeCell ref="A8:A13"/>
    <mergeCell ref="B8:B9"/>
    <mergeCell ref="C12:D12"/>
    <mergeCell ref="C10:D10"/>
    <mergeCell ref="C11:D11"/>
    <mergeCell ref="C7:D7"/>
    <mergeCell ref="E7:F7"/>
    <mergeCell ref="G7:H7"/>
    <mergeCell ref="I7:J7"/>
    <mergeCell ref="C8:D8"/>
    <mergeCell ref="E8:E9"/>
    <mergeCell ref="F8:F9"/>
    <mergeCell ref="G8:G9"/>
    <mergeCell ref="H8:H9"/>
    <mergeCell ref="I8:I9"/>
    <mergeCell ref="J8:J9"/>
    <mergeCell ref="I6:J6"/>
    <mergeCell ref="A1:D1"/>
    <mergeCell ref="B3:D3"/>
    <mergeCell ref="B4:D4"/>
    <mergeCell ref="E6:F6"/>
    <mergeCell ref="G6:H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86"/>
  <sheetViews>
    <sheetView tabSelected="1" topLeftCell="A43" zoomScale="80" zoomScaleNormal="80" zoomScaleSheetLayoutView="70" workbookViewId="0">
      <selection activeCell="D62" sqref="D62:E62"/>
    </sheetView>
  </sheetViews>
  <sheetFormatPr baseColWidth="10" defaultColWidth="11.44140625" defaultRowHeight="14.4" x14ac:dyDescent="0.3"/>
  <cols>
    <col min="1" max="1" width="7.109375" style="54" customWidth="1"/>
    <col min="2" max="2" width="3.33203125" style="54" customWidth="1"/>
    <col min="3" max="3" width="56.21875" style="54" customWidth="1"/>
    <col min="4" max="4" width="4.109375" style="54" customWidth="1"/>
    <col min="5" max="5" width="20.44140625" style="54" customWidth="1"/>
    <col min="6" max="6" width="38.6640625" style="54" customWidth="1"/>
    <col min="7" max="7" width="12.44140625" style="54" customWidth="1"/>
    <col min="8" max="8" width="14.21875" style="54" customWidth="1"/>
    <col min="9" max="10" width="7.5546875" style="54" customWidth="1"/>
    <col min="11" max="11" width="9" style="54" customWidth="1"/>
    <col min="12" max="12" width="24.33203125" style="54" customWidth="1"/>
    <col min="13" max="13" width="9.109375" style="54" customWidth="1"/>
    <col min="14" max="14" width="0.88671875" style="54" customWidth="1"/>
    <col min="15" max="16384" width="11.44140625" style="54"/>
  </cols>
  <sheetData>
    <row r="1" spans="2:13" ht="8.25" customHeight="1" thickBot="1" x14ac:dyDescent="0.35">
      <c r="B1" s="55"/>
      <c r="C1" s="55"/>
      <c r="D1" s="55"/>
      <c r="E1" s="55"/>
      <c r="F1" s="55"/>
      <c r="G1" s="55"/>
      <c r="H1" s="55"/>
      <c r="I1" s="55"/>
      <c r="J1" s="55"/>
      <c r="K1" s="55"/>
      <c r="L1" s="55"/>
      <c r="M1" s="55"/>
    </row>
    <row r="2" spans="2:13" ht="23.25" customHeight="1" thickBot="1" x14ac:dyDescent="0.35">
      <c r="B2" s="186" t="s">
        <v>137</v>
      </c>
      <c r="C2" s="187"/>
      <c r="D2" s="187"/>
      <c r="E2" s="187"/>
      <c r="F2" s="187"/>
      <c r="G2" s="187"/>
      <c r="H2" s="187"/>
      <c r="I2" s="187"/>
      <c r="J2" s="187"/>
      <c r="K2" s="187"/>
      <c r="L2" s="187"/>
      <c r="M2" s="188"/>
    </row>
    <row r="3" spans="2:13" ht="3.75" customHeight="1" thickBot="1" x14ac:dyDescent="0.35">
      <c r="B3" s="55"/>
      <c r="C3" s="55"/>
      <c r="D3" s="55"/>
      <c r="E3" s="55"/>
      <c r="F3" s="55"/>
      <c r="G3" s="55"/>
      <c r="H3" s="55"/>
      <c r="I3" s="55"/>
      <c r="J3" s="55"/>
      <c r="K3" s="55"/>
      <c r="L3" s="55"/>
      <c r="M3" s="55"/>
    </row>
    <row r="4" spans="2:13" ht="26.25" customHeight="1" x14ac:dyDescent="0.3">
      <c r="B4" s="189" t="s">
        <v>115</v>
      </c>
      <c r="C4" s="190"/>
      <c r="D4" s="75" t="s">
        <v>120</v>
      </c>
      <c r="E4" s="191" t="s">
        <v>134</v>
      </c>
      <c r="F4" s="191"/>
      <c r="G4" s="191"/>
      <c r="H4" s="191"/>
      <c r="I4" s="191"/>
      <c r="J4" s="191"/>
      <c r="K4" s="191"/>
      <c r="L4" s="191"/>
      <c r="M4" s="192"/>
    </row>
    <row r="5" spans="2:13" ht="32.25" customHeight="1" x14ac:dyDescent="0.3">
      <c r="B5" s="193" t="s">
        <v>116</v>
      </c>
      <c r="C5" s="194"/>
      <c r="D5" s="87" t="s">
        <v>120</v>
      </c>
      <c r="E5" s="195" t="s">
        <v>138</v>
      </c>
      <c r="F5" s="195"/>
      <c r="G5" s="195"/>
      <c r="H5" s="195"/>
      <c r="I5" s="195"/>
      <c r="J5" s="195"/>
      <c r="K5" s="195"/>
      <c r="L5" s="195"/>
      <c r="M5" s="196"/>
    </row>
    <row r="6" spans="2:13" ht="48" customHeight="1" thickBot="1" x14ac:dyDescent="0.35">
      <c r="B6" s="197" t="s">
        <v>117</v>
      </c>
      <c r="C6" s="198"/>
      <c r="D6" s="76" t="s">
        <v>120</v>
      </c>
      <c r="E6" s="198" t="s">
        <v>153</v>
      </c>
      <c r="F6" s="198"/>
      <c r="G6" s="198"/>
      <c r="H6" s="198"/>
      <c r="I6" s="198"/>
      <c r="J6" s="198"/>
      <c r="K6" s="198"/>
      <c r="L6" s="198"/>
      <c r="M6" s="199"/>
    </row>
    <row r="7" spans="2:13" ht="24" customHeight="1" x14ac:dyDescent="0.3">
      <c r="B7" s="91" t="s">
        <v>148</v>
      </c>
      <c r="C7" s="55"/>
      <c r="D7" s="55"/>
      <c r="E7" s="55"/>
      <c r="F7" s="55"/>
      <c r="G7" s="55"/>
      <c r="H7" s="55"/>
      <c r="I7" s="55"/>
      <c r="J7" s="55"/>
      <c r="K7" s="55"/>
      <c r="L7" s="55"/>
      <c r="M7" s="55"/>
    </row>
    <row r="8" spans="2:13" ht="33" customHeight="1" thickBot="1" x14ac:dyDescent="0.35">
      <c r="B8" s="203" t="s">
        <v>143</v>
      </c>
      <c r="C8" s="203"/>
      <c r="D8" s="203"/>
      <c r="E8" s="203"/>
      <c r="F8" s="203"/>
      <c r="G8" s="203"/>
      <c r="H8" s="203"/>
      <c r="I8" s="203"/>
      <c r="J8" s="203"/>
      <c r="K8" s="203"/>
      <c r="L8" s="203"/>
      <c r="M8" s="203"/>
    </row>
    <row r="9" spans="2:13" ht="20.100000000000001" customHeight="1" x14ac:dyDescent="0.3">
      <c r="B9" s="189" t="s">
        <v>108</v>
      </c>
      <c r="C9" s="190"/>
      <c r="D9" s="77" t="s">
        <v>120</v>
      </c>
      <c r="E9" s="204"/>
      <c r="F9" s="204"/>
      <c r="G9" s="204"/>
      <c r="H9" s="204"/>
      <c r="I9" s="204"/>
      <c r="J9" s="204"/>
      <c r="K9" s="204"/>
      <c r="L9" s="204"/>
      <c r="M9" s="205"/>
    </row>
    <row r="10" spans="2:13" ht="20.100000000000001" customHeight="1" x14ac:dyDescent="0.3">
      <c r="B10" s="178" t="s">
        <v>109</v>
      </c>
      <c r="C10" s="200"/>
      <c r="D10" s="78" t="s">
        <v>120</v>
      </c>
      <c r="E10" s="201"/>
      <c r="F10" s="201"/>
      <c r="G10" s="201"/>
      <c r="H10" s="201"/>
      <c r="I10" s="201"/>
      <c r="J10" s="201"/>
      <c r="K10" s="201"/>
      <c r="L10" s="201"/>
      <c r="M10" s="202"/>
    </row>
    <row r="11" spans="2:13" ht="20.100000000000001" customHeight="1" x14ac:dyDescent="0.3">
      <c r="B11" s="178" t="s">
        <v>110</v>
      </c>
      <c r="C11" s="200"/>
      <c r="D11" s="78" t="s">
        <v>120</v>
      </c>
      <c r="E11" s="201"/>
      <c r="F11" s="201"/>
      <c r="G11" s="201"/>
      <c r="H11" s="201"/>
      <c r="I11" s="201"/>
      <c r="J11" s="201"/>
      <c r="K11" s="201"/>
      <c r="L11" s="201"/>
      <c r="M11" s="202"/>
    </row>
    <row r="12" spans="2:13" ht="20.100000000000001" customHeight="1" x14ac:dyDescent="0.3">
      <c r="B12" s="178" t="s">
        <v>111</v>
      </c>
      <c r="C12" s="200"/>
      <c r="D12" s="78" t="s">
        <v>120</v>
      </c>
      <c r="E12" s="201"/>
      <c r="F12" s="201"/>
      <c r="G12" s="201"/>
      <c r="H12" s="201"/>
      <c r="I12" s="201"/>
      <c r="J12" s="201"/>
      <c r="K12" s="201"/>
      <c r="L12" s="201"/>
      <c r="M12" s="202"/>
    </row>
    <row r="13" spans="2:13" ht="21.6" customHeight="1" x14ac:dyDescent="0.3">
      <c r="B13" s="178" t="s">
        <v>127</v>
      </c>
      <c r="C13" s="200"/>
      <c r="D13" s="78" t="s">
        <v>120</v>
      </c>
      <c r="E13" s="201"/>
      <c r="F13" s="201"/>
      <c r="G13" s="201"/>
      <c r="H13" s="201"/>
      <c r="I13" s="201"/>
      <c r="J13" s="201"/>
      <c r="K13" s="201"/>
      <c r="L13" s="201"/>
      <c r="M13" s="202"/>
    </row>
    <row r="14" spans="2:13" ht="20.100000000000001" customHeight="1" x14ac:dyDescent="0.3">
      <c r="B14" s="178" t="s">
        <v>106</v>
      </c>
      <c r="C14" s="200"/>
      <c r="D14" s="78" t="s">
        <v>120</v>
      </c>
      <c r="E14" s="201"/>
      <c r="F14" s="201"/>
      <c r="G14" s="201"/>
      <c r="H14" s="201"/>
      <c r="I14" s="201"/>
      <c r="J14" s="201"/>
      <c r="K14" s="201"/>
      <c r="L14" s="201"/>
      <c r="M14" s="202"/>
    </row>
    <row r="15" spans="2:13" ht="20.100000000000001" customHeight="1" x14ac:dyDescent="0.3">
      <c r="B15" s="178" t="s">
        <v>112</v>
      </c>
      <c r="C15" s="200"/>
      <c r="D15" s="78" t="s">
        <v>120</v>
      </c>
      <c r="E15" s="201"/>
      <c r="F15" s="201"/>
      <c r="G15" s="201"/>
      <c r="H15" s="201"/>
      <c r="I15" s="201"/>
      <c r="J15" s="201"/>
      <c r="K15" s="201"/>
      <c r="L15" s="201"/>
      <c r="M15" s="202"/>
    </row>
    <row r="16" spans="2:13" ht="20.100000000000001" customHeight="1" x14ac:dyDescent="0.3">
      <c r="B16" s="178" t="s">
        <v>113</v>
      </c>
      <c r="C16" s="200"/>
      <c r="D16" s="78" t="s">
        <v>120</v>
      </c>
      <c r="E16" s="201"/>
      <c r="F16" s="201"/>
      <c r="G16" s="201"/>
      <c r="H16" s="201"/>
      <c r="I16" s="201"/>
      <c r="J16" s="201"/>
      <c r="K16" s="201"/>
      <c r="L16" s="201"/>
      <c r="M16" s="202"/>
    </row>
    <row r="17" spans="2:13" ht="20.100000000000001" customHeight="1" x14ac:dyDescent="0.3">
      <c r="B17" s="178" t="s">
        <v>114</v>
      </c>
      <c r="C17" s="200"/>
      <c r="D17" s="78" t="s">
        <v>120</v>
      </c>
      <c r="E17" s="206"/>
      <c r="F17" s="201"/>
      <c r="G17" s="201"/>
      <c r="H17" s="201"/>
      <c r="I17" s="201"/>
      <c r="J17" s="201"/>
      <c r="K17" s="201"/>
      <c r="L17" s="201"/>
      <c r="M17" s="202"/>
    </row>
    <row r="18" spans="2:13" ht="20.100000000000001" customHeight="1" thickBot="1" x14ac:dyDescent="0.35">
      <c r="B18" s="197" t="s">
        <v>107</v>
      </c>
      <c r="C18" s="198"/>
      <c r="D18" s="79" t="s">
        <v>120</v>
      </c>
      <c r="E18" s="214"/>
      <c r="F18" s="214"/>
      <c r="G18" s="214"/>
      <c r="H18" s="214"/>
      <c r="I18" s="214"/>
      <c r="J18" s="214"/>
      <c r="K18" s="214"/>
      <c r="L18" s="214"/>
      <c r="M18" s="215"/>
    </row>
    <row r="19" spans="2:13" ht="34.5" customHeight="1" x14ac:dyDescent="0.3">
      <c r="B19" s="55"/>
      <c r="C19" s="55"/>
      <c r="D19" s="55"/>
      <c r="E19" s="55"/>
      <c r="F19" s="55"/>
      <c r="G19" s="55"/>
      <c r="H19" s="55"/>
      <c r="I19" s="55"/>
      <c r="J19" s="55"/>
      <c r="K19" s="55"/>
      <c r="L19" s="55"/>
      <c r="M19" s="55"/>
    </row>
    <row r="20" spans="2:13" ht="42" customHeight="1" thickBot="1" x14ac:dyDescent="0.35">
      <c r="B20" s="216" t="s">
        <v>130</v>
      </c>
      <c r="C20" s="216"/>
      <c r="D20" s="216"/>
      <c r="E20" s="217" t="s">
        <v>136</v>
      </c>
      <c r="F20" s="218"/>
      <c r="G20" s="218"/>
      <c r="H20" s="218"/>
      <c r="I20" s="218"/>
      <c r="J20" s="218"/>
      <c r="K20" s="218"/>
      <c r="L20" s="218"/>
      <c r="M20" s="218"/>
    </row>
    <row r="21" spans="2:13" ht="30.75" customHeight="1" x14ac:dyDescent="0.3">
      <c r="B21" s="219" t="s">
        <v>118</v>
      </c>
      <c r="C21" s="220"/>
      <c r="D21" s="90"/>
      <c r="E21" s="221" t="s">
        <v>119</v>
      </c>
      <c r="F21" s="222"/>
      <c r="G21" s="223" t="s">
        <v>128</v>
      </c>
      <c r="H21" s="224"/>
      <c r="I21" s="225"/>
      <c r="J21" s="223" t="s">
        <v>129</v>
      </c>
      <c r="K21" s="224"/>
      <c r="L21" s="224"/>
      <c r="M21" s="226"/>
    </row>
    <row r="22" spans="2:13" ht="17.399999999999999" customHeight="1" x14ac:dyDescent="0.3">
      <c r="B22" s="207" t="s">
        <v>131</v>
      </c>
      <c r="C22" s="208"/>
      <c r="D22" s="183"/>
      <c r="E22" s="184"/>
      <c r="F22" s="185"/>
      <c r="G22" s="209"/>
      <c r="H22" s="210"/>
      <c r="I22" s="211"/>
      <c r="J22" s="81"/>
      <c r="K22" s="81"/>
      <c r="L22" s="93"/>
      <c r="M22" s="80"/>
    </row>
    <row r="23" spans="2:13" s="99" customFormat="1" ht="20.100000000000001" customHeight="1" x14ac:dyDescent="0.3">
      <c r="B23" s="178" t="s">
        <v>139</v>
      </c>
      <c r="C23" s="179"/>
      <c r="D23" s="227"/>
      <c r="E23" s="228"/>
      <c r="F23" s="229"/>
      <c r="G23" s="160"/>
      <c r="H23" s="213"/>
      <c r="I23" s="161"/>
      <c r="J23" s="96"/>
      <c r="K23" s="96"/>
      <c r="L23" s="97"/>
      <c r="M23" s="98"/>
    </row>
    <row r="24" spans="2:13" ht="17.399999999999999" customHeight="1" x14ac:dyDescent="0.3">
      <c r="B24" s="207" t="s">
        <v>140</v>
      </c>
      <c r="C24" s="208"/>
      <c r="D24" s="183"/>
      <c r="E24" s="184"/>
      <c r="F24" s="185"/>
      <c r="G24" s="209"/>
      <c r="H24" s="210"/>
      <c r="I24" s="211"/>
      <c r="J24" s="81"/>
      <c r="K24" s="81"/>
      <c r="L24" s="93"/>
      <c r="M24" s="80"/>
    </row>
    <row r="25" spans="2:13" ht="17.399999999999999" customHeight="1" x14ac:dyDescent="0.3">
      <c r="B25" s="178" t="s">
        <v>149</v>
      </c>
      <c r="C25" s="179"/>
      <c r="D25" s="212"/>
      <c r="E25" s="184"/>
      <c r="F25" s="185"/>
      <c r="G25" s="209"/>
      <c r="H25" s="210"/>
      <c r="I25" s="211"/>
      <c r="J25" s="81"/>
      <c r="K25" s="81"/>
      <c r="L25" s="93"/>
      <c r="M25" s="80"/>
    </row>
    <row r="26" spans="2:13" ht="17.25" customHeight="1" x14ac:dyDescent="0.3">
      <c r="B26" s="178" t="s">
        <v>132</v>
      </c>
      <c r="C26" s="179"/>
      <c r="D26" s="183"/>
      <c r="E26" s="184"/>
      <c r="F26" s="185"/>
      <c r="G26" s="180"/>
      <c r="H26" s="181"/>
      <c r="I26" s="182"/>
      <c r="J26" s="81"/>
      <c r="K26" s="81"/>
      <c r="L26" s="93"/>
      <c r="M26" s="80"/>
    </row>
    <row r="27" spans="2:13" ht="20.399999999999999" customHeight="1" x14ac:dyDescent="0.3">
      <c r="B27" s="178" t="s">
        <v>133</v>
      </c>
      <c r="C27" s="179"/>
      <c r="D27" s="183"/>
      <c r="E27" s="184"/>
      <c r="F27" s="185"/>
      <c r="G27" s="180"/>
      <c r="H27" s="181"/>
      <c r="I27" s="182"/>
      <c r="J27" s="81"/>
      <c r="K27" s="81"/>
      <c r="L27" s="93"/>
      <c r="M27" s="80"/>
    </row>
    <row r="28" spans="2:13" ht="53.4" customHeight="1" thickBot="1" x14ac:dyDescent="0.35">
      <c r="B28" s="55"/>
      <c r="C28" s="82"/>
      <c r="D28" s="82"/>
      <c r="E28" s="55"/>
      <c r="F28" s="55"/>
      <c r="G28" s="175"/>
      <c r="H28" s="175"/>
      <c r="I28" s="175"/>
      <c r="J28" s="55"/>
      <c r="K28" s="55"/>
      <c r="L28" s="55"/>
      <c r="M28" s="55"/>
    </row>
    <row r="29" spans="2:13" s="55" customFormat="1" ht="90" customHeight="1" x14ac:dyDescent="0.3">
      <c r="B29" s="165" t="s">
        <v>135</v>
      </c>
      <c r="C29" s="166"/>
      <c r="D29" s="166"/>
      <c r="E29" s="166"/>
      <c r="F29" s="167" t="s">
        <v>150</v>
      </c>
      <c r="G29" s="167"/>
      <c r="H29" s="167"/>
      <c r="I29" s="167"/>
      <c r="J29" s="167"/>
      <c r="K29" s="167"/>
      <c r="L29" s="167"/>
      <c r="M29" s="176"/>
    </row>
    <row r="30" spans="2:13" s="55" customFormat="1" ht="34.200000000000003" customHeight="1" x14ac:dyDescent="0.3">
      <c r="B30" s="177" t="s">
        <v>154</v>
      </c>
      <c r="C30" s="171"/>
      <c r="D30" s="171"/>
      <c r="E30" s="171"/>
      <c r="F30" s="171"/>
      <c r="G30" s="171"/>
      <c r="H30" s="171"/>
      <c r="I30" s="171"/>
      <c r="J30" s="171"/>
      <c r="K30" s="171"/>
      <c r="L30" s="171"/>
      <c r="M30" s="172"/>
    </row>
    <row r="31" spans="2:13" ht="36.75" customHeight="1" x14ac:dyDescent="0.3">
      <c r="B31" s="83" t="s">
        <v>5</v>
      </c>
      <c r="C31" s="84" t="s">
        <v>102</v>
      </c>
      <c r="D31" s="173" t="s">
        <v>141</v>
      </c>
      <c r="E31" s="174"/>
      <c r="F31" s="89" t="s">
        <v>125</v>
      </c>
      <c r="G31" s="84" t="s">
        <v>104</v>
      </c>
      <c r="H31" s="84" t="s">
        <v>105</v>
      </c>
      <c r="I31" s="84" t="s">
        <v>121</v>
      </c>
      <c r="J31" s="84" t="s">
        <v>122</v>
      </c>
      <c r="K31" s="84" t="s">
        <v>123</v>
      </c>
      <c r="L31" s="92"/>
      <c r="M31" s="85" t="s">
        <v>124</v>
      </c>
    </row>
    <row r="32" spans="2:13" s="59" customFormat="1" ht="15" customHeight="1" x14ac:dyDescent="0.3">
      <c r="B32" s="60">
        <v>1</v>
      </c>
      <c r="C32" s="61"/>
      <c r="D32" s="160"/>
      <c r="E32" s="161"/>
      <c r="F32" s="88"/>
      <c r="G32" s="51">
        <v>0</v>
      </c>
      <c r="H32" s="51">
        <v>0</v>
      </c>
      <c r="I32" s="56">
        <f>+H32-G32+1</f>
        <v>1</v>
      </c>
      <c r="J32" s="57">
        <f>INT(I32/365)</f>
        <v>0</v>
      </c>
      <c r="K32" s="57">
        <f>INT(MOD(I32,365)/30)</f>
        <v>0</v>
      </c>
      <c r="L32" s="94" t="str">
        <f>DATEDIF(G32,H32,"y")&amp;" años "&amp; DATEDIF(G32,H32,"ym")&amp;" meses "&amp;DATEDIF(G32,H32,"md")&amp;" días"</f>
        <v>0 años 0 meses 0 días</v>
      </c>
      <c r="M32" s="58" t="str">
        <f t="shared" ref="M32:M54" si="0">+CONCATENATE(J32,"/",K32)</f>
        <v>0/0</v>
      </c>
    </row>
    <row r="33" spans="2:13" s="59" customFormat="1" ht="15" customHeight="1" x14ac:dyDescent="0.3">
      <c r="B33" s="60">
        <v>2</v>
      </c>
      <c r="C33" s="61"/>
      <c r="D33" s="160"/>
      <c r="E33" s="161"/>
      <c r="F33" s="88"/>
      <c r="G33" s="51">
        <v>0</v>
      </c>
      <c r="H33" s="51">
        <v>0</v>
      </c>
      <c r="I33" s="56">
        <f>+H33-G33+1</f>
        <v>1</v>
      </c>
      <c r="J33" s="57">
        <f t="shared" ref="J33:J34" si="1">INT(I33/365)</f>
        <v>0</v>
      </c>
      <c r="K33" s="57">
        <f t="shared" ref="K33:K34" si="2">INT(MOD(I33,365)/30)</f>
        <v>0</v>
      </c>
      <c r="L33" s="94" t="str">
        <f>DATEDIF(G33,H33,"y")&amp;" años "&amp; DATEDIF(G33,H33,"ym")&amp;" meses "&amp;DATEDIF(G33,H33,"md")&amp;" días"</f>
        <v>0 años 0 meses 0 días</v>
      </c>
      <c r="M33" s="58" t="str">
        <f t="shared" si="0"/>
        <v>0/0</v>
      </c>
    </row>
    <row r="34" spans="2:13" s="59" customFormat="1" ht="15" customHeight="1" x14ac:dyDescent="0.3">
      <c r="B34" s="60">
        <v>3</v>
      </c>
      <c r="C34" s="61"/>
      <c r="D34" s="160"/>
      <c r="E34" s="161"/>
      <c r="F34" s="88"/>
      <c r="G34" s="51">
        <v>0</v>
      </c>
      <c r="H34" s="51">
        <v>0</v>
      </c>
      <c r="I34" s="56">
        <f>+H34-G34+1</f>
        <v>1</v>
      </c>
      <c r="J34" s="57">
        <f t="shared" si="1"/>
        <v>0</v>
      </c>
      <c r="K34" s="57">
        <f t="shared" si="2"/>
        <v>0</v>
      </c>
      <c r="L34" s="94" t="str">
        <f>DATEDIF(G34,H34,"y")&amp;" años "&amp; DATEDIF(G34,H34,"ym")&amp;" meses "&amp;DATEDIF(G34,H34,"md")&amp;" días"</f>
        <v>0 años 0 meses 0 días</v>
      </c>
      <c r="M34" s="58" t="str">
        <f t="shared" si="0"/>
        <v>0/0</v>
      </c>
    </row>
    <row r="35" spans="2:13" s="59" customFormat="1" ht="15" customHeight="1" x14ac:dyDescent="0.3">
      <c r="B35" s="60">
        <v>4</v>
      </c>
      <c r="C35" s="61"/>
      <c r="D35" s="160"/>
      <c r="E35" s="161"/>
      <c r="F35" s="88"/>
      <c r="G35" s="51">
        <v>0</v>
      </c>
      <c r="H35" s="51">
        <v>0</v>
      </c>
      <c r="I35" s="56">
        <f>+H35-G35+1</f>
        <v>1</v>
      </c>
      <c r="J35" s="57">
        <f>INT(I35/365)</f>
        <v>0</v>
      </c>
      <c r="K35" s="57">
        <f>INT(MOD(I35,365)/30)</f>
        <v>0</v>
      </c>
      <c r="L35" s="94" t="str">
        <f>DATEDIF(G35,H35,"y")&amp;" años "&amp; DATEDIF(G35,H35,"ym")&amp;" meses "&amp;DATEDIF(G35,H35,"md")&amp;" días"</f>
        <v>0 años 0 meses 0 días</v>
      </c>
      <c r="M35" s="58" t="str">
        <f t="shared" si="0"/>
        <v>0/0</v>
      </c>
    </row>
    <row r="36" spans="2:13" s="59" customFormat="1" ht="13.8" x14ac:dyDescent="0.3">
      <c r="B36" s="60">
        <v>5</v>
      </c>
      <c r="C36" s="61"/>
      <c r="D36" s="160"/>
      <c r="E36" s="161"/>
      <c r="F36" s="88"/>
      <c r="G36" s="51"/>
      <c r="H36" s="51"/>
      <c r="I36" s="56">
        <f t="shared" ref="I36:I37" si="3">+H36-G36</f>
        <v>0</v>
      </c>
      <c r="J36" s="56">
        <f t="shared" ref="J36:J37" si="4">+I36-H36</f>
        <v>0</v>
      </c>
      <c r="K36" s="56">
        <f t="shared" ref="K36:K37" si="5">+J36-I36</f>
        <v>0</v>
      </c>
      <c r="L36" s="94" t="str">
        <f t="shared" ref="L36:L45" si="6">DATEDIF(G36,H36,"y")&amp;" años "&amp; DATEDIF(G36,H36,"ym")&amp;" meses "&amp;DATEDIF(G36,H36,"md")&amp;" días"</f>
        <v>0 años 0 meses 0 días</v>
      </c>
      <c r="M36" s="58" t="str">
        <f t="shared" si="0"/>
        <v>0/0</v>
      </c>
    </row>
    <row r="37" spans="2:13" s="59" customFormat="1" ht="13.8" x14ac:dyDescent="0.3">
      <c r="B37" s="60">
        <v>6</v>
      </c>
      <c r="C37" s="61"/>
      <c r="D37" s="160"/>
      <c r="E37" s="161"/>
      <c r="F37" s="88"/>
      <c r="G37" s="51"/>
      <c r="H37" s="51"/>
      <c r="I37" s="56">
        <f t="shared" si="3"/>
        <v>0</v>
      </c>
      <c r="J37" s="56">
        <f t="shared" si="4"/>
        <v>0</v>
      </c>
      <c r="K37" s="56">
        <f t="shared" si="5"/>
        <v>0</v>
      </c>
      <c r="L37" s="94" t="str">
        <f t="shared" si="6"/>
        <v>0 años 0 meses 0 días</v>
      </c>
      <c r="M37" s="58" t="str">
        <f t="shared" si="0"/>
        <v>0/0</v>
      </c>
    </row>
    <row r="38" spans="2:13" s="59" customFormat="1" ht="13.8" x14ac:dyDescent="0.3">
      <c r="B38" s="60">
        <v>7</v>
      </c>
      <c r="C38" s="61"/>
      <c r="D38" s="160"/>
      <c r="E38" s="161"/>
      <c r="F38" s="88"/>
      <c r="G38" s="51"/>
      <c r="H38" s="51"/>
      <c r="I38" s="56">
        <f t="shared" ref="I38:I53" si="7">+H38-G38</f>
        <v>0</v>
      </c>
      <c r="J38" s="57">
        <f t="shared" ref="J38:J53" si="8">INT(I38/365)</f>
        <v>0</v>
      </c>
      <c r="K38" s="57">
        <f t="shared" ref="K38:K54" si="9">INT(MOD(I38,365)/30)</f>
        <v>0</v>
      </c>
      <c r="L38" s="94" t="str">
        <f t="shared" si="6"/>
        <v>0 años 0 meses 0 días</v>
      </c>
      <c r="M38" s="58" t="str">
        <f t="shared" si="0"/>
        <v>0/0</v>
      </c>
    </row>
    <row r="39" spans="2:13" s="59" customFormat="1" ht="13.8" x14ac:dyDescent="0.3">
      <c r="B39" s="60">
        <v>8</v>
      </c>
      <c r="C39" s="61"/>
      <c r="D39" s="160"/>
      <c r="E39" s="161"/>
      <c r="F39" s="88"/>
      <c r="G39" s="51"/>
      <c r="H39" s="51"/>
      <c r="I39" s="56">
        <f t="shared" si="7"/>
        <v>0</v>
      </c>
      <c r="J39" s="57">
        <f t="shared" si="8"/>
        <v>0</v>
      </c>
      <c r="K39" s="57">
        <f t="shared" si="9"/>
        <v>0</v>
      </c>
      <c r="L39" s="94" t="str">
        <f t="shared" si="6"/>
        <v>0 años 0 meses 0 días</v>
      </c>
      <c r="M39" s="58" t="str">
        <f t="shared" si="0"/>
        <v>0/0</v>
      </c>
    </row>
    <row r="40" spans="2:13" s="59" customFormat="1" ht="13.8" x14ac:dyDescent="0.3">
      <c r="B40" s="60">
        <v>9</v>
      </c>
      <c r="C40" s="61"/>
      <c r="D40" s="160"/>
      <c r="E40" s="161"/>
      <c r="F40" s="88"/>
      <c r="G40" s="51"/>
      <c r="H40" s="51"/>
      <c r="I40" s="56">
        <f t="shared" si="7"/>
        <v>0</v>
      </c>
      <c r="J40" s="57">
        <f t="shared" si="8"/>
        <v>0</v>
      </c>
      <c r="K40" s="57">
        <f t="shared" si="9"/>
        <v>0</v>
      </c>
      <c r="L40" s="94" t="str">
        <f>DATEDIF(G40,H40,"y")&amp;" años "&amp; DATEDIF(G40,H40,"ym")&amp;" meses "&amp;DATEDIF(G40,H40,"md")&amp;" días"</f>
        <v>0 años 0 meses 0 días</v>
      </c>
      <c r="M40" s="58" t="str">
        <f t="shared" si="0"/>
        <v>0/0</v>
      </c>
    </row>
    <row r="41" spans="2:13" s="59" customFormat="1" ht="13.8" x14ac:dyDescent="0.3">
      <c r="B41" s="60">
        <v>10</v>
      </c>
      <c r="C41" s="61"/>
      <c r="D41" s="160"/>
      <c r="E41" s="161"/>
      <c r="F41" s="88"/>
      <c r="G41" s="51"/>
      <c r="H41" s="51"/>
      <c r="I41" s="56">
        <f t="shared" si="7"/>
        <v>0</v>
      </c>
      <c r="J41" s="57">
        <f t="shared" si="8"/>
        <v>0</v>
      </c>
      <c r="K41" s="57">
        <f t="shared" si="9"/>
        <v>0</v>
      </c>
      <c r="L41" s="94" t="str">
        <f t="shared" si="6"/>
        <v>0 años 0 meses 0 días</v>
      </c>
      <c r="M41" s="58" t="str">
        <f t="shared" si="0"/>
        <v>0/0</v>
      </c>
    </row>
    <row r="42" spans="2:13" s="59" customFormat="1" ht="13.8" x14ac:dyDescent="0.3">
      <c r="B42" s="60">
        <v>11</v>
      </c>
      <c r="C42" s="61"/>
      <c r="D42" s="160"/>
      <c r="E42" s="161"/>
      <c r="F42" s="88"/>
      <c r="G42" s="51"/>
      <c r="H42" s="51"/>
      <c r="I42" s="56">
        <f t="shared" si="7"/>
        <v>0</v>
      </c>
      <c r="J42" s="57">
        <f t="shared" si="8"/>
        <v>0</v>
      </c>
      <c r="K42" s="57">
        <f t="shared" si="9"/>
        <v>0</v>
      </c>
      <c r="L42" s="94" t="str">
        <f t="shared" si="6"/>
        <v>0 años 0 meses 0 días</v>
      </c>
      <c r="M42" s="58" t="str">
        <f t="shared" si="0"/>
        <v>0/0</v>
      </c>
    </row>
    <row r="43" spans="2:13" s="59" customFormat="1" ht="13.8" x14ac:dyDescent="0.3">
      <c r="B43" s="60">
        <v>12</v>
      </c>
      <c r="C43" s="61"/>
      <c r="D43" s="160"/>
      <c r="E43" s="161"/>
      <c r="F43" s="88"/>
      <c r="G43" s="51"/>
      <c r="H43" s="51"/>
      <c r="I43" s="56">
        <f t="shared" si="7"/>
        <v>0</v>
      </c>
      <c r="J43" s="57">
        <f t="shared" si="8"/>
        <v>0</v>
      </c>
      <c r="K43" s="57">
        <f t="shared" si="9"/>
        <v>0</v>
      </c>
      <c r="L43" s="94" t="str">
        <f t="shared" si="6"/>
        <v>0 años 0 meses 0 días</v>
      </c>
      <c r="M43" s="58" t="str">
        <f t="shared" si="0"/>
        <v>0/0</v>
      </c>
    </row>
    <row r="44" spans="2:13" s="59" customFormat="1" ht="13.8" x14ac:dyDescent="0.3">
      <c r="B44" s="60">
        <v>13</v>
      </c>
      <c r="C44" s="61"/>
      <c r="D44" s="160"/>
      <c r="E44" s="161"/>
      <c r="F44" s="88"/>
      <c r="G44" s="51"/>
      <c r="H44" s="51"/>
      <c r="I44" s="56">
        <f t="shared" si="7"/>
        <v>0</v>
      </c>
      <c r="J44" s="57">
        <f t="shared" si="8"/>
        <v>0</v>
      </c>
      <c r="K44" s="57">
        <f t="shared" si="9"/>
        <v>0</v>
      </c>
      <c r="L44" s="94" t="str">
        <f t="shared" si="6"/>
        <v>0 años 0 meses 0 días</v>
      </c>
      <c r="M44" s="58" t="str">
        <f t="shared" si="0"/>
        <v>0/0</v>
      </c>
    </row>
    <row r="45" spans="2:13" s="59" customFormat="1" ht="13.8" x14ac:dyDescent="0.3">
      <c r="B45" s="60">
        <v>14</v>
      </c>
      <c r="C45" s="61"/>
      <c r="D45" s="160"/>
      <c r="E45" s="161"/>
      <c r="F45" s="88"/>
      <c r="G45" s="51"/>
      <c r="H45" s="51"/>
      <c r="I45" s="56">
        <f t="shared" si="7"/>
        <v>0</v>
      </c>
      <c r="J45" s="57">
        <f t="shared" si="8"/>
        <v>0</v>
      </c>
      <c r="K45" s="57">
        <f t="shared" si="9"/>
        <v>0</v>
      </c>
      <c r="L45" s="94" t="str">
        <f t="shared" si="6"/>
        <v>0 años 0 meses 0 días</v>
      </c>
      <c r="M45" s="58" t="str">
        <f t="shared" si="0"/>
        <v>0/0</v>
      </c>
    </row>
    <row r="46" spans="2:13" s="59" customFormat="1" thickBot="1" x14ac:dyDescent="0.35">
      <c r="B46" s="60">
        <v>15</v>
      </c>
      <c r="C46" s="61"/>
      <c r="D46" s="160"/>
      <c r="E46" s="161"/>
      <c r="F46" s="88"/>
      <c r="G46" s="51"/>
      <c r="H46" s="51"/>
      <c r="I46" s="56">
        <f t="shared" si="7"/>
        <v>0</v>
      </c>
      <c r="J46" s="57">
        <f t="shared" si="8"/>
        <v>0</v>
      </c>
      <c r="K46" s="57">
        <f t="shared" si="9"/>
        <v>0</v>
      </c>
      <c r="L46" s="94" t="str">
        <f>DATEDIF(G46,H46,"y")&amp;" años "&amp; DATEDIF(G46,H46,"ym")&amp;" meses "&amp;DATEDIF(G46,H46,"md")&amp;" días"</f>
        <v>0 años 0 meses 0 días</v>
      </c>
      <c r="M46" s="58" t="str">
        <f t="shared" si="0"/>
        <v>0/0</v>
      </c>
    </row>
    <row r="47" spans="2:13" s="59" customFormat="1" ht="60" hidden="1" customHeight="1" x14ac:dyDescent="0.3">
      <c r="B47" s="60">
        <v>9</v>
      </c>
      <c r="C47" s="61"/>
      <c r="D47" s="160"/>
      <c r="E47" s="161"/>
      <c r="F47" s="62"/>
      <c r="G47" s="52"/>
      <c r="H47" s="52"/>
      <c r="I47" s="56">
        <f t="shared" si="7"/>
        <v>0</v>
      </c>
      <c r="J47" s="57">
        <f t="shared" si="8"/>
        <v>0</v>
      </c>
      <c r="K47" s="57">
        <f t="shared" si="9"/>
        <v>0</v>
      </c>
      <c r="L47" s="94"/>
      <c r="M47" s="58" t="str">
        <f t="shared" si="0"/>
        <v>0/0</v>
      </c>
    </row>
    <row r="48" spans="2:13" s="59" customFormat="1" ht="60" hidden="1" customHeight="1" x14ac:dyDescent="0.3">
      <c r="B48" s="60">
        <v>10</v>
      </c>
      <c r="C48" s="61"/>
      <c r="D48" s="160"/>
      <c r="E48" s="161"/>
      <c r="F48" s="62"/>
      <c r="G48" s="52"/>
      <c r="H48" s="52"/>
      <c r="I48" s="56">
        <f t="shared" si="7"/>
        <v>0</v>
      </c>
      <c r="J48" s="57">
        <f t="shared" si="8"/>
        <v>0</v>
      </c>
      <c r="K48" s="57">
        <f t="shared" si="9"/>
        <v>0</v>
      </c>
      <c r="L48" s="94"/>
      <c r="M48" s="58" t="str">
        <f t="shared" si="0"/>
        <v>0/0</v>
      </c>
    </row>
    <row r="49" spans="2:13" s="59" customFormat="1" ht="60" hidden="1" customHeight="1" x14ac:dyDescent="0.3">
      <c r="B49" s="60">
        <v>11</v>
      </c>
      <c r="C49" s="61"/>
      <c r="D49" s="160"/>
      <c r="E49" s="161"/>
      <c r="F49" s="62"/>
      <c r="G49" s="52"/>
      <c r="H49" s="52"/>
      <c r="I49" s="56">
        <f t="shared" si="7"/>
        <v>0</v>
      </c>
      <c r="J49" s="57">
        <f t="shared" si="8"/>
        <v>0</v>
      </c>
      <c r="K49" s="57">
        <f t="shared" si="9"/>
        <v>0</v>
      </c>
      <c r="L49" s="94"/>
      <c r="M49" s="58" t="str">
        <f t="shared" si="0"/>
        <v>0/0</v>
      </c>
    </row>
    <row r="50" spans="2:13" s="59" customFormat="1" ht="60" hidden="1" customHeight="1" x14ac:dyDescent="0.3">
      <c r="B50" s="60">
        <v>12</v>
      </c>
      <c r="C50" s="61"/>
      <c r="D50" s="160"/>
      <c r="E50" s="161"/>
      <c r="F50" s="62"/>
      <c r="G50" s="52"/>
      <c r="H50" s="52"/>
      <c r="I50" s="56">
        <f t="shared" si="7"/>
        <v>0</v>
      </c>
      <c r="J50" s="57">
        <f t="shared" si="8"/>
        <v>0</v>
      </c>
      <c r="K50" s="57">
        <f t="shared" si="9"/>
        <v>0</v>
      </c>
      <c r="L50" s="94"/>
      <c r="M50" s="58" t="str">
        <f t="shared" si="0"/>
        <v>0/0</v>
      </c>
    </row>
    <row r="51" spans="2:13" s="59" customFormat="1" ht="45.75" hidden="1" customHeight="1" x14ac:dyDescent="0.3">
      <c r="B51" s="60">
        <v>13</v>
      </c>
      <c r="C51" s="61"/>
      <c r="D51" s="160"/>
      <c r="E51" s="161"/>
      <c r="F51" s="62"/>
      <c r="G51" s="52"/>
      <c r="H51" s="52"/>
      <c r="I51" s="56">
        <f t="shared" si="7"/>
        <v>0</v>
      </c>
      <c r="J51" s="57">
        <f t="shared" si="8"/>
        <v>0</v>
      </c>
      <c r="K51" s="57">
        <f t="shared" si="9"/>
        <v>0</v>
      </c>
      <c r="L51" s="94"/>
      <c r="M51" s="58" t="str">
        <f t="shared" si="0"/>
        <v>0/0</v>
      </c>
    </row>
    <row r="52" spans="2:13" s="59" customFormat="1" ht="45.75" hidden="1" customHeight="1" x14ac:dyDescent="0.3">
      <c r="B52" s="60">
        <v>14</v>
      </c>
      <c r="C52" s="61"/>
      <c r="D52" s="160"/>
      <c r="E52" s="161"/>
      <c r="F52" s="62"/>
      <c r="G52" s="52"/>
      <c r="H52" s="52"/>
      <c r="I52" s="56">
        <f t="shared" si="7"/>
        <v>0</v>
      </c>
      <c r="J52" s="57">
        <f t="shared" si="8"/>
        <v>0</v>
      </c>
      <c r="K52" s="57">
        <f t="shared" si="9"/>
        <v>0</v>
      </c>
      <c r="L52" s="94"/>
      <c r="M52" s="58" t="str">
        <f t="shared" si="0"/>
        <v>0/0</v>
      </c>
    </row>
    <row r="53" spans="2:13" s="63" customFormat="1" ht="45.75" hidden="1" customHeight="1" thickBot="1" x14ac:dyDescent="0.35">
      <c r="B53" s="60">
        <v>15</v>
      </c>
      <c r="C53" s="61"/>
      <c r="D53" s="160"/>
      <c r="E53" s="161"/>
      <c r="F53" s="62"/>
      <c r="G53" s="52"/>
      <c r="H53" s="52"/>
      <c r="I53" s="56">
        <f t="shared" si="7"/>
        <v>0</v>
      </c>
      <c r="J53" s="57">
        <f t="shared" si="8"/>
        <v>0</v>
      </c>
      <c r="K53" s="57">
        <f t="shared" si="9"/>
        <v>0</v>
      </c>
      <c r="L53" s="94"/>
      <c r="M53" s="58" t="str">
        <f t="shared" si="0"/>
        <v>0/0</v>
      </c>
    </row>
    <row r="54" spans="2:13" s="55" customFormat="1" ht="15.75" customHeight="1" thickBot="1" x14ac:dyDescent="0.35">
      <c r="B54" s="162" t="s">
        <v>103</v>
      </c>
      <c r="C54" s="163"/>
      <c r="D54" s="163"/>
      <c r="E54" s="163"/>
      <c r="F54" s="163"/>
      <c r="G54" s="163"/>
      <c r="H54" s="164"/>
      <c r="I54" s="64">
        <f>+SUM(I32:I53)</f>
        <v>4</v>
      </c>
      <c r="J54" s="65">
        <f>INT(I54/365)</f>
        <v>0</v>
      </c>
      <c r="K54" s="66">
        <f t="shared" si="9"/>
        <v>0</v>
      </c>
      <c r="L54" s="95"/>
      <c r="M54" s="67" t="str">
        <f t="shared" si="0"/>
        <v>0/0</v>
      </c>
    </row>
    <row r="55" spans="2:13" s="55" customFormat="1" ht="13.8" x14ac:dyDescent="0.3">
      <c r="I55" s="68"/>
      <c r="J55" s="53" t="str">
        <f>+CONCATENATE(B54," - ",J54," años, ",K54," meses")</f>
        <v>Total - 0 años, 0 meses</v>
      </c>
      <c r="K55" s="68"/>
      <c r="L55" s="68"/>
      <c r="M55" s="68"/>
    </row>
    <row r="56" spans="2:13" s="55" customFormat="1" thickBot="1" x14ac:dyDescent="0.35">
      <c r="J56" s="50"/>
    </row>
    <row r="57" spans="2:13" s="69" customFormat="1" ht="92.4" customHeight="1" x14ac:dyDescent="0.3">
      <c r="B57" s="165" t="s">
        <v>152</v>
      </c>
      <c r="C57" s="166"/>
      <c r="D57" s="166"/>
      <c r="E57" s="166"/>
      <c r="F57" s="167" t="s">
        <v>151</v>
      </c>
      <c r="G57" s="168"/>
      <c r="H57" s="168"/>
      <c r="I57" s="168"/>
      <c r="J57" s="168"/>
      <c r="K57" s="168"/>
      <c r="L57" s="168"/>
      <c r="M57" s="169"/>
    </row>
    <row r="58" spans="2:13" ht="84" customHeight="1" x14ac:dyDescent="0.3">
      <c r="B58" s="170" t="s">
        <v>155</v>
      </c>
      <c r="C58" s="171"/>
      <c r="D58" s="171"/>
      <c r="E58" s="171"/>
      <c r="F58" s="171"/>
      <c r="G58" s="171"/>
      <c r="H58" s="171"/>
      <c r="I58" s="171"/>
      <c r="J58" s="171"/>
      <c r="K58" s="171"/>
      <c r="L58" s="171"/>
      <c r="M58" s="172"/>
    </row>
    <row r="59" spans="2:13" ht="38.25" customHeight="1" x14ac:dyDescent="0.3">
      <c r="B59" s="83" t="s">
        <v>5</v>
      </c>
      <c r="C59" s="84" t="s">
        <v>142</v>
      </c>
      <c r="D59" s="173" t="s">
        <v>126</v>
      </c>
      <c r="E59" s="174"/>
      <c r="F59" s="89" t="s">
        <v>125</v>
      </c>
      <c r="G59" s="84" t="s">
        <v>104</v>
      </c>
      <c r="H59" s="84" t="s">
        <v>105</v>
      </c>
      <c r="I59" s="84" t="s">
        <v>121</v>
      </c>
      <c r="J59" s="84" t="s">
        <v>122</v>
      </c>
      <c r="K59" s="84" t="s">
        <v>123</v>
      </c>
      <c r="L59" s="92"/>
      <c r="M59" s="85" t="s">
        <v>124</v>
      </c>
    </row>
    <row r="60" spans="2:13" s="59" customFormat="1" thickBot="1" x14ac:dyDescent="0.35">
      <c r="B60" s="60">
        <v>1</v>
      </c>
      <c r="C60" s="61"/>
      <c r="D60" s="160"/>
      <c r="E60" s="161"/>
      <c r="F60" s="88"/>
      <c r="G60" s="51">
        <v>0</v>
      </c>
      <c r="H60" s="51">
        <v>0</v>
      </c>
      <c r="I60" s="56">
        <f>+H60-G60</f>
        <v>0</v>
      </c>
      <c r="J60" s="57">
        <f>INT(I60/365)</f>
        <v>0</v>
      </c>
      <c r="K60" s="57">
        <f t="shared" ref="K60:K75" si="10">INT(MOD(I60,365)/30)</f>
        <v>0</v>
      </c>
      <c r="L60" s="94" t="str">
        <f>DATEDIF(G60,H60,"y")&amp;" años "&amp; DATEDIF(G60,H60,"ym")&amp;" meses "&amp;DATEDIF(G60,H60,"md")&amp;" días"</f>
        <v>0 años 0 meses 0 días</v>
      </c>
      <c r="M60" s="58" t="str">
        <f t="shared" ref="M60:M75" si="11">+CONCATENATE(J60,"/",K60)</f>
        <v>0/0</v>
      </c>
    </row>
    <row r="61" spans="2:13" s="59" customFormat="1" ht="13.8" x14ac:dyDescent="0.3">
      <c r="B61" s="60">
        <f>1+B60</f>
        <v>2</v>
      </c>
      <c r="C61" s="61"/>
      <c r="D61" s="160"/>
      <c r="E61" s="161"/>
      <c r="F61" s="88"/>
      <c r="G61" s="51">
        <v>0</v>
      </c>
      <c r="H61" s="51">
        <v>0</v>
      </c>
      <c r="I61" s="56">
        <f t="shared" ref="I61:I74" si="12">+H61-G61</f>
        <v>0</v>
      </c>
      <c r="J61" s="57">
        <f t="shared" ref="J61:J74" si="13">INT(I61/365)</f>
        <v>0</v>
      </c>
      <c r="K61" s="57">
        <f t="shared" si="10"/>
        <v>0</v>
      </c>
      <c r="L61" s="94" t="str">
        <f t="shared" ref="L61:L73" si="14">DATEDIF(G61,H61,"y")&amp;" años "&amp; DATEDIF(G61,H61,"ym")&amp;" meses "&amp;DATEDIF(G61,H61,"md")&amp;" días"</f>
        <v>0 años 0 meses 0 días</v>
      </c>
      <c r="M61" s="58" t="str">
        <f t="shared" si="11"/>
        <v>0/0</v>
      </c>
    </row>
    <row r="62" spans="2:13" s="59" customFormat="1" ht="13.8" x14ac:dyDescent="0.3">
      <c r="B62" s="60">
        <f t="shared" ref="B62:B73" si="15">1+B61</f>
        <v>3</v>
      </c>
      <c r="C62" s="61"/>
      <c r="D62" s="160"/>
      <c r="E62" s="161"/>
      <c r="F62" s="88"/>
      <c r="G62" s="51"/>
      <c r="H62" s="51"/>
      <c r="I62" s="56">
        <f t="shared" si="12"/>
        <v>0</v>
      </c>
      <c r="J62" s="57">
        <f t="shared" si="13"/>
        <v>0</v>
      </c>
      <c r="K62" s="57">
        <f t="shared" si="10"/>
        <v>0</v>
      </c>
      <c r="L62" s="94" t="str">
        <f t="shared" si="14"/>
        <v>0 años 0 meses 0 días</v>
      </c>
      <c r="M62" s="58" t="str">
        <f t="shared" si="11"/>
        <v>0/0</v>
      </c>
    </row>
    <row r="63" spans="2:13" s="59" customFormat="1" ht="13.8" x14ac:dyDescent="0.3">
      <c r="B63" s="60">
        <f t="shared" si="15"/>
        <v>4</v>
      </c>
      <c r="C63" s="61"/>
      <c r="D63" s="160"/>
      <c r="E63" s="161"/>
      <c r="F63" s="88"/>
      <c r="G63" s="51"/>
      <c r="H63" s="51"/>
      <c r="I63" s="56">
        <f t="shared" ref="I63:I73" si="16">+H63-G63</f>
        <v>0</v>
      </c>
      <c r="J63" s="57">
        <f t="shared" ref="J63:J73" si="17">INT(I63/365)</f>
        <v>0</v>
      </c>
      <c r="K63" s="57">
        <f t="shared" si="10"/>
        <v>0</v>
      </c>
      <c r="L63" s="94" t="str">
        <f t="shared" si="14"/>
        <v>0 años 0 meses 0 días</v>
      </c>
      <c r="M63" s="58" t="str">
        <f t="shared" si="11"/>
        <v>0/0</v>
      </c>
    </row>
    <row r="64" spans="2:13" s="59" customFormat="1" ht="13.8" x14ac:dyDescent="0.3">
      <c r="B64" s="60">
        <f t="shared" si="15"/>
        <v>5</v>
      </c>
      <c r="C64" s="61"/>
      <c r="D64" s="160"/>
      <c r="E64" s="161"/>
      <c r="F64" s="88"/>
      <c r="G64" s="51"/>
      <c r="H64" s="51"/>
      <c r="I64" s="56">
        <f t="shared" si="16"/>
        <v>0</v>
      </c>
      <c r="J64" s="57">
        <f t="shared" si="17"/>
        <v>0</v>
      </c>
      <c r="K64" s="57">
        <f t="shared" si="10"/>
        <v>0</v>
      </c>
      <c r="L64" s="94" t="str">
        <f t="shared" si="14"/>
        <v>0 años 0 meses 0 días</v>
      </c>
      <c r="M64" s="58" t="str">
        <f t="shared" si="11"/>
        <v>0/0</v>
      </c>
    </row>
    <row r="65" spans="2:13" s="59" customFormat="1" ht="13.8" x14ac:dyDescent="0.3">
      <c r="B65" s="60">
        <f t="shared" si="15"/>
        <v>6</v>
      </c>
      <c r="C65" s="61"/>
      <c r="D65" s="160"/>
      <c r="E65" s="161"/>
      <c r="F65" s="88"/>
      <c r="G65" s="51"/>
      <c r="H65" s="51"/>
      <c r="I65" s="56">
        <f t="shared" si="16"/>
        <v>0</v>
      </c>
      <c r="J65" s="57">
        <f t="shared" si="17"/>
        <v>0</v>
      </c>
      <c r="K65" s="57">
        <f t="shared" si="10"/>
        <v>0</v>
      </c>
      <c r="L65" s="94" t="str">
        <f t="shared" si="14"/>
        <v>0 años 0 meses 0 días</v>
      </c>
      <c r="M65" s="58" t="str">
        <f t="shared" si="11"/>
        <v>0/0</v>
      </c>
    </row>
    <row r="66" spans="2:13" s="59" customFormat="1" ht="13.8" x14ac:dyDescent="0.3">
      <c r="B66" s="60">
        <f t="shared" si="15"/>
        <v>7</v>
      </c>
      <c r="C66" s="61"/>
      <c r="D66" s="160"/>
      <c r="E66" s="161"/>
      <c r="F66" s="88"/>
      <c r="G66" s="51"/>
      <c r="H66" s="51"/>
      <c r="I66" s="56">
        <f t="shared" si="16"/>
        <v>0</v>
      </c>
      <c r="J66" s="57">
        <f t="shared" si="17"/>
        <v>0</v>
      </c>
      <c r="K66" s="57">
        <f t="shared" si="10"/>
        <v>0</v>
      </c>
      <c r="L66" s="94" t="str">
        <f t="shared" si="14"/>
        <v>0 años 0 meses 0 días</v>
      </c>
      <c r="M66" s="58" t="str">
        <f t="shared" si="11"/>
        <v>0/0</v>
      </c>
    </row>
    <row r="67" spans="2:13" s="59" customFormat="1" ht="13.8" x14ac:dyDescent="0.3">
      <c r="B67" s="60">
        <f t="shared" si="15"/>
        <v>8</v>
      </c>
      <c r="C67" s="61"/>
      <c r="D67" s="160"/>
      <c r="E67" s="161"/>
      <c r="F67" s="88"/>
      <c r="G67" s="51"/>
      <c r="H67" s="51"/>
      <c r="I67" s="56">
        <f t="shared" si="16"/>
        <v>0</v>
      </c>
      <c r="J67" s="57">
        <f t="shared" si="17"/>
        <v>0</v>
      </c>
      <c r="K67" s="57">
        <f t="shared" si="10"/>
        <v>0</v>
      </c>
      <c r="L67" s="94" t="str">
        <f t="shared" si="14"/>
        <v>0 años 0 meses 0 días</v>
      </c>
      <c r="M67" s="58" t="str">
        <f t="shared" si="11"/>
        <v>0/0</v>
      </c>
    </row>
    <row r="68" spans="2:13" s="59" customFormat="1" ht="13.8" x14ac:dyDescent="0.3">
      <c r="B68" s="60">
        <f t="shared" si="15"/>
        <v>9</v>
      </c>
      <c r="C68" s="61"/>
      <c r="D68" s="160"/>
      <c r="E68" s="161"/>
      <c r="F68" s="88"/>
      <c r="G68" s="51"/>
      <c r="H68" s="51"/>
      <c r="I68" s="56">
        <f t="shared" si="16"/>
        <v>0</v>
      </c>
      <c r="J68" s="57">
        <f t="shared" si="17"/>
        <v>0</v>
      </c>
      <c r="K68" s="57">
        <f t="shared" si="10"/>
        <v>0</v>
      </c>
      <c r="L68" s="94" t="str">
        <f t="shared" si="14"/>
        <v>0 años 0 meses 0 días</v>
      </c>
      <c r="M68" s="58" t="str">
        <f t="shared" si="11"/>
        <v>0/0</v>
      </c>
    </row>
    <row r="69" spans="2:13" s="59" customFormat="1" ht="13.8" x14ac:dyDescent="0.3">
      <c r="B69" s="60">
        <f t="shared" si="15"/>
        <v>10</v>
      </c>
      <c r="C69" s="61"/>
      <c r="D69" s="160"/>
      <c r="E69" s="161"/>
      <c r="F69" s="88"/>
      <c r="G69" s="51"/>
      <c r="H69" s="51"/>
      <c r="I69" s="56">
        <f t="shared" si="16"/>
        <v>0</v>
      </c>
      <c r="J69" s="57">
        <f t="shared" si="17"/>
        <v>0</v>
      </c>
      <c r="K69" s="57">
        <f t="shared" si="10"/>
        <v>0</v>
      </c>
      <c r="L69" s="94" t="str">
        <f t="shared" si="14"/>
        <v>0 años 0 meses 0 días</v>
      </c>
      <c r="M69" s="58" t="str">
        <f t="shared" si="11"/>
        <v>0/0</v>
      </c>
    </row>
    <row r="70" spans="2:13" s="59" customFormat="1" ht="13.8" x14ac:dyDescent="0.3">
      <c r="B70" s="60">
        <f t="shared" si="15"/>
        <v>11</v>
      </c>
      <c r="C70" s="61"/>
      <c r="D70" s="160"/>
      <c r="E70" s="161"/>
      <c r="F70" s="88"/>
      <c r="G70" s="51"/>
      <c r="H70" s="51"/>
      <c r="I70" s="56">
        <f t="shared" si="16"/>
        <v>0</v>
      </c>
      <c r="J70" s="57">
        <f t="shared" si="17"/>
        <v>0</v>
      </c>
      <c r="K70" s="57">
        <f t="shared" si="10"/>
        <v>0</v>
      </c>
      <c r="L70" s="94" t="str">
        <f t="shared" si="14"/>
        <v>0 años 0 meses 0 días</v>
      </c>
      <c r="M70" s="58" t="str">
        <f t="shared" si="11"/>
        <v>0/0</v>
      </c>
    </row>
    <row r="71" spans="2:13" s="59" customFormat="1" ht="13.8" x14ac:dyDescent="0.3">
      <c r="B71" s="60">
        <f t="shared" si="15"/>
        <v>12</v>
      </c>
      <c r="C71" s="61"/>
      <c r="D71" s="160"/>
      <c r="E71" s="161"/>
      <c r="F71" s="88"/>
      <c r="G71" s="51"/>
      <c r="H71" s="51"/>
      <c r="I71" s="56">
        <f t="shared" si="16"/>
        <v>0</v>
      </c>
      <c r="J71" s="57">
        <f t="shared" si="17"/>
        <v>0</v>
      </c>
      <c r="K71" s="57">
        <f t="shared" si="10"/>
        <v>0</v>
      </c>
      <c r="L71" s="94" t="str">
        <f t="shared" si="14"/>
        <v>0 años 0 meses 0 días</v>
      </c>
      <c r="M71" s="58" t="str">
        <f t="shared" si="11"/>
        <v>0/0</v>
      </c>
    </row>
    <row r="72" spans="2:13" s="59" customFormat="1" ht="13.8" x14ac:dyDescent="0.3">
      <c r="B72" s="60">
        <f t="shared" si="15"/>
        <v>13</v>
      </c>
      <c r="C72" s="61"/>
      <c r="D72" s="160"/>
      <c r="E72" s="161"/>
      <c r="F72" s="88"/>
      <c r="G72" s="51"/>
      <c r="H72" s="51"/>
      <c r="I72" s="56">
        <f t="shared" si="16"/>
        <v>0</v>
      </c>
      <c r="J72" s="57">
        <f t="shared" si="17"/>
        <v>0</v>
      </c>
      <c r="K72" s="57">
        <f t="shared" si="10"/>
        <v>0</v>
      </c>
      <c r="L72" s="94" t="str">
        <f t="shared" si="14"/>
        <v>0 años 0 meses 0 días</v>
      </c>
      <c r="M72" s="58" t="str">
        <f t="shared" si="11"/>
        <v>0/0</v>
      </c>
    </row>
    <row r="73" spans="2:13" s="59" customFormat="1" ht="13.8" x14ac:dyDescent="0.3">
      <c r="B73" s="60">
        <f t="shared" si="15"/>
        <v>14</v>
      </c>
      <c r="C73" s="61"/>
      <c r="D73" s="160"/>
      <c r="E73" s="161"/>
      <c r="F73" s="88"/>
      <c r="G73" s="51"/>
      <c r="H73" s="51"/>
      <c r="I73" s="56">
        <f t="shared" si="16"/>
        <v>0</v>
      </c>
      <c r="J73" s="57">
        <f t="shared" si="17"/>
        <v>0</v>
      </c>
      <c r="K73" s="57">
        <f t="shared" si="10"/>
        <v>0</v>
      </c>
      <c r="L73" s="94" t="str">
        <f t="shared" si="14"/>
        <v>0 años 0 meses 0 días</v>
      </c>
      <c r="M73" s="58" t="str">
        <f t="shared" si="11"/>
        <v>0/0</v>
      </c>
    </row>
    <row r="74" spans="2:13" s="59" customFormat="1" thickBot="1" x14ac:dyDescent="0.35">
      <c r="B74" s="60">
        <v>15</v>
      </c>
      <c r="C74" s="61"/>
      <c r="D74" s="160"/>
      <c r="E74" s="161"/>
      <c r="F74" s="88"/>
      <c r="G74" s="51"/>
      <c r="H74" s="51"/>
      <c r="I74" s="56">
        <f t="shared" si="12"/>
        <v>0</v>
      </c>
      <c r="J74" s="57">
        <f t="shared" si="13"/>
        <v>0</v>
      </c>
      <c r="K74" s="57">
        <f t="shared" si="10"/>
        <v>0</v>
      </c>
      <c r="L74" s="94" t="str">
        <f>DATEDIF(G74,H74,"y")&amp;" años "&amp; DATEDIF(G74,H74,"ym")&amp;" meses "&amp;DATEDIF(G74,H74,"md")&amp;" días"</f>
        <v>0 años 0 meses 0 días</v>
      </c>
      <c r="M74" s="58" t="str">
        <f t="shared" si="11"/>
        <v>0/0</v>
      </c>
    </row>
    <row r="75" spans="2:13" s="59" customFormat="1" thickBot="1" x14ac:dyDescent="0.35">
      <c r="B75" s="162" t="s">
        <v>103</v>
      </c>
      <c r="C75" s="163"/>
      <c r="D75" s="163"/>
      <c r="E75" s="163"/>
      <c r="F75" s="163"/>
      <c r="G75" s="163"/>
      <c r="H75" s="164"/>
      <c r="I75" s="64">
        <f>+SUM(I60:I74)</f>
        <v>0</v>
      </c>
      <c r="J75" s="65">
        <f>INT(I75/365)</f>
        <v>0</v>
      </c>
      <c r="K75" s="66">
        <f t="shared" si="10"/>
        <v>0</v>
      </c>
      <c r="L75" s="95"/>
      <c r="M75" s="67" t="str">
        <f t="shared" si="11"/>
        <v>0/0</v>
      </c>
    </row>
    <row r="76" spans="2:13" s="59" customFormat="1" ht="13.8" x14ac:dyDescent="0.3">
      <c r="B76" s="55"/>
      <c r="C76" s="55"/>
      <c r="D76" s="55"/>
      <c r="E76" s="55"/>
      <c r="F76" s="55"/>
      <c r="G76" s="55"/>
      <c r="H76" s="55"/>
      <c r="I76" s="68"/>
      <c r="J76" s="53" t="str">
        <f>+CONCATENATE(B75," - ",J75," años, ",K75," meses")</f>
        <v>Total - 0 años, 0 meses</v>
      </c>
      <c r="K76" s="68"/>
      <c r="L76" s="68"/>
      <c r="M76" s="68"/>
    </row>
    <row r="77" spans="2:13" s="55" customFormat="1" ht="13.8" x14ac:dyDescent="0.3">
      <c r="J77" s="50"/>
    </row>
    <row r="78" spans="2:13" s="59" customFormat="1" ht="13.8" x14ac:dyDescent="0.3">
      <c r="B78" s="55"/>
      <c r="C78" s="55"/>
      <c r="D78" s="55"/>
      <c r="E78" s="55"/>
      <c r="F78" s="55"/>
      <c r="G78" s="55"/>
      <c r="H78" s="55"/>
      <c r="I78" s="68"/>
      <c r="J78" s="53" t="e">
        <f>+CONCATENATE(#REF!," - ",#REF!," años, ",#REF!," meses")</f>
        <v>#REF!</v>
      </c>
      <c r="K78" s="68"/>
      <c r="L78" s="68"/>
      <c r="M78" s="68"/>
    </row>
    <row r="79" spans="2:13" s="59" customFormat="1" ht="13.8" x14ac:dyDescent="0.3">
      <c r="B79" s="55"/>
      <c r="C79" s="55"/>
      <c r="D79" s="55"/>
      <c r="E79" s="55"/>
      <c r="F79" s="55"/>
      <c r="G79" s="55"/>
      <c r="H79" s="55"/>
      <c r="I79" s="55"/>
      <c r="J79" s="55"/>
      <c r="K79" s="55"/>
      <c r="L79" s="55"/>
      <c r="M79" s="55"/>
    </row>
    <row r="80" spans="2:13" s="59" customFormat="1" ht="13.8" x14ac:dyDescent="0.3">
      <c r="B80" s="55"/>
      <c r="C80" s="55"/>
      <c r="D80" s="55"/>
      <c r="E80" s="55"/>
      <c r="F80" s="55"/>
      <c r="G80" s="55"/>
      <c r="H80" s="55"/>
      <c r="I80" s="55"/>
      <c r="J80" s="55"/>
      <c r="K80" s="55"/>
      <c r="L80" s="55"/>
      <c r="M80" s="55"/>
    </row>
    <row r="81" spans="2:13" ht="24.9" customHeight="1" x14ac:dyDescent="0.3">
      <c r="B81" s="71"/>
      <c r="C81" s="70"/>
      <c r="D81" s="71"/>
      <c r="E81" s="71"/>
      <c r="F81" s="71"/>
      <c r="G81" s="71"/>
      <c r="H81" s="71"/>
      <c r="I81" s="72"/>
      <c r="J81" s="73"/>
      <c r="K81" s="73"/>
      <c r="L81" s="73"/>
      <c r="M81" s="74"/>
    </row>
    <row r="82" spans="2:13" ht="18" customHeight="1" thickBot="1" x14ac:dyDescent="0.35">
      <c r="B82" s="86"/>
      <c r="C82" s="86"/>
      <c r="D82" s="86"/>
      <c r="E82" s="71"/>
      <c r="F82" s="71"/>
      <c r="G82" s="71"/>
      <c r="H82" s="71"/>
      <c r="I82" s="72"/>
      <c r="J82" s="73"/>
      <c r="K82" s="73"/>
      <c r="L82" s="73"/>
      <c r="M82" s="74"/>
    </row>
    <row r="83" spans="2:13" x14ac:dyDescent="0.3">
      <c r="B83" s="159" t="s">
        <v>144</v>
      </c>
      <c r="C83" s="159"/>
      <c r="D83" s="159"/>
    </row>
    <row r="84" spans="2:13" x14ac:dyDescent="0.3">
      <c r="B84" s="158" t="s">
        <v>145</v>
      </c>
      <c r="C84" s="158"/>
      <c r="D84" s="158"/>
    </row>
    <row r="85" spans="2:13" x14ac:dyDescent="0.3">
      <c r="B85" s="158" t="s">
        <v>146</v>
      </c>
      <c r="C85" s="158"/>
      <c r="D85" s="158"/>
    </row>
    <row r="86" spans="2:13" x14ac:dyDescent="0.3">
      <c r="C86" s="54" t="s">
        <v>147</v>
      </c>
    </row>
  </sheetData>
  <mergeCells count="103">
    <mergeCell ref="B25:C25"/>
    <mergeCell ref="G25:I25"/>
    <mergeCell ref="D24:F24"/>
    <mergeCell ref="D25:F25"/>
    <mergeCell ref="B22:C22"/>
    <mergeCell ref="G22:I22"/>
    <mergeCell ref="B23:C23"/>
    <mergeCell ref="G23:I23"/>
    <mergeCell ref="B18:C18"/>
    <mergeCell ref="E18:M18"/>
    <mergeCell ref="B20:D20"/>
    <mergeCell ref="E20:M20"/>
    <mergeCell ref="B21:C21"/>
    <mergeCell ref="E21:F21"/>
    <mergeCell ref="G21:I21"/>
    <mergeCell ref="J21:M21"/>
    <mergeCell ref="D22:F22"/>
    <mergeCell ref="D23:F23"/>
    <mergeCell ref="B10:C10"/>
    <mergeCell ref="E10:M10"/>
    <mergeCell ref="B11:C11"/>
    <mergeCell ref="E11:M11"/>
    <mergeCell ref="B16:C16"/>
    <mergeCell ref="E16:M16"/>
    <mergeCell ref="B17:C17"/>
    <mergeCell ref="E17:M17"/>
    <mergeCell ref="B24:C24"/>
    <mergeCell ref="G24:I24"/>
    <mergeCell ref="B26:C26"/>
    <mergeCell ref="G26:I26"/>
    <mergeCell ref="B27:C27"/>
    <mergeCell ref="G27:I27"/>
    <mergeCell ref="D26:F26"/>
    <mergeCell ref="D27:F27"/>
    <mergeCell ref="B2:M2"/>
    <mergeCell ref="B4:C4"/>
    <mergeCell ref="E4:M4"/>
    <mergeCell ref="B5:C5"/>
    <mergeCell ref="E5:M5"/>
    <mergeCell ref="B6:C6"/>
    <mergeCell ref="E6:M6"/>
    <mergeCell ref="B15:C15"/>
    <mergeCell ref="E15:M15"/>
    <mergeCell ref="B12:C12"/>
    <mergeCell ref="E12:M12"/>
    <mergeCell ref="B13:C13"/>
    <mergeCell ref="E13:M13"/>
    <mergeCell ref="B14:C14"/>
    <mergeCell ref="E14:M14"/>
    <mergeCell ref="B8:M8"/>
    <mergeCell ref="B9:C9"/>
    <mergeCell ref="E9:M9"/>
    <mergeCell ref="G28:I28"/>
    <mergeCell ref="D34:E34"/>
    <mergeCell ref="D35:E35"/>
    <mergeCell ref="D36:E36"/>
    <mergeCell ref="D37:E37"/>
    <mergeCell ref="D38:E38"/>
    <mergeCell ref="D39:E39"/>
    <mergeCell ref="B29:E29"/>
    <mergeCell ref="F29:M29"/>
    <mergeCell ref="B30:M30"/>
    <mergeCell ref="D31:E31"/>
    <mergeCell ref="D32:E32"/>
    <mergeCell ref="D33:E33"/>
    <mergeCell ref="B57:E57"/>
    <mergeCell ref="F57:M57"/>
    <mergeCell ref="B58:M58"/>
    <mergeCell ref="D59:E59"/>
    <mergeCell ref="D40:E40"/>
    <mergeCell ref="D41:E41"/>
    <mergeCell ref="D42:E42"/>
    <mergeCell ref="D43:E43"/>
    <mergeCell ref="D44:E44"/>
    <mergeCell ref="D45:E45"/>
    <mergeCell ref="D47:E47"/>
    <mergeCell ref="D48:E48"/>
    <mergeCell ref="D49:E49"/>
    <mergeCell ref="D50:E50"/>
    <mergeCell ref="D51:E51"/>
    <mergeCell ref="D52:E52"/>
    <mergeCell ref="D46:E46"/>
    <mergeCell ref="D53:E53"/>
    <mergeCell ref="B54:H54"/>
    <mergeCell ref="B84:D84"/>
    <mergeCell ref="B85:D85"/>
    <mergeCell ref="B83:D83"/>
    <mergeCell ref="D74:E74"/>
    <mergeCell ref="B75:H75"/>
    <mergeCell ref="D60:E60"/>
    <mergeCell ref="D61:E61"/>
    <mergeCell ref="D62:E62"/>
    <mergeCell ref="D66:E66"/>
    <mergeCell ref="D67:E67"/>
    <mergeCell ref="D68:E68"/>
    <mergeCell ref="D69:E69"/>
    <mergeCell ref="D70:E70"/>
    <mergeCell ref="D71:E71"/>
    <mergeCell ref="D72:E72"/>
    <mergeCell ref="D73:E73"/>
    <mergeCell ref="D63:E63"/>
    <mergeCell ref="D64:E64"/>
    <mergeCell ref="D65:E65"/>
  </mergeCells>
  <printOptions horizontalCentered="1"/>
  <pageMargins left="0.23622047244094491" right="0.23622047244094491" top="0.94488188976377963" bottom="0.94488188976377963" header="0.31496062992125984" footer="0.31496062992125984"/>
  <pageSetup paperSize="9" scale="5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Evaluacion BID</vt:lpstr>
      <vt:lpstr>Hoja1</vt:lpstr>
      <vt:lpstr>Evaluación</vt:lpstr>
      <vt:lpstr>Eva 11.02.2014</vt:lpstr>
      <vt:lpstr>FORMATO HV EJENOPENAL</vt:lpstr>
      <vt:lpstr>'FORMATO HV EJENOPENAL'!Área_de_impresión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2021-05-26T23:56:39Z</dcterms:created>
  <dcterms:modified xsi:type="dcterms:W3CDTF">2024-07-02T16:48:42Z</dcterms:modified>
</cp:coreProperties>
</file>