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sihuas\Desktop\EL AGRO EN CIFRA\AÑO 2024\MAYO 2024\EL AGRO EN CIFRA - Mayo 2024\"/>
    </mc:Choice>
  </mc:AlternateContent>
  <xr:revisionPtr revIDLastSave="0" documentId="8_{2AFB7E34-38EA-474E-9D94-4E5B72A150D4}" xr6:coauthVersionLast="47" xr6:coauthVersionMax="47" xr10:uidLastSave="{00000000-0000-0000-0000-000000000000}"/>
  <bookViews>
    <workbookView xWindow="-120" yWindow="-120" windowWidth="29040" windowHeight="15720" tabRatio="910" activeTab="14" xr2:uid="{00000000-000D-0000-FFFF-FFFF00000000}"/>
  </bookViews>
  <sheets>
    <sheet name="ÍNDICE" sheetId="30" r:id="rId1"/>
    <sheet name="C.74" sheetId="21" r:id="rId2"/>
    <sheet name="C.75" sheetId="2" r:id="rId3"/>
    <sheet name="C.76" sheetId="19" r:id="rId4"/>
    <sheet name="C.77" sheetId="11" r:id="rId5"/>
    <sheet name="C.78-C.79" sheetId="26" r:id="rId6"/>
    <sheet name="C.80" sheetId="1" r:id="rId7"/>
    <sheet name="C.81" sheetId="29" r:id="rId8"/>
    <sheet name="C.82" sheetId="14" r:id="rId9"/>
    <sheet name="C.83" sheetId="45" r:id="rId10"/>
    <sheet name="C.84 - 85" sheetId="27" r:id="rId11"/>
    <sheet name="C.86" sheetId="3" r:id="rId12"/>
    <sheet name="C.87" sheetId="28" r:id="rId13"/>
    <sheet name="C.88" sheetId="16" r:id="rId14"/>
    <sheet name="C.89" sheetId="18" r:id="rId15"/>
  </sheets>
  <externalReferences>
    <externalReference r:id="rId16"/>
  </externalReferences>
  <definedNames>
    <definedName name="_xlnm._FilterDatabase" localSheetId="14" hidden="1">'C.89'!#REF!</definedName>
    <definedName name="_xlnm.Print_Area" localSheetId="1">'C.74'!$A$1:$G$16</definedName>
    <definedName name="_xlnm.Print_Area" localSheetId="2">'C.75'!$A$1:$E$54</definedName>
    <definedName name="_xlnm.Print_Area" localSheetId="3">'C.76'!$A$1:$D$34</definedName>
    <definedName name="_xlnm.Print_Area" localSheetId="4">'C.77'!$A$1:$H$59</definedName>
    <definedName name="_xlnm.Print_Area" localSheetId="5">'C.78-C.79'!$A$1:$H$123</definedName>
    <definedName name="_xlnm.Print_Area" localSheetId="6">'C.80'!$A$1:$G$61</definedName>
    <definedName name="_xlnm.Print_Area" localSheetId="7">'C.81'!#REF!</definedName>
    <definedName name="_xlnm.Print_Area" localSheetId="8">'C.82'!$A$1:$H$60</definedName>
    <definedName name="_xlnm.Print_Area" localSheetId="9">'C.83'!$A$68:$J$123</definedName>
    <definedName name="_xlnm.Print_Area" localSheetId="10">'C.84 - 85'!$A$1:$H$61</definedName>
    <definedName name="_xlnm.Print_Area" localSheetId="11">'C.86'!#REF!</definedName>
    <definedName name="_xlnm.Print_Area" localSheetId="12">'C.87'!#REF!</definedName>
    <definedName name="_xlnm.Print_Area" localSheetId="13">'C.88'!$A$1:$H$60</definedName>
    <definedName name="_xlnm.Print_Area" localSheetId="14">'C.89'!$A$1:$J$62</definedName>
    <definedName name="_xlnm.Print_Area" localSheetId="0">ÍNDICE!$A$1:$B$28</definedName>
    <definedName name="MES">#REF!</definedName>
    <definedName name="OLE_LINK1" localSheetId="9">'C.83'!#REF!</definedName>
    <definedName name="OLE_LINK1" localSheetId="14">'C.89'!#REF!</definedName>
    <definedName name="SUB_OMC">#REF!</definedName>
    <definedName name="SUBPAR">#REF!</definedName>
    <definedName name="subpar1">[1]subpartidas!$A$2:$B$833</definedName>
    <definedName name="TABLA" localSheetId="9">'C.83'!#REF!</definedName>
    <definedName name="TABLA">#REF!</definedName>
    <definedName name="TABLA_1">#REF!</definedName>
    <definedName name="TABLA_11">#REF!</definedName>
    <definedName name="TABLA_12">#REF!</definedName>
    <definedName name="TABLA_14">#REF!</definedName>
    <definedName name="TABLA_15">#REF!</definedName>
    <definedName name="TABLA_2">'C.89'!#REF!</definedName>
    <definedName name="TABLA_3">#REF!</definedName>
    <definedName name="TABLA_4">#REF!</definedName>
    <definedName name="TABLA_5">#REF!</definedName>
    <definedName name="TABLA_6">#REF!</definedName>
    <definedName name="TABLA_7">#REF!</definedName>
    <definedName name="TABLA_8">#REF!</definedName>
    <definedName name="TABLA_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6" l="1"/>
  <c r="G5" i="14"/>
  <c r="H46" i="14"/>
  <c r="H47" i="14"/>
  <c r="H48" i="14"/>
  <c r="H49" i="14"/>
  <c r="H50" i="14"/>
  <c r="H51" i="14"/>
  <c r="H52" i="14"/>
  <c r="H53" i="14"/>
  <c r="H54" i="14"/>
  <c r="H55" i="14"/>
  <c r="H56" i="14"/>
  <c r="H57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7" i="14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D57" i="16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H119" i="27"/>
  <c r="H118" i="27"/>
  <c r="H117" i="27"/>
  <c r="H116" i="27"/>
  <c r="H115" i="27"/>
  <c r="H114" i="27"/>
  <c r="H113" i="27"/>
  <c r="H112" i="27"/>
  <c r="H111" i="27"/>
  <c r="H110" i="27"/>
  <c r="H109" i="27"/>
  <c r="H108" i="27"/>
  <c r="H107" i="27"/>
  <c r="H106" i="27"/>
  <c r="H105" i="27"/>
  <c r="H104" i="27"/>
  <c r="H103" i="27"/>
  <c r="H102" i="27"/>
  <c r="H101" i="27"/>
  <c r="H100" i="27"/>
  <c r="H99" i="27"/>
  <c r="H98" i="27"/>
  <c r="H97" i="27"/>
  <c r="H96" i="27"/>
  <c r="H95" i="27"/>
  <c r="H94" i="27"/>
  <c r="H93" i="27"/>
  <c r="H92" i="27"/>
  <c r="H91" i="27"/>
  <c r="H90" i="27"/>
  <c r="H89" i="27"/>
  <c r="H88" i="27"/>
  <c r="H87" i="27"/>
  <c r="H86" i="27"/>
  <c r="H85" i="27"/>
  <c r="H84" i="27"/>
  <c r="H83" i="27"/>
  <c r="H82" i="27"/>
  <c r="H81" i="27"/>
  <c r="H80" i="27"/>
  <c r="H79" i="27"/>
  <c r="H78" i="27"/>
  <c r="H77" i="27"/>
  <c r="H76" i="27"/>
  <c r="H75" i="27"/>
  <c r="H74" i="27"/>
  <c r="H73" i="27"/>
  <c r="H72" i="27"/>
  <c r="H71" i="27"/>
  <c r="H70" i="27"/>
  <c r="H69" i="27"/>
  <c r="H57" i="27"/>
  <c r="H56" i="27"/>
  <c r="H55" i="27"/>
  <c r="H54" i="27"/>
  <c r="H53" i="27"/>
  <c r="H52" i="27"/>
  <c r="H51" i="27"/>
  <c r="H50" i="27"/>
  <c r="H49" i="27"/>
  <c r="H48" i="27"/>
  <c r="H47" i="27"/>
  <c r="H46" i="27"/>
  <c r="H45" i="27"/>
  <c r="H44" i="27"/>
  <c r="H43" i="27"/>
  <c r="H42" i="27"/>
  <c r="H41" i="27"/>
  <c r="H40" i="27"/>
  <c r="H39" i="27"/>
  <c r="H38" i="27"/>
  <c r="H37" i="27"/>
  <c r="H36" i="27"/>
  <c r="H35" i="27"/>
  <c r="H34" i="27"/>
  <c r="H33" i="27"/>
  <c r="H32" i="27"/>
  <c r="H31" i="27"/>
  <c r="H30" i="27"/>
  <c r="H29" i="27"/>
  <c r="H28" i="27"/>
  <c r="H27" i="27"/>
  <c r="H26" i="27"/>
  <c r="H25" i="27"/>
  <c r="H24" i="27"/>
  <c r="H23" i="27"/>
  <c r="H22" i="27"/>
  <c r="H21" i="27"/>
  <c r="H20" i="27"/>
  <c r="H19" i="27"/>
  <c r="H18" i="27"/>
  <c r="H17" i="27"/>
  <c r="H16" i="27"/>
  <c r="H15" i="27"/>
  <c r="H14" i="27"/>
  <c r="H13" i="27"/>
  <c r="H12" i="27"/>
  <c r="H11" i="27"/>
  <c r="H10" i="27"/>
  <c r="H9" i="27"/>
  <c r="H8" i="27"/>
  <c r="H7" i="27"/>
  <c r="E119" i="27"/>
  <c r="E118" i="27"/>
  <c r="E117" i="27"/>
  <c r="E116" i="27"/>
  <c r="E115" i="27"/>
  <c r="E114" i="27"/>
  <c r="E113" i="27"/>
  <c r="E112" i="27"/>
  <c r="E111" i="27"/>
  <c r="E110" i="27"/>
  <c r="E109" i="27"/>
  <c r="E108" i="27"/>
  <c r="E107" i="27"/>
  <c r="E106" i="27"/>
  <c r="E105" i="27"/>
  <c r="E104" i="27"/>
  <c r="E103" i="27"/>
  <c r="E102" i="27"/>
  <c r="E101" i="27"/>
  <c r="E100" i="27"/>
  <c r="E99" i="27"/>
  <c r="E98" i="27"/>
  <c r="E97" i="27"/>
  <c r="E96" i="27"/>
  <c r="E95" i="27"/>
  <c r="E94" i="27"/>
  <c r="E93" i="27"/>
  <c r="E92" i="27"/>
  <c r="E91" i="27"/>
  <c r="E90" i="27"/>
  <c r="E89" i="27"/>
  <c r="E88" i="27"/>
  <c r="E87" i="27"/>
  <c r="E86" i="27"/>
  <c r="E85" i="27"/>
  <c r="E84" i="27"/>
  <c r="E83" i="27"/>
  <c r="E82" i="27"/>
  <c r="E81" i="27"/>
  <c r="E80" i="27"/>
  <c r="E79" i="27"/>
  <c r="E78" i="27"/>
  <c r="E77" i="27"/>
  <c r="E76" i="27"/>
  <c r="E75" i="27"/>
  <c r="E74" i="27"/>
  <c r="E73" i="27"/>
  <c r="E72" i="27"/>
  <c r="E71" i="27"/>
  <c r="E70" i="27"/>
  <c r="E69" i="27"/>
  <c r="E57" i="27"/>
  <c r="E56" i="27"/>
  <c r="E55" i="27"/>
  <c r="E54" i="27"/>
  <c r="E53" i="27"/>
  <c r="E52" i="27"/>
  <c r="E51" i="27"/>
  <c r="E50" i="27"/>
  <c r="E49" i="27"/>
  <c r="E48" i="27"/>
  <c r="E47" i="27"/>
  <c r="E46" i="27"/>
  <c r="E45" i="27"/>
  <c r="E44" i="27"/>
  <c r="E43" i="27"/>
  <c r="E42" i="27"/>
  <c r="E41" i="27"/>
  <c r="E40" i="27"/>
  <c r="E39" i="27"/>
  <c r="E38" i="27"/>
  <c r="E37" i="27"/>
  <c r="E36" i="27"/>
  <c r="E35" i="27"/>
  <c r="E34" i="27"/>
  <c r="E33" i="27"/>
  <c r="E32" i="27"/>
  <c r="E31" i="27"/>
  <c r="E30" i="27"/>
  <c r="E29" i="27"/>
  <c r="E28" i="27"/>
  <c r="E27" i="27"/>
  <c r="E26" i="27"/>
  <c r="E25" i="27"/>
  <c r="E24" i="27"/>
  <c r="E23" i="27"/>
  <c r="E22" i="27"/>
  <c r="E21" i="27"/>
  <c r="E20" i="27"/>
  <c r="E19" i="27"/>
  <c r="E18" i="27"/>
  <c r="E17" i="27"/>
  <c r="E16" i="27"/>
  <c r="E15" i="27"/>
  <c r="E14" i="27"/>
  <c r="E13" i="27"/>
  <c r="E12" i="27"/>
  <c r="E11" i="27"/>
  <c r="E10" i="27"/>
  <c r="E9" i="27"/>
  <c r="E8" i="27"/>
  <c r="E7" i="27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7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H57" i="26"/>
  <c r="H56" i="26"/>
  <c r="H55" i="26"/>
  <c r="H54" i="26"/>
  <c r="H53" i="26"/>
  <c r="H52" i="26"/>
  <c r="H51" i="26"/>
  <c r="H50" i="26"/>
  <c r="H49" i="26"/>
  <c r="H48" i="26"/>
  <c r="H47" i="26"/>
  <c r="H46" i="26"/>
  <c r="H45" i="26"/>
  <c r="H44" i="26"/>
  <c r="H43" i="26"/>
  <c r="H42" i="26"/>
  <c r="H41" i="26"/>
  <c r="H40" i="26"/>
  <c r="H39" i="26"/>
  <c r="H38" i="26"/>
  <c r="H37" i="26"/>
  <c r="H36" i="26"/>
  <c r="H35" i="26"/>
  <c r="H34" i="26"/>
  <c r="H33" i="26"/>
  <c r="H32" i="26"/>
  <c r="H31" i="26"/>
  <c r="H30" i="26"/>
  <c r="H29" i="26"/>
  <c r="H28" i="26"/>
  <c r="H27" i="26"/>
  <c r="H26" i="26"/>
  <c r="H25" i="26"/>
  <c r="H24" i="26"/>
  <c r="H23" i="26"/>
  <c r="H22" i="26"/>
  <c r="H21" i="26"/>
  <c r="H20" i="26"/>
  <c r="H19" i="26"/>
  <c r="H18" i="26"/>
  <c r="H17" i="26"/>
  <c r="H16" i="26"/>
  <c r="H15" i="26"/>
  <c r="H14" i="26"/>
  <c r="H13" i="26"/>
  <c r="H12" i="26"/>
  <c r="H11" i="26"/>
  <c r="H10" i="26"/>
  <c r="H9" i="26"/>
  <c r="H8" i="26"/>
  <c r="H7" i="26"/>
  <c r="H70" i="26"/>
  <c r="H71" i="26"/>
  <c r="H72" i="26"/>
  <c r="H73" i="26"/>
  <c r="H74" i="26"/>
  <c r="H75" i="26"/>
  <c r="H76" i="26"/>
  <c r="H77" i="26"/>
  <c r="H78" i="26"/>
  <c r="H79" i="26"/>
  <c r="H80" i="26"/>
  <c r="H81" i="26"/>
  <c r="H82" i="26"/>
  <c r="H83" i="26"/>
  <c r="H84" i="26"/>
  <c r="H85" i="26"/>
  <c r="H86" i="26"/>
  <c r="H87" i="26"/>
  <c r="H88" i="26"/>
  <c r="H89" i="26"/>
  <c r="H90" i="26"/>
  <c r="H91" i="26"/>
  <c r="H92" i="26"/>
  <c r="H93" i="26"/>
  <c r="H94" i="26"/>
  <c r="H95" i="26"/>
  <c r="H96" i="26"/>
  <c r="H97" i="26"/>
  <c r="H98" i="26"/>
  <c r="H99" i="26"/>
  <c r="H100" i="26"/>
  <c r="H101" i="26"/>
  <c r="H102" i="26"/>
  <c r="H103" i="26"/>
  <c r="H104" i="26"/>
  <c r="H105" i="26"/>
  <c r="H106" i="26"/>
  <c r="H107" i="26"/>
  <c r="H108" i="26"/>
  <c r="H109" i="26"/>
  <c r="H110" i="26"/>
  <c r="H111" i="26"/>
  <c r="H112" i="26"/>
  <c r="H113" i="26"/>
  <c r="H114" i="26"/>
  <c r="H115" i="26"/>
  <c r="H116" i="26"/>
  <c r="H117" i="26"/>
  <c r="H118" i="26"/>
  <c r="H119" i="26"/>
  <c r="H69" i="26"/>
  <c r="E57" i="26"/>
  <c r="E56" i="26"/>
  <c r="E55" i="26"/>
  <c r="E54" i="26"/>
  <c r="E53" i="26"/>
  <c r="E52" i="26"/>
  <c r="E51" i="26"/>
  <c r="E50" i="26"/>
  <c r="E49" i="26"/>
  <c r="E48" i="26"/>
  <c r="E47" i="26"/>
  <c r="E46" i="26"/>
  <c r="E45" i="26"/>
  <c r="E44" i="26"/>
  <c r="E43" i="26"/>
  <c r="E42" i="26"/>
  <c r="E41" i="26"/>
  <c r="E40" i="26"/>
  <c r="E39" i="26"/>
  <c r="E38" i="26"/>
  <c r="E37" i="26"/>
  <c r="E36" i="26"/>
  <c r="E35" i="26"/>
  <c r="E34" i="26"/>
  <c r="E33" i="26"/>
  <c r="E32" i="26"/>
  <c r="E31" i="26"/>
  <c r="E30" i="26"/>
  <c r="E29" i="26"/>
  <c r="E28" i="26"/>
  <c r="E27" i="26"/>
  <c r="E26" i="26"/>
  <c r="E25" i="26"/>
  <c r="E24" i="26"/>
  <c r="E23" i="26"/>
  <c r="E22" i="26"/>
  <c r="E21" i="26"/>
  <c r="E20" i="26"/>
  <c r="E19" i="26"/>
  <c r="E18" i="26"/>
  <c r="E17" i="26"/>
  <c r="E16" i="26"/>
  <c r="E15" i="26"/>
  <c r="E14" i="26"/>
  <c r="E13" i="26"/>
  <c r="E12" i="26"/>
  <c r="E11" i="26"/>
  <c r="E10" i="26"/>
  <c r="E9" i="26"/>
  <c r="E8" i="26"/>
  <c r="E7" i="26"/>
  <c r="E113" i="26"/>
  <c r="E114" i="26"/>
  <c r="E115" i="26"/>
  <c r="E116" i="26"/>
  <c r="E117" i="26"/>
  <c r="E118" i="26"/>
  <c r="E119" i="26"/>
  <c r="E92" i="26"/>
  <c r="E93" i="26"/>
  <c r="E94" i="26"/>
  <c r="E95" i="26"/>
  <c r="E96" i="26"/>
  <c r="E97" i="26"/>
  <c r="E98" i="26"/>
  <c r="E99" i="26"/>
  <c r="E100" i="26"/>
  <c r="E101" i="26"/>
  <c r="E102" i="26"/>
  <c r="E103" i="26"/>
  <c r="E104" i="26"/>
  <c r="E105" i="26"/>
  <c r="E106" i="26"/>
  <c r="E107" i="26"/>
  <c r="E108" i="26"/>
  <c r="E109" i="26"/>
  <c r="E110" i="26"/>
  <c r="E111" i="26"/>
  <c r="E112" i="26"/>
  <c r="E70" i="26"/>
  <c r="E71" i="26"/>
  <c r="E72" i="26"/>
  <c r="E73" i="26"/>
  <c r="E74" i="26"/>
  <c r="E75" i="26"/>
  <c r="E76" i="26"/>
  <c r="E77" i="26"/>
  <c r="E78" i="26"/>
  <c r="E79" i="26"/>
  <c r="E80" i="26"/>
  <c r="E81" i="26"/>
  <c r="E82" i="26"/>
  <c r="E83" i="26"/>
  <c r="E84" i="26"/>
  <c r="E85" i="26"/>
  <c r="E86" i="26"/>
  <c r="E87" i="26"/>
  <c r="E88" i="26"/>
  <c r="E89" i="26"/>
  <c r="E90" i="26"/>
  <c r="E91" i="26"/>
  <c r="E69" i="26"/>
  <c r="E67" i="26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18" i="11"/>
  <c r="H19" i="11"/>
  <c r="H17" i="11"/>
  <c r="H16" i="11"/>
  <c r="H8" i="11"/>
  <c r="H15" i="11"/>
  <c r="H10" i="11"/>
  <c r="H11" i="11"/>
  <c r="H12" i="11"/>
  <c r="H13" i="11"/>
  <c r="H14" i="11"/>
  <c r="H9" i="11"/>
  <c r="E10" i="11"/>
  <c r="E11" i="11"/>
  <c r="E12" i="11"/>
  <c r="E13" i="11"/>
  <c r="E9" i="11"/>
  <c r="E38" i="11" l="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20" i="11"/>
  <c r="E19" i="11"/>
  <c r="E18" i="11"/>
  <c r="E17" i="11"/>
  <c r="E16" i="11"/>
  <c r="D59" i="28" l="1"/>
  <c r="D58" i="28"/>
  <c r="D57" i="28"/>
  <c r="D56" i="28"/>
  <c r="D55" i="28"/>
  <c r="D54" i="28"/>
  <c r="D53" i="28"/>
  <c r="D52" i="28"/>
  <c r="D51" i="28"/>
  <c r="D50" i="28"/>
  <c r="D49" i="28"/>
  <c r="D48" i="28"/>
  <c r="D47" i="28"/>
  <c r="D46" i="28"/>
  <c r="D45" i="28"/>
  <c r="D44" i="28"/>
  <c r="D43" i="28"/>
  <c r="D42" i="28"/>
  <c r="D41" i="28"/>
  <c r="D40" i="28"/>
  <c r="D39" i="28"/>
  <c r="D38" i="28"/>
  <c r="D37" i="28"/>
  <c r="D36" i="28"/>
  <c r="D35" i="28"/>
  <c r="D34" i="28"/>
  <c r="D33" i="28"/>
  <c r="D32" i="28"/>
  <c r="D31" i="28"/>
  <c r="D30" i="28"/>
  <c r="D29" i="28"/>
  <c r="D28" i="28"/>
  <c r="D27" i="28"/>
  <c r="D26" i="28"/>
  <c r="D25" i="28"/>
  <c r="D24" i="28"/>
  <c r="D23" i="28"/>
  <c r="D22" i="28"/>
  <c r="D21" i="28"/>
  <c r="D20" i="28"/>
  <c r="D19" i="28"/>
  <c r="D18" i="28"/>
  <c r="D17" i="28"/>
  <c r="D16" i="28"/>
  <c r="D15" i="28"/>
  <c r="D14" i="28"/>
  <c r="D13" i="28"/>
  <c r="D12" i="28"/>
  <c r="D11" i="28"/>
  <c r="D10" i="28"/>
  <c r="D9" i="28"/>
  <c r="C7" i="28"/>
  <c r="B7" i="28"/>
  <c r="E54" i="28" s="1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D6" i="3"/>
  <c r="E6" i="3" s="1"/>
  <c r="C6" i="3"/>
  <c r="F53" i="3" s="1"/>
  <c r="G53" i="3" s="1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C7" i="29"/>
  <c r="B7" i="29"/>
  <c r="E54" i="29" s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D6" i="1"/>
  <c r="C6" i="1"/>
  <c r="F53" i="1" s="1"/>
  <c r="G53" i="1" s="1"/>
  <c r="D7" i="28" l="1"/>
  <c r="F54" i="28"/>
  <c r="F54" i="29"/>
  <c r="E17" i="28"/>
  <c r="F17" i="28" s="1"/>
  <c r="E33" i="28"/>
  <c r="F33" i="28" s="1"/>
  <c r="F16" i="3"/>
  <c r="G16" i="3" s="1"/>
  <c r="F32" i="3"/>
  <c r="G32" i="3" s="1"/>
  <c r="E44" i="29"/>
  <c r="F44" i="29" s="1"/>
  <c r="E17" i="29"/>
  <c r="F17" i="29" s="1"/>
  <c r="E33" i="29"/>
  <c r="F33" i="29" s="1"/>
  <c r="E49" i="29"/>
  <c r="F49" i="29" s="1"/>
  <c r="D7" i="29"/>
  <c r="E12" i="29"/>
  <c r="F12" i="29" s="1"/>
  <c r="E28" i="29"/>
  <c r="F28" i="29" s="1"/>
  <c r="F11" i="1"/>
  <c r="G11" i="1" s="1"/>
  <c r="F43" i="1"/>
  <c r="G43" i="1" s="1"/>
  <c r="F16" i="1"/>
  <c r="G16" i="1" s="1"/>
  <c r="F32" i="1"/>
  <c r="G32" i="1" s="1"/>
  <c r="F48" i="1"/>
  <c r="G48" i="1" s="1"/>
  <c r="F27" i="1"/>
  <c r="G27" i="1" s="1"/>
  <c r="E49" i="28"/>
  <c r="F49" i="28" s="1"/>
  <c r="E12" i="28"/>
  <c r="F12" i="28" s="1"/>
  <c r="E28" i="28"/>
  <c r="F28" i="28" s="1"/>
  <c r="E44" i="28"/>
  <c r="F44" i="28" s="1"/>
  <c r="E23" i="28"/>
  <c r="F23" i="28" s="1"/>
  <c r="E39" i="28"/>
  <c r="F39" i="28" s="1"/>
  <c r="E55" i="28"/>
  <c r="F55" i="28" s="1"/>
  <c r="E18" i="28"/>
  <c r="F18" i="28" s="1"/>
  <c r="E34" i="28"/>
  <c r="F34" i="28" s="1"/>
  <c r="E50" i="28"/>
  <c r="F50" i="28" s="1"/>
  <c r="E13" i="28"/>
  <c r="F13" i="28" s="1"/>
  <c r="E29" i="28"/>
  <c r="F29" i="28" s="1"/>
  <c r="E45" i="28"/>
  <c r="F45" i="28" s="1"/>
  <c r="E24" i="28"/>
  <c r="F24" i="28" s="1"/>
  <c r="E40" i="28"/>
  <c r="F40" i="28" s="1"/>
  <c r="E56" i="28"/>
  <c r="F56" i="28" s="1"/>
  <c r="E19" i="28"/>
  <c r="F19" i="28" s="1"/>
  <c r="E35" i="28"/>
  <c r="F35" i="28" s="1"/>
  <c r="E51" i="28"/>
  <c r="F51" i="28" s="1"/>
  <c r="E14" i="28"/>
  <c r="F14" i="28" s="1"/>
  <c r="E30" i="28"/>
  <c r="F30" i="28" s="1"/>
  <c r="E46" i="28"/>
  <c r="F46" i="28" s="1"/>
  <c r="E9" i="28"/>
  <c r="E25" i="28"/>
  <c r="F25" i="28" s="1"/>
  <c r="E41" i="28"/>
  <c r="F41" i="28" s="1"/>
  <c r="E57" i="28"/>
  <c r="F57" i="28" s="1"/>
  <c r="E20" i="28"/>
  <c r="F20" i="28" s="1"/>
  <c r="E36" i="28"/>
  <c r="F36" i="28" s="1"/>
  <c r="E52" i="28"/>
  <c r="F52" i="28" s="1"/>
  <c r="E15" i="28"/>
  <c r="F15" i="28" s="1"/>
  <c r="E31" i="28"/>
  <c r="F31" i="28" s="1"/>
  <c r="E47" i="28"/>
  <c r="F47" i="28" s="1"/>
  <c r="E10" i="28"/>
  <c r="F10" i="28" s="1"/>
  <c r="E26" i="28"/>
  <c r="F26" i="28" s="1"/>
  <c r="E42" i="28"/>
  <c r="F42" i="28" s="1"/>
  <c r="E58" i="28"/>
  <c r="F58" i="28" s="1"/>
  <c r="E21" i="28"/>
  <c r="F21" i="28" s="1"/>
  <c r="E37" i="28"/>
  <c r="F37" i="28" s="1"/>
  <c r="E53" i="28"/>
  <c r="F53" i="28" s="1"/>
  <c r="E16" i="28"/>
  <c r="F16" i="28" s="1"/>
  <c r="E32" i="28"/>
  <c r="F32" i="28" s="1"/>
  <c r="E48" i="28"/>
  <c r="F48" i="28" s="1"/>
  <c r="E11" i="28"/>
  <c r="F11" i="28" s="1"/>
  <c r="E27" i="28"/>
  <c r="F27" i="28" s="1"/>
  <c r="E43" i="28"/>
  <c r="F43" i="28" s="1"/>
  <c r="E59" i="28"/>
  <c r="F59" i="28" s="1"/>
  <c r="E22" i="28"/>
  <c r="F22" i="28" s="1"/>
  <c r="E38" i="28"/>
  <c r="F38" i="28" s="1"/>
  <c r="F48" i="3"/>
  <c r="G48" i="3" s="1"/>
  <c r="F11" i="3"/>
  <c r="G11" i="3" s="1"/>
  <c r="F27" i="3"/>
  <c r="G27" i="3" s="1"/>
  <c r="F43" i="3"/>
  <c r="G43" i="3" s="1"/>
  <c r="F22" i="3"/>
  <c r="G22" i="3" s="1"/>
  <c r="F38" i="3"/>
  <c r="G38" i="3" s="1"/>
  <c r="F54" i="3"/>
  <c r="G54" i="3" s="1"/>
  <c r="F33" i="3"/>
  <c r="G33" i="3" s="1"/>
  <c r="F49" i="3"/>
  <c r="G49" i="3" s="1"/>
  <c r="F12" i="3"/>
  <c r="G12" i="3" s="1"/>
  <c r="F28" i="3"/>
  <c r="G28" i="3" s="1"/>
  <c r="F44" i="3"/>
  <c r="G44" i="3" s="1"/>
  <c r="F17" i="3"/>
  <c r="G17" i="3" s="1"/>
  <c r="F23" i="3"/>
  <c r="G23" i="3" s="1"/>
  <c r="F39" i="3"/>
  <c r="G39" i="3" s="1"/>
  <c r="F55" i="3"/>
  <c r="G55" i="3" s="1"/>
  <c r="F18" i="3"/>
  <c r="G18" i="3" s="1"/>
  <c r="F34" i="3"/>
  <c r="G34" i="3" s="1"/>
  <c r="F50" i="3"/>
  <c r="G50" i="3" s="1"/>
  <c r="F13" i="3"/>
  <c r="G13" i="3" s="1"/>
  <c r="F29" i="3"/>
  <c r="G29" i="3" s="1"/>
  <c r="F45" i="3"/>
  <c r="G45" i="3" s="1"/>
  <c r="F8" i="3"/>
  <c r="F24" i="3"/>
  <c r="G24" i="3" s="1"/>
  <c r="F40" i="3"/>
  <c r="G40" i="3" s="1"/>
  <c r="F56" i="3"/>
  <c r="G56" i="3" s="1"/>
  <c r="F19" i="3"/>
  <c r="G19" i="3" s="1"/>
  <c r="F35" i="3"/>
  <c r="G35" i="3" s="1"/>
  <c r="F51" i="3"/>
  <c r="G51" i="3" s="1"/>
  <c r="F14" i="3"/>
  <c r="G14" i="3" s="1"/>
  <c r="F30" i="3"/>
  <c r="G30" i="3" s="1"/>
  <c r="F46" i="3"/>
  <c r="G46" i="3" s="1"/>
  <c r="F9" i="3"/>
  <c r="G9" i="3" s="1"/>
  <c r="F25" i="3"/>
  <c r="G25" i="3" s="1"/>
  <c r="F41" i="3"/>
  <c r="G41" i="3" s="1"/>
  <c r="F57" i="3"/>
  <c r="G57" i="3" s="1"/>
  <c r="F20" i="3"/>
  <c r="G20" i="3" s="1"/>
  <c r="F36" i="3"/>
  <c r="G36" i="3" s="1"/>
  <c r="F52" i="3"/>
  <c r="G52" i="3" s="1"/>
  <c r="F15" i="3"/>
  <c r="G15" i="3" s="1"/>
  <c r="F31" i="3"/>
  <c r="G31" i="3" s="1"/>
  <c r="F47" i="3"/>
  <c r="G47" i="3" s="1"/>
  <c r="F10" i="3"/>
  <c r="G10" i="3" s="1"/>
  <c r="F26" i="3"/>
  <c r="G26" i="3" s="1"/>
  <c r="F42" i="3"/>
  <c r="G42" i="3" s="1"/>
  <c r="F58" i="3"/>
  <c r="G58" i="3" s="1"/>
  <c r="F21" i="3"/>
  <c r="G21" i="3" s="1"/>
  <c r="F37" i="3"/>
  <c r="G37" i="3" s="1"/>
  <c r="E18" i="29"/>
  <c r="F18" i="29" s="1"/>
  <c r="E34" i="29"/>
  <c r="F34" i="29" s="1"/>
  <c r="E50" i="29"/>
  <c r="F50" i="29" s="1"/>
  <c r="E23" i="29"/>
  <c r="F23" i="29" s="1"/>
  <c r="E39" i="29"/>
  <c r="F39" i="29" s="1"/>
  <c r="E55" i="29"/>
  <c r="F55" i="29" s="1"/>
  <c r="E13" i="29"/>
  <c r="F13" i="29" s="1"/>
  <c r="E29" i="29"/>
  <c r="F29" i="29" s="1"/>
  <c r="E45" i="29"/>
  <c r="F45" i="29" s="1"/>
  <c r="E24" i="29"/>
  <c r="F24" i="29" s="1"/>
  <c r="E40" i="29"/>
  <c r="F40" i="29" s="1"/>
  <c r="E56" i="29"/>
  <c r="F56" i="29" s="1"/>
  <c r="E51" i="29"/>
  <c r="F51" i="29" s="1"/>
  <c r="E19" i="29"/>
  <c r="F19" i="29" s="1"/>
  <c r="E14" i="29"/>
  <c r="F14" i="29" s="1"/>
  <c r="E30" i="29"/>
  <c r="F30" i="29" s="1"/>
  <c r="E46" i="29"/>
  <c r="F46" i="29" s="1"/>
  <c r="E9" i="29"/>
  <c r="E25" i="29"/>
  <c r="F25" i="29" s="1"/>
  <c r="E41" i="29"/>
  <c r="F41" i="29" s="1"/>
  <c r="E57" i="29"/>
  <c r="F57" i="29" s="1"/>
  <c r="E35" i="29"/>
  <c r="F35" i="29" s="1"/>
  <c r="E20" i="29"/>
  <c r="F20" i="29" s="1"/>
  <c r="E36" i="29"/>
  <c r="F36" i="29" s="1"/>
  <c r="E52" i="29"/>
  <c r="F52" i="29" s="1"/>
  <c r="E31" i="29"/>
  <c r="F31" i="29" s="1"/>
  <c r="E10" i="29"/>
  <c r="F10" i="29" s="1"/>
  <c r="E26" i="29"/>
  <c r="F26" i="29" s="1"/>
  <c r="E42" i="29"/>
  <c r="F42" i="29" s="1"/>
  <c r="E58" i="29"/>
  <c r="F58" i="29" s="1"/>
  <c r="E15" i="29"/>
  <c r="F15" i="29" s="1"/>
  <c r="E47" i="29"/>
  <c r="F47" i="29" s="1"/>
  <c r="E21" i="29"/>
  <c r="F21" i="29" s="1"/>
  <c r="E37" i="29"/>
  <c r="F37" i="29" s="1"/>
  <c r="E53" i="29"/>
  <c r="F53" i="29" s="1"/>
  <c r="E16" i="29"/>
  <c r="F16" i="29" s="1"/>
  <c r="E32" i="29"/>
  <c r="F32" i="29" s="1"/>
  <c r="E48" i="29"/>
  <c r="F48" i="29" s="1"/>
  <c r="E11" i="29"/>
  <c r="F11" i="29" s="1"/>
  <c r="E27" i="29"/>
  <c r="F27" i="29" s="1"/>
  <c r="E43" i="29"/>
  <c r="F43" i="29" s="1"/>
  <c r="E59" i="29"/>
  <c r="F59" i="29" s="1"/>
  <c r="E22" i="29"/>
  <c r="F22" i="29" s="1"/>
  <c r="E38" i="29"/>
  <c r="F38" i="29" s="1"/>
  <c r="F54" i="1"/>
  <c r="G54" i="1" s="1"/>
  <c r="F17" i="1"/>
  <c r="G17" i="1" s="1"/>
  <c r="F33" i="1"/>
  <c r="G33" i="1" s="1"/>
  <c r="F49" i="1"/>
  <c r="G49" i="1" s="1"/>
  <c r="F23" i="1"/>
  <c r="G23" i="1" s="1"/>
  <c r="F39" i="1"/>
  <c r="G39" i="1" s="1"/>
  <c r="F55" i="1"/>
  <c r="G55" i="1" s="1"/>
  <c r="F18" i="1"/>
  <c r="G18" i="1" s="1"/>
  <c r="F34" i="1"/>
  <c r="G34" i="1" s="1"/>
  <c r="F50" i="1"/>
  <c r="G50" i="1" s="1"/>
  <c r="F38" i="1"/>
  <c r="G38" i="1" s="1"/>
  <c r="F13" i="1"/>
  <c r="G13" i="1" s="1"/>
  <c r="F29" i="1"/>
  <c r="G29" i="1" s="1"/>
  <c r="F45" i="1"/>
  <c r="G45" i="1" s="1"/>
  <c r="F8" i="1"/>
  <c r="F24" i="1"/>
  <c r="G24" i="1" s="1"/>
  <c r="F40" i="1"/>
  <c r="G40" i="1" s="1"/>
  <c r="F56" i="1"/>
  <c r="G56" i="1" s="1"/>
  <c r="F44" i="1"/>
  <c r="G44" i="1" s="1"/>
  <c r="F19" i="1"/>
  <c r="G19" i="1" s="1"/>
  <c r="F35" i="1"/>
  <c r="G35" i="1" s="1"/>
  <c r="F51" i="1"/>
  <c r="G51" i="1" s="1"/>
  <c r="F14" i="1"/>
  <c r="G14" i="1" s="1"/>
  <c r="F30" i="1"/>
  <c r="G30" i="1" s="1"/>
  <c r="F46" i="1"/>
  <c r="G46" i="1" s="1"/>
  <c r="F28" i="1"/>
  <c r="G28" i="1" s="1"/>
  <c r="F9" i="1"/>
  <c r="G9" i="1" s="1"/>
  <c r="F25" i="1"/>
  <c r="G25" i="1" s="1"/>
  <c r="F41" i="1"/>
  <c r="G41" i="1" s="1"/>
  <c r="F57" i="1"/>
  <c r="G57" i="1" s="1"/>
  <c r="F12" i="1"/>
  <c r="G12" i="1" s="1"/>
  <c r="F20" i="1"/>
  <c r="G20" i="1" s="1"/>
  <c r="F36" i="1"/>
  <c r="G36" i="1" s="1"/>
  <c r="F52" i="1"/>
  <c r="G52" i="1" s="1"/>
  <c r="F22" i="1"/>
  <c r="G22" i="1" s="1"/>
  <c r="E6" i="1"/>
  <c r="F15" i="1"/>
  <c r="G15" i="1" s="1"/>
  <c r="F31" i="1"/>
  <c r="G31" i="1" s="1"/>
  <c r="F47" i="1"/>
  <c r="G47" i="1" s="1"/>
  <c r="F10" i="1"/>
  <c r="G10" i="1" s="1"/>
  <c r="F26" i="1"/>
  <c r="G26" i="1" s="1"/>
  <c r="F42" i="1"/>
  <c r="G42" i="1" s="1"/>
  <c r="F58" i="1"/>
  <c r="G58" i="1" s="1"/>
  <c r="F21" i="1"/>
  <c r="G21" i="1" s="1"/>
  <c r="F37" i="1"/>
  <c r="G37" i="1" s="1"/>
  <c r="F9" i="28" l="1"/>
  <c r="F7" i="28" s="1"/>
  <c r="E7" i="28"/>
  <c r="G8" i="3"/>
  <c r="G6" i="3" s="1"/>
  <c r="F6" i="3"/>
  <c r="F9" i="29"/>
  <c r="F7" i="29" s="1"/>
  <c r="E7" i="29"/>
  <c r="G8" i="1"/>
  <c r="G6" i="1" s="1"/>
  <c r="F6" i="1"/>
  <c r="B69" i="27" l="1"/>
  <c r="B70" i="27"/>
  <c r="B71" i="27"/>
  <c r="B72" i="27"/>
  <c r="B73" i="27"/>
  <c r="B74" i="27"/>
  <c r="B75" i="27"/>
  <c r="B76" i="27"/>
  <c r="B77" i="27"/>
  <c r="B78" i="27"/>
  <c r="B79" i="27"/>
  <c r="B80" i="27"/>
  <c r="B81" i="27"/>
  <c r="B82" i="27"/>
  <c r="B83" i="27"/>
  <c r="B84" i="27"/>
  <c r="B85" i="27"/>
  <c r="B86" i="27"/>
  <c r="B87" i="27"/>
  <c r="B88" i="27"/>
  <c r="B89" i="27"/>
  <c r="B90" i="27"/>
  <c r="B91" i="27"/>
  <c r="B92" i="27"/>
  <c r="B93" i="27"/>
  <c r="B94" i="27"/>
  <c r="B95" i="27"/>
  <c r="B96" i="27"/>
  <c r="B97" i="27"/>
  <c r="B98" i="27"/>
  <c r="B99" i="27"/>
  <c r="B100" i="27"/>
  <c r="B101" i="27"/>
  <c r="B102" i="27"/>
  <c r="B103" i="27"/>
  <c r="B104" i="27"/>
  <c r="B105" i="27"/>
  <c r="B106" i="27"/>
  <c r="B107" i="27"/>
  <c r="B108" i="27"/>
  <c r="B109" i="27"/>
  <c r="B110" i="27"/>
  <c r="B111" i="27"/>
  <c r="B112" i="27"/>
  <c r="B113" i="27"/>
  <c r="B114" i="27"/>
  <c r="B115" i="27"/>
  <c r="B116" i="27"/>
  <c r="B117" i="27"/>
  <c r="B118" i="27"/>
  <c r="F15" i="11" l="1"/>
  <c r="G8" i="11" l="1"/>
  <c r="G15" i="11" l="1"/>
  <c r="A116" i="27" l="1"/>
  <c r="A117" i="27"/>
  <c r="A118" i="27"/>
  <c r="A95" i="27"/>
  <c r="A96" i="27"/>
  <c r="A97" i="27"/>
  <c r="A98" i="27"/>
  <c r="A99" i="27"/>
  <c r="A100" i="27"/>
  <c r="A101" i="27"/>
  <c r="A102" i="27"/>
  <c r="A103" i="27"/>
  <c r="A104" i="27"/>
  <c r="A105" i="27"/>
  <c r="A106" i="27"/>
  <c r="A107" i="27"/>
  <c r="A108" i="27"/>
  <c r="A109" i="27"/>
  <c r="A110" i="27"/>
  <c r="A111" i="27"/>
  <c r="A112" i="27"/>
  <c r="A113" i="27"/>
  <c r="A114" i="27"/>
  <c r="A115" i="27"/>
  <c r="A70" i="27"/>
  <c r="A71" i="27"/>
  <c r="A72" i="27"/>
  <c r="A73" i="27"/>
  <c r="A74" i="27"/>
  <c r="A75" i="27"/>
  <c r="A76" i="27"/>
  <c r="A77" i="27"/>
  <c r="A78" i="27"/>
  <c r="A79" i="27"/>
  <c r="A80" i="27"/>
  <c r="A81" i="27"/>
  <c r="A82" i="27"/>
  <c r="A83" i="27"/>
  <c r="A84" i="27"/>
  <c r="A85" i="27"/>
  <c r="A86" i="27"/>
  <c r="A87" i="27"/>
  <c r="A88" i="27"/>
  <c r="A89" i="27"/>
  <c r="A90" i="27"/>
  <c r="A91" i="27"/>
  <c r="A92" i="27"/>
  <c r="A93" i="27"/>
  <c r="A94" i="27"/>
  <c r="A69" i="27"/>
  <c r="F67" i="26" l="1"/>
  <c r="A92" i="26"/>
  <c r="B92" i="26"/>
  <c r="A93" i="26"/>
  <c r="B93" i="26"/>
  <c r="A94" i="26"/>
  <c r="B94" i="26"/>
  <c r="A95" i="26"/>
  <c r="B95" i="26"/>
  <c r="A96" i="26"/>
  <c r="B96" i="26"/>
  <c r="A97" i="26"/>
  <c r="B97" i="26"/>
  <c r="A98" i="26"/>
  <c r="B98" i="26"/>
  <c r="A99" i="26"/>
  <c r="B99" i="26"/>
  <c r="A100" i="26"/>
  <c r="B100" i="26"/>
  <c r="A101" i="26"/>
  <c r="B101" i="26"/>
  <c r="A102" i="26"/>
  <c r="B102" i="26"/>
  <c r="A103" i="26"/>
  <c r="B103" i="26"/>
  <c r="A104" i="26"/>
  <c r="B104" i="26"/>
  <c r="A105" i="26"/>
  <c r="B105" i="26"/>
  <c r="A106" i="26"/>
  <c r="B106" i="26"/>
  <c r="A107" i="26"/>
  <c r="B107" i="26"/>
  <c r="A108" i="26"/>
  <c r="B108" i="26"/>
  <c r="A109" i="26"/>
  <c r="B109" i="26"/>
  <c r="A110" i="26"/>
  <c r="B110" i="26"/>
  <c r="A111" i="26"/>
  <c r="B111" i="26"/>
  <c r="A112" i="26"/>
  <c r="B112" i="26"/>
  <c r="A113" i="26"/>
  <c r="B113" i="26"/>
  <c r="A114" i="26"/>
  <c r="B114" i="26"/>
  <c r="A115" i="26"/>
  <c r="B115" i="26"/>
  <c r="A116" i="26"/>
  <c r="B116" i="26"/>
  <c r="A117" i="26"/>
  <c r="B117" i="26"/>
  <c r="A118" i="26"/>
  <c r="B118" i="26"/>
  <c r="A70" i="26"/>
  <c r="B70" i="26"/>
  <c r="A71" i="26"/>
  <c r="B71" i="26"/>
  <c r="A72" i="26"/>
  <c r="B72" i="26"/>
  <c r="A73" i="26"/>
  <c r="B73" i="26"/>
  <c r="A74" i="26"/>
  <c r="B74" i="26"/>
  <c r="A75" i="26"/>
  <c r="B75" i="26"/>
  <c r="A76" i="26"/>
  <c r="B76" i="26"/>
  <c r="A77" i="26"/>
  <c r="B77" i="26"/>
  <c r="A78" i="26"/>
  <c r="B78" i="26"/>
  <c r="A79" i="26"/>
  <c r="B79" i="26"/>
  <c r="A80" i="26"/>
  <c r="B80" i="26"/>
  <c r="A81" i="26"/>
  <c r="B81" i="26"/>
  <c r="A82" i="26"/>
  <c r="B82" i="26"/>
  <c r="A83" i="26"/>
  <c r="B83" i="26"/>
  <c r="A84" i="26"/>
  <c r="B84" i="26"/>
  <c r="A85" i="26"/>
  <c r="B85" i="26"/>
  <c r="A86" i="26"/>
  <c r="B86" i="26"/>
  <c r="A87" i="26"/>
  <c r="B87" i="26"/>
  <c r="A88" i="26"/>
  <c r="B88" i="26"/>
  <c r="A89" i="26"/>
  <c r="B89" i="26"/>
  <c r="A90" i="26"/>
  <c r="B90" i="26"/>
  <c r="A91" i="26"/>
  <c r="B91" i="26"/>
  <c r="B69" i="26"/>
  <c r="A69" i="26"/>
  <c r="E5" i="16" l="1"/>
  <c r="B6" i="19" l="1"/>
  <c r="C6" i="19" l="1"/>
  <c r="D6" i="19" s="1"/>
  <c r="F8" i="11" l="1"/>
  <c r="F5" i="14" l="1"/>
  <c r="F5" i="16" l="1"/>
  <c r="H56" i="16" l="1"/>
  <c r="H40" i="16"/>
  <c r="H24" i="16"/>
  <c r="H8" i="16"/>
  <c r="H55" i="16"/>
  <c r="H39" i="16"/>
  <c r="H23" i="16"/>
  <c r="H7" i="16"/>
  <c r="H52" i="16"/>
  <c r="H20" i="16"/>
  <c r="H54" i="16"/>
  <c r="H38" i="16"/>
  <c r="H22" i="16"/>
  <c r="H53" i="16"/>
  <c r="H37" i="16"/>
  <c r="H21" i="16"/>
  <c r="H36" i="16"/>
  <c r="H51" i="16"/>
  <c r="H35" i="16"/>
  <c r="H19" i="16"/>
  <c r="H50" i="16"/>
  <c r="H34" i="16"/>
  <c r="H18" i="16"/>
  <c r="H49" i="16"/>
  <c r="H33" i="16"/>
  <c r="H17" i="16"/>
  <c r="H48" i="16"/>
  <c r="H32" i="16"/>
  <c r="H16" i="16"/>
  <c r="H47" i="16"/>
  <c r="H31" i="16"/>
  <c r="H15" i="16"/>
  <c r="H46" i="16"/>
  <c r="H30" i="16"/>
  <c r="H14" i="16"/>
  <c r="H45" i="16"/>
  <c r="H29" i="16"/>
  <c r="H13" i="16"/>
  <c r="H44" i="16"/>
  <c r="H28" i="16"/>
  <c r="H12" i="16"/>
  <c r="H41" i="16"/>
  <c r="H43" i="16"/>
  <c r="H27" i="16"/>
  <c r="H11" i="16"/>
  <c r="H42" i="16"/>
  <c r="H26" i="16"/>
  <c r="H10" i="16"/>
  <c r="H57" i="16"/>
  <c r="H25" i="16"/>
  <c r="H9" i="16"/>
  <c r="H5" i="16" l="1"/>
  <c r="D67" i="27"/>
  <c r="C67" i="27" l="1"/>
  <c r="G67" i="27" l="1"/>
  <c r="F67" i="27"/>
  <c r="E67" i="27"/>
  <c r="H67" i="27" l="1"/>
  <c r="E5" i="14"/>
  <c r="H5" i="14" l="1"/>
  <c r="C67" i="26" l="1"/>
  <c r="D67" i="26"/>
  <c r="G67" i="26" l="1"/>
  <c r="H67" i="26" l="1"/>
  <c r="F6" i="11" l="1"/>
  <c r="G6" i="11"/>
  <c r="H6" i="11" l="1"/>
</calcChain>
</file>

<file path=xl/sharedStrings.xml><?xml version="1.0" encoding="utf-8"?>
<sst xmlns="http://schemas.openxmlformats.org/spreadsheetml/2006/main" count="1394" uniqueCount="396">
  <si>
    <t xml:space="preserve"> </t>
  </si>
  <si>
    <t>Cuadro</t>
  </si>
  <si>
    <t xml:space="preserve">Descripción </t>
  </si>
  <si>
    <t>BALANZA COMERCIAL</t>
  </si>
  <si>
    <t>Descripcion</t>
  </si>
  <si>
    <t>Subpartida Nacional</t>
  </si>
  <si>
    <t>Total Exportaciones</t>
  </si>
  <si>
    <t>Exportaciones Tradicionales</t>
  </si>
  <si>
    <t>País destino</t>
  </si>
  <si>
    <t>0901119000</t>
  </si>
  <si>
    <t>0806100000</t>
  </si>
  <si>
    <t>0804502000</t>
  </si>
  <si>
    <t>0709200000</t>
  </si>
  <si>
    <t>0803901100</t>
  </si>
  <si>
    <t>Peso Neto (t)</t>
  </si>
  <si>
    <t>C.84</t>
  </si>
  <si>
    <t>C.85</t>
  </si>
  <si>
    <t>Subpartida 
Nacional</t>
  </si>
  <si>
    <t>Otros</t>
  </si>
  <si>
    <t>DESCRIPCIÓN</t>
  </si>
  <si>
    <t xml:space="preserve">Fuente: Superintendencia Nacional de Aduanas y de Administración Tributaria </t>
  </si>
  <si>
    <t>PRODUCTOS EXPORTADOS</t>
  </si>
  <si>
    <t>sigue…</t>
  </si>
  <si>
    <t>País de origen</t>
  </si>
  <si>
    <t>País</t>
  </si>
  <si>
    <t xml:space="preserve">Exportaciones </t>
  </si>
  <si>
    <t>Importaciones</t>
  </si>
  <si>
    <t>Exportación e importación</t>
  </si>
  <si>
    <t>Variables</t>
  </si>
  <si>
    <t>Variación</t>
  </si>
  <si>
    <t/>
  </si>
  <si>
    <t>Subpartida
 nacional</t>
  </si>
  <si>
    <t>Var.</t>
  </si>
  <si>
    <t>%</t>
  </si>
  <si>
    <t>1006300000</t>
  </si>
  <si>
    <t>2309909000</t>
  </si>
  <si>
    <t>C.74</t>
  </si>
  <si>
    <t>C.75</t>
  </si>
  <si>
    <t>C.76</t>
  </si>
  <si>
    <t>C.77</t>
  </si>
  <si>
    <t>C.78</t>
  </si>
  <si>
    <t>C.79</t>
  </si>
  <si>
    <t xml:space="preserve">Balanza Comercial </t>
  </si>
  <si>
    <t xml:space="preserve">Comercio Externo </t>
  </si>
  <si>
    <r>
      <t>r</t>
    </r>
    <r>
      <rPr>
        <sz val="6"/>
        <rFont val="Arial Narrow"/>
        <family val="2"/>
      </rPr>
      <t xml:space="preserve"> revisada</t>
    </r>
  </si>
  <si>
    <t xml:space="preserve">Total </t>
  </si>
  <si>
    <t>C.80</t>
  </si>
  <si>
    <t>C.81</t>
  </si>
  <si>
    <t>C.82</t>
  </si>
  <si>
    <t>C.83</t>
  </si>
  <si>
    <t xml:space="preserve">Exportaciones          </t>
    <phoneticPr fontId="8" type="noConversion"/>
  </si>
  <si>
    <t xml:space="preserve">Importaciones </t>
    <phoneticPr fontId="8" type="noConversion"/>
  </si>
  <si>
    <t>PRODUCTOS IMPORTADOS</t>
  </si>
  <si>
    <r>
      <t>r</t>
    </r>
    <r>
      <rPr>
        <sz val="6"/>
        <rFont val="Arial Narrow"/>
        <family val="2"/>
      </rPr>
      <t xml:space="preserve">  revisada</t>
    </r>
  </si>
  <si>
    <t>Exportaciones No Tradicionales</t>
  </si>
  <si>
    <t>Masa Neta (t)</t>
  </si>
  <si>
    <t>Valor CIF (Miles USD)</t>
  </si>
  <si>
    <t>Valor FOB (Miles USD)</t>
  </si>
  <si>
    <t>Subpartida Nacional</t>
    <phoneticPr fontId="3" type="noConversion"/>
  </si>
  <si>
    <t xml:space="preserve">         (Peso Neto toneladas)</t>
    <phoneticPr fontId="11" type="noConversion"/>
  </si>
  <si>
    <t xml:space="preserve">          (Valor FOB Miles USD)</t>
    <phoneticPr fontId="11" type="noConversion"/>
  </si>
  <si>
    <t>Descripción/País Destino</t>
    <phoneticPr fontId="3" type="noConversion"/>
  </si>
  <si>
    <t>0811909100</t>
  </si>
  <si>
    <t>Descripción/País Origen</t>
  </si>
  <si>
    <t>0804400000</t>
  </si>
  <si>
    <t>1008509000</t>
  </si>
  <si>
    <t>1701140000</t>
  </si>
  <si>
    <t>1701999000</t>
  </si>
  <si>
    <t>0810400000</t>
  </si>
  <si>
    <t>1801001900</t>
  </si>
  <si>
    <t>Estados Unidos</t>
  </si>
  <si>
    <t>España</t>
  </si>
  <si>
    <t>Inglaterra</t>
  </si>
  <si>
    <t>Ecuador</t>
  </si>
  <si>
    <t>Alemania</t>
  </si>
  <si>
    <t>Hong Kong</t>
  </si>
  <si>
    <t>Bélgica</t>
  </si>
  <si>
    <t>Corea del Sur</t>
  </si>
  <si>
    <t>China</t>
  </si>
  <si>
    <t>Guatemala</t>
  </si>
  <si>
    <t>Nueva Zelanda</t>
  </si>
  <si>
    <t>Chile</t>
  </si>
  <si>
    <t>Uruguay</t>
  </si>
  <si>
    <t>Paraguay</t>
  </si>
  <si>
    <t>Brasil</t>
  </si>
  <si>
    <t>Canadá</t>
  </si>
  <si>
    <t>Bolivia</t>
  </si>
  <si>
    <t>Argentina</t>
  </si>
  <si>
    <t>0810909000</t>
  </si>
  <si>
    <t>2005600000</t>
  </si>
  <si>
    <t>0904211090</t>
  </si>
  <si>
    <t>0805210000</t>
  </si>
  <si>
    <t>0811909900</t>
  </si>
  <si>
    <t>2005991000</t>
  </si>
  <si>
    <t>2207100000</t>
  </si>
  <si>
    <t>0910110000</t>
  </si>
  <si>
    <t>2001909000</t>
  </si>
  <si>
    <t>0402911000</t>
  </si>
  <si>
    <t>1905310000</t>
  </si>
  <si>
    <t>2009892000</t>
  </si>
  <si>
    <t>1804001200</t>
  </si>
  <si>
    <t>0703100000</t>
  </si>
  <si>
    <t>1902190000</t>
  </si>
  <si>
    <t>1905901000</t>
  </si>
  <si>
    <t>1511100000</t>
  </si>
  <si>
    <t>0801220000</t>
  </si>
  <si>
    <t>2005700000</t>
  </si>
  <si>
    <t>3203002100</t>
  </si>
  <si>
    <t>1404902000</t>
  </si>
  <si>
    <t>2008999000</t>
  </si>
  <si>
    <t>2106902900</t>
  </si>
  <si>
    <t>1805000000</t>
  </si>
  <si>
    <t>1806900000</t>
  </si>
  <si>
    <t>1803100000</t>
  </si>
  <si>
    <t>2002900000</t>
  </si>
  <si>
    <t>2106907900</t>
  </si>
  <si>
    <t>2309902000</t>
  </si>
  <si>
    <t>1511900000</t>
  </si>
  <si>
    <t>Colombia</t>
  </si>
  <si>
    <t>Rusia</t>
  </si>
  <si>
    <t>Francia</t>
  </si>
  <si>
    <t>Italia</t>
  </si>
  <si>
    <t>Australia</t>
  </si>
  <si>
    <t>Indonesia</t>
  </si>
  <si>
    <t>Polonia</t>
  </si>
  <si>
    <t>Suecia</t>
  </si>
  <si>
    <t>Dinamarca</t>
  </si>
  <si>
    <t>Puerto Rico</t>
  </si>
  <si>
    <t>Costa Rica</t>
  </si>
  <si>
    <t>Tailandia</t>
  </si>
  <si>
    <t>Honduras</t>
  </si>
  <si>
    <t>Portugal</t>
  </si>
  <si>
    <t>El Salvador</t>
  </si>
  <si>
    <t>Arabia Saudita</t>
  </si>
  <si>
    <t>Nicaragua</t>
  </si>
  <si>
    <t>2203000000</t>
  </si>
  <si>
    <t>2202990000</t>
  </si>
  <si>
    <t>1905909000</t>
  </si>
  <si>
    <t>India</t>
  </si>
  <si>
    <t>Sri Lanka</t>
  </si>
  <si>
    <t>Singapur</t>
  </si>
  <si>
    <t>Suiza</t>
  </si>
  <si>
    <t>Grecia</t>
  </si>
  <si>
    <t>PAÍSES CON LOS QUE REGISTRA MAYOR SUPERÁVIT</t>
  </si>
  <si>
    <t>PAÍSES CON LOS QUE REGISTRA MENOR  DÉFICIT</t>
  </si>
  <si>
    <t>Corea Del Sur</t>
  </si>
  <si>
    <t>1005901100</t>
  </si>
  <si>
    <t>1001991000</t>
  </si>
  <si>
    <t>2304000000</t>
  </si>
  <si>
    <t>1507100000</t>
  </si>
  <si>
    <t>1201900000</t>
  </si>
  <si>
    <t>2106909000</t>
  </si>
  <si>
    <t>0402211900</t>
  </si>
  <si>
    <t>1507909000</t>
  </si>
  <si>
    <t>0402109000</t>
  </si>
  <si>
    <t>2207200010</t>
  </si>
  <si>
    <t>0405902000</t>
  </si>
  <si>
    <t>0713409000</t>
  </si>
  <si>
    <t>1001190000</t>
  </si>
  <si>
    <t>0808100000</t>
  </si>
  <si>
    <t>2101110000</t>
  </si>
  <si>
    <t>5201002000</t>
  </si>
  <si>
    <t>1901109900</t>
  </si>
  <si>
    <t>2309109000</t>
  </si>
  <si>
    <t>4407119000</t>
  </si>
  <si>
    <t>1003900000</t>
  </si>
  <si>
    <t>0207140090</t>
  </si>
  <si>
    <t>2204210000</t>
  </si>
  <si>
    <t>0713109020</t>
  </si>
  <si>
    <t>1901909000</t>
  </si>
  <si>
    <t>1901101000</t>
  </si>
  <si>
    <t>1005100000</t>
  </si>
  <si>
    <t>0906110000</t>
  </si>
  <si>
    <t>1208100000</t>
  </si>
  <si>
    <t>5201003000</t>
  </si>
  <si>
    <t>1704901000</t>
  </si>
  <si>
    <t>1108130000</t>
  </si>
  <si>
    <t>1703100000</t>
  </si>
  <si>
    <t>0805502200</t>
  </si>
  <si>
    <t>1804001300</t>
  </si>
  <si>
    <t>México</t>
  </si>
  <si>
    <t>Japón</t>
  </si>
  <si>
    <t>Panamá</t>
  </si>
  <si>
    <t>Haití</t>
  </si>
  <si>
    <t>República Dominicana</t>
  </si>
  <si>
    <t>Zonas Francas del Perú</t>
  </si>
  <si>
    <t>2301109000</t>
  </si>
  <si>
    <t>0207140021</t>
  </si>
  <si>
    <t>2004100000</t>
  </si>
  <si>
    <t>0207120000</t>
  </si>
  <si>
    <t>1404909090</t>
  </si>
  <si>
    <t>1107100000</t>
  </si>
  <si>
    <t>Turquía</t>
  </si>
  <si>
    <t>Sudáfrica</t>
  </si>
  <si>
    <t>1207701000</t>
  </si>
  <si>
    <t>1209919000</t>
  </si>
  <si>
    <t>1512111000</t>
  </si>
  <si>
    <t>Trigo s/m</t>
  </si>
  <si>
    <t>0203291000</t>
  </si>
  <si>
    <t>0814001000</t>
  </si>
  <si>
    <t>1806209000</t>
  </si>
  <si>
    <t>3301130000</t>
  </si>
  <si>
    <t>4101200000</t>
  </si>
  <si>
    <t>5102191000</t>
  </si>
  <si>
    <t>Emiratos Árabes Unidos</t>
  </si>
  <si>
    <t>Uvas frescas</t>
  </si>
  <si>
    <t>Mangos y mangostanes, frescos o secos</t>
  </si>
  <si>
    <t>Esparragos, frescos o refrigerados</t>
  </si>
  <si>
    <t>Bananas incluidos los platanos tipo "cavendish valery" frescos</t>
  </si>
  <si>
    <t>Jengibre sin triturar ni pulverizar</t>
  </si>
  <si>
    <t>Cebollas y chalotes, frescos o refrigerados</t>
  </si>
  <si>
    <t>Los demas quinua, excepto para siembra</t>
  </si>
  <si>
    <t>Esparragos preparados o conservados, sin congelar</t>
  </si>
  <si>
    <t>Tara en polvo (caesalpinea spinosa)</t>
  </si>
  <si>
    <t>Galletas saladas o aromatizadas</t>
  </si>
  <si>
    <t>Aceite de palma en bruto</t>
  </si>
  <si>
    <t>Carmin de cochinilla</t>
  </si>
  <si>
    <t>Aceitunas preparadas o conservadas, sin congelar</t>
  </si>
  <si>
    <t>Leche evaporada sin azucar ni edulcorante</t>
  </si>
  <si>
    <t>Mandarinas (incluidas las tangerinas y satsumas)</t>
  </si>
  <si>
    <t>Pasta de cacao sin desgrasar</t>
  </si>
  <si>
    <t>Los demas trigo duro, excepto para siembra</t>
  </si>
  <si>
    <t>Manzanas frescas</t>
  </si>
  <si>
    <t>Lentejas excepto para la siembra</t>
  </si>
  <si>
    <t>Malta sin tostar</t>
  </si>
  <si>
    <t>Grasa lactea anhidra (butteroil)</t>
  </si>
  <si>
    <t>Arvejas partidas excepto para la siembra</t>
  </si>
  <si>
    <t>Carnes y despojos comestibles de gallo o gallina sin trocear, congelados</t>
  </si>
  <si>
    <t>Fecula de papa (patata)</t>
  </si>
  <si>
    <t>Elaboración: MIDAGRI - DGESEP (DEIA)</t>
  </si>
  <si>
    <t>Malasia</t>
  </si>
  <si>
    <t>Irlanda</t>
  </si>
  <si>
    <t>Vietnam</t>
  </si>
  <si>
    <t>Holanda</t>
  </si>
  <si>
    <t>Mayo</t>
  </si>
  <si>
    <t>República Checa</t>
  </si>
  <si>
    <t xml:space="preserve">Taiwán </t>
  </si>
  <si>
    <t>Grano de soya</t>
  </si>
  <si>
    <t>2005993110</t>
  </si>
  <si>
    <t>2005993190</t>
  </si>
  <si>
    <t>.</t>
  </si>
  <si>
    <t>Costa de Marfil</t>
  </si>
  <si>
    <t>Paltas, frescas o secas</t>
  </si>
  <si>
    <t>Arándanos rojos, mirtilos y demás frutos del género vaccinium, frescos.</t>
  </si>
  <si>
    <t>Demás frutas u otros frutos frescos</t>
  </si>
  <si>
    <t>Mango, sin cocer o cocidos en agua o vapor, congelados</t>
  </si>
  <si>
    <t>Demás paprika secos, sin triturar ni pulveriza</t>
  </si>
  <si>
    <t>Galletas dulces (con adición de edulcorante)</t>
  </si>
  <si>
    <t>Alcachofas (alcauciles) preparadas o conservadas, sin congelar</t>
  </si>
  <si>
    <t>Los demás hortalizas, frutas u otros frutos y demás partes comestibles de plantas, preparados o conservados en vinagre o en ácido acético</t>
  </si>
  <si>
    <t>Alcohol etílico sin desnaturalizar con grado alcohólico volumétrico superior o igual al 80 % vol</t>
  </si>
  <si>
    <t>Demás preparaciones alimenticias de harina, grañones, sémola, almidón, fécula o extracto de malta, que no contengan cacao o con un contenido de cacao inferior al 40% en peso</t>
  </si>
  <si>
    <t>Demás frutas u otros frutos, sin cocer o cocidos en agua o vapor, congelados</t>
  </si>
  <si>
    <t>Las demás azúcares de caña o remolacha refinados en estado sólido</t>
  </si>
  <si>
    <t>Limón tahití (citrus latifolia), frescos o secos</t>
  </si>
  <si>
    <t>Jugo de maracuyá, sin fermentar y sin adición de alcohol, incluso con adición de azúcar u otro edulcorante</t>
  </si>
  <si>
    <t>Los demás aceite de palma y sus fracciones, incluso refinado, pero sin modificar químicamente</t>
  </si>
  <si>
    <t>Pimiento piquillo preparadas o conservadas, sin congelar</t>
  </si>
  <si>
    <t>Manteca de cacao con un índice de acidez expresado en ácido oleico superior a 1 % pero inferior o igual a 1.65 %</t>
  </si>
  <si>
    <t>Las demás semillas de hortalizas</t>
  </si>
  <si>
    <t>Cacao en polvo sin adición de azúcar ni otro edulcorante</t>
  </si>
  <si>
    <t>Las demás preparaciones compuestas cuyo grado alcohólico volumétrico sea inferior o igual al 0.5 % vol, para la elaboración de bebidas</t>
  </si>
  <si>
    <t>Las demás pastas alimenticias sin cocer, rellenar ni preparar de otra forma</t>
  </si>
  <si>
    <t>Los demás tomates preparados o conservados</t>
  </si>
  <si>
    <t>Los demás frutas, incluida las mezclas, y otros frutos y demás partes comestibles de plantas, preparados o conservados de otro modo, incluso con adición de azúcar u otro edulcorante o alcohol</t>
  </si>
  <si>
    <t>Los demás pimientos de la especie annuum</t>
  </si>
  <si>
    <t>Cortezas de limón (limón sutil, limón común, limón criollo) (citrus aurantifolia)</t>
  </si>
  <si>
    <t>Los demás complementos y suplementos alimenticios</t>
  </si>
  <si>
    <t>Los demás chocolate y demás preparaciones alimenticias que contengan cacao</t>
  </si>
  <si>
    <t>Semillas de melón, para siembra</t>
  </si>
  <si>
    <t>Los demás 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t>
  </si>
  <si>
    <t>Melaza de caña</t>
  </si>
  <si>
    <t>Manteca de cacao con un índice de acidez expresado en ácido oleico superior a 1.65 %</t>
  </si>
  <si>
    <t>Bombones, caramelos, confites y pastillas</t>
  </si>
  <si>
    <t>Cerveza de malta</t>
  </si>
  <si>
    <t>Las demás agua, incluidas el agua mineral y la gaseada, con adición de azúcar u otro edulcorante o aromatizada, y demás bebidas no alcohólicas</t>
  </si>
  <si>
    <t>Las demás preparaciones alimenticias no expresadas ni comprendidas en otra parte</t>
  </si>
  <si>
    <t>Los demás productos de panadería, pastelería o galletería, incluso con adición de cacao</t>
  </si>
  <si>
    <t>Los demás vinos; mosto de uva en el que la fermentación se ha impedido o cortado añadiendo alcohol en recipientes con capacidad inferior o igual a 2 l</t>
  </si>
  <si>
    <t>Los demás harina, polvo y «pellets», de carne o despojos, impropios para la alimentación humana</t>
  </si>
  <si>
    <t>Los demás azúcares de caña sin adición de aromatizante ni colorante en estado sólido</t>
  </si>
  <si>
    <t>Canela (cinnamomum zeylanicum blume), sin triturar ni pulverizar</t>
  </si>
  <si>
    <t>Las demás cebada</t>
  </si>
  <si>
    <t>Las demás preparaciones para la alimentación de lactantes o niños de corta edad, acondicionadas para la venta al por menor, a base de harina, sémola, almidón, fécula o extracto de malta</t>
  </si>
  <si>
    <t>Maíz duro amarillo</t>
  </si>
  <si>
    <t>Cuartos traseros sin deshuesar de aves de la especie gallus domesticus</t>
  </si>
  <si>
    <t>Los demás aceite de soya y sus fracciones, incluso refinado, pero sin modificar químicamente</t>
  </si>
  <si>
    <t>Harina de habas (porotos, frijoles, frejoles) de soya</t>
  </si>
  <si>
    <t>Leche y nata (crema), en polvo, gránulos o demás formas sólidas, los demás con un contenido de materias grasas inferior o igual al 1,5 % en peso</t>
  </si>
  <si>
    <t>Papas preparadas o conservadas, congeladas</t>
  </si>
  <si>
    <t>Extractos, esencias y concentrados de café</t>
  </si>
  <si>
    <t>Aceite de soya en bruto, incluso desgomado</t>
  </si>
  <si>
    <t>Fórmulas lácteas para niños de hasta 12 meses de edad</t>
  </si>
  <si>
    <t>Alcohol etílico y aguardiente desnaturalizados, de cualquier graduación, alcohol carburante</t>
  </si>
  <si>
    <t>Leche y nata (crema), en polvo, gránulos o demás formas sólidas, las demás con un contenido de materias grasas superior o igual al 26 % en peso, sobre producto seco, sin adición de azúcar ni otro edulcorante.</t>
  </si>
  <si>
    <t>Demás trozos y despojos, de gallo o gallina,congelados</t>
  </si>
  <si>
    <t>Aceite de girasol en bruto</t>
  </si>
  <si>
    <t>Las demás carne deshuesada de la especie porcina</t>
  </si>
  <si>
    <t>Tortas y demás residuos sólidos de la extracción del aceite de soya, incluso molidos o en «pellets»</t>
  </si>
  <si>
    <t>Cafe sin tostar, sin descafeinar, los demas</t>
  </si>
  <si>
    <t>Las demás preparaciones de los tipos utilizados para la alimentación de los animales</t>
  </si>
  <si>
    <t>Los demas cacao en grano, entero o partido, crudo</t>
  </si>
  <si>
    <t>Aceites esenciales de limón</t>
  </si>
  <si>
    <t>Nueces del brasil sin cascara frescas o secas</t>
  </si>
  <si>
    <t>Premezclas para la alimentación de los animales</t>
  </si>
  <si>
    <t>Pelo fino de alpaca o de llama (incluido el guanaco), sin cardar ni peinar</t>
  </si>
  <si>
    <t>Cueros y pieles enteros de bovino, de peso unitario inferior o igual a 8 kg para los secos, a 10 kg para los salados secos y a 16 kg para los frescos</t>
  </si>
  <si>
    <t>Arroz semiblanqueado o blanqueado, incluso pulido o glaseado</t>
  </si>
  <si>
    <t>Maíz para siembra</t>
  </si>
  <si>
    <t>Los demás alimentos para perros o gatos, acondicionados para la venta al por menor</t>
  </si>
  <si>
    <t>Los demás productos vegetales no expresados ni comprendidos en otra parte</t>
  </si>
  <si>
    <t>Las demás madera de pino aserrada o desbastada longitudinalmente, de espesor superior a 6 mm</t>
  </si>
  <si>
    <t>Arándanos rojos, mirtilos, frescos.</t>
  </si>
  <si>
    <t>Café sin tostar, sin descafeinar, los demás</t>
  </si>
  <si>
    <t>Espárragos, frescos o refrigerados</t>
  </si>
  <si>
    <t>Los demás cacao en grano, entero o partido</t>
  </si>
  <si>
    <t>Bananas incluidos los plátanos tipo "cavendish valery" frescos</t>
  </si>
  <si>
    <t>Las demás preparaciones para la alimentación de los animales</t>
  </si>
  <si>
    <t>Venezuela</t>
  </si>
  <si>
    <t>Nigeria</t>
  </si>
  <si>
    <t>Perú</t>
  </si>
  <si>
    <t>Noruega</t>
  </si>
  <si>
    <t>C.86</t>
  </si>
  <si>
    <t>C.87</t>
  </si>
  <si>
    <t>C.88</t>
  </si>
  <si>
    <t>C.89</t>
  </si>
  <si>
    <t>2024r</t>
  </si>
  <si>
    <t>2024/ 2023</t>
  </si>
  <si>
    <t xml:space="preserve">C.75  PERÚ: BALANZA COMERCIAL AGRARIA POR PRINCIPALES SUBPARTIDAS NACIONALES, </t>
  </si>
  <si>
    <t>Austria</t>
  </si>
  <si>
    <t>C.76  PERÚ: BALANZA COMERCIAL AGRARIA POR PAÍS DESTINO/ORIGEN,</t>
  </si>
  <si>
    <t xml:space="preserve">C.77  PERÚ: EXPORTACIONES AGRARIAS TRADICIONALES Y NO TRADICIONALES POR SUBPARTIDA NACIONAL, </t>
  </si>
  <si>
    <t>Variación
2024/2023</t>
  </si>
  <si>
    <t>C.78  PERÚ: EXPORTACIONES AGRARIAS POR SUBPARTIDA NACIONAL, 2023-2024</t>
  </si>
  <si>
    <t xml:space="preserve">C.79  PERÚ: EXPORTACIONES AGRARIAS POR SUBPARTIDA NACIONAL, 2023-2024 </t>
  </si>
  <si>
    <t>Israel</t>
  </si>
  <si>
    <t>Part %
2024</t>
  </si>
  <si>
    <t>C.84  PERÚ: IMPORTACIONES AGRARIAS POR SUBPARTIDA NACIONAL, 2023-2024</t>
  </si>
  <si>
    <t>C.85  PERÚ: IMPORTACIONES AGRARIAS POR SUBPARTIDA NACIONAL, 2023-2024  (Valor CIF Miles USD)</t>
  </si>
  <si>
    <t>Ucrania</t>
  </si>
  <si>
    <t>Hungría</t>
  </si>
  <si>
    <t xml:space="preserve">C.83  PERÚ: EXPORTACIONES AGRARIAS POR SUBPARTIDA NACIONAL SEGÚN PAÍS DESTINO, </t>
  </si>
  <si>
    <t>continúa C.83</t>
  </si>
  <si>
    <t>Kenia</t>
  </si>
  <si>
    <t xml:space="preserve">          (Valor FOB Miles USD)</t>
    <phoneticPr fontId="10" type="noConversion"/>
  </si>
  <si>
    <t>Par. %</t>
  </si>
  <si>
    <t>Contribucion PP</t>
  </si>
  <si>
    <t>2024/2023</t>
  </si>
  <si>
    <t>País de destino</t>
  </si>
  <si>
    <t>Filipinas</t>
  </si>
  <si>
    <t xml:space="preserve">          ENERO-MAYO 2023-2024</t>
  </si>
  <si>
    <t xml:space="preserve">         ENERO-MAYO 2024</t>
  </si>
  <si>
    <t>Enero-Mayo</t>
  </si>
  <si>
    <t>Estonia</t>
  </si>
  <si>
    <t>Bahamas</t>
  </si>
  <si>
    <t xml:space="preserve">              --</t>
  </si>
  <si>
    <t xml:space="preserve">Perú: Exportaciones agrarias, contribución en puntos porcentuales por subpartidas nacionales, 2023 – 2024 (Valor FOB Miles USD)	</t>
  </si>
  <si>
    <t>Perú: Importaciones agrarias, contribución en puntos porcentuales por subpartidas nacionales, 2023 – 2024 (Valor FOB Miles USD)</t>
  </si>
  <si>
    <t>Perú: Importaciones agrarias, contribución en puntos porcentuales por país de origen, 2023 – 2024 (Valor FOB Miles USD)</t>
  </si>
  <si>
    <t>Perú: Exportaciones e Importaciones Agrarias según año,  Enero-Mayo 2019 - 2024</t>
  </si>
  <si>
    <t>Perú: Balanza comercial agraria por principales subpartida nacional,  Enero-Mayo 2023 - 2024</t>
  </si>
  <si>
    <t>Perú: Balanza comercial agraria por pais destino/origen,  Enero-Mayo 2024</t>
  </si>
  <si>
    <t>Perú: Exportaciones agrarias tradicionales y no tradicionales por subpartida nacional,  Enero-Mayo 2023 - 2024</t>
  </si>
  <si>
    <t>Perú: Exportaciones agrarias por subpartida nacional, 2023 - 2024 (Peso Neto toneladas)</t>
  </si>
  <si>
    <t>Perú: Exportaciones agrarias por subpartida nacional, 2023 - 2024 (Valor FOB Miles USD)</t>
  </si>
  <si>
    <t>Perú: Exportaciones agrarias por país destino,  Enero-Mayo 2023 - 2024</t>
  </si>
  <si>
    <t>Perú: Exportaciones agrarias por subpartida nacional según país destino,  Enero-Mayo 2023 - 2024</t>
  </si>
  <si>
    <t xml:space="preserve">Perú: Importaciones agrarias por subpartida nacional,  2023 - 2024 (Peso Neto toneladas) </t>
  </si>
  <si>
    <t xml:space="preserve">Perú: Importaciones agrarias por subpartida nacional,  2023 - 2024 (Valor CIF Miles USD) </t>
  </si>
  <si>
    <t>Perú: Importaciones agrarias por país de origen,  Enero-Mayo 2023 - 2024</t>
  </si>
  <si>
    <t>Perú: Importaciones agrarias por subpartida nacional según país de origen,  Enero-Mayo 2023 - 2024</t>
  </si>
  <si>
    <t>Perú: Exportaciones agrarias, contribución en puntos porcentuales por país de destino, 2023 – 2024 (Valor FOB Miles USD)</t>
  </si>
  <si>
    <t>C.74  PERÚ: EXPORTACIONES E IMPORTACIONES AGRARIAS SEGÚN AÑO,  ENERO-MAYO 2019-2024</t>
  </si>
  <si>
    <t>Los demás frutas, incluida mezclas y otros frutos y demás partes comestibles de plantas, preparados o conservados de otro modo, incluso con  azúcar u otro edulcorante o alcohol</t>
  </si>
  <si>
    <t>Manteca de cacao con índice de acidez expresado en ácido oleico superior a 1% pero inferior o igual a 1,65%</t>
  </si>
  <si>
    <t xml:space="preserve">          (Peso Neto toneladas)</t>
  </si>
  <si>
    <t>Contribucion   PP</t>
  </si>
  <si>
    <t>Part. %</t>
  </si>
  <si>
    <t>C.80  PERÚ: EXPORTACIONES AGRARIAS, CONTRIBUCIÓN EN PUNTOS PORCENTUALES POR SUBPARTIDAS NACIONALES, 2023-2024</t>
  </si>
  <si>
    <t>Jugo de maracuyá, sin fermentar y sin alcohol, incluso con adición de azúcar u otro edulcorante</t>
  </si>
  <si>
    <t>Los demás chocolate y demás preparaciones alimenticias que contengan cacao, en bloques, tabletas o barras con peso superior a 2 kg o en forma líquida, pastosa o en polvo, gránulos o formas similares, en recipientes o envases inmediatos con un contenido superior a 2 kg, sin azúcar, ni otros edulcorantes</t>
  </si>
  <si>
    <t>C.81  PERÚ: EXPORTACIONES AGRARIAS, CONTRIBUCIÓN EN PUNTOS PORCENTUALES,</t>
  </si>
  <si>
    <t xml:space="preserve">          POR PAÍS DE DESTINO, 2023 - 2024</t>
  </si>
  <si>
    <t>C.82  PERÚ: EXPORTACIONES AGRARIAS POR PAÍS DESTINO,  ENERO-MAYO 2023-2024</t>
  </si>
  <si>
    <t>Arándanos rojos, mirtilos y demás frutos del género vaccinium, frescos</t>
  </si>
  <si>
    <t>Las demás madera de pino aserrada o desbastada longitudinalmente, espesor superior a 6 mm</t>
  </si>
  <si>
    <t>Algodón sin cardar ni peinar de longitud de fibra sup. a 28.57 mm pero inferior o igual a 34.92 mm</t>
  </si>
  <si>
    <t>Algodón sin cardar ni peinar de longitud fibra superior a 22.22 mm pero inferior o igual a 28.57 mm</t>
  </si>
  <si>
    <t>Leche y nata (crema), en polvo, gránulos o demás formas sólidas, las demás con un contenido de materias grasas superior o igual al 26 % en peso, sobre producto seco, sin adición de azúcar ni otro edulcorante</t>
  </si>
  <si>
    <t>C.86  PERÚ: IMPORTACIONES AGRARIAS, CONTRIBUCIÓN EN PUNTOS PORCENTUALES POR SUBPARTIDAS NACIONALES, 2023-2024</t>
  </si>
  <si>
    <t>Algodón sin cardar ni peinar de longitud fibra superior a 28.57 mm pero inferior o igual a 34.92 mm</t>
  </si>
  <si>
    <t>Algodón sin cardar ni peinar longitud fibra superior a 22.22 mm pero inferior o igual a 28.57 mm</t>
  </si>
  <si>
    <t>C.87  PERÚ: IMPORTACIONES AGRARIAS, CONTRIBUCIÓN EN PUNTOS PORCENTUALES,</t>
  </si>
  <si>
    <t xml:space="preserve">          POR PAÍS DE ORIGEN, 2023 - 2024</t>
  </si>
  <si>
    <t>C.88  PERÚ: IMPORTACIONES AGRARIAS POR PAÍS DE ORIGEN,  ENERO-MAYO 2023-2024</t>
  </si>
  <si>
    <t>C.89  PERÚ: IMPORTACIONES AGRARIAS POR SUBPARTIDA NACIONAL SEGÚN PAÍS DE ORIGEN, ENERO-MAYO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</si>
</sst>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#,##0.0"/>
    <numFmt numFmtId="167" formatCode="General_)"/>
    <numFmt numFmtId="168" formatCode="0_)"/>
    <numFmt numFmtId="169" formatCode="#,##0____"/>
    <numFmt numFmtId="170" formatCode="#,##0____________"/>
    <numFmt numFmtId="171" formatCode="#,##0.0____"/>
    <numFmt numFmtId="172" formatCode="#,##0.0______"/>
    <numFmt numFmtId="173" formatCode="#,##0.0__"/>
    <numFmt numFmtId="174" formatCode="#,##0__"/>
    <numFmt numFmtId="175" formatCode="#,##0________________"/>
    <numFmt numFmtId="176" formatCode="#,##0______"/>
    <numFmt numFmtId="177" formatCode="d/m"/>
    <numFmt numFmtId="178" formatCode="0.0"/>
    <numFmt numFmtId="179" formatCode="0.0%"/>
    <numFmt numFmtId="180" formatCode="0.0%____"/>
    <numFmt numFmtId="181" formatCode="0.0%__"/>
  </numFmts>
  <fonts count="5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2"/>
      <name val="Helvetica"/>
      <family val="2"/>
    </font>
    <font>
      <b/>
      <sz val="15"/>
      <color indexed="56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8"/>
      <name val="Helvetica"/>
      <family val="2"/>
    </font>
    <font>
      <sz val="9"/>
      <name val="Calibri"/>
      <family val="2"/>
    </font>
    <font>
      <sz val="8"/>
      <name val="Verdana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8"/>
      <color indexed="8"/>
      <name val="Arial Narrow"/>
      <family val="2"/>
    </font>
    <font>
      <vertAlign val="superscript"/>
      <sz val="6"/>
      <name val="Arial Narrow"/>
      <family val="2"/>
    </font>
    <font>
      <sz val="6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54"/>
      <name val="Calibri Light"/>
      <family val="2"/>
    </font>
    <font>
      <b/>
      <sz val="13"/>
      <color indexed="54"/>
      <name val="Calibri"/>
      <family val="2"/>
    </font>
    <font>
      <b/>
      <sz val="11"/>
      <color indexed="8"/>
      <name val="Calibri"/>
      <family val="2"/>
    </font>
    <font>
      <sz val="9"/>
      <name val="Arial Narrow"/>
      <family val="2"/>
    </font>
    <font>
      <sz val="9"/>
      <color indexed="64"/>
      <name val="Arial Narrow"/>
      <family val="2"/>
    </font>
    <font>
      <sz val="10"/>
      <name val="Arial Narrow"/>
      <family val="2"/>
    </font>
    <font>
      <b/>
      <sz val="9"/>
      <color indexed="8"/>
      <name val="Arial Narrow"/>
      <family val="2"/>
    </font>
    <font>
      <sz val="6"/>
      <color indexed="8"/>
      <name val="Arial Narrow"/>
      <family val="2"/>
    </font>
    <font>
      <sz val="8"/>
      <name val="Times New Roman"/>
      <family val="1"/>
    </font>
    <font>
      <sz val="9"/>
      <name val="Calibri"/>
      <family val="2"/>
      <scheme val="minor"/>
    </font>
    <font>
      <sz val="14"/>
      <name val="Arial Narrow"/>
      <family val="2"/>
    </font>
    <font>
      <sz val="7"/>
      <name val="Arial Narrow"/>
      <family val="2"/>
    </font>
    <font>
      <sz val="10"/>
      <color theme="0"/>
      <name val="Arial Narrow"/>
      <family val="2"/>
    </font>
    <font>
      <sz val="8"/>
      <color theme="0"/>
      <name val="Arial Narrow"/>
      <family val="2"/>
    </font>
    <font>
      <sz val="8"/>
      <color theme="1"/>
      <name val="Calibri"/>
      <family val="2"/>
      <scheme val="minor"/>
    </font>
    <font>
      <sz val="8"/>
      <color rgb="FFFF0000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9"/>
      <color rgb="FFFF0000"/>
      <name val="Arial Narrow"/>
      <family val="2"/>
    </font>
    <font>
      <sz val="8"/>
      <color indexed="64"/>
      <name val="Arial Narrow"/>
      <family val="2"/>
    </font>
  </fonts>
  <fills count="22">
    <fill>
      <patternFill patternType="none"/>
    </fill>
    <fill>
      <patternFill patternType="gray125"/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rgb="FFDEDFF5"/>
        <bgColor indexed="64"/>
      </patternFill>
    </fill>
    <fill>
      <patternFill patternType="solid">
        <fgColor rgb="FFB5B7D6"/>
        <bgColor indexed="64"/>
      </patternFill>
    </fill>
    <fill>
      <patternFill patternType="solid">
        <fgColor rgb="FFE2E3F6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94">
    <xf numFmtId="0" fontId="0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11" borderId="0" applyNumberFormat="0" applyBorder="0" applyAlignment="0" applyProtection="0"/>
    <xf numFmtId="0" fontId="19" fillId="10" borderId="0" applyNumberFormat="0" applyBorder="0" applyAlignment="0" applyProtection="0"/>
    <xf numFmtId="0" fontId="19" fillId="12" borderId="0" applyNumberFormat="0" applyBorder="0" applyAlignment="0" applyProtection="0"/>
    <xf numFmtId="0" fontId="19" fillId="8" borderId="0" applyNumberFormat="0" applyBorder="0" applyAlignment="0" applyProtection="0"/>
    <xf numFmtId="0" fontId="20" fillId="6" borderId="0" applyNumberFormat="0" applyBorder="0" applyAlignment="0" applyProtection="0"/>
    <xf numFmtId="0" fontId="21" fillId="6" borderId="15" applyNumberFormat="0" applyAlignment="0" applyProtection="0"/>
    <xf numFmtId="0" fontId="22" fillId="13" borderId="16" applyNumberFormat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19" fillId="12" borderId="0" applyNumberFormat="0" applyBorder="0" applyAlignment="0" applyProtection="0"/>
    <xf numFmtId="0" fontId="19" fillId="14" borderId="0" applyNumberFormat="0" applyBorder="0" applyAlignment="0" applyProtection="0"/>
    <xf numFmtId="0" fontId="19" fillId="13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" borderId="0" applyNumberFormat="0" applyBorder="0" applyAlignment="0" applyProtection="0"/>
    <xf numFmtId="0" fontId="26" fillId="5" borderId="15" applyNumberFormat="0" applyAlignment="0" applyProtection="0"/>
    <xf numFmtId="0" fontId="27" fillId="17" borderId="0" applyNumberFormat="0" applyBorder="0" applyAlignment="0" applyProtection="0"/>
    <xf numFmtId="43" fontId="2" fillId="0" borderId="0" applyFont="0" applyFill="0" applyBorder="0" applyAlignment="0" applyProtection="0"/>
    <xf numFmtId="0" fontId="28" fillId="10" borderId="0" applyNumberFormat="0" applyBorder="0" applyAlignment="0" applyProtection="0"/>
    <xf numFmtId="0" fontId="2" fillId="0" borderId="0"/>
    <xf numFmtId="167" fontId="5" fillId="0" borderId="0"/>
    <xf numFmtId="168" fontId="9" fillId="0" borderId="0"/>
    <xf numFmtId="0" fontId="4" fillId="0" borderId="0"/>
    <xf numFmtId="0" fontId="7" fillId="7" borderId="19" applyNumberFormat="0" applyFont="0" applyAlignment="0" applyProtection="0"/>
    <xf numFmtId="0" fontId="29" fillId="6" borderId="20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21" applyNumberFormat="0" applyFill="0" applyAlignment="0" applyProtection="0"/>
    <xf numFmtId="0" fontId="33" fillId="0" borderId="22" applyNumberFormat="0" applyFill="0" applyAlignment="0" applyProtection="0"/>
    <xf numFmtId="0" fontId="25" fillId="0" borderId="23" applyNumberFormat="0" applyFill="0" applyAlignment="0" applyProtection="0"/>
    <xf numFmtId="0" fontId="34" fillId="0" borderId="24" applyNumberFormat="0" applyFill="0" applyAlignment="0" applyProtection="0"/>
    <xf numFmtId="0" fontId="40" fillId="0" borderId="0"/>
    <xf numFmtId="0" fontId="1" fillId="0" borderId="0"/>
    <xf numFmtId="9" fontId="1" fillId="0" borderId="0" applyFont="0" applyFill="0" applyBorder="0" applyAlignment="0" applyProtection="0"/>
    <xf numFmtId="0" fontId="18" fillId="4" borderId="0" applyNumberFormat="0" applyBorder="0" applyAlignment="0" applyProtection="0"/>
    <xf numFmtId="0" fontId="2" fillId="0" borderId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11" borderId="0" applyNumberFormat="0" applyBorder="0" applyAlignment="0" applyProtection="0"/>
    <xf numFmtId="0" fontId="19" fillId="10" borderId="0" applyNumberFormat="0" applyBorder="0" applyAlignment="0" applyProtection="0"/>
    <xf numFmtId="0" fontId="19" fillId="12" borderId="0" applyNumberFormat="0" applyBorder="0" applyAlignment="0" applyProtection="0"/>
    <xf numFmtId="0" fontId="19" fillId="8" borderId="0" applyNumberFormat="0" applyBorder="0" applyAlignment="0" applyProtection="0"/>
    <xf numFmtId="0" fontId="21" fillId="6" borderId="15" applyNumberFormat="0" applyAlignment="0" applyProtection="0"/>
    <xf numFmtId="0" fontId="22" fillId="13" borderId="16" applyNumberFormat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19" fillId="12" borderId="0" applyNumberFormat="0" applyBorder="0" applyAlignment="0" applyProtection="0"/>
    <xf numFmtId="0" fontId="19" fillId="14" borderId="0" applyNumberFormat="0" applyBorder="0" applyAlignment="0" applyProtection="0"/>
    <xf numFmtId="0" fontId="19" fillId="13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" borderId="0" applyNumberFormat="0" applyBorder="0" applyAlignment="0" applyProtection="0"/>
    <xf numFmtId="0" fontId="26" fillId="5" borderId="15" applyNumberFormat="0" applyAlignment="0" applyProtection="0"/>
    <xf numFmtId="0" fontId="27" fillId="17" borderId="0" applyNumberFormat="0" applyBorder="0" applyAlignment="0" applyProtection="0"/>
    <xf numFmtId="43" fontId="2" fillId="0" borderId="0" applyFont="0" applyFill="0" applyBorder="0" applyAlignment="0" applyProtection="0"/>
    <xf numFmtId="0" fontId="28" fillId="10" borderId="0" applyNumberFormat="0" applyBorder="0" applyAlignment="0" applyProtection="0"/>
    <xf numFmtId="0" fontId="2" fillId="7" borderId="19" applyNumberFormat="0" applyFont="0" applyAlignment="0" applyProtection="0"/>
    <xf numFmtId="0" fontId="29" fillId="6" borderId="20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25" fillId="0" borderId="23" applyNumberFormat="0" applyFill="0" applyAlignment="0" applyProtection="0"/>
    <xf numFmtId="0" fontId="34" fillId="0" borderId="24" applyNumberFormat="0" applyFill="0" applyAlignment="0" applyProtection="0"/>
    <xf numFmtId="9" fontId="2" fillId="0" borderId="0" applyFont="0" applyFill="0" applyBorder="0" applyAlignment="0" applyProtection="0"/>
  </cellStyleXfs>
  <cellXfs count="302">
    <xf numFmtId="0" fontId="0" fillId="0" borderId="0" xfId="0"/>
    <xf numFmtId="0" fontId="12" fillId="0" borderId="0" xfId="0" applyFont="1" applyAlignment="1">
      <alignment horizontal="left" vertical="center"/>
    </xf>
    <xf numFmtId="3" fontId="14" fillId="0" borderId="0" xfId="33" applyNumberFormat="1" applyFont="1" applyAlignment="1">
      <alignment horizontal="center" vertical="center"/>
    </xf>
    <xf numFmtId="0" fontId="14" fillId="0" borderId="0" xfId="0" applyFont="1"/>
    <xf numFmtId="0" fontId="13" fillId="0" borderId="0" xfId="0" applyFont="1" applyAlignment="1">
      <alignment horizontal="left" vertical="center"/>
    </xf>
    <xf numFmtId="3" fontId="14" fillId="0" borderId="0" xfId="0" applyNumberFormat="1" applyFont="1"/>
    <xf numFmtId="1" fontId="13" fillId="3" borderId="12" xfId="0" applyNumberFormat="1" applyFont="1" applyFill="1" applyBorder="1" applyAlignment="1">
      <alignment horizontal="center" vertical="center"/>
    </xf>
    <xf numFmtId="1" fontId="13" fillId="3" borderId="0" xfId="0" applyNumberFormat="1" applyFont="1" applyFill="1" applyAlignment="1">
      <alignment horizontal="center" vertical="center"/>
    </xf>
    <xf numFmtId="167" fontId="16" fillId="0" borderId="0" xfId="0" applyNumberFormat="1" applyFont="1" applyAlignment="1">
      <alignment horizontal="left" vertical="center"/>
    </xf>
    <xf numFmtId="3" fontId="17" fillId="0" borderId="0" xfId="0" applyNumberFormat="1" applyFont="1"/>
    <xf numFmtId="0" fontId="17" fillId="0" borderId="0" xfId="0" applyFont="1"/>
    <xf numFmtId="167" fontId="17" fillId="0" borderId="0" xfId="36" applyFont="1" applyAlignment="1">
      <alignment horizontal="left" vertical="center"/>
    </xf>
    <xf numFmtId="165" fontId="14" fillId="0" borderId="0" xfId="33" applyNumberFormat="1" applyFont="1" applyAlignment="1">
      <alignment vertical="center"/>
    </xf>
    <xf numFmtId="0" fontId="14" fillId="0" borderId="0" xfId="33" applyNumberFormat="1" applyFont="1" applyAlignment="1">
      <alignment vertical="center" wrapText="1"/>
    </xf>
    <xf numFmtId="169" fontId="14" fillId="0" borderId="0" xfId="33" applyNumberFormat="1" applyFont="1" applyAlignment="1">
      <alignment vertical="center"/>
    </xf>
    <xf numFmtId="0" fontId="3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3" fontId="14" fillId="0" borderId="0" xfId="0" applyNumberFormat="1" applyFont="1" applyAlignment="1">
      <alignment vertical="center"/>
    </xf>
    <xf numFmtId="3" fontId="14" fillId="0" borderId="2" xfId="0" applyNumberFormat="1" applyFont="1" applyBorder="1" applyAlignment="1">
      <alignment vertical="center"/>
    </xf>
    <xf numFmtId="3" fontId="17" fillId="0" borderId="0" xfId="0" applyNumberFormat="1" applyFont="1" applyAlignment="1">
      <alignment vertical="center"/>
    </xf>
    <xf numFmtId="164" fontId="17" fillId="0" borderId="0" xfId="33" applyNumberFormat="1" applyFont="1" applyAlignment="1">
      <alignment vertical="center"/>
    </xf>
    <xf numFmtId="0" fontId="17" fillId="0" borderId="0" xfId="0" applyFont="1" applyAlignment="1">
      <alignment vertical="center"/>
    </xf>
    <xf numFmtId="3" fontId="35" fillId="0" borderId="0" xfId="0" applyNumberFormat="1" applyFont="1" applyAlignment="1">
      <alignment vertical="center"/>
    </xf>
    <xf numFmtId="0" fontId="35" fillId="0" borderId="0" xfId="0" applyFont="1"/>
    <xf numFmtId="0" fontId="36" fillId="0" borderId="0" xfId="0" applyFont="1"/>
    <xf numFmtId="0" fontId="14" fillId="0" borderId="0" xfId="0" applyFont="1" applyAlignment="1">
      <alignment horizontal="center" vertical="center"/>
    </xf>
    <xf numFmtId="3" fontId="35" fillId="0" borderId="0" xfId="0" applyNumberFormat="1" applyFont="1"/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wrapText="1"/>
    </xf>
    <xf numFmtId="166" fontId="17" fillId="0" borderId="0" xfId="0" applyNumberFormat="1" applyFont="1" applyAlignment="1">
      <alignment horizontal="right"/>
    </xf>
    <xf numFmtId="0" fontId="35" fillId="0" borderId="0" xfId="0" applyFont="1" applyAlignment="1">
      <alignment wrapText="1"/>
    </xf>
    <xf numFmtId="166" fontId="17" fillId="0" borderId="0" xfId="0" applyNumberFormat="1" applyFont="1"/>
    <xf numFmtId="166" fontId="35" fillId="0" borderId="0" xfId="0" applyNumberFormat="1" applyFont="1"/>
    <xf numFmtId="0" fontId="17" fillId="0" borderId="0" xfId="0" applyFont="1" applyAlignment="1">
      <alignment vertical="center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vertical="center" wrapText="1"/>
    </xf>
    <xf numFmtId="167" fontId="17" fillId="0" borderId="0" xfId="36" applyFont="1" applyAlignment="1">
      <alignment vertical="center"/>
    </xf>
    <xf numFmtId="0" fontId="17" fillId="0" borderId="0" xfId="0" applyFont="1" applyAlignment="1">
      <alignment horizontal="center"/>
    </xf>
    <xf numFmtId="167" fontId="16" fillId="0" borderId="14" xfId="0" applyNumberFormat="1" applyFont="1" applyBorder="1" applyAlignment="1">
      <alignment horizontal="left" vertical="center"/>
    </xf>
    <xf numFmtId="0" fontId="17" fillId="0" borderId="14" xfId="0" applyFont="1" applyBorder="1" applyAlignment="1">
      <alignment vertical="center"/>
    </xf>
    <xf numFmtId="0" fontId="37" fillId="0" borderId="0" xfId="0" applyFont="1"/>
    <xf numFmtId="0" fontId="14" fillId="3" borderId="0" xfId="33" applyNumberFormat="1" applyFont="1" applyFill="1" applyAlignment="1">
      <alignment horizontal="center" vertical="center"/>
    </xf>
    <xf numFmtId="0" fontId="35" fillId="3" borderId="0" xfId="0" applyFont="1" applyFill="1" applyAlignment="1">
      <alignment horizontal="left"/>
    </xf>
    <xf numFmtId="0" fontId="35" fillId="3" borderId="0" xfId="0" applyFont="1" applyFill="1"/>
    <xf numFmtId="0" fontId="14" fillId="3" borderId="0" xfId="0" applyFont="1" applyFill="1"/>
    <xf numFmtId="0" fontId="14" fillId="3" borderId="0" xfId="0" applyFont="1" applyFill="1" applyAlignment="1">
      <alignment horizontal="left"/>
    </xf>
    <xf numFmtId="170" fontId="14" fillId="0" borderId="2" xfId="33" applyNumberFormat="1" applyFont="1" applyBorder="1" applyAlignment="1">
      <alignment vertical="center"/>
    </xf>
    <xf numFmtId="3" fontId="13" fillId="0" borderId="0" xfId="0" applyNumberFormat="1" applyFont="1" applyAlignment="1">
      <alignment horizontal="right" vertical="center"/>
    </xf>
    <xf numFmtId="171" fontId="13" fillId="0" borderId="0" xfId="0" applyNumberFormat="1" applyFont="1" applyAlignment="1">
      <alignment horizontal="right" vertical="center"/>
    </xf>
    <xf numFmtId="1" fontId="15" fillId="0" borderId="0" xfId="0" applyNumberFormat="1" applyFont="1" applyAlignment="1">
      <alignment horizontal="center" vertical="center"/>
    </xf>
    <xf numFmtId="172" fontId="14" fillId="0" borderId="0" xfId="33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12" fillId="3" borderId="0" xfId="0" applyFont="1" applyFill="1"/>
    <xf numFmtId="171" fontId="14" fillId="0" borderId="0" xfId="0" applyNumberFormat="1" applyFont="1"/>
    <xf numFmtId="171" fontId="17" fillId="0" borderId="0" xfId="0" applyNumberFormat="1" applyFont="1"/>
    <xf numFmtId="0" fontId="13" fillId="0" borderId="0" xfId="0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 wrapText="1"/>
    </xf>
    <xf numFmtId="167" fontId="16" fillId="0" borderId="0" xfId="0" applyNumberFormat="1" applyFont="1" applyAlignment="1">
      <alignment vertical="center"/>
    </xf>
    <xf numFmtId="0" fontId="12" fillId="0" borderId="0" xfId="0" applyFont="1"/>
    <xf numFmtId="169" fontId="14" fillId="0" borderId="0" xfId="0" applyNumberFormat="1" applyFont="1"/>
    <xf numFmtId="174" fontId="14" fillId="0" borderId="0" xfId="0" applyNumberFormat="1" applyFont="1" applyAlignment="1">
      <alignment vertical="center"/>
    </xf>
    <xf numFmtId="3" fontId="14" fillId="0" borderId="0" xfId="33" applyNumberFormat="1" applyFont="1" applyAlignment="1">
      <alignment horizontal="left" vertical="center"/>
    </xf>
    <xf numFmtId="175" fontId="14" fillId="0" borderId="2" xfId="0" applyNumberFormat="1" applyFont="1" applyBorder="1" applyAlignment="1">
      <alignment vertical="center"/>
    </xf>
    <xf numFmtId="1" fontId="13" fillId="0" borderId="13" xfId="0" applyNumberFormat="1" applyFont="1" applyBorder="1" applyAlignment="1">
      <alignment horizontal="center" vertical="center"/>
    </xf>
    <xf numFmtId="166" fontId="13" fillId="0" borderId="13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18" borderId="0" xfId="33" applyNumberFormat="1" applyFont="1" applyFill="1" applyAlignment="1">
      <alignment horizontal="left" vertical="center"/>
    </xf>
    <xf numFmtId="3" fontId="14" fillId="0" borderId="0" xfId="33" applyNumberFormat="1" applyFont="1" applyAlignment="1">
      <alignment vertical="center"/>
    </xf>
    <xf numFmtId="166" fontId="14" fillId="0" borderId="0" xfId="33" applyNumberFormat="1" applyFont="1" applyAlignment="1">
      <alignment vertical="center"/>
    </xf>
    <xf numFmtId="168" fontId="17" fillId="0" borderId="0" xfId="37" applyFont="1" applyAlignment="1">
      <alignment horizontal="left" vertical="center"/>
    </xf>
    <xf numFmtId="0" fontId="12" fillId="3" borderId="0" xfId="0" applyFont="1" applyFill="1" applyAlignment="1">
      <alignment horizontal="left"/>
    </xf>
    <xf numFmtId="0" fontId="12" fillId="0" borderId="0" xfId="0" applyFont="1" applyAlignment="1">
      <alignment vertical="center"/>
    </xf>
    <xf numFmtId="167" fontId="16" fillId="0" borderId="13" xfId="0" applyNumberFormat="1" applyFont="1" applyBorder="1" applyAlignment="1">
      <alignment horizontal="left" vertical="center"/>
    </xf>
    <xf numFmtId="0" fontId="17" fillId="0" borderId="13" xfId="0" applyFont="1" applyBorder="1" applyAlignment="1">
      <alignment vertical="center"/>
    </xf>
    <xf numFmtId="3" fontId="17" fillId="0" borderId="13" xfId="0" applyNumberFormat="1" applyFont="1" applyBorder="1" applyAlignment="1">
      <alignment vertical="center"/>
    </xf>
    <xf numFmtId="166" fontId="17" fillId="0" borderId="13" xfId="33" applyNumberFormat="1" applyFont="1" applyBorder="1" applyAlignment="1">
      <alignment vertical="center"/>
    </xf>
    <xf numFmtId="166" fontId="17" fillId="0" borderId="0" xfId="33" applyNumberFormat="1" applyFont="1" applyAlignment="1">
      <alignment vertical="center"/>
    </xf>
    <xf numFmtId="165" fontId="13" fillId="0" borderId="13" xfId="30" applyNumberFormat="1" applyFont="1" applyFill="1" applyBorder="1" applyAlignment="1">
      <alignment horizontal="center" vertical="center" wrapText="1"/>
    </xf>
    <xf numFmtId="0" fontId="13" fillId="0" borderId="13" xfId="30" applyFont="1" applyFill="1" applyBorder="1" applyAlignment="1">
      <alignment horizontal="center" vertical="center" wrapText="1"/>
    </xf>
    <xf numFmtId="1" fontId="13" fillId="0" borderId="13" xfId="30" applyNumberFormat="1" applyFont="1" applyFill="1" applyBorder="1" applyAlignment="1">
      <alignment horizontal="center" vertical="center"/>
    </xf>
    <xf numFmtId="9" fontId="13" fillId="0" borderId="13" xfId="30" applyNumberFormat="1" applyFont="1" applyFill="1" applyBorder="1" applyAlignment="1">
      <alignment horizontal="center" vertical="center" wrapText="1"/>
    </xf>
    <xf numFmtId="176" fontId="14" fillId="0" borderId="0" xfId="33" applyNumberFormat="1" applyFont="1" applyAlignment="1">
      <alignment horizontal="right" vertical="center"/>
    </xf>
    <xf numFmtId="176" fontId="14" fillId="0" borderId="0" xfId="0" applyNumberFormat="1" applyFont="1" applyAlignment="1">
      <alignment horizontal="right" vertical="center"/>
    </xf>
    <xf numFmtId="176" fontId="14" fillId="3" borderId="0" xfId="33" applyNumberFormat="1" applyFont="1" applyFill="1" applyAlignment="1">
      <alignment horizontal="right"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49" fontId="14" fillId="0" borderId="0" xfId="0" applyNumberFormat="1" applyFont="1" applyAlignment="1">
      <alignment horizontal="center" vertical="top"/>
    </xf>
    <xf numFmtId="177" fontId="14" fillId="0" borderId="0" xfId="0" applyNumberFormat="1" applyFont="1" applyAlignment="1">
      <alignment horizontal="center" vertical="top" wrapText="1"/>
    </xf>
    <xf numFmtId="169" fontId="13" fillId="0" borderId="0" xfId="33" applyNumberFormat="1" applyFont="1" applyAlignment="1">
      <alignment vertical="center"/>
    </xf>
    <xf numFmtId="169" fontId="14" fillId="0" borderId="0" xfId="33" applyNumberFormat="1" applyFont="1" applyAlignment="1">
      <alignment horizontal="right" vertical="center"/>
    </xf>
    <xf numFmtId="169" fontId="13" fillId="18" borderId="0" xfId="33" applyNumberFormat="1" applyFont="1" applyFill="1" applyAlignment="1">
      <alignment vertical="center"/>
    </xf>
    <xf numFmtId="49" fontId="13" fillId="0" borderId="0" xfId="38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center" vertical="center"/>
    </xf>
    <xf numFmtId="169" fontId="13" fillId="0" borderId="0" xfId="0" applyNumberFormat="1" applyFont="1" applyAlignment="1">
      <alignment horizontal="right" vertical="center"/>
    </xf>
    <xf numFmtId="173" fontId="13" fillId="0" borderId="0" xfId="0" applyNumberFormat="1" applyFont="1" applyAlignment="1">
      <alignment horizontal="right" vertical="center"/>
    </xf>
    <xf numFmtId="169" fontId="13" fillId="0" borderId="0" xfId="0" applyNumberFormat="1" applyFont="1" applyAlignment="1">
      <alignment vertical="center"/>
    </xf>
    <xf numFmtId="169" fontId="13" fillId="0" borderId="0" xfId="0" applyNumberFormat="1" applyFont="1"/>
    <xf numFmtId="172" fontId="13" fillId="0" borderId="0" xfId="0" applyNumberFormat="1" applyFont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171" fontId="13" fillId="0" borderId="0" xfId="0" applyNumberFormat="1" applyFont="1" applyAlignment="1">
      <alignment vertical="center"/>
    </xf>
    <xf numFmtId="3" fontId="43" fillId="0" borderId="0" xfId="33" applyNumberFormat="1" applyFont="1" applyAlignment="1">
      <alignment horizontal="right" vertical="center"/>
    </xf>
    <xf numFmtId="0" fontId="44" fillId="0" borderId="0" xfId="0" applyFont="1"/>
    <xf numFmtId="0" fontId="45" fillId="0" borderId="0" xfId="0" applyFont="1"/>
    <xf numFmtId="49" fontId="14" fillId="0" borderId="28" xfId="0" applyNumberFormat="1" applyFont="1" applyBorder="1" applyAlignment="1">
      <alignment vertical="top"/>
    </xf>
    <xf numFmtId="0" fontId="14" fillId="0" borderId="28" xfId="0" applyFont="1" applyBorder="1"/>
    <xf numFmtId="0" fontId="14" fillId="0" borderId="28" xfId="0" applyFont="1" applyBorder="1" applyAlignment="1">
      <alignment vertical="center"/>
    </xf>
    <xf numFmtId="49" fontId="14" fillId="0" borderId="28" xfId="0" applyNumberFormat="1" applyFont="1" applyBorder="1" applyAlignment="1">
      <alignment horizontal="center" vertical="top"/>
    </xf>
    <xf numFmtId="0" fontId="4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1" xfId="0" applyFont="1" applyBorder="1" applyAlignment="1">
      <alignment vertical="center"/>
    </xf>
    <xf numFmtId="0" fontId="35" fillId="0" borderId="4" xfId="0" applyFont="1" applyBorder="1" applyAlignment="1">
      <alignment vertical="center"/>
    </xf>
    <xf numFmtId="0" fontId="41" fillId="0" borderId="0" xfId="0" applyFont="1" applyAlignment="1">
      <alignment vertical="center"/>
    </xf>
    <xf numFmtId="3" fontId="14" fillId="0" borderId="0" xfId="0" applyNumberFormat="1" applyFont="1" applyAlignment="1">
      <alignment horizontal="right"/>
    </xf>
    <xf numFmtId="0" fontId="14" fillId="0" borderId="0" xfId="33" applyNumberFormat="1" applyFont="1" applyFill="1" applyAlignment="1">
      <alignment horizontal="center" vertical="center"/>
    </xf>
    <xf numFmtId="176" fontId="14" fillId="0" borderId="0" xfId="33" applyNumberFormat="1" applyFont="1" applyFill="1" applyAlignment="1">
      <alignment horizontal="right" vertical="center"/>
    </xf>
    <xf numFmtId="0" fontId="35" fillId="18" borderId="0" xfId="0" applyFont="1" applyFill="1" applyAlignment="1">
      <alignment vertical="center"/>
    </xf>
    <xf numFmtId="0" fontId="14" fillId="18" borderId="0" xfId="0" applyFont="1" applyFill="1" applyAlignment="1">
      <alignment vertical="center"/>
    </xf>
    <xf numFmtId="0" fontId="17" fillId="18" borderId="0" xfId="0" applyFont="1" applyFill="1" applyAlignment="1">
      <alignment vertical="center"/>
    </xf>
    <xf numFmtId="0" fontId="12" fillId="18" borderId="0" xfId="0" applyFont="1" applyFill="1" applyAlignment="1">
      <alignment vertical="center"/>
    </xf>
    <xf numFmtId="0" fontId="14" fillId="18" borderId="0" xfId="0" applyFont="1" applyFill="1" applyAlignment="1">
      <alignment horizontal="center"/>
    </xf>
    <xf numFmtId="0" fontId="35" fillId="18" borderId="0" xfId="0" applyFont="1" applyFill="1"/>
    <xf numFmtId="0" fontId="12" fillId="3" borderId="0" xfId="0" applyFont="1" applyFill="1" applyAlignment="1">
      <alignment horizontal="left" vertical="center"/>
    </xf>
    <xf numFmtId="0" fontId="37" fillId="0" borderId="0" xfId="0" applyFont="1" applyAlignment="1">
      <alignment vertical="center"/>
    </xf>
    <xf numFmtId="3" fontId="14" fillId="0" borderId="0" xfId="0" applyNumberFormat="1" applyFont="1" applyAlignment="1">
      <alignment vertical="top"/>
    </xf>
    <xf numFmtId="3" fontId="14" fillId="0" borderId="0" xfId="0" applyNumberFormat="1" applyFont="1" applyAlignment="1">
      <alignment horizontal="right" vertical="top"/>
    </xf>
    <xf numFmtId="3" fontId="14" fillId="0" borderId="28" xfId="0" applyNumberFormat="1" applyFont="1" applyBorder="1" applyAlignment="1">
      <alignment horizontal="right" vertical="top"/>
    </xf>
    <xf numFmtId="3" fontId="14" fillId="0" borderId="28" xfId="33" applyNumberFormat="1" applyFont="1" applyBorder="1" applyAlignment="1">
      <alignment horizontal="center" vertical="center"/>
    </xf>
    <xf numFmtId="0" fontId="35" fillId="0" borderId="28" xfId="0" applyFont="1" applyBorder="1" applyAlignment="1">
      <alignment vertical="center"/>
    </xf>
    <xf numFmtId="0" fontId="44" fillId="18" borderId="0" xfId="0" applyFont="1" applyFill="1"/>
    <xf numFmtId="3" fontId="14" fillId="18" borderId="0" xfId="0" applyNumberFormat="1" applyFont="1" applyFill="1"/>
    <xf numFmtId="0" fontId="14" fillId="18" borderId="0" xfId="0" applyFont="1" applyFill="1"/>
    <xf numFmtId="0" fontId="12" fillId="18" borderId="0" xfId="0" applyFont="1" applyFill="1"/>
    <xf numFmtId="0" fontId="45" fillId="18" borderId="0" xfId="0" applyFont="1" applyFill="1"/>
    <xf numFmtId="169" fontId="14" fillId="18" borderId="0" xfId="33" applyNumberFormat="1" applyFont="1" applyFill="1" applyAlignment="1">
      <alignment horizontal="left" vertical="center"/>
    </xf>
    <xf numFmtId="169" fontId="14" fillId="18" borderId="0" xfId="33" applyNumberFormat="1" applyFont="1" applyFill="1" applyAlignment="1">
      <alignment horizontal="right" vertical="center"/>
    </xf>
    <xf numFmtId="166" fontId="14" fillId="0" borderId="0" xfId="0" applyNumberFormat="1" applyFont="1" applyAlignment="1">
      <alignment horizontal="right"/>
    </xf>
    <xf numFmtId="3" fontId="14" fillId="0" borderId="28" xfId="33" applyNumberFormat="1" applyFont="1" applyBorder="1" applyAlignment="1">
      <alignment horizontal="right" vertical="center"/>
    </xf>
    <xf numFmtId="3" fontId="14" fillId="0" borderId="0" xfId="33" applyNumberFormat="1" applyFont="1" applyBorder="1" applyAlignment="1">
      <alignment horizontal="left" vertical="center"/>
    </xf>
    <xf numFmtId="0" fontId="45" fillId="0" borderId="28" xfId="0" applyFont="1" applyBorder="1"/>
    <xf numFmtId="0" fontId="12" fillId="0" borderId="28" xfId="0" applyFont="1" applyBorder="1" applyAlignment="1">
      <alignment horizontal="center" vertical="center"/>
    </xf>
    <xf numFmtId="49" fontId="14" fillId="0" borderId="28" xfId="0" applyNumberFormat="1" applyFont="1" applyBorder="1" applyAlignment="1">
      <alignment vertical="top" wrapText="1"/>
    </xf>
    <xf numFmtId="0" fontId="47" fillId="0" borderId="0" xfId="0" applyFont="1" applyAlignment="1">
      <alignment horizontal="right" vertical="center"/>
    </xf>
    <xf numFmtId="169" fontId="14" fillId="0" borderId="28" xfId="0" applyNumberFormat="1" applyFont="1" applyBorder="1"/>
    <xf numFmtId="0" fontId="47" fillId="0" borderId="28" xfId="0" applyFont="1" applyBorder="1" applyAlignment="1">
      <alignment horizontal="right" vertical="center"/>
    </xf>
    <xf numFmtId="0" fontId="13" fillId="0" borderId="28" xfId="0" applyFont="1" applyBorder="1" applyAlignment="1">
      <alignment vertical="center"/>
    </xf>
    <xf numFmtId="171" fontId="14" fillId="0" borderId="28" xfId="0" applyNumberFormat="1" applyFont="1" applyBorder="1"/>
    <xf numFmtId="0" fontId="47" fillId="0" borderId="0" xfId="0" applyFont="1" applyAlignment="1">
      <alignment vertical="center"/>
    </xf>
    <xf numFmtId="171" fontId="14" fillId="0" borderId="0" xfId="33" applyNumberFormat="1" applyFont="1" applyBorder="1" applyAlignment="1">
      <alignment vertical="top"/>
    </xf>
    <xf numFmtId="177" fontId="14" fillId="0" borderId="28" xfId="0" applyNumberFormat="1" applyFont="1" applyBorder="1" applyAlignment="1">
      <alignment vertical="top" wrapText="1"/>
    </xf>
    <xf numFmtId="0" fontId="47" fillId="0" borderId="28" xfId="0" applyFont="1" applyBorder="1" applyAlignment="1">
      <alignment vertical="center"/>
    </xf>
    <xf numFmtId="0" fontId="15" fillId="20" borderId="11" xfId="0" applyFont="1" applyFill="1" applyBorder="1" applyAlignment="1">
      <alignment horizontal="center" vertical="center"/>
    </xf>
    <xf numFmtId="1" fontId="15" fillId="20" borderId="11" xfId="0" applyNumberFormat="1" applyFont="1" applyFill="1" applyBorder="1" applyAlignment="1">
      <alignment horizontal="center" vertical="center"/>
    </xf>
    <xf numFmtId="1" fontId="13" fillId="20" borderId="11" xfId="30" applyNumberFormat="1" applyFont="1" applyFill="1" applyBorder="1" applyAlignment="1">
      <alignment horizontal="center" vertical="center"/>
    </xf>
    <xf numFmtId="1" fontId="13" fillId="20" borderId="11" xfId="0" applyNumberFormat="1" applyFont="1" applyFill="1" applyBorder="1" applyAlignment="1">
      <alignment horizontal="center" vertical="center"/>
    </xf>
    <xf numFmtId="169" fontId="48" fillId="19" borderId="0" xfId="33" applyNumberFormat="1" applyFont="1" applyFill="1" applyAlignment="1">
      <alignment vertical="center"/>
    </xf>
    <xf numFmtId="1" fontId="48" fillId="20" borderId="11" xfId="30" applyNumberFormat="1" applyFont="1" applyFill="1" applyBorder="1" applyAlignment="1">
      <alignment horizontal="center" vertical="center"/>
    </xf>
    <xf numFmtId="0" fontId="13" fillId="20" borderId="11" xfId="0" applyFont="1" applyFill="1" applyBorder="1" applyAlignment="1">
      <alignment horizontal="center" vertical="center" wrapText="1"/>
    </xf>
    <xf numFmtId="49" fontId="13" fillId="20" borderId="6" xfId="38" applyNumberFormat="1" applyFont="1" applyFill="1" applyBorder="1" applyAlignment="1">
      <alignment horizontal="center" vertical="center" wrapText="1"/>
    </xf>
    <xf numFmtId="49" fontId="13" fillId="20" borderId="10" xfId="38" applyNumberFormat="1" applyFont="1" applyFill="1" applyBorder="1" applyAlignment="1">
      <alignment horizontal="center" vertical="center" wrapText="1"/>
    </xf>
    <xf numFmtId="3" fontId="13" fillId="19" borderId="8" xfId="0" applyNumberFormat="1" applyFont="1" applyFill="1" applyBorder="1" applyAlignment="1">
      <alignment horizontal="right" vertical="center"/>
    </xf>
    <xf numFmtId="171" fontId="13" fillId="19" borderId="8" xfId="0" applyNumberFormat="1" applyFont="1" applyFill="1" applyBorder="1" applyAlignment="1">
      <alignment horizontal="right" vertical="center"/>
    </xf>
    <xf numFmtId="176" fontId="48" fillId="19" borderId="28" xfId="33" applyNumberFormat="1" applyFont="1" applyFill="1" applyBorder="1" applyAlignment="1">
      <alignment horizontal="right" vertical="center"/>
    </xf>
    <xf numFmtId="166" fontId="13" fillId="20" borderId="11" xfId="0" applyNumberFormat="1" applyFont="1" applyFill="1" applyBorder="1" applyAlignment="1">
      <alignment horizontal="center" vertical="center" wrapText="1"/>
    </xf>
    <xf numFmtId="169" fontId="13" fillId="19" borderId="8" xfId="0" applyNumberFormat="1" applyFont="1" applyFill="1" applyBorder="1" applyAlignment="1">
      <alignment vertical="center"/>
    </xf>
    <xf numFmtId="171" fontId="13" fillId="19" borderId="8" xfId="0" applyNumberFormat="1" applyFont="1" applyFill="1" applyBorder="1" applyAlignment="1">
      <alignment vertical="center"/>
    </xf>
    <xf numFmtId="0" fontId="48" fillId="21" borderId="0" xfId="33" applyNumberFormat="1" applyFont="1" applyFill="1" applyAlignment="1">
      <alignment horizontal="left" vertical="center"/>
    </xf>
    <xf numFmtId="176" fontId="49" fillId="21" borderId="0" xfId="33" applyNumberFormat="1" applyFont="1" applyFill="1" applyAlignment="1">
      <alignment horizontal="right" vertical="center"/>
    </xf>
    <xf numFmtId="1" fontId="48" fillId="21" borderId="0" xfId="0" applyNumberFormat="1" applyFont="1" applyFill="1" applyAlignment="1">
      <alignment vertical="center"/>
    </xf>
    <xf numFmtId="169" fontId="48" fillId="21" borderId="0" xfId="33" applyNumberFormat="1" applyFont="1" applyFill="1" applyAlignment="1">
      <alignment vertical="center"/>
    </xf>
    <xf numFmtId="169" fontId="13" fillId="21" borderId="0" xfId="0" applyNumberFormat="1" applyFont="1" applyFill="1" applyAlignment="1">
      <alignment horizontal="left" vertical="center"/>
    </xf>
    <xf numFmtId="169" fontId="13" fillId="21" borderId="0" xfId="0" applyNumberFormat="1" applyFont="1" applyFill="1" applyAlignment="1">
      <alignment horizontal="right" vertical="center"/>
    </xf>
    <xf numFmtId="3" fontId="13" fillId="21" borderId="0" xfId="0" applyNumberFormat="1" applyFont="1" applyFill="1" applyAlignment="1">
      <alignment horizontal="right" vertical="center"/>
    </xf>
    <xf numFmtId="0" fontId="13" fillId="21" borderId="0" xfId="0" applyFont="1" applyFill="1" applyAlignment="1">
      <alignment horizontal="center" vertical="center"/>
    </xf>
    <xf numFmtId="0" fontId="13" fillId="21" borderId="0" xfId="0" applyFont="1" applyFill="1" applyAlignment="1">
      <alignment horizontal="left" vertical="center"/>
    </xf>
    <xf numFmtId="49" fontId="13" fillId="21" borderId="0" xfId="0" applyNumberFormat="1" applyFont="1" applyFill="1" applyAlignment="1">
      <alignment horizontal="center" vertical="center"/>
    </xf>
    <xf numFmtId="165" fontId="15" fillId="20" borderId="7" xfId="30" applyNumberFormat="1" applyFont="1" applyFill="1" applyBorder="1" applyAlignment="1">
      <alignment horizontal="center" vertical="center"/>
    </xf>
    <xf numFmtId="0" fontId="13" fillId="20" borderId="6" xfId="0" applyFont="1" applyFill="1" applyBorder="1" applyAlignment="1">
      <alignment horizontal="center" vertical="center" wrapText="1"/>
    </xf>
    <xf numFmtId="1" fontId="13" fillId="20" borderId="6" xfId="0" applyNumberFormat="1" applyFont="1" applyFill="1" applyBorder="1" applyAlignment="1">
      <alignment horizontal="center" vertical="center"/>
    </xf>
    <xf numFmtId="1" fontId="13" fillId="20" borderId="10" xfId="0" applyNumberFormat="1" applyFont="1" applyFill="1" applyBorder="1" applyAlignment="1">
      <alignment horizontal="center" vertical="center"/>
    </xf>
    <xf numFmtId="0" fontId="13" fillId="20" borderId="10" xfId="38" applyFont="1" applyFill="1" applyBorder="1" applyAlignment="1">
      <alignment horizontal="center" vertical="center" wrapText="1"/>
    </xf>
    <xf numFmtId="179" fontId="13" fillId="19" borderId="8" xfId="93" applyNumberFormat="1" applyFont="1" applyFill="1" applyBorder="1" applyAlignment="1">
      <alignment horizontal="right" vertical="center"/>
    </xf>
    <xf numFmtId="166" fontId="13" fillId="19" borderId="8" xfId="0" applyNumberFormat="1" applyFont="1" applyFill="1" applyBorder="1" applyAlignment="1">
      <alignment horizontal="center" vertical="center"/>
    </xf>
    <xf numFmtId="169" fontId="13" fillId="0" borderId="0" xfId="0" applyNumberFormat="1" applyFont="1" applyAlignment="1">
      <alignment horizontal="center" vertical="center"/>
    </xf>
    <xf numFmtId="179" fontId="14" fillId="0" borderId="0" xfId="93" applyNumberFormat="1" applyFont="1" applyBorder="1" applyAlignment="1">
      <alignment vertical="top"/>
    </xf>
    <xf numFmtId="166" fontId="14" fillId="0" borderId="0" xfId="0" applyNumberFormat="1" applyFont="1" applyAlignment="1">
      <alignment horizontal="center" vertical="top"/>
    </xf>
    <xf numFmtId="0" fontId="14" fillId="0" borderId="28" xfId="33" applyNumberFormat="1" applyFont="1" applyBorder="1" applyAlignment="1">
      <alignment vertical="center" wrapText="1"/>
    </xf>
    <xf numFmtId="179" fontId="14" fillId="0" borderId="28" xfId="93" applyNumberFormat="1" applyFont="1" applyBorder="1" applyAlignment="1">
      <alignment vertical="top"/>
    </xf>
    <xf numFmtId="166" fontId="14" fillId="0" borderId="28" xfId="0" applyNumberFormat="1" applyFont="1" applyBorder="1" applyAlignment="1">
      <alignment horizontal="center" vertical="top"/>
    </xf>
    <xf numFmtId="179" fontId="14" fillId="0" borderId="0" xfId="93" applyNumberFormat="1" applyFont="1" applyAlignment="1">
      <alignment horizontal="right" vertical="center"/>
    </xf>
    <xf numFmtId="179" fontId="48" fillId="21" borderId="0" xfId="93" applyNumberFormat="1" applyFont="1" applyFill="1" applyAlignment="1">
      <alignment vertical="center"/>
    </xf>
    <xf numFmtId="179" fontId="13" fillId="21" borderId="0" xfId="93" applyNumberFormat="1" applyFont="1" applyFill="1" applyAlignment="1">
      <alignment horizontal="right" vertical="center"/>
    </xf>
    <xf numFmtId="179" fontId="14" fillId="0" borderId="28" xfId="93" applyNumberFormat="1" applyFont="1" applyBorder="1" applyAlignment="1">
      <alignment horizontal="right" vertical="center"/>
    </xf>
    <xf numFmtId="179" fontId="14" fillId="0" borderId="0" xfId="93" applyNumberFormat="1" applyFont="1" applyAlignment="1">
      <alignment horizontal="right" vertical="top"/>
    </xf>
    <xf numFmtId="179" fontId="14" fillId="0" borderId="28" xfId="93" applyNumberFormat="1" applyFont="1" applyBorder="1" applyAlignment="1">
      <alignment horizontal="right" vertical="top"/>
    </xf>
    <xf numFmtId="179" fontId="14" fillId="0" borderId="0" xfId="93" applyNumberFormat="1" applyFont="1" applyBorder="1" applyAlignment="1">
      <alignment horizontal="right" vertical="center"/>
    </xf>
    <xf numFmtId="178" fontId="14" fillId="18" borderId="0" xfId="0" applyNumberFormat="1" applyFont="1" applyFill="1" applyAlignment="1">
      <alignment vertical="center"/>
    </xf>
    <xf numFmtId="0" fontId="50" fillId="18" borderId="0" xfId="0" applyFont="1" applyFill="1" applyAlignment="1">
      <alignment horizontal="left"/>
    </xf>
    <xf numFmtId="3" fontId="14" fillId="0" borderId="0" xfId="33" applyNumberFormat="1" applyFont="1" applyAlignment="1">
      <alignment horizontal="right" vertical="center"/>
    </xf>
    <xf numFmtId="3" fontId="14" fillId="0" borderId="0" xfId="33" applyNumberFormat="1" applyFont="1" applyAlignment="1">
      <alignment horizontal="right" vertical="center" wrapText="1"/>
    </xf>
    <xf numFmtId="1" fontId="13" fillId="3" borderId="0" xfId="0" applyNumberFormat="1" applyFont="1" applyFill="1" applyAlignment="1">
      <alignment horizontal="left" vertical="center"/>
    </xf>
    <xf numFmtId="3" fontId="14" fillId="0" borderId="0" xfId="33" applyNumberFormat="1" applyFont="1" applyBorder="1" applyAlignment="1">
      <alignment horizontal="right" vertical="center"/>
    </xf>
    <xf numFmtId="0" fontId="51" fillId="0" borderId="0" xfId="0" applyFont="1" applyAlignment="1">
      <alignment horizontal="left" vertical="center"/>
    </xf>
    <xf numFmtId="0" fontId="51" fillId="0" borderId="0" xfId="0" applyFont="1"/>
    <xf numFmtId="3" fontId="51" fillId="0" borderId="0" xfId="0" applyNumberFormat="1" applyFont="1"/>
    <xf numFmtId="0" fontId="13" fillId="0" borderId="0" xfId="0" applyFont="1" applyAlignment="1">
      <alignment horizontal="center" vertical="center"/>
    </xf>
    <xf numFmtId="3" fontId="15" fillId="19" borderId="8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14" fillId="3" borderId="0" xfId="0" applyFont="1" applyFill="1" applyAlignment="1">
      <alignment vertical="center"/>
    </xf>
    <xf numFmtId="0" fontId="48" fillId="19" borderId="28" xfId="33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top"/>
    </xf>
    <xf numFmtId="0" fontId="14" fillId="0" borderId="0" xfId="33" applyNumberFormat="1" applyFont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vertical="top"/>
    </xf>
    <xf numFmtId="171" fontId="14" fillId="0" borderId="0" xfId="33" applyNumberFormat="1" applyFont="1" applyAlignment="1">
      <alignment vertical="top"/>
    </xf>
    <xf numFmtId="1" fontId="13" fillId="20" borderId="10" xfId="30" applyNumberFormat="1" applyFont="1" applyFill="1" applyBorder="1" applyAlignment="1">
      <alignment horizontal="center" vertical="center"/>
    </xf>
    <xf numFmtId="180" fontId="14" fillId="0" borderId="0" xfId="93" applyNumberFormat="1" applyFont="1" applyAlignment="1">
      <alignment horizontal="right"/>
    </xf>
    <xf numFmtId="180" fontId="45" fillId="0" borderId="0" xfId="93" applyNumberFormat="1" applyFont="1"/>
    <xf numFmtId="179" fontId="49" fillId="0" borderId="0" xfId="93" applyNumberFormat="1" applyFont="1"/>
    <xf numFmtId="179" fontId="49" fillId="0" borderId="28" xfId="93" applyNumberFormat="1" applyFont="1" applyBorder="1"/>
    <xf numFmtId="0" fontId="12" fillId="3" borderId="0" xfId="0" applyFont="1" applyFill="1" applyAlignment="1">
      <alignment horizontal="left" vertical="top"/>
    </xf>
    <xf numFmtId="180" fontId="14" fillId="0" borderId="28" xfId="93" applyNumberFormat="1" applyFont="1" applyBorder="1" applyAlignment="1">
      <alignment horizontal="right"/>
    </xf>
    <xf numFmtId="180" fontId="13" fillId="19" borderId="8" xfId="93" applyNumberFormat="1" applyFont="1" applyFill="1" applyBorder="1" applyAlignment="1">
      <alignment horizontal="right" vertical="center"/>
    </xf>
    <xf numFmtId="180" fontId="13" fillId="0" borderId="0" xfId="0" applyNumberFormat="1" applyFont="1" applyAlignment="1">
      <alignment horizontal="right"/>
    </xf>
    <xf numFmtId="180" fontId="14" fillId="0" borderId="0" xfId="93" applyNumberFormat="1" applyFont="1" applyBorder="1" applyAlignment="1">
      <alignment horizontal="right"/>
    </xf>
    <xf numFmtId="180" fontId="13" fillId="0" borderId="0" xfId="0" applyNumberFormat="1" applyFont="1" applyAlignment="1">
      <alignment vertical="center"/>
    </xf>
    <xf numFmtId="180" fontId="14" fillId="0" borderId="0" xfId="93" applyNumberFormat="1" applyFont="1" applyBorder="1" applyAlignment="1">
      <alignment vertical="top"/>
    </xf>
    <xf numFmtId="180" fontId="46" fillId="0" borderId="0" xfId="93" applyNumberFormat="1" applyFont="1"/>
    <xf numFmtId="180" fontId="14" fillId="0" borderId="28" xfId="93" applyNumberFormat="1" applyFont="1" applyBorder="1" applyAlignment="1">
      <alignment vertical="top"/>
    </xf>
    <xf numFmtId="180" fontId="46" fillId="0" borderId="28" xfId="93" applyNumberFormat="1" applyFont="1" applyBorder="1"/>
    <xf numFmtId="3" fontId="13" fillId="21" borderId="0" xfId="0" applyNumberFormat="1" applyFont="1" applyFill="1" applyAlignment="1">
      <alignment vertical="center"/>
    </xf>
    <xf numFmtId="3" fontId="14" fillId="0" borderId="28" xfId="0" applyNumberFormat="1" applyFont="1" applyBorder="1" applyAlignment="1">
      <alignment vertical="center"/>
    </xf>
    <xf numFmtId="49" fontId="14" fillId="0" borderId="13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vertical="center" wrapText="1"/>
    </xf>
    <xf numFmtId="169" fontId="14" fillId="0" borderId="13" xfId="0" applyNumberFormat="1" applyFont="1" applyBorder="1" applyAlignment="1">
      <alignment horizontal="right" vertical="center"/>
    </xf>
    <xf numFmtId="166" fontId="39" fillId="0" borderId="13" xfId="0" applyNumberFormat="1" applyFont="1" applyBorder="1" applyAlignment="1">
      <alignment horizontal="right" vertical="center"/>
    </xf>
    <xf numFmtId="0" fontId="15" fillId="0" borderId="0" xfId="48" applyFont="1" applyAlignment="1">
      <alignment vertical="center"/>
    </xf>
    <xf numFmtId="0" fontId="14" fillId="18" borderId="0" xfId="0" applyFont="1" applyFill="1" applyAlignment="1">
      <alignment vertical="top" wrapText="1"/>
    </xf>
    <xf numFmtId="0" fontId="50" fillId="0" borderId="0" xfId="0" applyFont="1" applyAlignment="1">
      <alignment horizontal="left"/>
    </xf>
    <xf numFmtId="181" fontId="13" fillId="19" borderId="8" xfId="93" applyNumberFormat="1" applyFont="1" applyFill="1" applyBorder="1" applyAlignment="1">
      <alignment horizontal="right" vertical="center"/>
    </xf>
    <xf numFmtId="181" fontId="13" fillId="0" borderId="0" xfId="0" applyNumberFormat="1" applyFont="1" applyAlignment="1">
      <alignment vertical="center"/>
    </xf>
    <xf numFmtId="181" fontId="46" fillId="0" borderId="0" xfId="93" applyNumberFormat="1" applyFont="1"/>
    <xf numFmtId="181" fontId="46" fillId="0" borderId="28" xfId="93" applyNumberFormat="1" applyFont="1" applyBorder="1"/>
    <xf numFmtId="169" fontId="13" fillId="19" borderId="8" xfId="0" applyNumberFormat="1" applyFont="1" applyFill="1" applyBorder="1" applyAlignment="1">
      <alignment horizontal="right" vertical="center"/>
    </xf>
    <xf numFmtId="169" fontId="14" fillId="0" borderId="0" xfId="0" applyNumberFormat="1" applyFont="1" applyAlignment="1">
      <alignment horizontal="right" vertical="top"/>
    </xf>
    <xf numFmtId="169" fontId="14" fillId="0" borderId="28" xfId="0" applyNumberFormat="1" applyFont="1" applyBorder="1" applyAlignment="1">
      <alignment horizontal="right" vertical="top"/>
    </xf>
    <xf numFmtId="3" fontId="13" fillId="19" borderId="8" xfId="0" applyNumberFormat="1" applyFont="1" applyFill="1" applyBorder="1"/>
    <xf numFmtId="3" fontId="13" fillId="0" borderId="0" xfId="0" applyNumberFormat="1" applyFont="1" applyAlignment="1">
      <alignment vertical="center"/>
    </xf>
    <xf numFmtId="3" fontId="14" fillId="3" borderId="0" xfId="0" applyNumberFormat="1" applyFont="1" applyFill="1"/>
    <xf numFmtId="3" fontId="14" fillId="3" borderId="28" xfId="0" applyNumberFormat="1" applyFont="1" applyFill="1" applyBorder="1"/>
    <xf numFmtId="181" fontId="13" fillId="19" borderId="8" xfId="93" applyNumberFormat="1" applyFont="1" applyFill="1" applyBorder="1" applyAlignment="1">
      <alignment vertical="center"/>
    </xf>
    <xf numFmtId="181" fontId="14" fillId="0" borderId="0" xfId="93" applyNumberFormat="1" applyFont="1" applyAlignment="1">
      <alignment horizontal="right"/>
    </xf>
    <xf numFmtId="181" fontId="14" fillId="0" borderId="28" xfId="93" applyNumberFormat="1" applyFont="1" applyBorder="1" applyAlignment="1">
      <alignment horizontal="right"/>
    </xf>
    <xf numFmtId="181" fontId="14" fillId="0" borderId="0" xfId="93" applyNumberFormat="1" applyFont="1" applyBorder="1" applyAlignment="1">
      <alignment horizontal="right"/>
    </xf>
    <xf numFmtId="181" fontId="13" fillId="21" borderId="0" xfId="93" applyNumberFormat="1" applyFont="1" applyFill="1" applyAlignment="1">
      <alignment horizontal="right" vertical="center"/>
    </xf>
    <xf numFmtId="181" fontId="14" fillId="0" borderId="0" xfId="93" applyNumberFormat="1" applyFont="1" applyAlignment="1">
      <alignment horizontal="right" vertical="center"/>
    </xf>
    <xf numFmtId="181" fontId="14" fillId="0" borderId="28" xfId="93" applyNumberFormat="1" applyFont="1" applyBorder="1" applyAlignment="1">
      <alignment horizontal="right" vertical="center"/>
    </xf>
    <xf numFmtId="3" fontId="14" fillId="0" borderId="0" xfId="0" applyNumberFormat="1" applyFont="1" applyAlignment="1">
      <alignment horizontal="center" vertical="center"/>
    </xf>
    <xf numFmtId="3" fontId="14" fillId="0" borderId="0" xfId="0" applyNumberFormat="1" applyFont="1" applyAlignment="1">
      <alignment horizontal="right" vertical="center"/>
    </xf>
    <xf numFmtId="1" fontId="48" fillId="20" borderId="6" xfId="0" applyNumberFormat="1" applyFont="1" applyFill="1" applyBorder="1" applyAlignment="1">
      <alignment horizontal="center" vertical="center"/>
    </xf>
    <xf numFmtId="1" fontId="48" fillId="20" borderId="10" xfId="0" applyNumberFormat="1" applyFont="1" applyFill="1" applyBorder="1" applyAlignment="1">
      <alignment horizontal="center" vertical="center"/>
    </xf>
    <xf numFmtId="165" fontId="15" fillId="20" borderId="7" xfId="30" applyNumberFormat="1" applyFont="1" applyFill="1" applyBorder="1" applyAlignment="1">
      <alignment horizontal="center" vertical="center"/>
    </xf>
    <xf numFmtId="165" fontId="15" fillId="20" borderId="8" xfId="30" applyNumberFormat="1" applyFont="1" applyFill="1" applyBorder="1" applyAlignment="1">
      <alignment horizontal="center" vertical="center"/>
    </xf>
    <xf numFmtId="165" fontId="15" fillId="20" borderId="9" xfId="30" applyNumberFormat="1" applyFont="1" applyFill="1" applyBorder="1" applyAlignment="1">
      <alignment horizontal="center" vertical="center"/>
    </xf>
    <xf numFmtId="9" fontId="13" fillId="20" borderId="11" xfId="30" applyNumberFormat="1" applyFont="1" applyFill="1" applyBorder="1" applyAlignment="1">
      <alignment horizontal="center" vertical="center" wrapText="1"/>
    </xf>
    <xf numFmtId="0" fontId="48" fillId="21" borderId="0" xfId="33" applyNumberFormat="1" applyFont="1" applyFill="1" applyAlignment="1">
      <alignment horizontal="left" vertical="center"/>
    </xf>
    <xf numFmtId="0" fontId="48" fillId="19" borderId="0" xfId="33" applyNumberFormat="1" applyFont="1" applyFill="1" applyAlignment="1">
      <alignment horizontal="left" vertical="center"/>
    </xf>
    <xf numFmtId="165" fontId="13" fillId="20" borderId="11" xfId="30" applyNumberFormat="1" applyFont="1" applyFill="1" applyBorder="1" applyAlignment="1">
      <alignment horizontal="center" vertical="center"/>
    </xf>
    <xf numFmtId="165" fontId="48" fillId="20" borderId="11" xfId="30" applyNumberFormat="1" applyFont="1" applyFill="1" applyBorder="1" applyAlignment="1">
      <alignment horizontal="center" vertical="center" wrapText="1"/>
    </xf>
    <xf numFmtId="0" fontId="13" fillId="20" borderId="11" xfId="30" applyFont="1" applyFill="1" applyBorder="1" applyAlignment="1">
      <alignment horizontal="center" vertical="center" wrapText="1"/>
    </xf>
    <xf numFmtId="165" fontId="48" fillId="20" borderId="11" xfId="30" applyNumberFormat="1" applyFont="1" applyFill="1" applyBorder="1" applyAlignment="1">
      <alignment horizontal="center" vertical="center"/>
    </xf>
    <xf numFmtId="0" fontId="48" fillId="20" borderId="11" xfId="30" applyFont="1" applyFill="1" applyBorder="1" applyAlignment="1">
      <alignment horizontal="center" vertical="center" wrapText="1"/>
    </xf>
    <xf numFmtId="9" fontId="48" fillId="20" borderId="11" xfId="30" applyNumberFormat="1" applyFont="1" applyFill="1" applyBorder="1" applyAlignment="1">
      <alignment horizontal="center" vertical="center" wrapText="1"/>
    </xf>
    <xf numFmtId="0" fontId="13" fillId="19" borderId="8" xfId="0" applyFont="1" applyFill="1" applyBorder="1" applyAlignment="1">
      <alignment horizontal="center" vertical="center"/>
    </xf>
    <xf numFmtId="0" fontId="13" fillId="20" borderId="7" xfId="0" applyFont="1" applyFill="1" applyBorder="1" applyAlignment="1">
      <alignment horizontal="center" vertical="center" wrapText="1"/>
    </xf>
    <xf numFmtId="0" fontId="13" fillId="20" borderId="8" xfId="0" applyFont="1" applyFill="1" applyBorder="1" applyAlignment="1">
      <alignment horizontal="center" vertical="center" wrapText="1"/>
    </xf>
    <xf numFmtId="0" fontId="13" fillId="20" borderId="9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center"/>
    </xf>
    <xf numFmtId="3" fontId="38" fillId="19" borderId="8" xfId="0" applyNumberFormat="1" applyFont="1" applyFill="1" applyBorder="1" applyAlignment="1">
      <alignment horizontal="center" vertical="center"/>
    </xf>
    <xf numFmtId="49" fontId="13" fillId="20" borderId="7" xfId="38" applyNumberFormat="1" applyFont="1" applyFill="1" applyBorder="1" applyAlignment="1">
      <alignment horizontal="center" vertical="center" wrapText="1"/>
    </xf>
    <xf numFmtId="49" fontId="13" fillId="20" borderId="9" xfId="38" applyNumberFormat="1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/>
    </xf>
    <xf numFmtId="49" fontId="13" fillId="20" borderId="6" xfId="38" applyNumberFormat="1" applyFont="1" applyFill="1" applyBorder="1" applyAlignment="1">
      <alignment horizontal="center" vertical="center" wrapText="1"/>
    </xf>
    <xf numFmtId="49" fontId="13" fillId="20" borderId="10" xfId="38" applyNumberFormat="1" applyFont="1" applyFill="1" applyBorder="1" applyAlignment="1">
      <alignment horizontal="center" vertical="center" wrapText="1"/>
    </xf>
    <xf numFmtId="1" fontId="13" fillId="20" borderId="6" xfId="0" applyNumberFormat="1" applyFont="1" applyFill="1" applyBorder="1" applyAlignment="1">
      <alignment horizontal="center" vertical="center" wrapText="1"/>
    </xf>
    <xf numFmtId="1" fontId="13" fillId="20" borderId="10" xfId="0" applyNumberFormat="1" applyFont="1" applyFill="1" applyBorder="1" applyAlignment="1">
      <alignment horizontal="center" vertical="center" wrapText="1"/>
    </xf>
    <xf numFmtId="3" fontId="15" fillId="19" borderId="8" xfId="0" applyNumberFormat="1" applyFont="1" applyFill="1" applyBorder="1" applyAlignment="1">
      <alignment horizontal="center" vertical="center"/>
    </xf>
    <xf numFmtId="0" fontId="13" fillId="20" borderId="11" xfId="0" applyFont="1" applyFill="1" applyBorder="1" applyAlignment="1">
      <alignment horizontal="center" vertical="center"/>
    </xf>
    <xf numFmtId="0" fontId="13" fillId="21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3" fillId="20" borderId="6" xfId="0" applyFont="1" applyFill="1" applyBorder="1" applyAlignment="1">
      <alignment horizontal="center" vertical="center" wrapText="1"/>
    </xf>
    <xf numFmtId="0" fontId="13" fillId="20" borderId="10" xfId="0" applyFont="1" applyFill="1" applyBorder="1" applyAlignment="1">
      <alignment horizontal="center" vertical="center" wrapText="1"/>
    </xf>
    <xf numFmtId="0" fontId="13" fillId="20" borderId="26" xfId="0" applyFont="1" applyFill="1" applyBorder="1" applyAlignment="1">
      <alignment horizontal="center" vertical="center" wrapText="1"/>
    </xf>
    <xf numFmtId="0" fontId="13" fillId="20" borderId="27" xfId="0" applyFont="1" applyFill="1" applyBorder="1" applyAlignment="1">
      <alignment horizontal="center" vertical="center" wrapText="1"/>
    </xf>
    <xf numFmtId="0" fontId="13" fillId="20" borderId="3" xfId="0" applyFont="1" applyFill="1" applyBorder="1" applyAlignment="1">
      <alignment horizontal="center" vertical="center" wrapText="1"/>
    </xf>
    <xf numFmtId="0" fontId="13" fillId="2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3" fillId="20" borderId="25" xfId="0" applyFont="1" applyFill="1" applyBorder="1" applyAlignment="1">
      <alignment horizontal="center" vertical="center" wrapText="1"/>
    </xf>
    <xf numFmtId="0" fontId="13" fillId="20" borderId="5" xfId="0" applyFont="1" applyFill="1" applyBorder="1" applyAlignment="1">
      <alignment horizontal="center" vertical="center" wrapText="1"/>
    </xf>
    <xf numFmtId="0" fontId="13" fillId="20" borderId="4" xfId="0" applyFont="1" applyFill="1" applyBorder="1" applyAlignment="1">
      <alignment horizontal="center" vertical="center" wrapText="1"/>
    </xf>
  </cellXfs>
  <cellStyles count="94">
    <cellStyle name="20% - Énfasis1" xfId="1" xr:uid="{00000000-0005-0000-0000-000000000000}"/>
    <cellStyle name="20% - Énfasis1 2" xfId="51" xr:uid="{95D54A7A-E4A0-489E-9363-A80F5403B92C}"/>
    <cellStyle name="20% - Énfasis2" xfId="2" xr:uid="{00000000-0005-0000-0000-000001000000}"/>
    <cellStyle name="20% - Énfasis2 2" xfId="53" xr:uid="{CF91F1AC-DDC0-4C52-A6E3-748CA6560CC2}"/>
    <cellStyle name="20% - Énfasis3" xfId="3" xr:uid="{00000000-0005-0000-0000-000002000000}"/>
    <cellStyle name="20% - Énfasis3 2" xfId="54" xr:uid="{457B8DDF-54F6-44E2-A71B-1470334D9FDB}"/>
    <cellStyle name="20% - Énfasis4" xfId="4" xr:uid="{00000000-0005-0000-0000-000003000000}"/>
    <cellStyle name="20% - Énfasis4 2" xfId="55" xr:uid="{549CB072-49D1-4324-9315-3D5AB92428D4}"/>
    <cellStyle name="20% - Énfasis5" xfId="5" xr:uid="{00000000-0005-0000-0000-000004000000}"/>
    <cellStyle name="20% - Énfasis5 2" xfId="56" xr:uid="{7F2F45FE-4882-4897-9AC2-7FED5AA3B267}"/>
    <cellStyle name="20% - Énfasis6" xfId="6" xr:uid="{00000000-0005-0000-0000-000005000000}"/>
    <cellStyle name="20% - Énfasis6 2" xfId="57" xr:uid="{001CB800-883A-48EE-BBB7-00168501E48F}"/>
    <cellStyle name="40% - Énfasis1" xfId="7" xr:uid="{00000000-0005-0000-0000-000006000000}"/>
    <cellStyle name="40% - Énfasis1 2" xfId="58" xr:uid="{A662BBEB-254B-4A93-9033-30D8D7F9352B}"/>
    <cellStyle name="40% - Énfasis2" xfId="8" xr:uid="{00000000-0005-0000-0000-000007000000}"/>
    <cellStyle name="40% - Énfasis2 2" xfId="59" xr:uid="{5E8D5B1F-4FB6-4CA8-B98B-BB4FCC7EC4A2}"/>
    <cellStyle name="40% - Énfasis3" xfId="9" xr:uid="{00000000-0005-0000-0000-000008000000}"/>
    <cellStyle name="40% - Énfasis3 2" xfId="60" xr:uid="{1242C880-87E5-4924-B882-9C03E9C6A4AB}"/>
    <cellStyle name="40% - Énfasis4" xfId="10" xr:uid="{00000000-0005-0000-0000-000009000000}"/>
    <cellStyle name="40% - Énfasis4 2" xfId="61" xr:uid="{DAD1F534-6EFF-4BA4-B67A-D8B7B9B14E9E}"/>
    <cellStyle name="40% - Énfasis5" xfId="11" xr:uid="{00000000-0005-0000-0000-00000A000000}"/>
    <cellStyle name="40% - Énfasis5 2" xfId="62" xr:uid="{528E8E24-FAAA-41E6-84DF-3B052D64B850}"/>
    <cellStyle name="40% - Énfasis6" xfId="12" xr:uid="{00000000-0005-0000-0000-00000B000000}"/>
    <cellStyle name="40% - Énfasis6 2" xfId="63" xr:uid="{EA6F747F-C478-4EF3-B4F2-9A3ADD2FBDFA}"/>
    <cellStyle name="60% - Énfasis1" xfId="13" xr:uid="{00000000-0005-0000-0000-00000C000000}"/>
    <cellStyle name="60% - Énfasis1 2" xfId="64" xr:uid="{CB74734D-0B5E-4D6A-8ECA-E8504CDF789B}"/>
    <cellStyle name="60% - Énfasis2" xfId="14" xr:uid="{00000000-0005-0000-0000-00000D000000}"/>
    <cellStyle name="60% - Énfasis2 2" xfId="65" xr:uid="{C3C0B624-533C-4F87-954A-6F423D2E540A}"/>
    <cellStyle name="60% - Énfasis3" xfId="15" xr:uid="{00000000-0005-0000-0000-00000E000000}"/>
    <cellStyle name="60% - Énfasis3 2" xfId="66" xr:uid="{8C0B8AFA-D9F6-4A7A-854B-EEF200FE9BE0}"/>
    <cellStyle name="60% - Énfasis4" xfId="16" xr:uid="{00000000-0005-0000-0000-00000F000000}"/>
    <cellStyle name="60% - Énfasis4 2" xfId="67" xr:uid="{F79D1A8C-65FE-437D-A1F8-65A6FC7E49A0}"/>
    <cellStyle name="60% - Énfasis5" xfId="17" xr:uid="{00000000-0005-0000-0000-000010000000}"/>
    <cellStyle name="60% - Énfasis5 2" xfId="68" xr:uid="{8D4D1177-41EF-449A-81D5-50504D4D3DEB}"/>
    <cellStyle name="60% - Énfasis6" xfId="18" xr:uid="{00000000-0005-0000-0000-000011000000}"/>
    <cellStyle name="60% - Énfasis6 2" xfId="69" xr:uid="{E77319ED-4408-475E-AEF9-A2B130458DC4}"/>
    <cellStyle name="Buena" xfId="19" xr:uid="{00000000-0005-0000-0000-000012000000}"/>
    <cellStyle name="Cálculo" xfId="20" xr:uid="{00000000-0005-0000-0000-000013000000}"/>
    <cellStyle name="Cálculo 2" xfId="70" xr:uid="{5F4F9B67-4CC6-4E2E-B6BE-60559DE9BC74}"/>
    <cellStyle name="Celda de comprobación" xfId="21" xr:uid="{00000000-0005-0000-0000-000014000000}"/>
    <cellStyle name="Celda de comprobación 2" xfId="71" xr:uid="{5F2010E5-06E0-4DBF-A17F-68C5CAA155CA}"/>
    <cellStyle name="Celda vinculada" xfId="22" xr:uid="{00000000-0005-0000-0000-000015000000}"/>
    <cellStyle name="Celda vinculada 2" xfId="72" xr:uid="{8504B6A4-C3BF-4B16-8B46-78C5880F9484}"/>
    <cellStyle name="Encabezado 1" xfId="23" xr:uid="{00000000-0005-0000-0000-000016000000}"/>
    <cellStyle name="Encabezado 1 2" xfId="73" xr:uid="{EA552E7D-18CD-47E6-9888-D2A68143DC46}"/>
    <cellStyle name="Encabezado 4" xfId="24" xr:uid="{00000000-0005-0000-0000-000017000000}"/>
    <cellStyle name="Encabezado 4 2" xfId="74" xr:uid="{081AFEB9-8FD1-48CF-9968-D91A01C1480B}"/>
    <cellStyle name="Énfasis1" xfId="25" xr:uid="{00000000-0005-0000-0000-000018000000}"/>
    <cellStyle name="Énfasis1 2" xfId="75" xr:uid="{89A5850A-BC0E-4914-8A4B-7A812312EBE0}"/>
    <cellStyle name="Énfasis2" xfId="26" xr:uid="{00000000-0005-0000-0000-000019000000}"/>
    <cellStyle name="Énfasis2 2" xfId="76" xr:uid="{716478AC-4F79-4D10-B3CA-E74D6EB2F279}"/>
    <cellStyle name="Énfasis3" xfId="27" xr:uid="{00000000-0005-0000-0000-00001A000000}"/>
    <cellStyle name="Énfasis3 2" xfId="77" xr:uid="{6968CA89-72E1-482B-BC13-53D5AFFA80C8}"/>
    <cellStyle name="Énfasis4" xfId="28" xr:uid="{00000000-0005-0000-0000-00001B000000}"/>
    <cellStyle name="Énfasis4 2" xfId="78" xr:uid="{3D7A1BF9-2790-4AB7-A0E7-4FB48A8D9766}"/>
    <cellStyle name="Énfasis5" xfId="29" xr:uid="{00000000-0005-0000-0000-00001C000000}"/>
    <cellStyle name="Énfasis5 2" xfId="79" xr:uid="{3B1B3E99-4FC5-4821-89D8-B0F18E6879CA}"/>
    <cellStyle name="Énfasis6" xfId="30" xr:uid="{00000000-0005-0000-0000-00001D000000}"/>
    <cellStyle name="Énfasis6 2" xfId="80" xr:uid="{3007D59E-2F9A-4E3A-8290-04E79A649467}"/>
    <cellStyle name="Entrada" xfId="31" xr:uid="{00000000-0005-0000-0000-00001E000000}"/>
    <cellStyle name="Entrada 2" xfId="81" xr:uid="{4C9E4238-88AF-4646-B876-BD6892EF8314}"/>
    <cellStyle name="Incorrecto" xfId="32" xr:uid="{00000000-0005-0000-0000-00001F000000}"/>
    <cellStyle name="Incorrecto 2" xfId="82" xr:uid="{0D87C2D8-AA4F-448D-97E2-FB54D65A2F94}"/>
    <cellStyle name="Millares" xfId="33" builtinId="3"/>
    <cellStyle name="Millares 2" xfId="83" xr:uid="{20D5659E-5436-4253-9579-C898A10668B4}"/>
    <cellStyle name="Neutral" xfId="34" xr:uid="{00000000-0005-0000-0000-000021000000}"/>
    <cellStyle name="Neutral 2" xfId="84" xr:uid="{757701E6-41B3-4446-9C3E-BEA4C774FCB6}"/>
    <cellStyle name="Normal" xfId="0" builtinId="0"/>
    <cellStyle name="Normal 2" xfId="35" xr:uid="{00000000-0005-0000-0000-000023000000}"/>
    <cellStyle name="Normal 3" xfId="49" xr:uid="{DAF98692-801E-4852-AD30-2F8DE059661B}"/>
    <cellStyle name="Normal 3 2" xfId="52" xr:uid="{6C2A14E6-5428-48CF-AF66-306202C45330}"/>
    <cellStyle name="Normal_99-100" xfId="36" xr:uid="{00000000-0005-0000-0000-000024000000}"/>
    <cellStyle name="Normal_C-76-79 Año 20112" xfId="48" xr:uid="{00000000-0005-0000-0000-000025000000}"/>
    <cellStyle name="Normal_cuadro 7" xfId="37" xr:uid="{00000000-0005-0000-0000-000026000000}"/>
    <cellStyle name="Normal_Hoja1" xfId="38" xr:uid="{00000000-0005-0000-0000-000027000000}"/>
    <cellStyle name="Notas" xfId="39" xr:uid="{00000000-0005-0000-0000-000029000000}"/>
    <cellStyle name="Notas 2" xfId="85" xr:uid="{06984748-D957-4FB7-8BA8-329B478227AB}"/>
    <cellStyle name="Porcentaje" xfId="93" builtinId="5"/>
    <cellStyle name="Porcentaje 2" xfId="50" xr:uid="{C4878827-CDB2-4E1E-BE7F-88BCA4EFE1B1}"/>
    <cellStyle name="Salida" xfId="40" xr:uid="{00000000-0005-0000-0000-00002A000000}"/>
    <cellStyle name="Salida 2" xfId="86" xr:uid="{1FE15AEF-6E0C-4DE7-BAD0-2773F69E770D}"/>
    <cellStyle name="Texto de advertencia" xfId="41" xr:uid="{00000000-0005-0000-0000-00002B000000}"/>
    <cellStyle name="Texto de advertencia 2" xfId="87" xr:uid="{D4EDC4B7-1DC9-4B11-9DC2-7B397C64279D}"/>
    <cellStyle name="Texto explicativo" xfId="42" xr:uid="{00000000-0005-0000-0000-00002C000000}"/>
    <cellStyle name="Texto explicativo 2" xfId="88" xr:uid="{3529E706-5D02-40F1-997E-4C27B9375603}"/>
    <cellStyle name="Título" xfId="43" xr:uid="{00000000-0005-0000-0000-00002D000000}"/>
    <cellStyle name="Título 1" xfId="44" xr:uid="{00000000-0005-0000-0000-00002E000000}"/>
    <cellStyle name="Título 2" xfId="45" xr:uid="{00000000-0005-0000-0000-00002F000000}"/>
    <cellStyle name="Título 2 2" xfId="90" xr:uid="{DC906ECC-3DDE-4651-8D30-F0AF6A75D5D0}"/>
    <cellStyle name="Título 3" xfId="46" xr:uid="{00000000-0005-0000-0000-000030000000}"/>
    <cellStyle name="Título 3 2" xfId="91" xr:uid="{FDD42F4D-2C68-47C4-B6FB-3735E25D8CBD}"/>
    <cellStyle name="Título 4" xfId="89" xr:uid="{2091F254-D0BC-4538-ABA1-4B56004395F8}"/>
    <cellStyle name="Total" xfId="47" xr:uid="{00000000-0005-0000-0000-000031000000}"/>
    <cellStyle name="Total 2" xfId="92" xr:uid="{4E4E019D-EB15-45D6-88BA-08EF3E9920A1}"/>
  </cellStyles>
  <dxfs count="76">
    <dxf>
      <fill>
        <patternFill>
          <bgColor rgb="FFFFFFAB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AB"/>
        </patternFill>
      </fill>
    </dxf>
    <dxf>
      <fill>
        <patternFill>
          <bgColor rgb="FFFFFFC5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7CDCA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CE8E77"/>
      <rgbColor rgb="00003300"/>
      <rgbColor rgb="00333300"/>
      <rgbColor rgb="00993300"/>
      <rgbColor rgb="00993366"/>
      <rgbColor rgb="00333399"/>
      <rgbColor rgb="00333333"/>
    </indexedColors>
    <mruColors>
      <color rgb="FFE2E3F6"/>
      <color rgb="FFB5B7D6"/>
      <color rgb="FFDEDFF5"/>
      <color rgb="FFE8E9F8"/>
      <color rgb="FFFFFFB7"/>
      <color rgb="FFBDFFDB"/>
      <color rgb="FFFFFFC1"/>
      <color rgb="FFFFF0C7"/>
      <color rgb="FFFFE287"/>
      <color rgb="FFFFFF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%20MIDAGRI_DEIA\MINAGRI_DEIA_1\00%20ENTREGABLES\BOLET&#205;N%20EL%20AGRO%20EN%20CIFRA\2023\12_Diciembre\C.77_ProductosTradicionales.NoTradicion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"/>
      <sheetName val="2020"/>
      <sheetName val="C.73"/>
      <sheetName val="OTROS"/>
      <sheetName val="Productos_Tradicionales"/>
      <sheetName val="Hoja1"/>
      <sheetName val="Hoja1 (2)"/>
      <sheetName val="ENERO_2021"/>
      <sheetName val="ENERO_2021 (2)"/>
      <sheetName val="ENERO_2021 (3)"/>
      <sheetName val="ENERO_2021 (4)"/>
      <sheetName val="MARZO_2021"/>
      <sheetName val="ABRIL_2021"/>
      <sheetName val="MAYO_2021 (3)"/>
      <sheetName val="JUNIO_2021"/>
      <sheetName val="JULIO_2021 (2)"/>
      <sheetName val="AGOSTO_2021"/>
      <sheetName val="SETIEMBRE_2021"/>
      <sheetName val="OCTUBRE_2021"/>
      <sheetName val="Noviembre 2021"/>
      <sheetName val="Diciembre_2021"/>
      <sheetName val="enero 2022"/>
      <sheetName val="febrero_2022"/>
      <sheetName val="marzo_2022"/>
      <sheetName val="abril_2022"/>
      <sheetName val="mayo_2022"/>
      <sheetName val="junio_2022"/>
      <sheetName val="julio_2023"/>
      <sheetName val="agsoto_2022"/>
      <sheetName val="setiembre_2022"/>
      <sheetName val="octubre_2022"/>
      <sheetName val="noviembre_2022"/>
      <sheetName val="diciembre 2022"/>
      <sheetName val="enero_2023"/>
      <sheetName val="febrero_2023"/>
      <sheetName val="marzo_2023"/>
      <sheetName val="abril_2023"/>
      <sheetName val="mayo_2023"/>
      <sheetName val="junio 2023"/>
      <sheetName val="julio 2023"/>
      <sheetName val="agosto_2023"/>
      <sheetName val="setiembre_2023"/>
      <sheetName val="octubre_2023"/>
      <sheetName val="noviembre_2023"/>
      <sheetName val="diciembre_2023"/>
      <sheetName val="enero_2024"/>
      <sheetName val="subpartid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>
        <row r="2">
          <cell r="A2" t="str">
            <v>0806100000</v>
          </cell>
          <cell r="B2" t="str">
            <v>Uvas frescas</v>
          </cell>
        </row>
        <row r="3">
          <cell r="A3" t="str">
            <v>0804400000</v>
          </cell>
          <cell r="B3" t="str">
            <v>Paltas, frescas o secas</v>
          </cell>
        </row>
        <row r="4">
          <cell r="A4" t="str">
            <v>0804502000</v>
          </cell>
          <cell r="B4" t="str">
            <v>Mangos y mangostanes, frescos o secos</v>
          </cell>
        </row>
        <row r="5">
          <cell r="A5" t="str">
            <v>0810400000</v>
          </cell>
          <cell r="B5" t="str">
            <v>Arándanos rojos, mirtilos, frescos.</v>
          </cell>
        </row>
        <row r="6">
          <cell r="A6" t="str">
            <v>0901119000</v>
          </cell>
          <cell r="B6" t="str">
            <v>Café sin tostar, sin descafeinar</v>
          </cell>
        </row>
        <row r="7">
          <cell r="A7" t="str">
            <v>2309909000</v>
          </cell>
          <cell r="B7" t="str">
            <v>Las demás preparaciones para la alimentación de los animales</v>
          </cell>
        </row>
        <row r="8">
          <cell r="A8" t="str">
            <v>0709200000</v>
          </cell>
          <cell r="B8" t="str">
            <v>Espárragos, frescos o refrigerados</v>
          </cell>
        </row>
        <row r="9">
          <cell r="A9" t="str">
            <v>0811909100</v>
          </cell>
          <cell r="B9" t="str">
            <v>Mango, sin cocer o cocidos en agua o vapor, congelados</v>
          </cell>
        </row>
        <row r="10">
          <cell r="A10" t="str">
            <v>0810909000</v>
          </cell>
          <cell r="B10" t="str">
            <v>Demás frutas u otros frutos frescos</v>
          </cell>
        </row>
        <row r="11">
          <cell r="A11" t="str">
            <v>1801001900</v>
          </cell>
          <cell r="B11" t="str">
            <v>Los demás cacao en grano, entero o partido</v>
          </cell>
        </row>
        <row r="12">
          <cell r="A12" t="str">
            <v>0904211090</v>
          </cell>
          <cell r="B12" t="str">
            <v>Demás paprika secos, sin triturar ni pulveriza</v>
          </cell>
        </row>
        <row r="13">
          <cell r="A13" t="str">
            <v>0803901100</v>
          </cell>
          <cell r="B13" t="str">
            <v>Bananas incluidos los plátanos tipo "cavendish valery" frescos</v>
          </cell>
        </row>
        <row r="14">
          <cell r="A14" t="str">
            <v>1511100000</v>
          </cell>
          <cell r="B14" t="str">
            <v>Aceite de palma en bruto</v>
          </cell>
        </row>
        <row r="15">
          <cell r="A15" t="str">
            <v>2005600000</v>
          </cell>
          <cell r="B15" t="str">
            <v>Esparragos preparados o conservados, sin congelar</v>
          </cell>
        </row>
        <row r="16">
          <cell r="A16" t="str">
            <v>1905310000</v>
          </cell>
          <cell r="B16" t="str">
            <v>Galletas dulces (con adición de edulcorante)</v>
          </cell>
        </row>
        <row r="17">
          <cell r="A17" t="str">
            <v>0910110000</v>
          </cell>
          <cell r="B17" t="str">
            <v>Jengibre sin triturar ni pulverizar</v>
          </cell>
        </row>
        <row r="18">
          <cell r="A18" t="str">
            <v>3301130000</v>
          </cell>
          <cell r="B18" t="str">
            <v>Aceites esenciales de limón</v>
          </cell>
        </row>
        <row r="19">
          <cell r="A19" t="str">
            <v>2207100000</v>
          </cell>
          <cell r="B19" t="str">
            <v>Alcohol etílico grado alcohólico superior o igual al 80 % vol</v>
          </cell>
        </row>
        <row r="20">
          <cell r="A20" t="str">
            <v>2005991000</v>
          </cell>
          <cell r="B20" t="str">
            <v>Alcachofas (alcauciles) preparadas o conservadas, sin congelar</v>
          </cell>
        </row>
        <row r="21">
          <cell r="A21" t="str">
            <v>1008509000</v>
          </cell>
          <cell r="B21" t="str">
            <v>Los demas quinua, excepto para siembra</v>
          </cell>
        </row>
        <row r="22">
          <cell r="A22" t="str">
            <v>2001909000</v>
          </cell>
          <cell r="B22" t="str">
            <v>Los demás hortalizas, otros frutos y demás partes comestibles, preparados o conservados</v>
          </cell>
        </row>
        <row r="23">
          <cell r="A23" t="str">
            <v>1212290000</v>
          </cell>
          <cell r="B23" t="str">
            <v>Las demás algas</v>
          </cell>
        </row>
        <row r="24">
          <cell r="A24" t="str">
            <v>3203002100</v>
          </cell>
          <cell r="B24" t="str">
            <v>Carmin de cochinilla</v>
          </cell>
        </row>
        <row r="25">
          <cell r="A25" t="str">
            <v>0811909900</v>
          </cell>
          <cell r="B25" t="str">
            <v>Demás frutas u otros frutos, sin cocer o cocidos en agua o vapor, congelados</v>
          </cell>
        </row>
        <row r="26">
          <cell r="A26" t="str">
            <v>0805210000</v>
          </cell>
          <cell r="B26" t="str">
            <v>Mandarinas (incluidas las tangerinas y satsumas)</v>
          </cell>
        </row>
        <row r="27">
          <cell r="A27" t="str">
            <v>0805299000</v>
          </cell>
          <cell r="B27" t="str">
            <v>Los demas citricos</v>
          </cell>
        </row>
        <row r="28">
          <cell r="A28" t="str">
            <v>1901909000</v>
          </cell>
          <cell r="B28" t="str">
            <v>Demás preparaciones alimenticias de harina, grañones, sémola, almidón, fécula o extracto de malta, que no contengan cacao o con un contenido de cacao inferior al 40% en peso</v>
          </cell>
        </row>
        <row r="29">
          <cell r="A29" t="str">
            <v>1701999000</v>
          </cell>
          <cell r="B29" t="str">
            <v>Las demás azúcares de caña o remolacha refinados en estado sólido</v>
          </cell>
        </row>
        <row r="30">
          <cell r="A30" t="str">
            <v>1905901000</v>
          </cell>
          <cell r="B30" t="str">
            <v>Galletas saladas o aromatizadas</v>
          </cell>
        </row>
        <row r="31">
          <cell r="A31" t="str">
            <v>2009892000</v>
          </cell>
          <cell r="B31" t="str">
            <v>Jugo de maracuyá, sin fermentar y sin adición de alcohol</v>
          </cell>
        </row>
        <row r="32">
          <cell r="A32" t="str">
            <v>0811109000</v>
          </cell>
          <cell r="B32" t="str">
            <v>Demás fresas (frutillas), sin cocer o cocidos en agua o vapor, congelados</v>
          </cell>
        </row>
        <row r="33">
          <cell r="A33" t="str">
            <v>0703100000</v>
          </cell>
          <cell r="B33" t="str">
            <v>Cebollas y chalotes, frescos o refrigerados</v>
          </cell>
        </row>
        <row r="34">
          <cell r="A34" t="str">
            <v>0805502200</v>
          </cell>
          <cell r="B34" t="str">
            <v>Limón tahití (citrus latifolia), frescos o secos</v>
          </cell>
        </row>
        <row r="35">
          <cell r="A35" t="str">
            <v>1511900000</v>
          </cell>
          <cell r="B35" t="str">
            <v>Los demás aceite de palma y sus fracciones, incluso refinado</v>
          </cell>
        </row>
        <row r="36">
          <cell r="A36" t="str">
            <v>2005700000</v>
          </cell>
          <cell r="B36" t="str">
            <v>Aceitunas preparadas o conservadas, sin congelar</v>
          </cell>
        </row>
        <row r="37">
          <cell r="A37" t="str">
            <v>2005993110</v>
          </cell>
          <cell r="B37" t="str">
            <v>Pimiento piquillo preparadas o conservadas, sin congelar</v>
          </cell>
        </row>
        <row r="38">
          <cell r="A38" t="str">
            <v>1302391000</v>
          </cell>
          <cell r="B38" t="str">
            <v>Mucílagos de semilla de tara (caesalpinea spinosa)</v>
          </cell>
        </row>
        <row r="39">
          <cell r="A39" t="str">
            <v>1804001200</v>
          </cell>
          <cell r="B39" t="str">
            <v>Manteca de cacao con un índice de acidez expresado en ácido oleico superior a 1 % pero inferior o igual a 1.65 %</v>
          </cell>
        </row>
        <row r="40">
          <cell r="A40" t="str">
            <v>1209919000</v>
          </cell>
          <cell r="B40" t="str">
            <v>Las demás semillas de hortalizas</v>
          </cell>
        </row>
        <row r="41">
          <cell r="A41" t="str">
            <v>2008993000</v>
          </cell>
          <cell r="B41" t="str">
            <v>Mangos preparados o conservados de otro modo, incluso con adición de azúcar u otro edulcorante o alcohol</v>
          </cell>
        </row>
        <row r="42">
          <cell r="A42" t="str">
            <v>0402911000</v>
          </cell>
          <cell r="B42" t="str">
            <v>Leche evaporada sin azucar ni edulcorante</v>
          </cell>
        </row>
        <row r="43">
          <cell r="A43" t="str">
            <v>1806320000</v>
          </cell>
          <cell r="B43" t="str">
            <v>Chocolate y demás preparaciones alimenticias que contengan cacao, en bloques, tabletas o barras, sin rellenos</v>
          </cell>
        </row>
        <row r="44">
          <cell r="A44" t="str">
            <v>1805000000</v>
          </cell>
          <cell r="B44" t="str">
            <v>Cacao en polvo sin adición de azúcar ni otro edulcorante</v>
          </cell>
        </row>
        <row r="45">
          <cell r="A45" t="str">
            <v>1404902000</v>
          </cell>
          <cell r="B45" t="str">
            <v>Tara en polvo (caesalpinea spinosa)</v>
          </cell>
        </row>
        <row r="46">
          <cell r="A46" t="str">
            <v>2106902900</v>
          </cell>
          <cell r="B46" t="str">
            <v>Las demás preparaciones compuestas grado alcohólico inferior o igual al 0.5 % vol, para la elaboración de bebidas</v>
          </cell>
        </row>
        <row r="47">
          <cell r="A47" t="str">
            <v>2002900000</v>
          </cell>
          <cell r="B47" t="str">
            <v>Los demás tomates preparados o conservados</v>
          </cell>
        </row>
        <row r="48">
          <cell r="A48" t="str">
            <v>1209999000</v>
          </cell>
          <cell r="B48" t="str">
            <v>Los demás semillas, frutos y esporas, para siembra</v>
          </cell>
        </row>
        <row r="49">
          <cell r="A49" t="str">
            <v>0805220000</v>
          </cell>
          <cell r="B49" t="str">
            <v>Clementinas, frescas o secas</v>
          </cell>
        </row>
        <row r="50">
          <cell r="A50" t="str">
            <v>2005993120</v>
          </cell>
          <cell r="B50" t="str">
            <v>Pimiento morrón preparadas o conservadas, sin congelar</v>
          </cell>
        </row>
        <row r="51">
          <cell r="A51" t="str">
            <v>0801220000</v>
          </cell>
          <cell r="B51" t="str">
            <v>Nueces del brasil sin cascara frescas o secas</v>
          </cell>
        </row>
        <row r="52">
          <cell r="A52" t="str">
            <v>2008999000</v>
          </cell>
          <cell r="B52" t="str">
            <v xml:space="preserve">Los demás frutas, incluida las mezclas, y otros frutos y demás partes comestibles de plantas, preparados o conservados </v>
          </cell>
        </row>
        <row r="53">
          <cell r="A53" t="str">
            <v>1902190000</v>
          </cell>
          <cell r="B53" t="str">
            <v>Las demás pastas alimenticias sin cocer, rellenar ni preparar de otra forma</v>
          </cell>
        </row>
        <row r="54">
          <cell r="A54" t="str">
            <v>4407299000</v>
          </cell>
          <cell r="B54" t="str">
            <v>Las demás maderas tropicales, aserrada o desbastada longitudinalmente de espesor superior a 6 mm</v>
          </cell>
        </row>
        <row r="55">
          <cell r="A55" t="str">
            <v>0710801000</v>
          </cell>
          <cell r="B55" t="str">
            <v>Esparragos congelados</v>
          </cell>
        </row>
        <row r="56">
          <cell r="A56" t="str">
            <v>1513211000</v>
          </cell>
          <cell r="B56" t="str">
            <v>Aceite de almendra de palma en bruto</v>
          </cell>
        </row>
        <row r="57">
          <cell r="A57" t="str">
            <v>0713399100</v>
          </cell>
          <cell r="B57" t="str">
            <v>Pallares (phaseolus lunatus), excepto para siembra</v>
          </cell>
        </row>
        <row r="58">
          <cell r="A58" t="str">
            <v>2005993190</v>
          </cell>
          <cell r="B58" t="str">
            <v>Los demás pimientos de la especie annuum</v>
          </cell>
        </row>
        <row r="59">
          <cell r="A59" t="str">
            <v>1209915000</v>
          </cell>
          <cell r="B59" t="str">
            <v>Semilla de tomates (licopersicum spp.)</v>
          </cell>
        </row>
        <row r="60">
          <cell r="A60" t="str">
            <v>1106201000</v>
          </cell>
          <cell r="B60" t="str">
            <v>Harina de maca (lepidium meyenii)</v>
          </cell>
        </row>
        <row r="61">
          <cell r="A61" t="str">
            <v>2302300000</v>
          </cell>
          <cell r="B61" t="str">
            <v>Salvados, moyuelos y demas residuos del cernido, molienda u otros tratamientos de trigo</v>
          </cell>
        </row>
        <row r="62">
          <cell r="A62" t="str">
            <v>0814001000</v>
          </cell>
          <cell r="B62" t="str">
            <v>Cortezas de limón (limón sutil, limón común, limón criollo) (citrus aurantifolia)</v>
          </cell>
        </row>
        <row r="63">
          <cell r="A63" t="str">
            <v>3203001400</v>
          </cell>
          <cell r="B63" t="str">
            <v>Colorantes de origen vegetal de achiote</v>
          </cell>
        </row>
        <row r="64">
          <cell r="A64" t="str">
            <v>2103902000</v>
          </cell>
          <cell r="B64" t="str">
            <v>Condimentos y sazonadores, compuestos</v>
          </cell>
        </row>
        <row r="65">
          <cell r="A65" t="str">
            <v>0710809000</v>
          </cell>
          <cell r="B65" t="str">
            <v>Las demas hortalizas incluso silvestres</v>
          </cell>
        </row>
        <row r="66">
          <cell r="A66" t="str">
            <v>4409229090</v>
          </cell>
          <cell r="B66" t="str">
            <v>Los demás madera perfilada longitudinalmente</v>
          </cell>
        </row>
        <row r="67">
          <cell r="A67" t="str">
            <v>1806900000</v>
          </cell>
          <cell r="B67" t="str">
            <v>Los demás chocolate y demás preparaciones alimenticias que contengan cacao</v>
          </cell>
        </row>
        <row r="68">
          <cell r="A68" t="str">
            <v>2005999000</v>
          </cell>
          <cell r="B68" t="str">
            <v>Las demás hortalizas y las mezclas de hortalizas preparadas o conservadas, sin congelar</v>
          </cell>
        </row>
        <row r="69">
          <cell r="A69" t="str">
            <v>2103909000</v>
          </cell>
          <cell r="B69" t="str">
            <v>Las demás preparaciones para salsas y salsas preparadas</v>
          </cell>
        </row>
        <row r="70">
          <cell r="A70" t="str">
            <v>2106907900</v>
          </cell>
          <cell r="B70" t="str">
            <v>Los demás complementos y suplementos alimenticios</v>
          </cell>
        </row>
        <row r="71">
          <cell r="A71" t="str">
            <v>2008300000</v>
          </cell>
          <cell r="B71" t="str">
            <v>Agrios (cítricos), preparados o conservados de otro modo, incluso con adición de azúcar u otro edulcorante o alcohol</v>
          </cell>
        </row>
        <row r="72">
          <cell r="A72" t="str">
            <v>1211903000</v>
          </cell>
          <cell r="B72" t="str">
            <v>Oregano (origanum vulgare)</v>
          </cell>
        </row>
        <row r="73">
          <cell r="A73" t="str">
            <v>2104101000</v>
          </cell>
          <cell r="B73" t="str">
            <v>Preparaciones para sopas, potajes o caldos</v>
          </cell>
        </row>
        <row r="74">
          <cell r="A74" t="str">
            <v>0713319000</v>
          </cell>
          <cell r="B74" t="str">
            <v>Frijoles de las especies vigna mungo (l) hepper o vigna radiata (l) wilczek, excepto para siembra</v>
          </cell>
        </row>
        <row r="75">
          <cell r="A75" t="str">
            <v>2202100000</v>
          </cell>
          <cell r="B75" t="str">
            <v>Agua, incluidas el agua mineral y la gaseada, con adición de azúcar u otro edulcorante o aromatizada</v>
          </cell>
        </row>
        <row r="76">
          <cell r="A76" t="str">
            <v>0904221000</v>
          </cell>
          <cell r="B76" t="str">
            <v>Paprika (capsicum annuum, l.) triturados o pulverizados</v>
          </cell>
        </row>
        <row r="77">
          <cell r="A77" t="str">
            <v>1518009000</v>
          </cell>
          <cell r="B77" t="str">
            <v>Los demas grasas y aceites animales o vegetales y sus fracciones, cocidos, oxidados, deshidratados, sulfurados</v>
          </cell>
        </row>
        <row r="78">
          <cell r="A78" t="str">
            <v>1207701000</v>
          </cell>
          <cell r="B78" t="str">
            <v>Semillas de melón, para siembra</v>
          </cell>
        </row>
        <row r="79">
          <cell r="A79" t="str">
            <v>2008910000</v>
          </cell>
          <cell r="B79" t="str">
            <v>Palmitos preparados o conservados de otro modo, incluso con adición de azúcar u otro edulcorante o alcohol</v>
          </cell>
        </row>
        <row r="80">
          <cell r="A80" t="str">
            <v>2009391000</v>
          </cell>
          <cell r="B80" t="str">
            <v>Jugo de limón de la subpartida 0805.50.21, sin fermentar y sin adición de alcohol, incluso con adición de azúcar u otro edulcorante excepto de el valor brix inferior o igual a 20</v>
          </cell>
        </row>
        <row r="81">
          <cell r="A81" t="str">
            <v>1806209000</v>
          </cell>
          <cell r="B81" t="str">
            <v>Los demás 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82">
          <cell r="A82" t="str">
            <v>1515900090</v>
          </cell>
          <cell r="B82" t="str">
            <v>Los demás grasas y aceites vegetales fijos (incluido el aceite de jojoba), y sus fracciones, incluso refinados, pero sin modificar químicamente</v>
          </cell>
        </row>
        <row r="83">
          <cell r="A83" t="str">
            <v>0703209000</v>
          </cell>
          <cell r="B83" t="str">
            <v>Los demas ajos frescos o refrigerados</v>
          </cell>
        </row>
        <row r="84">
          <cell r="A84" t="str">
            <v>1803100000</v>
          </cell>
          <cell r="B84" t="str">
            <v>Pasta de cacao sin desgrasar</v>
          </cell>
        </row>
        <row r="85">
          <cell r="A85" t="str">
            <v>0710400000</v>
          </cell>
          <cell r="B85" t="str">
            <v>Maiz dulce congelado</v>
          </cell>
        </row>
        <row r="86">
          <cell r="A86" t="str">
            <v>1904100000</v>
          </cell>
          <cell r="B86" t="str">
            <v>Productos a base de cereales obtenidos por inflado o tostado</v>
          </cell>
        </row>
        <row r="87">
          <cell r="A87" t="str">
            <v>0904219000</v>
          </cell>
          <cell r="B87" t="str">
            <v>Demás frutos de los géneros capsicum o pimenta, secos, sin triturar o pulverizar, excepto paprika (capsicum annuum, l.).</v>
          </cell>
        </row>
        <row r="88">
          <cell r="A88" t="str">
            <v>1509200000</v>
          </cell>
          <cell r="B88" t="str">
            <v>Aceite de oliva virgen extra</v>
          </cell>
        </row>
        <row r="89">
          <cell r="A89" t="str">
            <v>0712909000</v>
          </cell>
          <cell r="B89" t="str">
            <v>Demás hortalizas, mezclas de hortalizas secas</v>
          </cell>
        </row>
        <row r="90">
          <cell r="A90" t="str">
            <v>2309902000</v>
          </cell>
          <cell r="B90" t="str">
            <v>Premezclas para la alimentación de los animales</v>
          </cell>
        </row>
        <row r="91">
          <cell r="A91" t="str">
            <v>4407990000</v>
          </cell>
          <cell r="B91" t="str">
            <v>Las demás madera aserrada o desbastada longitudinalmente, de espesor superior a 6 mm</v>
          </cell>
        </row>
        <row r="92">
          <cell r="A92" t="str">
            <v>4409229020</v>
          </cell>
          <cell r="B92" t="str">
            <v>Madera moldurada perfilada longitudinalmente</v>
          </cell>
        </row>
        <row r="93">
          <cell r="A93" t="str">
            <v>0711200000</v>
          </cell>
          <cell r="B93" t="str">
            <v>Aceitunas conservadas provisionalmente, pero todavía impropias para consumo inmediato.</v>
          </cell>
        </row>
        <row r="94">
          <cell r="A94" t="str">
            <v>1806310000</v>
          </cell>
          <cell r="B94" t="str">
            <v>Chocolate y demás preparaciones alimenticias que contengan cacao, en bloques, tabletas o barras, rellenos</v>
          </cell>
        </row>
        <row r="95">
          <cell r="A95" t="str">
            <v>1703100000</v>
          </cell>
          <cell r="B95" t="str">
            <v>Melaza de caña</v>
          </cell>
        </row>
        <row r="96">
          <cell r="A96" t="str">
            <v>1207999900</v>
          </cell>
          <cell r="B96" t="str">
            <v>Demás semillas y frutos oleaginosos, excepto para siembra</v>
          </cell>
        </row>
        <row r="97">
          <cell r="A97" t="str">
            <v>0708100000</v>
          </cell>
          <cell r="B97" t="str">
            <v>Arvejas (guisantes, chicharos) (pisum sativum) frescas o refrigeradas</v>
          </cell>
        </row>
        <row r="98">
          <cell r="A98" t="str">
            <v>1804001300</v>
          </cell>
          <cell r="B98" t="str">
            <v>Manteca de cacao con un índice de acidez expresado en ácido oleico superior a 1.65 %</v>
          </cell>
        </row>
        <row r="99">
          <cell r="A99" t="str">
            <v>2208202100</v>
          </cell>
          <cell r="B99" t="str">
            <v>Pisco</v>
          </cell>
        </row>
        <row r="100">
          <cell r="A100" t="str">
            <v>1804001100</v>
          </cell>
          <cell r="B100" t="str">
            <v>Manteca de cacao con un índice de acidez expresado en ácido oleico inferior o igual a 1 %</v>
          </cell>
        </row>
        <row r="101">
          <cell r="A101" t="str">
            <v>1005903000</v>
          </cell>
          <cell r="B101" t="str">
            <v>Maíz blanco gigante</v>
          </cell>
        </row>
        <row r="102">
          <cell r="A102" t="str">
            <v>2103901000</v>
          </cell>
          <cell r="B102" t="str">
            <v>Salsa mayonesa</v>
          </cell>
        </row>
        <row r="103">
          <cell r="A103" t="str">
            <v>2008209000</v>
          </cell>
          <cell r="B103" t="str">
            <v>Demás piñas (ananás), preparados o conservados de otro modo, incluso con adición de azúcar u otro edulcorante o alcohol</v>
          </cell>
        </row>
        <row r="104">
          <cell r="A104" t="str">
            <v>1905320000</v>
          </cell>
          <cell r="B104" t="str">
            <v>Barquillos y obleas, incluso rellenos («gaufrettes», «wafers») y «waffles» («gaufres»)</v>
          </cell>
        </row>
        <row r="105">
          <cell r="A105" t="str">
            <v>0902300000</v>
          </cell>
          <cell r="B105" t="str">
            <v>Te negro (fermentado) y te parcialm.fermentado, presentados en envases de cont.&lt; =3kg</v>
          </cell>
        </row>
        <row r="106">
          <cell r="A106" t="str">
            <v>1211909099</v>
          </cell>
          <cell r="B106" t="str">
            <v>Demás plantas, partes de plantas, semillas y frutos de las especies utilizadas principalmente en perfumería, medicina o para usos insecticidas, parasiticidas o similares, incluso cortados, quebrantados o pulverizados, frescos o secos, excepto piretro, hierbaluisa, uña de gato, orégano, efedra, paja de adormidera, hoja de coca o raíces de ginseng.</v>
          </cell>
        </row>
        <row r="107">
          <cell r="A107" t="str">
            <v>1704901000</v>
          </cell>
          <cell r="B107" t="str">
            <v>Bombones, caramelos, confites y pastillas</v>
          </cell>
        </row>
        <row r="108">
          <cell r="A108" t="str">
            <v>0713359000</v>
          </cell>
          <cell r="B108" t="str">
            <v>Los demas frijoles salvajes o caupi</v>
          </cell>
        </row>
        <row r="109">
          <cell r="A109" t="str">
            <v>0603199000</v>
          </cell>
          <cell r="B109" t="str">
            <v>Los demas flores y capullos frescos cortados para ramos o adornos</v>
          </cell>
        </row>
        <row r="110">
          <cell r="A110" t="str">
            <v>1513291000</v>
          </cell>
          <cell r="B110" t="str">
            <v>Los demás aceite de almendra de palma, incluso refinados, pero sin modificar químicamente</v>
          </cell>
        </row>
        <row r="111">
          <cell r="A111" t="str">
            <v>4407220000</v>
          </cell>
          <cell r="B111" t="str">
            <v>Madera tropical virola, imbuia y balsa, aserrada o desbastada longitudinalmente de espesor superior a 6 mm</v>
          </cell>
        </row>
        <row r="112">
          <cell r="A112" t="str">
            <v>2202990000</v>
          </cell>
          <cell r="B112" t="str">
            <v>Las demás agua, incluidas el agua mineral y la gaseada, con adición de azúcar u otro edulcorante o aromatizada, y demás bebidas no alcohólicas</v>
          </cell>
        </row>
        <row r="113">
          <cell r="A113" t="str">
            <v>0904229000</v>
          </cell>
          <cell r="B113" t="str">
            <v>Los demás frutos de los géneros capsicum o pimenta triturados o pulverizados</v>
          </cell>
        </row>
        <row r="114">
          <cell r="A114" t="str">
            <v>0804100000</v>
          </cell>
          <cell r="B114" t="str">
            <v>Datiles, frescos o secos</v>
          </cell>
        </row>
        <row r="115">
          <cell r="A115" t="str">
            <v>1005909000</v>
          </cell>
          <cell r="B115" t="str">
            <v>Los demás maíces</v>
          </cell>
        </row>
        <row r="116">
          <cell r="A116" t="str">
            <v>1516200000</v>
          </cell>
          <cell r="B116" t="str">
            <v>Grasas y aceites, vegetales, y sus fracciones, parcial o totalmente hidrogenados</v>
          </cell>
        </row>
        <row r="117">
          <cell r="A117" t="str">
            <v>2203000000</v>
          </cell>
          <cell r="B117" t="str">
            <v>Cerveza de malta</v>
          </cell>
        </row>
        <row r="118">
          <cell r="A118" t="str">
            <v>0811909400</v>
          </cell>
          <cell r="B118" t="str">
            <v>Maraucyá (parchita) (passiflora edulis), sin cocer o cocidos en agua o vapor, congelados</v>
          </cell>
        </row>
        <row r="119">
          <cell r="A119" t="str">
            <v>1509400000</v>
          </cell>
          <cell r="B119" t="str">
            <v>Los demás aceites de oliva vírgenes</v>
          </cell>
        </row>
        <row r="120">
          <cell r="A120" t="str">
            <v>0601100000</v>
          </cell>
          <cell r="B120" t="str">
            <v>Bulbos, cebollas, tubérculos, raíces y bulbos tuberosos, turiones y rizomas, en reposo vegetativo</v>
          </cell>
        </row>
        <row r="121">
          <cell r="A121" t="str">
            <v>4409291000</v>
          </cell>
          <cell r="B121" t="str">
            <v>Las demás tablillas y frisos para parqués, sin ensamblar</v>
          </cell>
        </row>
        <row r="122">
          <cell r="A122" t="str">
            <v>1516100000</v>
          </cell>
          <cell r="B122" t="str">
            <v>Grasas y aceites, animales, y sus fracciones, parcial o totalmente hidrogenados</v>
          </cell>
        </row>
        <row r="123">
          <cell r="A123" t="str">
            <v>5102191000</v>
          </cell>
          <cell r="B123" t="str">
            <v>Pelo fino de alpaca o de llama (incluido el guanaco), sin cardar ni peinar</v>
          </cell>
        </row>
        <row r="124">
          <cell r="A124" t="str">
            <v>0713339900</v>
          </cell>
          <cell r="B124" t="str">
            <v>Los demas frijoles comun excepto para siembra</v>
          </cell>
        </row>
        <row r="125">
          <cell r="A125" t="str">
            <v>0713509000</v>
          </cell>
          <cell r="B125" t="str">
            <v>Habas, haba caballar y haba menor excepto para siembra</v>
          </cell>
        </row>
        <row r="126">
          <cell r="A126" t="str">
            <v>3502110000</v>
          </cell>
          <cell r="B126" t="str">
            <v>Ovoalbúmina seca</v>
          </cell>
        </row>
        <row r="127">
          <cell r="A127" t="str">
            <v>0806200000</v>
          </cell>
          <cell r="B127" t="str">
            <v>Uvas secas, incluidas las pasas</v>
          </cell>
        </row>
        <row r="128">
          <cell r="A128" t="str">
            <v>2106909000</v>
          </cell>
          <cell r="B128" t="str">
            <v>Las demás preparaciones alimenticias no expresadas ni comprendidas en otra parte</v>
          </cell>
        </row>
        <row r="129">
          <cell r="A129" t="str">
            <v>3203001500</v>
          </cell>
          <cell r="B129" t="str">
            <v>Colorantes de origen vegetal de marigold</v>
          </cell>
        </row>
        <row r="130">
          <cell r="A130" t="str">
            <v>4101200000</v>
          </cell>
          <cell r="B130" t="str">
            <v>Cueros y pieles enteros de bovino, de peso unitario inferior o igual a 8 kg para los secos, a 10 kg para los salados secos y a 16 kg para los frescos</v>
          </cell>
        </row>
        <row r="131">
          <cell r="A131" t="str">
            <v>1801002000</v>
          </cell>
          <cell r="B131" t="str">
            <v>Cacao en grano, entero o partido, tostado</v>
          </cell>
        </row>
        <row r="132">
          <cell r="A132" t="str">
            <v>1803200000</v>
          </cell>
          <cell r="B132" t="str">
            <v>Pasta de cacao desgrasada total o parcialmente</v>
          </cell>
        </row>
        <row r="133">
          <cell r="A133" t="str">
            <v>5101110000</v>
          </cell>
          <cell r="B133" t="str">
            <v>Lana esquilada, sin cardar ni peinar, sucia</v>
          </cell>
        </row>
        <row r="134">
          <cell r="A134" t="str">
            <v>1901200000</v>
          </cell>
          <cell r="B134" t="str">
            <v>Mezclas y pastas para la preparación de productos de panadería, pastelería o galletería, de la partida 19.05</v>
          </cell>
        </row>
        <row r="135">
          <cell r="A135" t="str">
            <v>2905450000</v>
          </cell>
          <cell r="B135" t="str">
            <v>Glicerol</v>
          </cell>
        </row>
        <row r="136">
          <cell r="A136" t="str">
            <v>1509300000</v>
          </cell>
          <cell r="B136" t="str">
            <v>Aceite de oliva virgen</v>
          </cell>
        </row>
        <row r="137">
          <cell r="A137" t="str">
            <v>2007999100</v>
          </cell>
          <cell r="B137" t="str">
            <v>Los demás confituras, jaleas y mermeladas, obtenidos por cocción, incluso con adición de azúcar u otro edulcorante</v>
          </cell>
        </row>
        <row r="138">
          <cell r="A138" t="str">
            <v>2106907100</v>
          </cell>
          <cell r="B138" t="str">
            <v>Complementos y suplementos alimenticios que contengan como ingrediente principal uno o más extractos vegetales, partes de plantas, semillas o frutos, incluidas las mezclas entre sí</v>
          </cell>
        </row>
        <row r="139">
          <cell r="A139" t="str">
            <v>0402991000</v>
          </cell>
          <cell r="B139" t="str">
            <v>Leche condensada</v>
          </cell>
        </row>
        <row r="140">
          <cell r="A140" t="str">
            <v>0712390000</v>
          </cell>
          <cell r="B140" t="str">
            <v>Los demas hongos y trufas secos</v>
          </cell>
        </row>
        <row r="141">
          <cell r="A141" t="str">
            <v>1302399000</v>
          </cell>
          <cell r="B141" t="str">
            <v>Los demás mucílagos y espesativos derivados de los vegetales, incluso modificados</v>
          </cell>
        </row>
        <row r="142">
          <cell r="A142" t="str">
            <v>1905909000</v>
          </cell>
          <cell r="B142" t="str">
            <v>Los demás productos de panadería, pastelería o galletería, incluso con adición de cacao</v>
          </cell>
        </row>
        <row r="143">
          <cell r="A143" t="str">
            <v>0910300000</v>
          </cell>
          <cell r="B143" t="str">
            <v>Cúrcuma</v>
          </cell>
        </row>
        <row r="144">
          <cell r="A144" t="str">
            <v>3203001900</v>
          </cell>
          <cell r="B144" t="str">
            <v>Las demás colorantes de origen vegetal</v>
          </cell>
        </row>
        <row r="145">
          <cell r="A145" t="str">
            <v>1302199900</v>
          </cell>
          <cell r="B145" t="str">
            <v>Los demás jugos y extractos vegetales</v>
          </cell>
        </row>
        <row r="146">
          <cell r="A146" t="str">
            <v>0804200000</v>
          </cell>
          <cell r="B146" t="str">
            <v>Higos, frescos o secos</v>
          </cell>
        </row>
        <row r="147">
          <cell r="A147" t="str">
            <v>0805501000</v>
          </cell>
          <cell r="B147" t="str">
            <v>Limones (citrus limon, citrus limonum) frescos o secos</v>
          </cell>
        </row>
        <row r="148">
          <cell r="A148" t="str">
            <v>4403499000</v>
          </cell>
          <cell r="B148" t="str">
            <v>Las demás, de maderas tropicales en bruto, incluso descortezada, desalburada o escuadrada</v>
          </cell>
        </row>
        <row r="149">
          <cell r="A149" t="str">
            <v>4409229010</v>
          </cell>
          <cell r="B149" t="str">
            <v>Tablillas y frisos para parqués, sin ensamblar, perfilada longitudinalmente</v>
          </cell>
        </row>
        <row r="150">
          <cell r="A150" t="str">
            <v>4409292000</v>
          </cell>
          <cell r="B150" t="str">
            <v>Las demás madera moldurada</v>
          </cell>
        </row>
        <row r="151">
          <cell r="A151" t="str">
            <v>0714209000</v>
          </cell>
          <cell r="B151" t="str">
            <v>Los demas camotes (batatas) frescos, refrigerados, congelados o secos</v>
          </cell>
        </row>
        <row r="152">
          <cell r="A152" t="str">
            <v>1202420000</v>
          </cell>
          <cell r="B152" t="str">
            <v>Maníes sin cáscara, incluso quebrantados</v>
          </cell>
        </row>
        <row r="153">
          <cell r="A153" t="str">
            <v>2106901000</v>
          </cell>
          <cell r="B153" t="str">
            <v>Polvos para la preparación de budines, cremas, helados, postres, gelatinas y similares</v>
          </cell>
        </row>
        <row r="154">
          <cell r="A154" t="str">
            <v>0813400000</v>
          </cell>
          <cell r="B154" t="str">
            <v>Las demas frutas u otros frutos secos</v>
          </cell>
        </row>
        <row r="155">
          <cell r="A155" t="str">
            <v>0713609000</v>
          </cell>
          <cell r="B155" t="str">
            <v>Arvejas (guisantes, chícharos) de palo, gandú o gandul (cajinus cajan), excepto para siembra</v>
          </cell>
        </row>
        <row r="156">
          <cell r="A156" t="str">
            <v>3101001000</v>
          </cell>
          <cell r="B156" t="str">
            <v>Guano de aves marinas</v>
          </cell>
        </row>
        <row r="157">
          <cell r="A157" t="str">
            <v>1006300000</v>
          </cell>
          <cell r="B157" t="str">
            <v>Arroz semiblanqueado o blanqueado, incluso pulido o glaseado</v>
          </cell>
        </row>
        <row r="158">
          <cell r="A158" t="str">
            <v>0406100000</v>
          </cell>
          <cell r="B158" t="str">
            <v>Queso fresco (sin madurar), incluido el del lactosuero, y el requeson</v>
          </cell>
        </row>
        <row r="159">
          <cell r="A159" t="str">
            <v>2103100000</v>
          </cell>
          <cell r="B159" t="str">
            <v>Salsa de soya</v>
          </cell>
        </row>
        <row r="160">
          <cell r="A160" t="str">
            <v>1701130000</v>
          </cell>
          <cell r="B160" t="str">
            <v>Azúcar de caña mencionado en la nota 2 de subpartida de este capítulo, sin adición de aromatizante ni colorante en estado sólido</v>
          </cell>
        </row>
        <row r="161">
          <cell r="A161" t="str">
            <v>1704909000</v>
          </cell>
          <cell r="B161" t="str">
            <v>Los demás artículos de confitería sin cacao</v>
          </cell>
        </row>
        <row r="162">
          <cell r="A162" t="str">
            <v>1902110000</v>
          </cell>
          <cell r="B162" t="str">
            <v>Pastas alimenticias sin cocer, rellenar ni preparar de otra forma, que contengan huevo</v>
          </cell>
        </row>
        <row r="163">
          <cell r="A163" t="str">
            <v>0810700000</v>
          </cell>
          <cell r="B163" t="str">
            <v>Caquis (persimonios) frescos</v>
          </cell>
        </row>
        <row r="164">
          <cell r="A164" t="str">
            <v>0511999090</v>
          </cell>
          <cell r="B164" t="str">
            <v>Animales muertos de los capítulos del 1 a 3, impropios para la alimentación humana</v>
          </cell>
        </row>
        <row r="165">
          <cell r="A165" t="str">
            <v>2208202900</v>
          </cell>
          <cell r="B165" t="str">
            <v>Los demás aguardiente de vino o de orujo de uvas (por ejemplo: «coñac», «brandys», «pisco», «singani»)</v>
          </cell>
        </row>
        <row r="166">
          <cell r="A166" t="str">
            <v>0106200000</v>
          </cell>
          <cell r="B166" t="str">
            <v>Reptiles (incluidas las serpientes y tortugas de mar)</v>
          </cell>
        </row>
        <row r="167">
          <cell r="A167" t="str">
            <v>1006400000</v>
          </cell>
          <cell r="B167" t="str">
            <v>Arroz partido</v>
          </cell>
        </row>
        <row r="168">
          <cell r="A168" t="str">
            <v>0804300000</v>
          </cell>
          <cell r="B168" t="str">
            <v>Piñas tropicales (ananas) ,frescas o secas</v>
          </cell>
        </row>
        <row r="169">
          <cell r="A169" t="str">
            <v>1005100000</v>
          </cell>
          <cell r="B169" t="str">
            <v>Maíz para siembra</v>
          </cell>
        </row>
        <row r="170">
          <cell r="A170" t="str">
            <v>2009310000</v>
          </cell>
          <cell r="B170" t="str">
            <v>Jugo de cualquier otro agrio (cítrico), sin fermentar y sin adición de alcohol, incluso con adición de azúcar u otro edulcorante, de valor brix inferior o igual a 20</v>
          </cell>
        </row>
        <row r="171">
          <cell r="A171" t="str">
            <v>0904211010</v>
          </cell>
          <cell r="B171" t="str">
            <v>Paprika en trozos o rodajas, secos sin triturar ni pulverizar</v>
          </cell>
        </row>
        <row r="172">
          <cell r="A172" t="str">
            <v>1104230000</v>
          </cell>
          <cell r="B172" t="str">
            <v>Maíz mondados, perlados, troceados o quebrantados</v>
          </cell>
        </row>
        <row r="173">
          <cell r="A173" t="str">
            <v>2208400000</v>
          </cell>
          <cell r="B173" t="str">
            <v>Ron y demás aguardientes procedentes de la destilación, previa fermentación, de productos de la caña de azúcar</v>
          </cell>
        </row>
        <row r="174">
          <cell r="A174" t="str">
            <v>0408110000</v>
          </cell>
          <cell r="B174" t="str">
            <v>Yemas de huevo secas</v>
          </cell>
        </row>
        <row r="175">
          <cell r="A175" t="str">
            <v>2005200000</v>
          </cell>
          <cell r="B175" t="str">
            <v>Papas preparadas o conservadas, sin congelar</v>
          </cell>
        </row>
        <row r="176">
          <cell r="A176" t="str">
            <v>5102199000</v>
          </cell>
          <cell r="B176" t="str">
            <v>Los demás pelo fino, sin cardar ni peinar</v>
          </cell>
        </row>
        <row r="177">
          <cell r="A177" t="str">
            <v>2009899000</v>
          </cell>
          <cell r="B177" t="str">
            <v>Los demás jugos de cualquier otra fruta o fruto u hortaliza, sin fermentar y sin adición de alcohol, incluso con adición de azúcar u otro edulcorante</v>
          </cell>
        </row>
        <row r="178">
          <cell r="A178" t="str">
            <v>0805502100</v>
          </cell>
          <cell r="B178" t="str">
            <v>Limón (limón sutil, limón común, limón criollo) (citrus aurantifolia)</v>
          </cell>
        </row>
        <row r="179">
          <cell r="A179" t="str">
            <v>1106209000</v>
          </cell>
          <cell r="B179" t="str">
            <v>Los demás harina de sagú o de las raíces o tubérculos de la partida 07.14</v>
          </cell>
        </row>
        <row r="180">
          <cell r="A180" t="str">
            <v>0910120000</v>
          </cell>
          <cell r="B180" t="str">
            <v>Jengibre triturado o pulverizado</v>
          </cell>
        </row>
        <row r="181">
          <cell r="A181" t="str">
            <v>2009900000</v>
          </cell>
          <cell r="B181" t="str">
            <v>Mezclas de jugos, sin fermentar y sin adición de alcohol, incluso con adición de azúcar u otro edulcorante</v>
          </cell>
        </row>
        <row r="182">
          <cell r="A182" t="str">
            <v>1106309000</v>
          </cell>
          <cell r="B182" t="str">
            <v>Demás harinas, sémolas y polvos de los demás productos del capítulo 8</v>
          </cell>
        </row>
        <row r="183">
          <cell r="A183" t="str">
            <v>0604900000</v>
          </cell>
          <cell r="B183" t="str">
            <v>Follaje, hojas, ramas y demás partes de plantas, sin flores ni capullos, y hierbas, musgos y líquenes, para ramos o adornos, secos, blanqueados, teñidos, impregnados o preparados de otra forma</v>
          </cell>
        </row>
        <row r="184">
          <cell r="A184" t="str">
            <v>2007999200</v>
          </cell>
          <cell r="B184" t="str">
            <v>Los demás purés y pastas, obtenidos por cocción, incluso con adición de azúcar u otro edulcorante</v>
          </cell>
        </row>
        <row r="185">
          <cell r="A185" t="str">
            <v>1101000000</v>
          </cell>
          <cell r="B185" t="str">
            <v>Harina de trigo o de morcajo (tranquillón)</v>
          </cell>
        </row>
        <row r="186">
          <cell r="A186" t="str">
            <v>0511991000</v>
          </cell>
          <cell r="B186" t="str">
            <v>Cochinilla</v>
          </cell>
        </row>
        <row r="187">
          <cell r="A187" t="str">
            <v>4409221090</v>
          </cell>
          <cell r="B187" t="str">
            <v>Los demás madera perfilada longitudinalmente, de maderas tropicales de ipé (cañahuate, ébano verde, lapacho, polvillo, roble morado, tahuari negro, tajibo)</v>
          </cell>
        </row>
        <row r="188">
          <cell r="A188" t="str">
            <v>0105120000</v>
          </cell>
          <cell r="B188" t="str">
            <v>Pavos (gallipavos) de peso inferior o igual a 185 gr</v>
          </cell>
        </row>
        <row r="189">
          <cell r="A189" t="str">
            <v>1104299000</v>
          </cell>
          <cell r="B189" t="str">
            <v>Los demas granos trabajados de los demas cereales excepto de cebada</v>
          </cell>
        </row>
        <row r="190">
          <cell r="A190" t="str">
            <v>2309109000</v>
          </cell>
          <cell r="B190" t="str">
            <v>Los demás alimentos para perros o gatos, acondicionados para la venta al por menor</v>
          </cell>
        </row>
        <row r="191">
          <cell r="A191" t="str">
            <v>0408190000</v>
          </cell>
          <cell r="B191" t="str">
            <v>Yemas de huevo frescos,cocidos en agua o vapor,moldeados,congelados,o conservados de otro modo</v>
          </cell>
        </row>
        <row r="192">
          <cell r="A192" t="str">
            <v>0709930000</v>
          </cell>
          <cell r="B192" t="str">
            <v>Calabazas (zapallos) y calabacines (cucurbita spp.) frescos o refrigerados</v>
          </cell>
        </row>
        <row r="193">
          <cell r="A193" t="str">
            <v>1005904000</v>
          </cell>
          <cell r="B193" t="str">
            <v>Maíz morado (zea mays amilacea cv morado)</v>
          </cell>
        </row>
        <row r="194">
          <cell r="A194" t="str">
            <v>0710290000</v>
          </cell>
          <cell r="B194" t="str">
            <v>Las demas hortalizas de vaina,incluso desvainadas,cocidas en agua o vapor o congelada</v>
          </cell>
        </row>
        <row r="195">
          <cell r="A195" t="str">
            <v>2004900000</v>
          </cell>
          <cell r="B195" t="str">
            <v>Las demás hortalizas y las mezclas de hortalizas preparadas o conservadas, congeladas</v>
          </cell>
        </row>
        <row r="196">
          <cell r="A196" t="str">
            <v>0408910000</v>
          </cell>
          <cell r="B196" t="str">
            <v>Huevos de ave sin cascara, secos</v>
          </cell>
        </row>
        <row r="197">
          <cell r="A197" t="str">
            <v>2009810000</v>
          </cell>
          <cell r="B197" t="str">
            <v>Jugo de arándanos agrios, trepadores o palustres (vaccinium macrocarpon, vaccinium oxycoccos); jugo de arándanos rojos o encarnados (vaccinium vitis-idaea), sin fermentar y sin adición de alcohol, incluso con adición de azúcar u otro edulcorante</v>
          </cell>
        </row>
        <row r="198">
          <cell r="A198" t="str">
            <v>2204210000</v>
          </cell>
          <cell r="B198" t="str">
            <v>Los demás vinos; mosto de uva en el que la fermentación se ha impedido o cortado añadiendo alcohol en recipientes con capacidad inferior o igual a 2 l</v>
          </cell>
        </row>
        <row r="199">
          <cell r="A199" t="str">
            <v>1008902900</v>
          </cell>
          <cell r="B199" t="str">
            <v>Los demás kiwicha</v>
          </cell>
        </row>
        <row r="200">
          <cell r="A200" t="str">
            <v>4409299000</v>
          </cell>
          <cell r="B200" t="str">
            <v>Las demás los demás madera perfilada longitudinalmente, distinta de la de coníferas</v>
          </cell>
        </row>
        <row r="201">
          <cell r="A201" t="str">
            <v>0901211000</v>
          </cell>
          <cell r="B201" t="str">
            <v>Cafe tostado, sin descafeinar, en grano</v>
          </cell>
        </row>
        <row r="202">
          <cell r="A202" t="str">
            <v>1904900000</v>
          </cell>
          <cell r="B202" t="str">
            <v>Los demás cereales (excepto el maíz) en grano o en forma de copos u otro grano trabajado (excepto la harina, grañones y sémola), precocidos o preparados de otro modo, no expresados ni comprendidos en otra parte.</v>
          </cell>
        </row>
        <row r="203">
          <cell r="A203" t="str">
            <v>2308009000</v>
          </cell>
          <cell r="B203" t="str">
            <v>Las demás materias vegetales y desperdicios vegetales, residuos y subproductos vegetales, de los tipos utilizados para la alimentación de los animales</v>
          </cell>
        </row>
        <row r="204">
          <cell r="A204" t="str">
            <v>2104102000</v>
          </cell>
          <cell r="B204" t="str">
            <v>Sopas, potajes o caldos, preparados</v>
          </cell>
        </row>
        <row r="205">
          <cell r="A205" t="str">
            <v>0710100000</v>
          </cell>
          <cell r="B205" t="str">
            <v>Papas (patatas), aunque esten cocidas en agua o vapor, congeladas</v>
          </cell>
        </row>
        <row r="206">
          <cell r="A206" t="str">
            <v>1201900000</v>
          </cell>
          <cell r="B206" t="str">
            <v>Grano de soya</v>
          </cell>
        </row>
        <row r="207">
          <cell r="A207" t="str">
            <v>0714100000</v>
          </cell>
          <cell r="B207" t="str">
            <v>Raices de yuca (mandioca) frescas,refrigeradas,congeladas o secos</v>
          </cell>
        </row>
        <row r="208">
          <cell r="A208" t="str">
            <v>2106907200</v>
          </cell>
          <cell r="B208" t="str">
            <v>Complementos y suplementos alimenticios que contengan como ingrediente principal uno o más extractos vegetales, partes de plantas, semillas o frutos, con una o más vitaminas, minerales u otras sustancias</v>
          </cell>
        </row>
        <row r="209">
          <cell r="A209" t="str">
            <v>5103100000</v>
          </cell>
          <cell r="B209" t="str">
            <v>Borras del peinado de lana o pelo fino, desperdicios</v>
          </cell>
        </row>
        <row r="210">
          <cell r="A210" t="str">
            <v>0811909300</v>
          </cell>
          <cell r="B210" t="str">
            <v>Lúcuma (lúcuma obovata), sin cocer o cocidos en agua o vapor, congelados</v>
          </cell>
        </row>
        <row r="211">
          <cell r="A211" t="str">
            <v>0805100000</v>
          </cell>
          <cell r="B211" t="str">
            <v>Naranjas , frescas o secas</v>
          </cell>
        </row>
        <row r="212">
          <cell r="A212" t="str">
            <v>1211909091</v>
          </cell>
          <cell r="B212" t="str">
            <v>Demás plantas, partes de plantas, semillas y frutos de las especies utilizadas principalmente en perfumería, medicina o para usos insecticidas, parasiticidas o similares, incluso cortados, quebrantados o pulverizados, refrigerados o congelados, excepto piretro, hierbaluisa, uña de gato, orégano, efedra, paja de adormidera, hoja de coca o raíces de ginseng</v>
          </cell>
        </row>
        <row r="213">
          <cell r="A213" t="str">
            <v>3203001600</v>
          </cell>
          <cell r="B213" t="str">
            <v>Colorantes de origen vegetal de maíz morado</v>
          </cell>
        </row>
        <row r="214">
          <cell r="A214" t="str">
            <v>0805291000</v>
          </cell>
          <cell r="B214" t="str">
            <v>Tangelo (citrus reticulata x citrus paradisis)</v>
          </cell>
        </row>
        <row r="215">
          <cell r="A215" t="str">
            <v>1302130000</v>
          </cell>
          <cell r="B215" t="str">
            <v>Jugos y extractos vegetales de lúpulo</v>
          </cell>
        </row>
        <row r="216">
          <cell r="A216" t="str">
            <v>1102909000</v>
          </cell>
          <cell r="B216" t="str">
            <v>Las demás harinas de cereales</v>
          </cell>
        </row>
        <row r="217">
          <cell r="A217" t="str">
            <v>0401200000</v>
          </cell>
          <cell r="B217" t="str">
            <v>Leche y nata (crema), sin concentrar, sin adición de azúcar ni otro edulcorante con un contenido de materias grasas superior al 1 % pero inferior o igual al 6 %, en peso</v>
          </cell>
        </row>
        <row r="218">
          <cell r="A218" t="str">
            <v>0713399900</v>
          </cell>
          <cell r="B218" t="str">
            <v>Demás frijoles (fréjoles, porotos, alubias, judías) (vigna spp., phaseolus spp.), excepto para siembra</v>
          </cell>
        </row>
        <row r="219">
          <cell r="A219" t="str">
            <v>0709600000</v>
          </cell>
          <cell r="B219" t="str">
            <v>Frutos de los generos capsicum o pimenta, frescos o refrigerados</v>
          </cell>
        </row>
        <row r="220">
          <cell r="A220" t="str">
            <v>1901902000</v>
          </cell>
          <cell r="B220" t="str">
            <v>Manjar blanco o dulce de leche</v>
          </cell>
        </row>
        <row r="221">
          <cell r="A221" t="str">
            <v>2401201000</v>
          </cell>
          <cell r="B221" t="str">
            <v>Tabaco negro total o parcialmente desvenado o desnervado</v>
          </cell>
        </row>
        <row r="222">
          <cell r="A222" t="str">
            <v>1211300000</v>
          </cell>
          <cell r="B222" t="str">
            <v>Hojas de coca</v>
          </cell>
        </row>
        <row r="223">
          <cell r="A223" t="str">
            <v>0811101000</v>
          </cell>
          <cell r="B223" t="str">
            <v>Fresas (frutillas) sin coser o cocidas en agua o vapor, congelados, con adición de azúcar u otro edulcorante</v>
          </cell>
        </row>
        <row r="224">
          <cell r="A224" t="str">
            <v>1212999000</v>
          </cell>
          <cell r="B224" t="str">
            <v>Los demás productos vegetales (incluidas las raíces de achicoria sin tostar de la variedad cichorium intybus sativum) empleados principalmente en la alimentación humana, no expresados ni comprendidos en otras partidas.</v>
          </cell>
        </row>
        <row r="225">
          <cell r="A225" t="str">
            <v>1905400000</v>
          </cell>
          <cell r="B225" t="str">
            <v>Pan tostado y productos similares tostados</v>
          </cell>
        </row>
        <row r="226">
          <cell r="A226" t="str">
            <v>0713339200</v>
          </cell>
          <cell r="B226" t="str">
            <v>Frijol canario excepto para siembra</v>
          </cell>
        </row>
        <row r="227">
          <cell r="A227" t="str">
            <v>2005800000</v>
          </cell>
          <cell r="B227" t="str">
            <v>Maiz dulce (zea mays var. saccharata), sin congelar</v>
          </cell>
        </row>
        <row r="228">
          <cell r="A228" t="str">
            <v>1211905000</v>
          </cell>
          <cell r="B228" t="str">
            <v>Uña de gato (uncaria tomentosa)</v>
          </cell>
        </row>
        <row r="229">
          <cell r="A229" t="str">
            <v>0604200000</v>
          </cell>
          <cell r="B229" t="str">
            <v>Follaje, hojas, ramas y demás partes de plantas, sin flores ni capullos, y hierbas, musgos y líquenes, para ramos o adornos, frescos, blanqueados, teñidos, impregnados o preparados de otra forma</v>
          </cell>
        </row>
        <row r="230">
          <cell r="A230" t="str">
            <v>1404909090</v>
          </cell>
          <cell r="B230" t="str">
            <v>Los demás productos vegetales no expresados ni comprendidos en otra parte</v>
          </cell>
        </row>
        <row r="231">
          <cell r="A231" t="str">
            <v>1208900000</v>
          </cell>
          <cell r="B231" t="str">
            <v>Demas harina de semillas o de frutos oleaginosos, excepto la harina de mostaza</v>
          </cell>
        </row>
        <row r="232">
          <cell r="A232" t="str">
            <v>2103200000</v>
          </cell>
          <cell r="B232" t="str">
            <v>Kétchup y demás salsas de tomate</v>
          </cell>
        </row>
        <row r="233">
          <cell r="A233" t="str">
            <v>4408900000</v>
          </cell>
          <cell r="B233" t="str">
            <v>Las demás hojas para chapado, para contrachapado, aserradas longitudinalmente, cortadas o desenrolladas, de espesor inferior o igual a 6 mm</v>
          </cell>
        </row>
        <row r="234">
          <cell r="A234" t="str">
            <v>0802990000</v>
          </cell>
          <cell r="B234" t="str">
            <v>Los demás frutos de cáscara frescos o secos</v>
          </cell>
        </row>
        <row r="235">
          <cell r="A235" t="str">
            <v>2401101000</v>
          </cell>
          <cell r="B235" t="str">
            <v>Tabaco negro sin desnevar o desnervar</v>
          </cell>
        </row>
        <row r="236">
          <cell r="A236" t="str">
            <v>4403990000</v>
          </cell>
          <cell r="B236" t="str">
            <v>Demas maderas en bruto, incluso descortezada, desalburada o escuadrada</v>
          </cell>
        </row>
        <row r="237">
          <cell r="A237" t="str">
            <v>2201900010</v>
          </cell>
          <cell r="B237" t="str">
            <v>Agua sin gasear</v>
          </cell>
        </row>
        <row r="238">
          <cell r="A238" t="str">
            <v>1209991000</v>
          </cell>
          <cell r="B238" t="str">
            <v>Semillas de árboles frutales o forestales</v>
          </cell>
        </row>
        <row r="239">
          <cell r="A239" t="str">
            <v>0705190000</v>
          </cell>
          <cell r="B239" t="str">
            <v>Las demas lechugas, frescas o refrigeradas</v>
          </cell>
        </row>
        <row r="240">
          <cell r="A240" t="str">
            <v>2009110000</v>
          </cell>
          <cell r="B240" t="str">
            <v>Jugo de naranja congelado, sin fermentar y sin adición de alcohol, incluso con adición de azúcar u otro edulcorante</v>
          </cell>
        </row>
        <row r="241">
          <cell r="A241" t="str">
            <v>0713909000</v>
          </cell>
          <cell r="B241" t="str">
            <v>Demas hortalizas de vainas secas desvainadas,mondadas o partidas excepto para siembra</v>
          </cell>
        </row>
        <row r="242">
          <cell r="A242" t="str">
            <v>0810901000</v>
          </cell>
          <cell r="B242" t="str">
            <v>Granadilla, «maracuyá» (parchita) y demás frutas de la pasión (passiflora spp), frescas.</v>
          </cell>
        </row>
        <row r="243">
          <cell r="A243" t="str">
            <v>2105009000</v>
          </cell>
          <cell r="B243" t="str">
            <v>Los demás helados, incluso con cacao</v>
          </cell>
        </row>
        <row r="244">
          <cell r="A244" t="str">
            <v>1704109000</v>
          </cell>
          <cell r="B244" t="str">
            <v>Los demás chicles y demás gomas de mascar, recubiertos de azúcar</v>
          </cell>
        </row>
        <row r="245">
          <cell r="A245" t="str">
            <v>5201002000</v>
          </cell>
          <cell r="B245" t="str">
            <v>Algodón sin cardar ni peinar de longitud de fibra superior a 28.57 mm pero inferior o igual a 34.92 mm</v>
          </cell>
        </row>
        <row r="246">
          <cell r="A246" t="str">
            <v>1802000000</v>
          </cell>
          <cell r="B246" t="str">
            <v>Cascara, peliculas y demas residuos de cacao</v>
          </cell>
        </row>
        <row r="247">
          <cell r="A247" t="str">
            <v>1106302000</v>
          </cell>
          <cell r="B247" t="str">
            <v>Harina de lúcuma</v>
          </cell>
        </row>
        <row r="248">
          <cell r="A248" t="str">
            <v>5201001000</v>
          </cell>
          <cell r="B248" t="str">
            <v>Algodón sin cardar ni peinar de longitud de fibra superior a 34.92 mm</v>
          </cell>
        </row>
        <row r="249">
          <cell r="A249" t="str">
            <v>1704101000</v>
          </cell>
          <cell r="B249" t="str">
            <v>Chicles y demás gomas de mascar, recubiertos de azúcar</v>
          </cell>
        </row>
        <row r="250">
          <cell r="A250" t="str">
            <v>2008199000</v>
          </cell>
          <cell r="B250" t="str">
            <v>Los demás frutos de cáscara, incluidas las mezclas, preparados o conservados</v>
          </cell>
        </row>
        <row r="251">
          <cell r="A251" t="str">
            <v>0807110000</v>
          </cell>
          <cell r="B251" t="str">
            <v>Sandias frescas</v>
          </cell>
        </row>
        <row r="252">
          <cell r="A252" t="str">
            <v>2301109000</v>
          </cell>
          <cell r="B252" t="str">
            <v>Los demás harina, polvo y «pellets», de carne o despojos, impropios para la alimentación humana</v>
          </cell>
        </row>
        <row r="253">
          <cell r="A253" t="str">
            <v>1104120000</v>
          </cell>
          <cell r="B253" t="str">
            <v>Granos aplastados o en copos de avena</v>
          </cell>
        </row>
        <row r="254">
          <cell r="A254" t="str">
            <v>0801210000</v>
          </cell>
          <cell r="B254" t="str">
            <v>Nueces del brasil con cascara, frescas o secas</v>
          </cell>
        </row>
        <row r="255">
          <cell r="A255" t="str">
            <v>1902300000</v>
          </cell>
          <cell r="B255" t="str">
            <v>Las demás pastas alimenticias incluso cocidas o rellenas (de carne u otras sustancias) o preparadas de otra forma, tales como espaguetis, fideos, macarrones, tallarines, lasañas, ñoquis, ravioles, canelones; cuscús, incluso preparado</v>
          </cell>
        </row>
        <row r="256">
          <cell r="A256" t="str">
            <v>0712310000</v>
          </cell>
          <cell r="B256" t="str">
            <v>Hongos del genero agaricus secos</v>
          </cell>
        </row>
        <row r="257">
          <cell r="A257" t="str">
            <v>0803901200</v>
          </cell>
          <cell r="B257" t="str">
            <v>Bocadillo (manzanito, orito) (musa acuminata)</v>
          </cell>
        </row>
        <row r="258">
          <cell r="A258" t="str">
            <v>1701140000</v>
          </cell>
          <cell r="B258" t="str">
            <v>Los demás azúcares de caña sin adición de aromatizante ni colorante en estado sólido</v>
          </cell>
        </row>
        <row r="259">
          <cell r="A259" t="str">
            <v>2106907300</v>
          </cell>
          <cell r="B259" t="str">
            <v>Complementos y suplementos alimenticios que contengan como ingrediente principal una o más vitaminas con uno o más minerales</v>
          </cell>
        </row>
        <row r="260">
          <cell r="A260" t="str">
            <v>4102210000</v>
          </cell>
          <cell r="B260" t="str">
            <v>Cueros y pieles de ovino, en bruto sin lana (depilados) piquelados</v>
          </cell>
        </row>
        <row r="261">
          <cell r="A261" t="str">
            <v>1517900000</v>
          </cell>
          <cell r="B261" t="str">
            <v>Las demás margarinas; mezclas o preparaciones alimenticias de grasas o aceites, animales o vegetales, o de fracciones de diferentes grasas o aceites, de este capítulo, excepto las grasas y aceites alimenticios y sus fracciones, de la partida 15.16.</v>
          </cell>
        </row>
        <row r="262">
          <cell r="A262" t="str">
            <v>1102200000</v>
          </cell>
          <cell r="B262" t="str">
            <v>Harina de maíz</v>
          </cell>
        </row>
        <row r="263">
          <cell r="A263" t="str">
            <v>2102109000</v>
          </cell>
          <cell r="B263" t="str">
            <v>Las demás levadura de cultivo vivas</v>
          </cell>
        </row>
        <row r="264">
          <cell r="A264" t="str">
            <v>2006000000</v>
          </cell>
          <cell r="B264" t="str">
            <v>Hortalizas, frutas u otros frutos o sus cortezas y demás partes de plantas, confitados con azúcar</v>
          </cell>
        </row>
        <row r="265">
          <cell r="A265" t="str">
            <v>3101009000</v>
          </cell>
          <cell r="B265" t="str">
            <v>Los demas abonos de origen animal o vegetal, incluso mezclados entre si o trataod quimicamente</v>
          </cell>
        </row>
        <row r="266">
          <cell r="A266" t="str">
            <v>5202990000</v>
          </cell>
          <cell r="B266" t="str">
            <v>Los demás desperdicios de algodón</v>
          </cell>
        </row>
        <row r="267">
          <cell r="A267" t="str">
            <v>0708200000</v>
          </cell>
          <cell r="B267" t="str">
            <v>Frijoles (fréjoles, porotos, alubias, judías) (vigna spp, phaseolus spp), frescas o refrigeradas</v>
          </cell>
        </row>
        <row r="268">
          <cell r="A268" t="str">
            <v>0810905000</v>
          </cell>
          <cell r="B268" t="str">
            <v>Uchuvas (aguaymanto, uvillas) (physalis peruviana), frescas</v>
          </cell>
        </row>
        <row r="269">
          <cell r="A269" t="str">
            <v>0714901000</v>
          </cell>
          <cell r="B269" t="str">
            <v>Maca (lepidium meyenii) frescos, refrigerados, congelados o seco</v>
          </cell>
        </row>
        <row r="270">
          <cell r="A270" t="str">
            <v>0811909600</v>
          </cell>
          <cell r="B270" t="str">
            <v>Papaya, sin cocer o cocidos en agua o vapor, congelados</v>
          </cell>
        </row>
        <row r="271">
          <cell r="A271" t="str">
            <v>1209914000</v>
          </cell>
          <cell r="B271" t="str">
            <v>Semilla de lechuga (lactuca sativa)</v>
          </cell>
        </row>
        <row r="272">
          <cell r="A272" t="str">
            <v>2008119000</v>
          </cell>
          <cell r="B272" t="str">
            <v>Los demás maníes</v>
          </cell>
        </row>
        <row r="273">
          <cell r="A273" t="str">
            <v>0803902000</v>
          </cell>
          <cell r="B273" t="str">
            <v>Los demas bananas o platanos secos</v>
          </cell>
        </row>
        <row r="274">
          <cell r="A274" t="str">
            <v>4101500000</v>
          </cell>
          <cell r="B274" t="str">
            <v>Cueros y pieles en bruto, de bovino o de equino enteros, de peso unitario superior a 16 kg</v>
          </cell>
        </row>
        <row r="275">
          <cell r="A275" t="str">
            <v>1404901000</v>
          </cell>
          <cell r="B275" t="str">
            <v>Achiote en polvo (onoto, bija)</v>
          </cell>
        </row>
        <row r="276">
          <cell r="A276" t="str">
            <v>0714909000</v>
          </cell>
          <cell r="B276" t="str">
            <v>Arrurruz o salep, aguaturmas (patacas), y raíces y tubérculos similares ricos en fécula o inulina, frescos, refrigerados, congelados o secos, incluso troceados o en “pellets”; médula de sagú.</v>
          </cell>
        </row>
        <row r="277">
          <cell r="A277" t="str">
            <v>2106902100</v>
          </cell>
          <cell r="B277" t="str">
            <v>Preparaciones compuestas cuyo grado alcohólico volumétrico sea inferior o igual al 0.5 % vol, para la elaboración de bebidas, presentadas en envases acondicionados para la venta al por menor</v>
          </cell>
        </row>
        <row r="278">
          <cell r="A278" t="str">
            <v>2201100011</v>
          </cell>
          <cell r="B278" t="str">
            <v>Agua mineral natural, incluso gaseada</v>
          </cell>
        </row>
        <row r="279">
          <cell r="A279" t="str">
            <v>2008702000</v>
          </cell>
          <cell r="B279" t="str">
            <v>Duraznos (melocotones), incluidos los griñones y nectarinas preparados o conservados en agua con adición de azúcar u otro edulcorante, incluido el jarabe</v>
          </cell>
        </row>
        <row r="280">
          <cell r="A280" t="str">
            <v>2209000000</v>
          </cell>
          <cell r="B280" t="str">
            <v>Vinagre y sucedáneos del vinagre obtenidos a partir del ácido acético</v>
          </cell>
        </row>
        <row r="281">
          <cell r="A281" t="str">
            <v>4408399000</v>
          </cell>
          <cell r="B281" t="str">
            <v>Las demás hojas para chapado, para contrachapado de maderas tropicales, de espesor inferior o igual a 6 mm</v>
          </cell>
        </row>
        <row r="282">
          <cell r="A282" t="str">
            <v>0602909000</v>
          </cell>
          <cell r="B282" t="str">
            <v>Demás plantas vivas (incluidas sus raíces) y esquejes; micelios</v>
          </cell>
        </row>
        <row r="283">
          <cell r="A283" t="str">
            <v>0810904000</v>
          </cell>
          <cell r="B283" t="str">
            <v>Pitahayas (cereus spp), frescas.</v>
          </cell>
        </row>
        <row r="284">
          <cell r="A284" t="str">
            <v>2308001000</v>
          </cell>
          <cell r="B284" t="str">
            <v>Harina de flores de marigold</v>
          </cell>
        </row>
        <row r="285">
          <cell r="A285" t="str">
            <v>2208600000</v>
          </cell>
          <cell r="B285" t="str">
            <v>Vodka</v>
          </cell>
        </row>
        <row r="286">
          <cell r="A286" t="str">
            <v>2104200000</v>
          </cell>
          <cell r="B286" t="str">
            <v>Preparaciones alimenticias compuestas homogeneizadas</v>
          </cell>
        </row>
        <row r="287">
          <cell r="A287" t="str">
            <v>1302320000</v>
          </cell>
          <cell r="B287" t="str">
            <v>Mucilagos y espesativos de la algarroba o de su semilla o de las semillas de guar, incluso modificadas</v>
          </cell>
        </row>
        <row r="288">
          <cell r="A288" t="str">
            <v>0803102000</v>
          </cell>
          <cell r="B288" t="str">
            <v>Plátano «plantains», secos</v>
          </cell>
        </row>
        <row r="289">
          <cell r="A289" t="str">
            <v>2106102000</v>
          </cell>
          <cell r="B289" t="str">
            <v>Sustancias proteicas texturadas</v>
          </cell>
        </row>
        <row r="290">
          <cell r="A290" t="str">
            <v>0713329000</v>
          </cell>
          <cell r="B290" t="str">
            <v>Frijol adzuki (phaseolus o vigna angularis) excepto para siembra</v>
          </cell>
        </row>
        <row r="291">
          <cell r="A291" t="str">
            <v>3301299000</v>
          </cell>
          <cell r="B291" t="str">
            <v>Los demas aceites esenciales, excepto de agrios.</v>
          </cell>
        </row>
        <row r="292">
          <cell r="A292" t="str">
            <v>1702909000</v>
          </cell>
          <cell r="B292" t="str">
            <v>Los demás azúcares, incluido el azúcar invertido y demás azúcares y jarabes de azúcar, con un contenido de fructosa sobre producto seco de 50% en peso</v>
          </cell>
        </row>
        <row r="293">
          <cell r="A293" t="str">
            <v>0701900000</v>
          </cell>
          <cell r="B293" t="str">
            <v>Demás papas (patatas) frescas o refrigeradas; excepto para siembra</v>
          </cell>
        </row>
        <row r="294">
          <cell r="A294" t="str">
            <v>0402999000</v>
          </cell>
          <cell r="B294" t="str">
            <v>Las demas leches y natas, concentradas o con adicion de azucar u otro edulcorante</v>
          </cell>
        </row>
        <row r="295">
          <cell r="A295" t="str">
            <v>0711900000</v>
          </cell>
          <cell r="B295" t="str">
            <v>Demas hortalizas; mezclas de hortalizas, conservadas provisionalmente, impropias para el consumo inmediato</v>
          </cell>
        </row>
        <row r="296">
          <cell r="A296" t="str">
            <v>1702301000</v>
          </cell>
          <cell r="B296" t="str">
            <v>Glucosa y jarabe de glucosa, con un contenido de glucosa superior o igual al 99 % en peso, expresado en glucosa anhidra, calculado sobre producto seco (dextrosa)</v>
          </cell>
        </row>
        <row r="297">
          <cell r="A297" t="str">
            <v>2309102000</v>
          </cell>
          <cell r="B297" t="str">
            <v>Alimentos para perros o gatos, acondicionados para la venta al por menor, presentados en envases herméticos, con un contenido de humedad superior o igual al 60 %</v>
          </cell>
        </row>
        <row r="298">
          <cell r="A298" t="str">
            <v>2306100000</v>
          </cell>
          <cell r="B298" t="str">
            <v>Tortas y demás residuos sólidos de la extracción de grasas o aceites de semillas de algodón</v>
          </cell>
        </row>
        <row r="299">
          <cell r="A299" t="str">
            <v>2009710000</v>
          </cell>
          <cell r="B299" t="str">
            <v>Jugo de manzana, sin fermentar y sin adición de alcohol, incluso con adición de azúcar u otro edulcorante, de valor brix inferior o igual a 20</v>
          </cell>
        </row>
        <row r="300">
          <cell r="A300" t="str">
            <v>2206000000</v>
          </cell>
          <cell r="B300" t="str">
            <v>Las demás bebidas fermentadas (por ejemplo: sidra, perada, aguamiel, sake); mezclas de bebidas fermentadas y mezclas de bebidas fermentadas y bebidas no alcohólicas, no expresadas ni comprendidas en otra parte</v>
          </cell>
        </row>
        <row r="301">
          <cell r="A301" t="str">
            <v>2403190000</v>
          </cell>
          <cell r="B301" t="str">
            <v>Los demás tabaco para fumar, incluso con sucedáneos de tabaco en cualquier proporción</v>
          </cell>
        </row>
        <row r="302">
          <cell r="A302" t="str">
            <v>1106301000</v>
          </cell>
          <cell r="B302" t="str">
            <v>Harina de bananas o plátanos</v>
          </cell>
        </row>
        <row r="303">
          <cell r="A303" t="str">
            <v>1005901200</v>
          </cell>
          <cell r="B303" t="str">
            <v>Maíz duro blanco</v>
          </cell>
        </row>
        <row r="304">
          <cell r="A304" t="str">
            <v>2208709000</v>
          </cell>
          <cell r="B304" t="str">
            <v>Los demás licores</v>
          </cell>
        </row>
        <row r="305">
          <cell r="A305" t="str">
            <v>5101190000</v>
          </cell>
          <cell r="B305" t="str">
            <v>Las demás lana sin cardar ni peinar, sucia</v>
          </cell>
        </row>
        <row r="306">
          <cell r="A306" t="str">
            <v>0711510000</v>
          </cell>
          <cell r="B306" t="str">
            <v>Hongos del género agaricus conservadas provisionalmente, pero todavía impropias para consumo inmediato.</v>
          </cell>
        </row>
        <row r="307">
          <cell r="A307" t="str">
            <v>1108130000</v>
          </cell>
          <cell r="B307" t="str">
            <v>Fecula de papa (patata)</v>
          </cell>
        </row>
        <row r="308">
          <cell r="A308" t="str">
            <v>2201100030</v>
          </cell>
          <cell r="B308" t="str">
            <v>Agua gaseada</v>
          </cell>
        </row>
        <row r="309">
          <cell r="A309" t="str">
            <v>0709999000</v>
          </cell>
          <cell r="B309" t="str">
            <v>Demás hortalizas frescas o refrigeradas</v>
          </cell>
        </row>
        <row r="310">
          <cell r="A310" t="str">
            <v>3201100000</v>
          </cell>
          <cell r="B310" t="str">
            <v>Extracto de quebracho</v>
          </cell>
        </row>
        <row r="311">
          <cell r="A311" t="str">
            <v>4407291000</v>
          </cell>
          <cell r="B311" t="str">
            <v>Madera tropical de ipé (cañahuate, ébano verde, lapacho, polvillo, roble morado, tahuari negro, tajibo) (tabebuia spp.), aserrada o desbastada longitudinalmente de espesor superior a 6 mm</v>
          </cell>
        </row>
        <row r="312">
          <cell r="A312" t="str">
            <v>0811909200</v>
          </cell>
          <cell r="B312" t="str">
            <v>Camu camu (myrciaria dubia), sin cocer o cocidos en agua o vapor, congelados</v>
          </cell>
        </row>
        <row r="313">
          <cell r="A313" t="str">
            <v>0101299000</v>
          </cell>
          <cell r="B313" t="str">
            <v>Equino vivo para trabajo</v>
          </cell>
        </row>
        <row r="314">
          <cell r="A314" t="str">
            <v>1005902000</v>
          </cell>
          <cell r="B314" t="str">
            <v>Maíz reventon (zea mays convar. microsperma o zea mays var. everta)</v>
          </cell>
        </row>
        <row r="315">
          <cell r="A315" t="str">
            <v>1902200000</v>
          </cell>
          <cell r="B315" t="str">
            <v>Pastas alimenticias rellenas, incluso cocidas o preparadas de otra forma</v>
          </cell>
        </row>
        <row r="316">
          <cell r="A316" t="str">
            <v>1103130000</v>
          </cell>
          <cell r="B316" t="str">
            <v>Grañones y semola de maiz</v>
          </cell>
        </row>
        <row r="317">
          <cell r="A317" t="str">
            <v>0906110000</v>
          </cell>
          <cell r="B317" t="str">
            <v>Canela (cinnamomum zeylanicum blume), sin triturar ni pulverizar</v>
          </cell>
        </row>
        <row r="318">
          <cell r="A318" t="str">
            <v>3203001700</v>
          </cell>
          <cell r="B318" t="str">
            <v>Colorantes de origen vegetal de cúrcuma</v>
          </cell>
        </row>
        <row r="319">
          <cell r="A319" t="str">
            <v>3301909000</v>
          </cell>
          <cell r="B319" t="str">
            <v>Los demás aceites esenciales</v>
          </cell>
        </row>
        <row r="320">
          <cell r="A320" t="str">
            <v>1103110000</v>
          </cell>
          <cell r="B320" t="str">
            <v>Grañones y semola de trigo</v>
          </cell>
        </row>
        <row r="321">
          <cell r="A321" t="str">
            <v>1214900000</v>
          </cell>
          <cell r="B321" t="str">
            <v>Los demás nabos forrajeros, remolachas forrajeras, raíces forrajeras, heno, trébol, esparceta, coles forrajeras, altramuces, vezas y productos forrajeros similares, incluso en «pellets»</v>
          </cell>
        </row>
        <row r="322">
          <cell r="A322" t="str">
            <v>1702904000</v>
          </cell>
          <cell r="B322" t="str">
            <v>Los demás jarabes, con un contenido de fructosa sobre producto seco de 50% en peso</v>
          </cell>
        </row>
        <row r="323">
          <cell r="A323" t="str">
            <v>0403200010</v>
          </cell>
          <cell r="B323" t="str">
            <v>Yogur aromatizados o con frutas u otros frutos o cacao, incluso con adición de azúcar u otro edulcorante</v>
          </cell>
        </row>
        <row r="324">
          <cell r="A324" t="str">
            <v>0504002000</v>
          </cell>
          <cell r="B324" t="str">
            <v>Tripas de animales, excepto de pescados, enteros o en trozos, frescos, refrigerados, congelados, salados o en salmuera, secos o ahumados.</v>
          </cell>
        </row>
        <row r="325">
          <cell r="A325" t="str">
            <v>0801119000</v>
          </cell>
          <cell r="B325" t="str">
            <v>Los demas cocos secos</v>
          </cell>
        </row>
        <row r="326">
          <cell r="A326" t="str">
            <v>0910999000</v>
          </cell>
          <cell r="B326" t="str">
            <v>Demás especias; excepto hojas de laurel</v>
          </cell>
        </row>
        <row r="327">
          <cell r="A327" t="str">
            <v>1502109010</v>
          </cell>
          <cell r="B327" t="str">
            <v>Sebo de animales de las especies bovina, ovina o caprina, en rama</v>
          </cell>
        </row>
        <row r="328">
          <cell r="A328" t="str">
            <v>0710900000</v>
          </cell>
          <cell r="B328" t="str">
            <v>Mezclas de hortalizas congeladas</v>
          </cell>
        </row>
        <row r="329">
          <cell r="A329" t="str">
            <v>2102300000</v>
          </cell>
          <cell r="B329" t="str">
            <v>Polvos preparados para esponjar masas</v>
          </cell>
        </row>
        <row r="330">
          <cell r="A330" t="str">
            <v>0709991000</v>
          </cell>
          <cell r="B330" t="str">
            <v>Maíz dulce (zea mays var. saccharata) frescos o refrigerados</v>
          </cell>
        </row>
        <row r="331">
          <cell r="A331" t="str">
            <v>1806100000</v>
          </cell>
          <cell r="B331" t="str">
            <v>Cacao en polvo con adición de azúcar u otro edulcorante</v>
          </cell>
        </row>
        <row r="332">
          <cell r="A332" t="str">
            <v>3203002900</v>
          </cell>
          <cell r="B332" t="str">
            <v>Las demas colorantes de origen animal</v>
          </cell>
        </row>
        <row r="333">
          <cell r="A333" t="str">
            <v>0712200000</v>
          </cell>
          <cell r="B333" t="str">
            <v>Cebollas secas, cortadas en trozos o rodajas, o trituradas, o pulverizadas, sin otra preparacion</v>
          </cell>
        </row>
        <row r="334">
          <cell r="A334" t="str">
            <v>1001991000</v>
          </cell>
          <cell r="B334" t="str">
            <v>Trigo s/m</v>
          </cell>
        </row>
        <row r="335">
          <cell r="A335" t="str">
            <v>1104291000</v>
          </cell>
          <cell r="B335" t="str">
            <v>Cebada mondados, perlados, troceados o quebrantados</v>
          </cell>
        </row>
        <row r="336">
          <cell r="A336" t="str">
            <v>2201100012</v>
          </cell>
          <cell r="B336" t="str">
            <v>Agua mineral artificial, incluso gaseada</v>
          </cell>
        </row>
        <row r="337">
          <cell r="A337" t="str">
            <v>1602500000</v>
          </cell>
          <cell r="B337" t="str">
            <v>Preparaciones y conservas de la especie bovina</v>
          </cell>
        </row>
        <row r="338">
          <cell r="A338" t="str">
            <v>2001901000</v>
          </cell>
          <cell r="B338" t="str">
            <v>Aceitunas preparados o conservados en vinagre o en ácido acético</v>
          </cell>
        </row>
        <row r="339">
          <cell r="A339" t="str">
            <v>0602200000</v>
          </cell>
          <cell r="B339" t="str">
            <v>Arboles, arbustos y matas, de frutas o de otros frutos comestibles, incluso injertados</v>
          </cell>
        </row>
        <row r="340">
          <cell r="A340" t="str">
            <v>1003900000</v>
          </cell>
          <cell r="B340" t="str">
            <v>Las demás cebada</v>
          </cell>
        </row>
        <row r="341">
          <cell r="A341" t="str">
            <v>1105100000</v>
          </cell>
          <cell r="B341" t="str">
            <v>Harina, semola y polvo de papa</v>
          </cell>
        </row>
        <row r="342">
          <cell r="A342" t="str">
            <v>0909610000</v>
          </cell>
          <cell r="B342" t="str">
            <v>Semillas de anís, badiana, alcaravea o hinojo; bayas de enebro, sin triturar ni pulverizar</v>
          </cell>
        </row>
        <row r="343">
          <cell r="A343" t="str">
            <v>0814009000</v>
          </cell>
          <cell r="B343" t="str">
            <v>Demás cortezas de agrios (cítricos), melones o sandías, frescas, congeladas, secas o presentadas en agua salada, sulfurosa o adicionada de otras sustancias para su conservación provisional.</v>
          </cell>
        </row>
        <row r="344">
          <cell r="A344" t="str">
            <v>1804002000</v>
          </cell>
          <cell r="B344" t="str">
            <v>Grasa y aceite de cacao</v>
          </cell>
        </row>
        <row r="345">
          <cell r="A345" t="str">
            <v>0902100000</v>
          </cell>
          <cell r="B345" t="str">
            <v>Te verde (sin fermentar) presentado en envases inmediatos con un contenido &lt;= 3 kg</v>
          </cell>
        </row>
        <row r="346">
          <cell r="A346" t="str">
            <v>0702000000</v>
          </cell>
          <cell r="B346" t="str">
            <v>Tomates frescos o refrigerados.</v>
          </cell>
        </row>
        <row r="347">
          <cell r="A347" t="str">
            <v>5203000000</v>
          </cell>
          <cell r="B347" t="str">
            <v>Algodón cardado o peinado</v>
          </cell>
        </row>
        <row r="348">
          <cell r="A348" t="str">
            <v>0810902000</v>
          </cell>
          <cell r="B348" t="str">
            <v>Chirimoya, guanábana y demás anonas (annona spp), frescas.</v>
          </cell>
        </row>
        <row r="349">
          <cell r="A349" t="str">
            <v>1207991000</v>
          </cell>
          <cell r="B349" t="str">
            <v>Demás semillas y frutos oleaginosos para siembra</v>
          </cell>
        </row>
        <row r="350">
          <cell r="A350" t="str">
            <v>0901212000</v>
          </cell>
          <cell r="B350" t="str">
            <v>Cafe tostado, sin descafeinar, molido</v>
          </cell>
        </row>
        <row r="351">
          <cell r="A351" t="str">
            <v>3505100000</v>
          </cell>
          <cell r="B351" t="str">
            <v>Dextrina y demás almidones y féculas modificados</v>
          </cell>
        </row>
        <row r="352">
          <cell r="A352" t="str">
            <v>1302191900</v>
          </cell>
          <cell r="B352" t="str">
            <v>Los demás extractos de uña de gato</v>
          </cell>
        </row>
        <row r="353">
          <cell r="A353" t="str">
            <v>1901109900</v>
          </cell>
          <cell r="B353" t="str">
            <v>Las demás preparaciones para la alimentación de lactantes o niños de corta edad, acondicionadas para la venta al por menor, a base de harina, sémola, almidón, fécula o extracto de malta</v>
          </cell>
        </row>
        <row r="354">
          <cell r="A354" t="str">
            <v>4407210000</v>
          </cell>
          <cell r="B354" t="str">
            <v>Madera tropical mahogany (swietenia spp.) aserrada o desbastada longitudinalmente de espesor superior a 6 mm</v>
          </cell>
        </row>
        <row r="355">
          <cell r="A355" t="str">
            <v>0407900000</v>
          </cell>
          <cell r="B355" t="str">
            <v>Los demás huevos de ave</v>
          </cell>
        </row>
        <row r="356">
          <cell r="A356" t="str">
            <v>0713339100</v>
          </cell>
          <cell r="B356" t="str">
            <v>Frijol negro excepto para siembra</v>
          </cell>
        </row>
        <row r="357">
          <cell r="A357" t="str">
            <v>1211906000</v>
          </cell>
          <cell r="B357" t="str">
            <v>Hierbaluisa (cymbopogon citratus)</v>
          </cell>
        </row>
        <row r="358">
          <cell r="A358" t="str">
            <v>0510001000</v>
          </cell>
          <cell r="B358" t="str">
            <v>Bilis, incluso desecada; glándulas y demás sustancias de origen animal utilizadas para la preparación de productos farmacéuticos, frescas, refrigeradas, congeladas o conservadas provisionalmente de otra forma</v>
          </cell>
        </row>
        <row r="359">
          <cell r="A359" t="str">
            <v>0106110000</v>
          </cell>
          <cell r="B359" t="str">
            <v>Primates</v>
          </cell>
        </row>
        <row r="360">
          <cell r="A360" t="str">
            <v>1008909900</v>
          </cell>
          <cell r="B360" t="str">
            <v>Los demas cereales</v>
          </cell>
        </row>
        <row r="361">
          <cell r="A361" t="str">
            <v>2402100000</v>
          </cell>
          <cell r="B361" t="str">
            <v>Cigarros (puros) (incluso despuntados) y cigarritos (puritos), que contengan tabaco</v>
          </cell>
        </row>
        <row r="362">
          <cell r="A362" t="str">
            <v>1106100000</v>
          </cell>
          <cell r="B362" t="str">
            <v>Harina, semola, y polvo de las hortalizas de la partida 07.13</v>
          </cell>
        </row>
        <row r="363">
          <cell r="A363" t="str">
            <v>2005590000</v>
          </cell>
          <cell r="B363" t="str">
            <v>Los demas frijoles preparados o conservados, sin congelar</v>
          </cell>
        </row>
        <row r="364">
          <cell r="A364" t="str">
            <v>4407119000</v>
          </cell>
          <cell r="B364" t="str">
            <v>Las demás madera de pino aserrada o desbastada longitudinalmente, de espesor superior a 6 mm</v>
          </cell>
        </row>
        <row r="365">
          <cell r="A365" t="str">
            <v>1204009000</v>
          </cell>
          <cell r="B365" t="str">
            <v>Las demás semillas de lino, incluso quebrantadas</v>
          </cell>
        </row>
        <row r="366">
          <cell r="A366" t="str">
            <v>4409221020</v>
          </cell>
          <cell r="B366" t="str">
            <v>Madera moldurada, perfilada longitudinalmente de maderas tropicales, de ipé (cañahuate, ébano verde, lapacho, polvillo, roble morado, tahuari negro, tajibo)</v>
          </cell>
        </row>
        <row r="367">
          <cell r="A367" t="str">
            <v>1207999100</v>
          </cell>
          <cell r="B367" t="str">
            <v>Semilla de karité, excepto para siembra</v>
          </cell>
        </row>
        <row r="368">
          <cell r="A368" t="str">
            <v>1515500000</v>
          </cell>
          <cell r="B368" t="str">
            <v>Aceite de sésamo (ajonjolí) y sus fracciones</v>
          </cell>
        </row>
        <row r="369">
          <cell r="A369" t="str">
            <v>2106906900</v>
          </cell>
          <cell r="B369" t="str">
            <v>Las demás preparaciones edulcorantes</v>
          </cell>
        </row>
        <row r="370">
          <cell r="A370" t="str">
            <v>0106900000</v>
          </cell>
          <cell r="B370" t="str">
            <v>Los demas animales vivos</v>
          </cell>
        </row>
        <row r="371">
          <cell r="A371" t="str">
            <v>2106907400</v>
          </cell>
          <cell r="B371" t="str">
            <v>Complementos y suplementos alimenticios que contengan como ingrediente principal una o más vitaminas</v>
          </cell>
        </row>
        <row r="372">
          <cell r="A372" t="str">
            <v>2101120000</v>
          </cell>
          <cell r="B372" t="str">
            <v>Preparaciones a base de extractos, esencias o concentrados o a base de café</v>
          </cell>
        </row>
        <row r="373">
          <cell r="A373" t="str">
            <v>2009500000</v>
          </cell>
          <cell r="B373" t="str">
            <v>Jugo de tomate, sin fermentar y sin adición de alcohol, incluso con adición de azúcar u otro edulcorante</v>
          </cell>
        </row>
        <row r="374">
          <cell r="A374" t="str">
            <v>1301909090</v>
          </cell>
          <cell r="B374" t="str">
            <v>Los demás gomas, resinas, gomorresinas y oleorresinas (por ejemplo: bálsamos), naturales</v>
          </cell>
        </row>
        <row r="375">
          <cell r="A375" t="str">
            <v>0901900000</v>
          </cell>
          <cell r="B375" t="str">
            <v>Los demas cafes; cascara y cascarilla de cafe; sucedaneos del cafe que contengan café en cualquier proporción</v>
          </cell>
        </row>
        <row r="376">
          <cell r="A376" t="str">
            <v>1202410000</v>
          </cell>
          <cell r="B376" t="str">
            <v>Manies con cascara, excepto para siembra</v>
          </cell>
        </row>
        <row r="377">
          <cell r="A377" t="str">
            <v>2009190000</v>
          </cell>
          <cell r="B377" t="str">
            <v>Demás jugos de naranja, sin fermentar y sin adición de alcohol, incluso con adición de azúcar u otro edulcorante</v>
          </cell>
        </row>
        <row r="378">
          <cell r="A378" t="str">
            <v>0910910000</v>
          </cell>
          <cell r="B378" t="str">
            <v>Mezclas previstas en la nota 1 b) de este capítulo</v>
          </cell>
        </row>
        <row r="379">
          <cell r="A379" t="str">
            <v>1209994000</v>
          </cell>
          <cell r="B379" t="str">
            <v>Semillas de achiote (onoto, bija)</v>
          </cell>
        </row>
        <row r="380">
          <cell r="A380" t="str">
            <v>0713409000</v>
          </cell>
          <cell r="B380" t="str">
            <v>Lentejas excepto para la siembra</v>
          </cell>
        </row>
        <row r="381">
          <cell r="A381" t="str">
            <v>1104190000</v>
          </cell>
          <cell r="B381" t="str">
            <v>Granos aplastados o en copos de los demas cereales</v>
          </cell>
        </row>
        <row r="382">
          <cell r="A382" t="str">
            <v>1206001000</v>
          </cell>
          <cell r="B382" t="str">
            <v>Semillas de girasol, incluso quebrantadas, para siembra</v>
          </cell>
        </row>
        <row r="383">
          <cell r="A383" t="str">
            <v>1210100000</v>
          </cell>
          <cell r="B383" t="str">
            <v>Conos de lupulo sin triturar ni moler ni en "pellets"</v>
          </cell>
        </row>
        <row r="384">
          <cell r="A384" t="str">
            <v>1702110000</v>
          </cell>
          <cell r="B384" t="str">
            <v>Lactosa y jarabe de lactosa, con un contenido de lactosa superior o igual al 99 % en peso, expresado en lactosa anhidra, calculado sobre producto seco</v>
          </cell>
        </row>
        <row r="385">
          <cell r="A385" t="str">
            <v>1702200000</v>
          </cell>
          <cell r="B385" t="str">
            <v>Azucar y jarabe de arce ("maple")</v>
          </cell>
        </row>
        <row r="386">
          <cell r="A386" t="str">
            <v>2208300000</v>
          </cell>
          <cell r="B386" t="str">
            <v>Whisky</v>
          </cell>
        </row>
        <row r="387">
          <cell r="A387" t="str">
            <v>3824600000</v>
          </cell>
          <cell r="B387" t="str">
            <v>Sorbitol, excepto el de la subpartida no. 2905.44.00</v>
          </cell>
        </row>
        <row r="388">
          <cell r="A388" t="str">
            <v>1904200000</v>
          </cell>
          <cell r="B388" t="str">
            <v>Preparaciones alimenticias obtenidas con copos de cereales sin tostar o con mezclas de copos de cereales sin tostar y copos de cereales tostados o cereales inflados</v>
          </cell>
        </row>
        <row r="389">
          <cell r="A389" t="str">
            <v>1005901100</v>
          </cell>
          <cell r="B389" t="str">
            <v>Maíz duro amarillo</v>
          </cell>
        </row>
        <row r="390">
          <cell r="A390" t="str">
            <v>1507901000</v>
          </cell>
          <cell r="B390" t="str">
            <v>Aceite de soya con adición de sustancias desnaturalizantes en una proporción inferior o igual al 1 %</v>
          </cell>
        </row>
        <row r="391">
          <cell r="A391" t="str">
            <v>0106190000</v>
          </cell>
          <cell r="B391" t="str">
            <v>Los demas mamiferos</v>
          </cell>
        </row>
        <row r="392">
          <cell r="A392" t="str">
            <v>1212920000</v>
          </cell>
          <cell r="B392" t="str">
            <v>Algarrobas frescas , refrigeradas , congeladas o secas</v>
          </cell>
        </row>
        <row r="393">
          <cell r="A393" t="str">
            <v>0709920000</v>
          </cell>
          <cell r="B393" t="str">
            <v>Aceitunas frescas o refrigeradas</v>
          </cell>
        </row>
        <row r="394">
          <cell r="A394" t="str">
            <v>1209911000</v>
          </cell>
          <cell r="B394" t="str">
            <v>Semilla de cebollas, puerros (poros), ajos y del género allium</v>
          </cell>
        </row>
        <row r="395">
          <cell r="A395" t="str">
            <v>2008800000</v>
          </cell>
          <cell r="B395" t="str">
            <v>Fresas (frutillas) preparados o conservados de otro modo, incluso con adición de azúcar u otro edulcorante o alcohol</v>
          </cell>
        </row>
        <row r="396">
          <cell r="A396" t="str">
            <v>2106905000</v>
          </cell>
          <cell r="B396" t="str">
            <v>Mejoradores de panificación</v>
          </cell>
        </row>
        <row r="397">
          <cell r="A397" t="str">
            <v>1207409000</v>
          </cell>
          <cell r="B397" t="str">
            <v>Semilla de sésamo (ajonjolí), excepto para siembra</v>
          </cell>
        </row>
        <row r="398">
          <cell r="A398" t="str">
            <v>3203001200</v>
          </cell>
          <cell r="B398" t="str">
            <v>Colorantes de origen vegetal de clorofilas</v>
          </cell>
        </row>
        <row r="399">
          <cell r="A399" t="str">
            <v>4404200000</v>
          </cell>
          <cell r="B399" t="str">
            <v>Flejes de madera distinta de la de coníferas</v>
          </cell>
        </row>
        <row r="400">
          <cell r="A400" t="str">
            <v>0407219000</v>
          </cell>
          <cell r="B400" t="str">
            <v>Los demás huevos frescos de gallinas (con cáscara)</v>
          </cell>
        </row>
        <row r="401">
          <cell r="A401" t="str">
            <v>3301902000</v>
          </cell>
          <cell r="B401" t="str">
            <v>Oleorresinas de extraccion</v>
          </cell>
        </row>
        <row r="402">
          <cell r="A402" t="str">
            <v>0709910000</v>
          </cell>
          <cell r="B402" t="str">
            <v>Alcachofas (alcauciles) frescas o refrigeradas</v>
          </cell>
        </row>
        <row r="403">
          <cell r="A403" t="str">
            <v>1212991000</v>
          </cell>
          <cell r="B403" t="str">
            <v>Estevia (stevia) (stevia rebaudiana) frescas , refrigeradas , congeladas o secas</v>
          </cell>
        </row>
        <row r="404">
          <cell r="A404" t="str">
            <v>2009120000</v>
          </cell>
          <cell r="B404" t="str">
            <v>Jugo de naranja sin congelar, de valor brix inferior o igual a 20, sin fermentar y sin adición de alcohol, incluso con adición de azúcar u otro edulcorante</v>
          </cell>
        </row>
        <row r="405">
          <cell r="A405" t="str">
            <v>0811909500</v>
          </cell>
          <cell r="B405" t="str">
            <v>Guanábana (annona muricata), sin cocer o cocidos en agua o vapor, congelados</v>
          </cell>
        </row>
        <row r="406">
          <cell r="A406" t="str">
            <v>0602901000</v>
          </cell>
          <cell r="B406" t="str">
            <v>Orquideas, incluidos sus esquejes enraizados</v>
          </cell>
        </row>
        <row r="407">
          <cell r="A407" t="str">
            <v>0905100000</v>
          </cell>
          <cell r="B407" t="str">
            <v>Vainilla, sin triturar ni pulverizar</v>
          </cell>
        </row>
        <row r="408">
          <cell r="A408" t="str">
            <v>0206900000</v>
          </cell>
          <cell r="B408" t="str">
            <v>Los demas despojos comestibles, congelados</v>
          </cell>
        </row>
        <row r="409">
          <cell r="A409" t="str">
            <v>1212210000</v>
          </cell>
          <cell r="B409" t="str">
            <v>Algas aptas para la alimentaciën humana</v>
          </cell>
        </row>
        <row r="410">
          <cell r="A410" t="str">
            <v>1005901900</v>
          </cell>
          <cell r="B410" t="str">
            <v>Los demás maíz duro</v>
          </cell>
        </row>
        <row r="411">
          <cell r="A411" t="str">
            <v>1209290000</v>
          </cell>
          <cell r="B411" t="str">
            <v>Las demás semillas forrajeras para siembra</v>
          </cell>
        </row>
        <row r="412">
          <cell r="A412" t="str">
            <v>1515900010</v>
          </cell>
          <cell r="B412" t="str">
            <v>Aceite de tung y sus fracciones</v>
          </cell>
        </row>
        <row r="413">
          <cell r="A413" t="str">
            <v>0207140021</v>
          </cell>
          <cell r="B413" t="str">
            <v>Cuartos traseros sin deshuesar de aves de la especie gallus domesticus</v>
          </cell>
        </row>
        <row r="414">
          <cell r="A414" t="str">
            <v>0910991000</v>
          </cell>
          <cell r="B414" t="str">
            <v>Hojas de laurel</v>
          </cell>
        </row>
        <row r="415">
          <cell r="A415" t="str">
            <v>1109000000</v>
          </cell>
          <cell r="B415" t="str">
            <v>Gluten de trigo, incluso seco.</v>
          </cell>
        </row>
        <row r="416">
          <cell r="A416" t="str">
            <v>2003900000</v>
          </cell>
          <cell r="B416" t="str">
            <v>Los demás hongos y trufas, preparados o conservados</v>
          </cell>
        </row>
        <row r="417">
          <cell r="A417" t="str">
            <v>0603110000</v>
          </cell>
          <cell r="B417" t="str">
            <v>Rosas frescas cortadas para ramos o adornos</v>
          </cell>
        </row>
        <row r="418">
          <cell r="A418" t="str">
            <v>1210200000</v>
          </cell>
          <cell r="B418" t="str">
            <v>Conos de lupulo triturados, molidos o en "pellets"; lupulino</v>
          </cell>
        </row>
        <row r="419">
          <cell r="A419" t="str">
            <v>2208902000</v>
          </cell>
          <cell r="B419" t="str">
            <v>Aguardiente de agaves (tequila y similares)</v>
          </cell>
        </row>
        <row r="420">
          <cell r="A420" t="str">
            <v>0909320000</v>
          </cell>
          <cell r="B420" t="str">
            <v>Semillas de comino, trituradas o pulverizadas</v>
          </cell>
        </row>
        <row r="421">
          <cell r="A421" t="str">
            <v>0809300000</v>
          </cell>
          <cell r="B421" t="str">
            <v>Duraznos (melocotones), incluidos los grinones y nectarinas, frescos</v>
          </cell>
        </row>
        <row r="422">
          <cell r="A422" t="str">
            <v>0603191000</v>
          </cell>
          <cell r="B422" t="str">
            <v>Gypsophila (lluvia, ilusion) (gypsophilia paniculata l)</v>
          </cell>
        </row>
        <row r="423">
          <cell r="A423" t="str">
            <v>0904120000</v>
          </cell>
          <cell r="B423" t="str">
            <v>Pimienta triturada o pulverizada</v>
          </cell>
        </row>
        <row r="424">
          <cell r="A424" t="str">
            <v>1107200000</v>
          </cell>
          <cell r="B424" t="str">
            <v>Malta tostada</v>
          </cell>
        </row>
        <row r="425">
          <cell r="A425" t="str">
            <v>0405100000</v>
          </cell>
          <cell r="B425" t="str">
            <v>Mantequilla (manteca)</v>
          </cell>
        </row>
        <row r="426">
          <cell r="A426" t="str">
            <v>0603900000</v>
          </cell>
          <cell r="B426" t="str">
            <v>Flores y capullos,cortados para ramos o adornos,secos,blanqueados,teñidos,impregnados o prep. de otra forma</v>
          </cell>
        </row>
        <row r="427">
          <cell r="A427" t="str">
            <v>0403200090</v>
          </cell>
          <cell r="B427" t="str">
            <v>Los demás yogur</v>
          </cell>
        </row>
        <row r="428">
          <cell r="A428" t="str">
            <v>0805400000</v>
          </cell>
          <cell r="B428" t="str">
            <v>Toronjas y pomelos, frescos o secos</v>
          </cell>
        </row>
        <row r="429">
          <cell r="A429" t="str">
            <v>2204100000</v>
          </cell>
          <cell r="B429" t="str">
            <v>Vino espumoso</v>
          </cell>
        </row>
        <row r="430">
          <cell r="A430" t="str">
            <v>1507909000</v>
          </cell>
          <cell r="B430" t="str">
            <v>Los demás aceite de soya y sus fracciones, incluso refinado, pero sin modificar químicamente</v>
          </cell>
        </row>
        <row r="431">
          <cell r="A431" t="str">
            <v>3503001000</v>
          </cell>
          <cell r="B431" t="str">
            <v>Gelatinas y sus derivados</v>
          </cell>
        </row>
        <row r="432">
          <cell r="A432" t="str">
            <v>2002100000</v>
          </cell>
          <cell r="B432" t="str">
            <v>Tomates enteros o en trozos, preparados o conservados</v>
          </cell>
        </row>
        <row r="433">
          <cell r="A433" t="str">
            <v>2007911000</v>
          </cell>
          <cell r="B433" t="str">
            <v>Preparaciones homogeneizadas de confituras, jaleas y mermeladas de frutos agrios, obtenidos por cocción, incluso con adición de azúcar u otro edulcorante</v>
          </cell>
        </row>
        <row r="434">
          <cell r="A434" t="str">
            <v>0208900010</v>
          </cell>
          <cell r="B434" t="str">
            <v>Carne de cuy (cobayo, conejillo de indias) (cavia porcellus)</v>
          </cell>
        </row>
        <row r="435">
          <cell r="A435" t="str">
            <v>0709510000</v>
          </cell>
          <cell r="B435" t="str">
            <v>Hongos del género agaricus, frescos o refrigerados</v>
          </cell>
        </row>
        <row r="436">
          <cell r="A436" t="str">
            <v>0905200000</v>
          </cell>
          <cell r="B436" t="str">
            <v>Vainilla, triturada o pulverizada</v>
          </cell>
        </row>
        <row r="437">
          <cell r="A437" t="str">
            <v>2001100000</v>
          </cell>
          <cell r="B437" t="str">
            <v>Pepinos y pepinillos preparados o conservados en vinagre o en ácido acético</v>
          </cell>
        </row>
        <row r="438">
          <cell r="A438" t="str">
            <v>2106101900</v>
          </cell>
          <cell r="B438" t="str">
            <v>Los demás concentrados de proteínas y sustancias proteicas texturadas</v>
          </cell>
        </row>
        <row r="439">
          <cell r="A439" t="str">
            <v>1103190000</v>
          </cell>
          <cell r="B439" t="str">
            <v>Grañones y semola de los demas cereales</v>
          </cell>
        </row>
        <row r="440">
          <cell r="A440" t="str">
            <v>1208100000</v>
          </cell>
          <cell r="B440" t="str">
            <v>Harina de habas (porotos, frijoles, frejoles) de soya</v>
          </cell>
        </row>
        <row r="441">
          <cell r="A441" t="str">
            <v>1702902000</v>
          </cell>
          <cell r="B441" t="str">
            <v>Azucar y melaza caramelizados</v>
          </cell>
        </row>
        <row r="442">
          <cell r="A442" t="str">
            <v>0712901000</v>
          </cell>
          <cell r="B442" t="str">
            <v>Ajos secos</v>
          </cell>
        </row>
        <row r="443">
          <cell r="A443" t="str">
            <v>2208500000</v>
          </cell>
          <cell r="B443" t="str">
            <v>Gin y ginebra</v>
          </cell>
        </row>
        <row r="444">
          <cell r="A444" t="str">
            <v>2103302000</v>
          </cell>
          <cell r="B444" t="str">
            <v>Mostaza preparada</v>
          </cell>
        </row>
        <row r="445">
          <cell r="A445" t="str">
            <v>0807190000</v>
          </cell>
          <cell r="B445" t="str">
            <v>Melones frescos</v>
          </cell>
        </row>
        <row r="446">
          <cell r="A446" t="str">
            <v>0909620000</v>
          </cell>
          <cell r="B446" t="str">
            <v>Semillas de anís, badiana, alcaravea o hinojo; bayas de enebro, trituradas o pulverizadas</v>
          </cell>
        </row>
        <row r="447">
          <cell r="A447" t="str">
            <v>0810200000</v>
          </cell>
          <cell r="B447" t="str">
            <v>Frambuesas, zarzamoras, moras y moras-frambuesa, frescas</v>
          </cell>
        </row>
        <row r="448">
          <cell r="A448" t="str">
            <v>0404109000</v>
          </cell>
          <cell r="B448" t="str">
            <v>Los demás lactosueros aunque estén modificado, incluso concentrados o con adición de azúcar u otro edulcorante</v>
          </cell>
        </row>
        <row r="449">
          <cell r="A449" t="str">
            <v>1302199100</v>
          </cell>
          <cell r="B449" t="str">
            <v>Demás jugos y extractos vegetales, presentados o acondicionados para la venta al por menor</v>
          </cell>
        </row>
        <row r="450">
          <cell r="A450" t="str">
            <v>0902400000</v>
          </cell>
          <cell r="B450" t="str">
            <v>Te negro (fermentado) y te parcialmente fermentado, presentados de otra forma</v>
          </cell>
        </row>
        <row r="451">
          <cell r="A451" t="str">
            <v>0708900000</v>
          </cell>
          <cell r="B451" t="str">
            <v>Demás hortalizas de vaina, aunque estén desvainadas, frescas o refrigeradas</v>
          </cell>
        </row>
        <row r="452">
          <cell r="A452" t="str">
            <v>1302191100</v>
          </cell>
          <cell r="B452" t="str">
            <v>Los demas extractos de uña de gato presentado o acondicionado para la venta al por menor</v>
          </cell>
        </row>
        <row r="453">
          <cell r="A453" t="str">
            <v>1513110000</v>
          </cell>
          <cell r="B453" t="str">
            <v>Aceite de coco en bruto</v>
          </cell>
        </row>
        <row r="454">
          <cell r="A454" t="str">
            <v>0810500000</v>
          </cell>
          <cell r="B454" t="str">
            <v>Kiwis frescos</v>
          </cell>
        </row>
        <row r="455">
          <cell r="A455" t="str">
            <v>0713209000</v>
          </cell>
          <cell r="B455" t="str">
            <v>Los demas garbanzos, exepto para la siembra</v>
          </cell>
        </row>
        <row r="456">
          <cell r="A456" t="str">
            <v>0907200000</v>
          </cell>
          <cell r="B456" t="str">
            <v>Clavos triturados o pulverizados</v>
          </cell>
        </row>
        <row r="457">
          <cell r="A457" t="str">
            <v>0902200000</v>
          </cell>
          <cell r="B457" t="str">
            <v>Te verde (sin fermentar) presentado de otra forma</v>
          </cell>
        </row>
        <row r="458">
          <cell r="A458" t="str">
            <v>0801190000</v>
          </cell>
          <cell r="B458" t="str">
            <v>Cocos frescos</v>
          </cell>
        </row>
        <row r="459">
          <cell r="A459" t="str">
            <v>1102901000</v>
          </cell>
          <cell r="B459" t="str">
            <v>Las demás harina de centeno</v>
          </cell>
        </row>
        <row r="460">
          <cell r="A460" t="str">
            <v>0407110000</v>
          </cell>
          <cell r="B460" t="str">
            <v>Huevos fecundados para incuvacion de gallina de la especie gallus</v>
          </cell>
        </row>
        <row r="461">
          <cell r="A461" t="str">
            <v>0602101000</v>
          </cell>
          <cell r="B461" t="str">
            <v>Orquideas</v>
          </cell>
        </row>
        <row r="462">
          <cell r="A462" t="str">
            <v>5002000000</v>
          </cell>
          <cell r="B462" t="str">
            <v>Seda cruda (sin torcer)</v>
          </cell>
        </row>
        <row r="463">
          <cell r="A463" t="str">
            <v>1401100000</v>
          </cell>
          <cell r="B463" t="str">
            <v>Bambú utilizadas principalmente en cestería o espartería</v>
          </cell>
        </row>
        <row r="464">
          <cell r="A464" t="str">
            <v>2306900000</v>
          </cell>
          <cell r="B464" t="str">
            <v>Los demás tortas y demás residuos sólidos de la extracción de grasas o aceites vegetales</v>
          </cell>
        </row>
        <row r="465">
          <cell r="A465" t="str">
            <v>0906200000</v>
          </cell>
          <cell r="B465" t="str">
            <v>Canela y flores de canelero, trituradas o pulverizadas</v>
          </cell>
        </row>
        <row r="466">
          <cell r="A466" t="str">
            <v>0904110000</v>
          </cell>
          <cell r="B466" t="str">
            <v>Pimienta sin triturar ni pulverizar</v>
          </cell>
        </row>
        <row r="467">
          <cell r="A467" t="str">
            <v>1517100000</v>
          </cell>
          <cell r="B467" t="str">
            <v>Margarina, excepto la margarina líquida</v>
          </cell>
        </row>
        <row r="468">
          <cell r="A468" t="str">
            <v>1404909010</v>
          </cell>
          <cell r="B468" t="str">
            <v>Materias vegetales de las especies utilizadas principalmente para relleno incluso en capas aun con soporte de otras materias</v>
          </cell>
        </row>
        <row r="469">
          <cell r="A469" t="str">
            <v>1209912000</v>
          </cell>
          <cell r="B469" t="str">
            <v>Semilla de coles, coliflores, brócoli, nabos y del género brassica</v>
          </cell>
        </row>
        <row r="470">
          <cell r="A470" t="str">
            <v>0903000000</v>
          </cell>
          <cell r="B470" t="str">
            <v>Yerba mate.</v>
          </cell>
        </row>
        <row r="471">
          <cell r="A471" t="str">
            <v>1513190000</v>
          </cell>
          <cell r="B471" t="str">
            <v>Los demás aceite de coco y sus fracciones, incluso refinados, pero sin modificar químicamente</v>
          </cell>
        </row>
        <row r="472">
          <cell r="A472" t="str">
            <v>0406400000</v>
          </cell>
          <cell r="B472" t="str">
            <v>Queso de pasta azul</v>
          </cell>
        </row>
        <row r="473">
          <cell r="A473" t="str">
            <v>1702309000</v>
          </cell>
          <cell r="B473" t="str">
            <v>Las demas glucosa y jarabe de glucosa, sin fructosa o c/fructosa, seco menor o igual 20% en peso</v>
          </cell>
        </row>
        <row r="474">
          <cell r="A474" t="str">
            <v>2102200000</v>
          </cell>
          <cell r="B474" t="str">
            <v>Levaduras muertas; los demás microorganismos monocelulares muertos</v>
          </cell>
        </row>
        <row r="475">
          <cell r="A475" t="str">
            <v>2208701000</v>
          </cell>
          <cell r="B475" t="str">
            <v>Licores de anís</v>
          </cell>
        </row>
        <row r="476">
          <cell r="A476" t="str">
            <v>1207709000</v>
          </cell>
          <cell r="B476" t="str">
            <v>Semillas de melón, excepto para siembra</v>
          </cell>
        </row>
        <row r="477">
          <cell r="A477" t="str">
            <v>2008970000</v>
          </cell>
          <cell r="B477" t="str">
            <v>Mezclas de frutas u otros frutos preparados o conservados de otro modo, incluso con adición de azúcar u otro edulcorante o alcohol</v>
          </cell>
        </row>
        <row r="478">
          <cell r="A478" t="str">
            <v>0709300000</v>
          </cell>
          <cell r="B478" t="str">
            <v>Berenjenas, frescos o refrigerados</v>
          </cell>
        </row>
        <row r="479">
          <cell r="A479" t="str">
            <v>4401220000</v>
          </cell>
          <cell r="B479" t="str">
            <v>Madera en plaquitas o partículas distinta de la de coníferas</v>
          </cell>
        </row>
        <row r="480">
          <cell r="A480" t="str">
            <v>1702901000</v>
          </cell>
          <cell r="B480" t="str">
            <v>Sucedáneos de la miel, incluso mezclados con miel natural</v>
          </cell>
        </row>
        <row r="481">
          <cell r="A481" t="str">
            <v>1108120000</v>
          </cell>
          <cell r="B481" t="str">
            <v>Almidon de maiz</v>
          </cell>
        </row>
        <row r="482">
          <cell r="A482" t="str">
            <v>0907100000</v>
          </cell>
          <cell r="B482" t="str">
            <v>Clavos sin triturar ni pulverizar</v>
          </cell>
        </row>
        <row r="483">
          <cell r="A483" t="str">
            <v>1701910000</v>
          </cell>
          <cell r="B483" t="str">
            <v>Los demás azúcar de caña o de remolacha y sacarosa, en estado sólido con adición de aromatizante o colorante</v>
          </cell>
        </row>
        <row r="484">
          <cell r="A484" t="str">
            <v>2204229000</v>
          </cell>
          <cell r="B484" t="str">
            <v>Los demás vinos en el que la fermentación se ha impedido o cortado añadiendo alcohol en recipientes con capacidad superior a 2 l pero inferior o igual a 10 l</v>
          </cell>
        </row>
        <row r="485">
          <cell r="A485" t="str">
            <v>0803901900</v>
          </cell>
          <cell r="B485" t="str">
            <v>Los demás bananas, incluíos los plátanos, frescos</v>
          </cell>
        </row>
        <row r="486">
          <cell r="A486" t="str">
            <v>2101300000</v>
          </cell>
          <cell r="B486" t="str">
            <v>Achicoria tostada y demás sucedáneos del café tostados y sus extractos, esencias y concentrados</v>
          </cell>
        </row>
        <row r="487">
          <cell r="A487" t="str">
            <v>1401900000</v>
          </cell>
          <cell r="B487" t="str">
            <v>Las demás materias vegetales de las especies utilizadas principalmente en cestería o espartería</v>
          </cell>
        </row>
        <row r="488">
          <cell r="A488" t="str">
            <v>0808100000</v>
          </cell>
          <cell r="B488" t="str">
            <v>Manzanas frescas</v>
          </cell>
        </row>
        <row r="489">
          <cell r="A489" t="str">
            <v>0810903000</v>
          </cell>
          <cell r="B489" t="str">
            <v>Tomate de árbol (lima tomate, tamarillo) (cyphomandra betacea), frescos.</v>
          </cell>
        </row>
        <row r="490">
          <cell r="A490" t="str">
            <v>1301200000</v>
          </cell>
          <cell r="B490" t="str">
            <v>Goma arábiga</v>
          </cell>
        </row>
        <row r="491">
          <cell r="A491" t="str">
            <v>1515300000</v>
          </cell>
          <cell r="B491" t="str">
            <v>Aceite de ricino y sus fracciones</v>
          </cell>
        </row>
        <row r="492">
          <cell r="A492" t="str">
            <v>0406909000</v>
          </cell>
          <cell r="B492" t="str">
            <v>Los demas queso y requeson</v>
          </cell>
        </row>
        <row r="493">
          <cell r="A493" t="str">
            <v>2009610000</v>
          </cell>
          <cell r="B493" t="str">
            <v>Jugo de uva (incluido el mosto), sin fermentar y sin adición de alcohol, incluso con adición de azúcar u otro edulcorante, de valor brix inferior o igual a 30</v>
          </cell>
        </row>
        <row r="494">
          <cell r="A494" t="str">
            <v>0201300010</v>
          </cell>
          <cell r="B494" t="str">
            <v>Carne de animales de la especie bovina, fresca o refrigerada deshuesada</v>
          </cell>
        </row>
        <row r="495">
          <cell r="A495" t="str">
            <v>0203191000</v>
          </cell>
          <cell r="B495" t="str">
            <v>Las demas carnes de porcino, fresca o refrigerada, carne deshuesada</v>
          </cell>
        </row>
        <row r="496">
          <cell r="A496" t="str">
            <v>1108140000</v>
          </cell>
          <cell r="B496" t="str">
            <v>Fecula de yuca (mandioca)</v>
          </cell>
        </row>
        <row r="497">
          <cell r="A497" t="str">
            <v>2009410000</v>
          </cell>
          <cell r="B497" t="str">
            <v>Jugo de piña (ananá), sin fermentar y sin adición de alcohol, incluso con adición de azúcar u otro edulcorante, de valor brix inferior o igual a 20</v>
          </cell>
        </row>
        <row r="498">
          <cell r="A498" t="str">
            <v>3809100000</v>
          </cell>
          <cell r="B498" t="str">
            <v>Aprestos y productos de acabado, aceleradores de tintura a base de materias amiláceas</v>
          </cell>
        </row>
        <row r="499">
          <cell r="A499" t="str">
            <v>2105001000</v>
          </cell>
          <cell r="B499" t="str">
            <v>Helados que no contengan leche, ni productos lácteos</v>
          </cell>
        </row>
        <row r="500">
          <cell r="A500" t="str">
            <v>4403980000</v>
          </cell>
          <cell r="B500" t="str">
            <v>Madera en bruto, de eucalipto (eucalyptus spp.)</v>
          </cell>
        </row>
        <row r="501">
          <cell r="A501" t="str">
            <v>0810100000</v>
          </cell>
          <cell r="B501" t="str">
            <v>Fresas (frutillas) frescos</v>
          </cell>
        </row>
        <row r="502">
          <cell r="A502" t="str">
            <v>0101291000</v>
          </cell>
          <cell r="B502" t="str">
            <v>Caballos para carrera</v>
          </cell>
        </row>
        <row r="503">
          <cell r="A503" t="str">
            <v>1004900000</v>
          </cell>
          <cell r="B503" t="str">
            <v>Las demás avena</v>
          </cell>
        </row>
        <row r="504">
          <cell r="A504" t="str">
            <v>0713109020</v>
          </cell>
          <cell r="B504" t="str">
            <v>Arvejas partidas excepto para la siembra</v>
          </cell>
        </row>
        <row r="505">
          <cell r="A505" t="str">
            <v>2009894000</v>
          </cell>
          <cell r="B505" t="str">
            <v>Jugo de mango, sin fermentar y sin adición de alcohol, incluso con adición de azúcar u otro edulcorante</v>
          </cell>
        </row>
        <row r="506">
          <cell r="A506" t="str">
            <v>1701991000</v>
          </cell>
          <cell r="B506" t="str">
            <v>Sacarosa químicamente pura en estado sólido</v>
          </cell>
        </row>
        <row r="507">
          <cell r="A507" t="str">
            <v>0402109000</v>
          </cell>
          <cell r="B507" t="str">
            <v>Leche y nata (crema), en polvo, gránulos o demás formas sólidas, los demás con un contenido de materias grasas inferior o igual al 1,5 % en peso</v>
          </cell>
        </row>
        <row r="508">
          <cell r="A508" t="str">
            <v>2106903000</v>
          </cell>
          <cell r="B508" t="str">
            <v>Hidrolizados de proteínas</v>
          </cell>
        </row>
        <row r="509">
          <cell r="A509" t="str">
            <v>0709590000</v>
          </cell>
          <cell r="B509" t="str">
            <v>Los demas hongos frescos o refrigerados, excepto del genero agari</v>
          </cell>
        </row>
        <row r="510">
          <cell r="A510" t="str">
            <v>1104220000</v>
          </cell>
          <cell r="B510" t="str">
            <v>Avena mondados, perlados, troceados o quebrantados</v>
          </cell>
        </row>
        <row r="511">
          <cell r="A511" t="str">
            <v>0909211000</v>
          </cell>
          <cell r="B511" t="str">
            <v>Semillas de culantro (cilantro) para siembra</v>
          </cell>
        </row>
        <row r="512">
          <cell r="A512" t="str">
            <v>2201900090</v>
          </cell>
          <cell r="B512" t="str">
            <v>Las demás agua, sin adición de azúcar u otro edulcorante ni aromatizada</v>
          </cell>
        </row>
        <row r="513">
          <cell r="A513" t="str">
            <v>3505200000</v>
          </cell>
          <cell r="B513" t="str">
            <v>Colas a base de almidón</v>
          </cell>
        </row>
        <row r="514">
          <cell r="A514" t="str">
            <v>0801320000</v>
          </cell>
          <cell r="B514" t="str">
            <v>Nueces del marañon (merey, cajauil, anacardo,"caju") sin cascara, frescas o secas</v>
          </cell>
        </row>
        <row r="515">
          <cell r="A515" t="str">
            <v>0807200000</v>
          </cell>
          <cell r="B515" t="str">
            <v>Papayas frescas</v>
          </cell>
        </row>
        <row r="516">
          <cell r="A516" t="str">
            <v>1007900000</v>
          </cell>
          <cell r="B516" t="str">
            <v>Los demás sorgo de grano</v>
          </cell>
        </row>
        <row r="517">
          <cell r="A517" t="str">
            <v>1514190000</v>
          </cell>
          <cell r="B517" t="str">
            <v>Los demás aceites de nabo (de nabina) o de colza con bajo contenido de ácido erúcico, excepto en bruto, incluso refinado, pero sin modificar químicamente</v>
          </cell>
        </row>
        <row r="518">
          <cell r="A518" t="str">
            <v>1104300000</v>
          </cell>
          <cell r="B518" t="str">
            <v>Germen de cereales entero, aplastado, en copos o molido</v>
          </cell>
        </row>
        <row r="519">
          <cell r="A519" t="str">
            <v>1512191000</v>
          </cell>
          <cell r="B519" t="str">
            <v>Los demás aceites de girasol, incluso refinados</v>
          </cell>
        </row>
        <row r="520">
          <cell r="A520" t="str">
            <v>1001910010</v>
          </cell>
          <cell r="B520" t="str">
            <v>Trigo para siembra, excepto trigo duro</v>
          </cell>
        </row>
        <row r="521">
          <cell r="A521" t="str">
            <v>2106906100</v>
          </cell>
          <cell r="B521" t="str">
            <v>Preparaciones edulcorantes a base de estevia</v>
          </cell>
        </row>
        <row r="522">
          <cell r="A522" t="str">
            <v>0909220000</v>
          </cell>
          <cell r="B522" t="str">
            <v>Semillas de culantro (cilantro), trituradas o pulverizadas</v>
          </cell>
        </row>
        <row r="523">
          <cell r="A523" t="str">
            <v>1602900090</v>
          </cell>
          <cell r="B523" t="str">
            <v>Las demás, incluidas las preparaciones de sangre de cualquier animal</v>
          </cell>
        </row>
        <row r="524">
          <cell r="A524" t="str">
            <v>0809400000</v>
          </cell>
          <cell r="B524" t="str">
            <v>Ciruelas y endrinas, frescas</v>
          </cell>
        </row>
        <row r="525">
          <cell r="A525" t="str">
            <v>1505009100</v>
          </cell>
          <cell r="B525" t="str">
            <v>Derivadas de lana, lanolina</v>
          </cell>
        </row>
        <row r="526">
          <cell r="A526" t="str">
            <v>1701120000</v>
          </cell>
          <cell r="B526" t="str">
            <v>Azúcar en bruto de remolacha, sin adición de aromatizante ni colorante, en estado sólido</v>
          </cell>
        </row>
        <row r="527">
          <cell r="A527" t="str">
            <v>2008709000</v>
          </cell>
          <cell r="B527" t="str">
            <v>Las demás duraznos (melocotones), incluidos los griñones y nectarinas preparados o conservados en agua con adición de azúcar u otro edulcorante, incluido el jarabe</v>
          </cell>
        </row>
        <row r="528">
          <cell r="A528" t="str">
            <v>0402919000</v>
          </cell>
          <cell r="B528" t="str">
            <v>Las demas leches y natas sin adicion de azucar u otro edulcorante</v>
          </cell>
        </row>
        <row r="529">
          <cell r="A529" t="str">
            <v>2008992000</v>
          </cell>
          <cell r="B529" t="str">
            <v>Papayas preparados o conservados de otro modo, incluso con adición de azúcar u otro edulcorante o alcohol</v>
          </cell>
        </row>
        <row r="530">
          <cell r="A530" t="str">
            <v>1703900000</v>
          </cell>
          <cell r="B530" t="str">
            <v>Las demas melazas procedentes de la extraccion o del refinado del azucar</v>
          </cell>
        </row>
        <row r="531">
          <cell r="A531" t="str">
            <v>2008930000</v>
          </cell>
          <cell r="B531" t="str">
            <v>Arándanos rojos (vaccinium macrocarpon, vaccinium oxycoccos, vaccinium vitisidaea) preparados o conservados de otro modo, incluso con adición de azúcar u otro edulcorante o alcohol,</v>
          </cell>
        </row>
        <row r="532">
          <cell r="A532" t="str">
            <v>2101110000</v>
          </cell>
          <cell r="B532" t="str">
            <v>Extractos, esencias y concentrados de café</v>
          </cell>
        </row>
        <row r="533">
          <cell r="A533" t="str">
            <v>0706900000</v>
          </cell>
          <cell r="B533" t="str">
            <v>Los demás remolachas para ensalada, salsifíes, apionabos, rábanos y raíces comestibles similares, frescos o refrigerados</v>
          </cell>
        </row>
        <row r="534">
          <cell r="A534" t="str">
            <v>2005100000</v>
          </cell>
          <cell r="B534" t="str">
            <v>Hortalizas homogeneizadas preparadas o conservadas, sin congelar</v>
          </cell>
        </row>
        <row r="535">
          <cell r="A535" t="str">
            <v>1702191000</v>
          </cell>
          <cell r="B535" t="str">
            <v>Lactosa</v>
          </cell>
        </row>
        <row r="536">
          <cell r="A536" t="str">
            <v>2905430000</v>
          </cell>
          <cell r="B536" t="str">
            <v>Manitol</v>
          </cell>
        </row>
        <row r="537">
          <cell r="A537" t="str">
            <v>2208909000</v>
          </cell>
          <cell r="B537" t="str">
            <v>Los demás licores y bebidas espirituosas</v>
          </cell>
        </row>
        <row r="538">
          <cell r="A538" t="str">
            <v>0714400000</v>
          </cell>
          <cell r="B538" t="str">
            <v>Taro (colocasia spp.)</v>
          </cell>
        </row>
        <row r="539">
          <cell r="A539" t="str">
            <v>2101200000</v>
          </cell>
          <cell r="B539" t="str">
            <v>Extractos, esencias y concentrados de té o de yerba mate y preparaciones a base de estos extractos, esencias o concentrados o a base de té o de yerba mate</v>
          </cell>
        </row>
        <row r="540">
          <cell r="A540" t="str">
            <v>2009399000</v>
          </cell>
          <cell r="B540" t="str">
            <v>Demás jugo de cualquier otro agrio (cítrico), sin fermentar y sin adición de alcohol, incluso con adición de azúcar u otro edulcorante</v>
          </cell>
        </row>
        <row r="541">
          <cell r="A541" t="str">
            <v>2004100000</v>
          </cell>
          <cell r="B541" t="str">
            <v>Papas preparadas o conservadas, congeladas</v>
          </cell>
        </row>
        <row r="542">
          <cell r="A542" t="str">
            <v>1006200000</v>
          </cell>
          <cell r="B542" t="str">
            <v>Arroz descascarillado (arroz cargo o arroz pardo)</v>
          </cell>
        </row>
        <row r="543">
          <cell r="A543" t="str">
            <v>0207240000</v>
          </cell>
          <cell r="B543" t="str">
            <v>Carnes y despojos comestibles de pavo (gallipavo) sin trocear, frescos o refrigerados</v>
          </cell>
        </row>
        <row r="544">
          <cell r="A544" t="str">
            <v>0205000000</v>
          </cell>
          <cell r="B544" t="str">
            <v>Carne de animales de las especies caballar, asnal o mular, fresca, refrigerada o congelada</v>
          </cell>
        </row>
        <row r="545">
          <cell r="A545" t="str">
            <v>0813200000</v>
          </cell>
          <cell r="B545" t="str">
            <v>Ciruelas secas</v>
          </cell>
        </row>
        <row r="546">
          <cell r="A546" t="str">
            <v>0803101000</v>
          </cell>
          <cell r="B546" t="str">
            <v>Plátano «plantains», frescos</v>
          </cell>
        </row>
        <row r="547">
          <cell r="A547" t="str">
            <v>1507100000</v>
          </cell>
          <cell r="B547" t="str">
            <v>Aceite de soya en bruto, incluso desgomado</v>
          </cell>
        </row>
        <row r="548">
          <cell r="A548" t="str">
            <v>1521109000</v>
          </cell>
          <cell r="B548" t="str">
            <v>Las demás ceras vegetales</v>
          </cell>
        </row>
        <row r="549">
          <cell r="A549" t="str">
            <v>0409009000</v>
          </cell>
          <cell r="B549" t="str">
            <v>Los demas miel natural</v>
          </cell>
        </row>
        <row r="550">
          <cell r="A550" t="str">
            <v>0802420000</v>
          </cell>
          <cell r="B550" t="str">
            <v>Castañas sin cascara</v>
          </cell>
        </row>
        <row r="551">
          <cell r="A551" t="str">
            <v>1509900000</v>
          </cell>
          <cell r="B551" t="str">
            <v>Los demás aceite de oliva y sus fracciones, incluso refinado, pero sin modificar químicamente</v>
          </cell>
        </row>
        <row r="552">
          <cell r="A552" t="str">
            <v>1512192000</v>
          </cell>
          <cell r="B552" t="str">
            <v>Los demás aceites de cártamo, incluso refinados</v>
          </cell>
        </row>
        <row r="553">
          <cell r="A553" t="str">
            <v>1302119000</v>
          </cell>
          <cell r="B553" t="str">
            <v>Los demás jugos y extractos vegetales de opio</v>
          </cell>
        </row>
        <row r="554">
          <cell r="A554" t="str">
            <v>2007100000</v>
          </cell>
          <cell r="B554" t="str">
            <v>Preparaciones homogeneizadas de frutas u otros frutos, obtenidos por cocción, incluso con adición de azúcar u otro edulcorante</v>
          </cell>
        </row>
        <row r="555">
          <cell r="A555" t="str">
            <v>1001910090</v>
          </cell>
          <cell r="B555" t="str">
            <v>Los demás trigo para siembra</v>
          </cell>
        </row>
        <row r="556">
          <cell r="A556" t="str">
            <v>3301300000</v>
          </cell>
          <cell r="B556" t="str">
            <v>Resinoides</v>
          </cell>
        </row>
        <row r="557">
          <cell r="A557" t="str">
            <v>2208702000</v>
          </cell>
          <cell r="B557" t="str">
            <v>Licores de cremas</v>
          </cell>
        </row>
        <row r="558">
          <cell r="A558" t="str">
            <v>1602490000</v>
          </cell>
          <cell r="B558" t="str">
            <v>Las demás, preparaciones y conservas de la especie porcina incluidas las mezclas</v>
          </cell>
        </row>
        <row r="559">
          <cell r="A559" t="str">
            <v>2905440000</v>
          </cell>
          <cell r="B559" t="str">
            <v>D-glucitol (sorbitol)</v>
          </cell>
        </row>
        <row r="560">
          <cell r="A560" t="str">
            <v>0711590000</v>
          </cell>
          <cell r="B560" t="str">
            <v>Demás hongos y trufas conservadas provisionalmente, pero todavía impropias para consumo inmediato; exceptp del hongos del género agaricus</v>
          </cell>
        </row>
        <row r="561">
          <cell r="A561" t="str">
            <v>1806201000</v>
          </cell>
          <cell r="B561" t="str">
            <v>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562">
          <cell r="A562" t="str">
            <v>1108190000</v>
          </cell>
          <cell r="B562" t="str">
            <v>Los demás almidones y féculas</v>
          </cell>
        </row>
        <row r="563">
          <cell r="A563" t="str">
            <v>2302100000</v>
          </cell>
          <cell r="B563" t="str">
            <v>Salvados, moyuelos y demas residuos del cernido, molienda u otros tratamientos del maiz</v>
          </cell>
        </row>
        <row r="564">
          <cell r="A564" t="str">
            <v>1212930000</v>
          </cell>
          <cell r="B564" t="str">
            <v>Caña de azúcar frescas , refrigeradas , congeladas o secas</v>
          </cell>
        </row>
        <row r="565">
          <cell r="A565" t="str">
            <v>0713109010</v>
          </cell>
          <cell r="B565" t="str">
            <v>Arvejas enteras excepto para la siembra</v>
          </cell>
        </row>
        <row r="566">
          <cell r="A566" t="str">
            <v>1521901000</v>
          </cell>
          <cell r="B566" t="str">
            <v>Cera de abejas o de otros insectos</v>
          </cell>
        </row>
        <row r="567">
          <cell r="A567" t="str">
            <v>2204299000</v>
          </cell>
          <cell r="B567" t="str">
            <v>Los demás vinos en recipientes con capacidad superior a 2 l pero inferior o igual a 10 l</v>
          </cell>
        </row>
        <row r="568">
          <cell r="A568" t="str">
            <v>1001190000</v>
          </cell>
          <cell r="B568" t="str">
            <v>Los demas trigo duro, excepto para siembra</v>
          </cell>
        </row>
        <row r="569">
          <cell r="A569" t="str">
            <v>3301291000</v>
          </cell>
          <cell r="B569" t="str">
            <v>Aceites esenciales de anís</v>
          </cell>
        </row>
        <row r="570">
          <cell r="A570" t="str">
            <v>1901109100</v>
          </cell>
          <cell r="B570" t="str">
            <v>Preparaciones para la alimentación de lactantes o niños de corta edad, acondicionadas para la venta al por menor, a base de harina, sémola, almidón, fécula o extracto de malta</v>
          </cell>
        </row>
        <row r="571">
          <cell r="A571" t="str">
            <v>1702302000</v>
          </cell>
          <cell r="B571" t="str">
            <v>Jarabe de glucosa</v>
          </cell>
        </row>
        <row r="572">
          <cell r="A572" t="str">
            <v>2306410000</v>
          </cell>
          <cell r="B572" t="str">
            <v>Tortas y demás residuos sólidos de la extracción de grasas o aceites de semillas de nabo (nabina) o de colza, con bajo contenido de ácido erúcico</v>
          </cell>
        </row>
        <row r="573">
          <cell r="A573" t="str">
            <v>0707000000</v>
          </cell>
          <cell r="B573" t="str">
            <v>Pepinos y pepinillos, frescos o refrigerados.</v>
          </cell>
        </row>
        <row r="574">
          <cell r="A574" t="str">
            <v>4407910000</v>
          </cell>
          <cell r="B574" t="str">
            <v>Madera aserrada o desbastada longitudinalmente de encina, roble, alcornoque y demás belloteros, de espesor superior a 6 mm</v>
          </cell>
        </row>
        <row r="575">
          <cell r="A575" t="str">
            <v>1904300000</v>
          </cell>
          <cell r="B575" t="str">
            <v>Trigo bulgur</v>
          </cell>
        </row>
        <row r="576">
          <cell r="A576" t="str">
            <v>3504009000</v>
          </cell>
          <cell r="B576" t="str">
            <v>Los demás peptonas y sus derivados, las demás materias proteínicas y sus derivados</v>
          </cell>
        </row>
        <row r="577">
          <cell r="A577" t="str">
            <v>0603193000</v>
          </cell>
          <cell r="B577" t="str">
            <v>Alstroemeria, frescos</v>
          </cell>
        </row>
        <row r="578">
          <cell r="A578" t="str">
            <v>4405000000</v>
          </cell>
          <cell r="B578" t="str">
            <v>Lana de madera; harina de madera</v>
          </cell>
        </row>
        <row r="579">
          <cell r="A579" t="str">
            <v>2208904200</v>
          </cell>
          <cell r="B579" t="str">
            <v>Aguardiente de anís</v>
          </cell>
        </row>
        <row r="580">
          <cell r="A580" t="str">
            <v>0901120000</v>
          </cell>
          <cell r="B580" t="str">
            <v>Café sin tostar, descafeinado</v>
          </cell>
        </row>
        <row r="581">
          <cell r="A581" t="str">
            <v>0805900000</v>
          </cell>
          <cell r="B581" t="str">
            <v>Los demas agrios (citricos), frescos o secos</v>
          </cell>
        </row>
        <row r="582">
          <cell r="A582" t="str">
            <v>1211200090</v>
          </cell>
          <cell r="B582" t="str">
            <v>Las demás raíces de ginseng</v>
          </cell>
        </row>
        <row r="583">
          <cell r="A583" t="str">
            <v>2009893000</v>
          </cell>
          <cell r="B583" t="str">
            <v>Jugo de guanábana, sin fermentar y sin adición de alcohol, incluso con adición de azúcar u otro edulcorante</v>
          </cell>
        </row>
        <row r="584">
          <cell r="A584" t="str">
            <v>4407199000</v>
          </cell>
          <cell r="B584" t="str">
            <v>Las demás madera aserrada o desbastada longitudinalmente, de espesor superior a 6 mm</v>
          </cell>
        </row>
        <row r="585">
          <cell r="A585" t="str">
            <v>3504001000</v>
          </cell>
          <cell r="B585" t="str">
            <v>Peptonas y sus derivados</v>
          </cell>
        </row>
        <row r="586">
          <cell r="A586" t="str">
            <v>2009490000</v>
          </cell>
          <cell r="B586" t="str">
            <v>Los demás jugo de piña (ananá), sin fermentar y sin adición de alcohol, incluso con adición de azúcar u otro edulcorante</v>
          </cell>
        </row>
        <row r="587">
          <cell r="A587" t="str">
            <v>0706100000</v>
          </cell>
          <cell r="B587" t="str">
            <v>Zanahorias y nabos, frescos o refrigerados</v>
          </cell>
        </row>
        <row r="588">
          <cell r="A588" t="str">
            <v>3301199000</v>
          </cell>
          <cell r="B588" t="str">
            <v>Los demás aceites esenciales de agrios</v>
          </cell>
        </row>
        <row r="589">
          <cell r="A589" t="str">
            <v>0906190000</v>
          </cell>
          <cell r="B589" t="str">
            <v>Las demás canela y flores de canelero, sin triturar ni pulverizar</v>
          </cell>
        </row>
        <row r="590">
          <cell r="A590" t="str">
            <v>2007991100</v>
          </cell>
          <cell r="B590" t="str">
            <v>Preparaciones homogeneizadas de confituras, jaleas y mermeladas de piñas, obtenidos por cocción, incluso con adición de azúcar u otro edulcorante</v>
          </cell>
        </row>
        <row r="591">
          <cell r="A591" t="str">
            <v>1702402000</v>
          </cell>
          <cell r="B591" t="str">
            <v>Jarabe de glucosa con un contenido de fructosa sobre producto seco superior o igual al 20 % pero inferior al 50 %</v>
          </cell>
        </row>
        <row r="592">
          <cell r="A592" t="str">
            <v>2008111000</v>
          </cell>
          <cell r="B592" t="str">
            <v>Manteca de manies</v>
          </cell>
        </row>
        <row r="593">
          <cell r="A593" t="str">
            <v>0901220000</v>
          </cell>
          <cell r="B593" t="str">
            <v>Cafe tostado descafeinado</v>
          </cell>
        </row>
        <row r="594">
          <cell r="A594" t="str">
            <v>3301901000</v>
          </cell>
          <cell r="B594" t="str">
            <v>Destilados acuosos aromaticos y disoluciones acuosas de aceites esenciales</v>
          </cell>
        </row>
        <row r="595">
          <cell r="A595" t="str">
            <v>0710220000</v>
          </cell>
          <cell r="B595" t="str">
            <v>Frijoles(frejoles,porotos,alubias,judias)(vigna spp.,phaseolus spp.)cocidas o congeladas</v>
          </cell>
        </row>
        <row r="596">
          <cell r="A596" t="str">
            <v>0909310000</v>
          </cell>
          <cell r="B596" t="str">
            <v>Semillas de comino, sin triturar ni pulverizar</v>
          </cell>
        </row>
        <row r="597">
          <cell r="A597" t="str">
            <v>0704100000</v>
          </cell>
          <cell r="B597" t="str">
            <v>Coliflores y brócolis frescos o refrigerados</v>
          </cell>
        </row>
        <row r="598">
          <cell r="A598" t="str">
            <v>0909219000</v>
          </cell>
          <cell r="B598" t="str">
            <v>Los demás semillas de culantro (cilantro) para siembra</v>
          </cell>
        </row>
        <row r="599">
          <cell r="A599" t="str">
            <v>1512210000</v>
          </cell>
          <cell r="B599" t="str">
            <v>Aceite de algodón en bruto y sus fracciones, incluso sin gosipol</v>
          </cell>
        </row>
        <row r="600">
          <cell r="A600" t="str">
            <v>1515190000</v>
          </cell>
          <cell r="B600" t="str">
            <v>Los demás aceite de lino (de linaza), incluso refinado, pero sin modificar químicamente</v>
          </cell>
        </row>
        <row r="601">
          <cell r="A601" t="str">
            <v>1006109000</v>
          </cell>
          <cell r="B601" t="str">
            <v>Demas arroz con cascara (arroz "paddy")</v>
          </cell>
        </row>
        <row r="602">
          <cell r="A602" t="str">
            <v>0713401000</v>
          </cell>
          <cell r="B602" t="str">
            <v>Lentejas para siembra</v>
          </cell>
        </row>
        <row r="603">
          <cell r="A603" t="str">
            <v>2207200090</v>
          </cell>
          <cell r="B603" t="str">
            <v>Los demás alcohol etílico y aguardiente desnaturalizados, de cualquier graduación</v>
          </cell>
        </row>
        <row r="604">
          <cell r="A604" t="str">
            <v>1214100000</v>
          </cell>
          <cell r="B604" t="str">
            <v>Harina y "pellets" de alfalfa</v>
          </cell>
        </row>
        <row r="605">
          <cell r="A605" t="str">
            <v>4401320000</v>
          </cell>
          <cell r="B605" t="str">
            <v>Desperdicios y desechos de madera, briquetas de madera</v>
          </cell>
        </row>
        <row r="606">
          <cell r="A606" t="str">
            <v>5301300000</v>
          </cell>
          <cell r="B606" t="str">
            <v>Estopas y desperdicios de lino</v>
          </cell>
        </row>
        <row r="607">
          <cell r="A607" t="str">
            <v>1702903000</v>
          </cell>
          <cell r="B607" t="str">
            <v>Azúcares con adición de aromatizante o colorante</v>
          </cell>
        </row>
        <row r="608">
          <cell r="A608" t="str">
            <v>0203110000</v>
          </cell>
          <cell r="B608" t="str">
            <v>Carne de porcino en canales o medias canales, fresca o refrigerada</v>
          </cell>
        </row>
        <row r="609">
          <cell r="A609" t="str">
            <v>1903000000</v>
          </cell>
          <cell r="B609" t="str">
            <v>Tapioca y sus sucedáneos preparados con fécula, en copos, grumos, granos perlados, cerniduras o formas similares</v>
          </cell>
        </row>
        <row r="610">
          <cell r="A610" t="str">
            <v>0603129000</v>
          </cell>
          <cell r="B610" t="str">
            <v>Los demas claveles frescos, cortados para ramos o adornos</v>
          </cell>
        </row>
        <row r="611">
          <cell r="A611" t="str">
            <v>2009895000</v>
          </cell>
          <cell r="B611" t="str">
            <v>Jugo de camu camu, sin fermentar y sin adición de alcohol, incluso con adición de azúcar u otro edulcorante</v>
          </cell>
        </row>
        <row r="612">
          <cell r="A612" t="str">
            <v>0811901000</v>
          </cell>
          <cell r="B612" t="str">
            <v>Demás frutas y otros frutos, sin cocer o cocidos en agua o vapor, congelados, con adición de azúcar u otro edulcorante</v>
          </cell>
        </row>
        <row r="613">
          <cell r="A613" t="str">
            <v>0813500000</v>
          </cell>
          <cell r="B613" t="str">
            <v>Mezclas de frutas u otros frutos, secos, o de frutos de cáscara de este capítulo</v>
          </cell>
        </row>
        <row r="614">
          <cell r="A614" t="str">
            <v>0601200000</v>
          </cell>
          <cell r="B614" t="str">
            <v>Bulbos, cebollas, tubérculos, raíces y bulbos tuberosos, turiones y rizomas, en vegetación o en flor; plantas y raíces de achicoria</v>
          </cell>
        </row>
        <row r="615">
          <cell r="A615" t="str">
            <v>0813300000</v>
          </cell>
          <cell r="B615" t="str">
            <v>Manzanas secas</v>
          </cell>
        </row>
        <row r="616">
          <cell r="A616" t="str">
            <v>0409001000</v>
          </cell>
          <cell r="B616" t="str">
            <v>Miel natural, en recipientes con capacidad superior o igual a 300 kg</v>
          </cell>
        </row>
        <row r="617">
          <cell r="A617" t="str">
            <v>2302400010</v>
          </cell>
          <cell r="B617" t="str">
            <v>Salvados, moyuelos y demas residuos del cernido, u otros tratamientos de arroz</v>
          </cell>
        </row>
        <row r="618">
          <cell r="A618" t="str">
            <v>2007991200</v>
          </cell>
          <cell r="B618" t="str">
            <v>Preparaciones homogeneizadas de purés y pastas de piñas, obtenidos por cocción, incluso con adición de azúcar u otro edulcorante</v>
          </cell>
        </row>
        <row r="619">
          <cell r="A619" t="str">
            <v>0402211100</v>
          </cell>
          <cell r="B619" t="str">
            <v>Leche y nata (crema), en polvo, gránulos o demás formas sólidas, con un contenido de materias grasas superior o igual al 26 % en peso, sobre producto seco, sin adición de azúcar ni otro edulcorante, en envases de contenido neto inferior o igual a 2,5 kg</v>
          </cell>
        </row>
        <row r="620">
          <cell r="A620" t="str">
            <v>2201900020</v>
          </cell>
          <cell r="B620" t="str">
            <v>Hielo</v>
          </cell>
        </row>
        <row r="621">
          <cell r="A621" t="str">
            <v>4409221010</v>
          </cell>
          <cell r="B621" t="str">
            <v>Tablillas y frisos para parqués, sin ensamblar, de maderas tropicales, de ipé (cañahuate, ébano verde, lapacho, polvillo, roble morado, tahuari negro, tajibo)</v>
          </cell>
        </row>
        <row r="622">
          <cell r="A622" t="str">
            <v>1512290000</v>
          </cell>
          <cell r="B622" t="str">
            <v>Los demás aceite de algodón y sus fracciones</v>
          </cell>
        </row>
        <row r="623">
          <cell r="A623" t="str">
            <v>2303200000</v>
          </cell>
          <cell r="B623" t="str">
            <v>Pulpa de remolacha, bagazo de caña de azúcar y demás desperdicios de la industria azucarera</v>
          </cell>
        </row>
        <row r="624">
          <cell r="A624" t="str">
            <v>1905100000</v>
          </cell>
          <cell r="B624" t="str">
            <v>Pan crujiente llamado «knäckebrot»</v>
          </cell>
        </row>
        <row r="625">
          <cell r="A625" t="str">
            <v>4402900000</v>
          </cell>
          <cell r="B625" t="str">
            <v>Los demás carbón vegetal</v>
          </cell>
        </row>
        <row r="626">
          <cell r="A626" t="str">
            <v>1515210000</v>
          </cell>
          <cell r="B626" t="str">
            <v>Aceite de maiz en bruto</v>
          </cell>
        </row>
        <row r="627">
          <cell r="A627" t="str">
            <v>0202300090</v>
          </cell>
          <cell r="B627" t="str">
            <v>Demás carnes de bovino, deshuesada, congelada</v>
          </cell>
        </row>
        <row r="628">
          <cell r="A628" t="str">
            <v>2009896000</v>
          </cell>
          <cell r="B628" t="str">
            <v>Jugo de hortaliza, sin fermentar y sin adición de alcohol, incluso con adición de azúcar u otro edulcorante</v>
          </cell>
        </row>
        <row r="629">
          <cell r="A629" t="str">
            <v>1206009000</v>
          </cell>
          <cell r="B629" t="str">
            <v>Las demás semillas de girasol, incluso quebrantadas, excepto para siembra</v>
          </cell>
        </row>
        <row r="630">
          <cell r="A630" t="str">
            <v>0811200000</v>
          </cell>
          <cell r="B630" t="str">
            <v>Frambuesas, zarzamoras, moras, moras-frambuesa y grosellas</v>
          </cell>
        </row>
        <row r="631">
          <cell r="A631" t="str">
            <v>0802110000</v>
          </cell>
          <cell r="B631" t="str">
            <v>Almendras con cascara,frescas o secas</v>
          </cell>
        </row>
        <row r="632">
          <cell r="A632" t="str">
            <v>0401400000</v>
          </cell>
          <cell r="B632" t="str">
            <v>Leche y nata (crema), sin concentrar, sin adición de azúcar ni otro edulcorante con un contenido de materias grasas superior al 6 % pero inferior o igual al 10 %, en peso</v>
          </cell>
        </row>
        <row r="633">
          <cell r="A633" t="str">
            <v>1212910000</v>
          </cell>
          <cell r="B633" t="str">
            <v>Remolacha azucarera frescas , refrigeradas , congeladas o secas</v>
          </cell>
        </row>
        <row r="634">
          <cell r="A634" t="str">
            <v>1901101000</v>
          </cell>
          <cell r="B634" t="str">
            <v>Fórmulas lácteas para niños de hasta 12 meses de edad</v>
          </cell>
        </row>
        <row r="635">
          <cell r="A635" t="str">
            <v>0101210000</v>
          </cell>
          <cell r="B635" t="str">
            <v>Reproductores de caballos de raza pura, vivos</v>
          </cell>
        </row>
        <row r="636">
          <cell r="A636" t="str">
            <v>0105110000</v>
          </cell>
          <cell r="B636" t="str">
            <v>Gallos y gallinas de peso inferior o igual a 185 gr</v>
          </cell>
        </row>
        <row r="637">
          <cell r="A637" t="str">
            <v>0207120000</v>
          </cell>
          <cell r="B637" t="str">
            <v>Carnes y despojos comestibles de gallo o gallina sin trocear, congelados</v>
          </cell>
        </row>
        <row r="638">
          <cell r="A638" t="str">
            <v>0207130090</v>
          </cell>
          <cell r="B638" t="str">
            <v>Carne y despojos comestibles, de aves frescos refrigerados o congelados</v>
          </cell>
        </row>
        <row r="639">
          <cell r="A639" t="str">
            <v>0207270000</v>
          </cell>
          <cell r="B639" t="str">
            <v>Trozos y despojos comestibles de pavo (gallipavo), congelados</v>
          </cell>
        </row>
        <row r="640">
          <cell r="A640" t="str">
            <v>0208900000</v>
          </cell>
          <cell r="B640" t="str">
            <v>Las demas carnes y despojos comestibles , frescos, refrigerados o congelados</v>
          </cell>
        </row>
        <row r="641">
          <cell r="A641" t="str">
            <v>0210190000</v>
          </cell>
          <cell r="B641" t="str">
            <v>Las demas carnes de la especie porcina, saladas o en salmuera, secas o ahumadas</v>
          </cell>
        </row>
        <row r="642">
          <cell r="A642" t="str">
            <v>0210200000</v>
          </cell>
          <cell r="B642" t="str">
            <v>Carne de la especie bovina, salada o en salmuera, seca o ahumada</v>
          </cell>
        </row>
        <row r="643">
          <cell r="A643" t="str">
            <v>0401100000</v>
          </cell>
          <cell r="B643" t="str">
            <v>Leche y nata (crema), sin concentrar, sin adición de azúcar ni otro edulcorante, con un contenido de materias grasas inferior o igual al 1% en peso</v>
          </cell>
        </row>
        <row r="644">
          <cell r="A644" t="str">
            <v>0403901000</v>
          </cell>
          <cell r="B644" t="str">
            <v>Suero de mantequilla</v>
          </cell>
        </row>
        <row r="645">
          <cell r="A645" t="str">
            <v>0404900000</v>
          </cell>
          <cell r="B645" t="str">
            <v>Los demás productos constituidos por los componentes naturales de la leche, incluso con adición de azúcar u otro edulcorante</v>
          </cell>
        </row>
        <row r="646">
          <cell r="A646" t="str">
            <v>0405909000</v>
          </cell>
          <cell r="B646" t="str">
            <v>Las demas materias grasas de la leche</v>
          </cell>
        </row>
        <row r="647">
          <cell r="A647" t="str">
            <v>0406200000</v>
          </cell>
          <cell r="B647" t="str">
            <v>Queso de cualquier tipo, rallado o en polvo</v>
          </cell>
        </row>
        <row r="648">
          <cell r="A648" t="str">
            <v>0406906000</v>
          </cell>
          <cell r="B648" t="str">
            <v>Con un contenido de humedad superior o igual al 56 % pero infe</v>
          </cell>
        </row>
        <row r="649">
          <cell r="A649" t="str">
            <v>0407190000</v>
          </cell>
          <cell r="B649" t="str">
            <v>Los demas huevos fecundados para incuvacion</v>
          </cell>
        </row>
        <row r="650">
          <cell r="A650" t="str">
            <v>0602109000</v>
          </cell>
          <cell r="B650" t="str">
            <v>Las demas plantas vivas (inc sus raices), esquejes e injertos enraizados</v>
          </cell>
        </row>
        <row r="651">
          <cell r="A651" t="str">
            <v>0711400000</v>
          </cell>
          <cell r="B651" t="str">
            <v>Pepinos y pepinillos conservadas provisionalmente, pero todavía impropias para consumo inmediato.</v>
          </cell>
        </row>
        <row r="652">
          <cell r="A652" t="str">
            <v>0713201000</v>
          </cell>
          <cell r="B652" t="str">
            <v>Garbanzos para siembra</v>
          </cell>
        </row>
        <row r="653">
          <cell r="A653" t="str">
            <v>0713311000</v>
          </cell>
          <cell r="B653" t="str">
            <v>Frijoles de las especies vigna mungo (l) hepper o vigna radiata (l) wilczek para siembra</v>
          </cell>
        </row>
        <row r="654">
          <cell r="A654" t="str">
            <v>0713331900</v>
          </cell>
          <cell r="B654" t="str">
            <v>Demás frijoles comunes, para siembra</v>
          </cell>
        </row>
        <row r="655">
          <cell r="A655" t="str">
            <v>0714201000</v>
          </cell>
          <cell r="B655" t="str">
            <v>Camotes (batatas, boniatos) para siembra</v>
          </cell>
        </row>
        <row r="656">
          <cell r="A656" t="str">
            <v>0801111000</v>
          </cell>
          <cell r="B656" t="str">
            <v>Cocos para siembra</v>
          </cell>
        </row>
        <row r="657">
          <cell r="A657" t="str">
            <v>0801120000</v>
          </cell>
          <cell r="B657" t="str">
            <v>Cocos con la cascara interna (endocarpio)</v>
          </cell>
        </row>
        <row r="658">
          <cell r="A658" t="str">
            <v>0802129000</v>
          </cell>
          <cell r="B658" t="str">
            <v>Almendras, sin cáscara, excepto para siembra, frescos o secos</v>
          </cell>
        </row>
        <row r="659">
          <cell r="A659" t="str">
            <v>0802310000</v>
          </cell>
          <cell r="B659" t="str">
            <v>Nueces de nogal, con cáscara, frescos o secos</v>
          </cell>
        </row>
        <row r="660">
          <cell r="A660" t="str">
            <v>0802320000</v>
          </cell>
          <cell r="B660" t="str">
            <v>Nueces de nogal, sin cáscara, frescos o secos</v>
          </cell>
        </row>
        <row r="661">
          <cell r="A661" t="str">
            <v>0802620000</v>
          </cell>
          <cell r="B661" t="str">
            <v>Nueces de macadamia sin cascara</v>
          </cell>
        </row>
        <row r="662">
          <cell r="A662" t="str">
            <v>0804501000</v>
          </cell>
          <cell r="B662" t="str">
            <v>Guayabas, frescos o secos</v>
          </cell>
        </row>
        <row r="663">
          <cell r="A663" t="str">
            <v>0808400000</v>
          </cell>
          <cell r="B663" t="str">
            <v>Membrillos frescos</v>
          </cell>
        </row>
        <row r="664">
          <cell r="A664" t="str">
            <v>0809100000</v>
          </cell>
          <cell r="B664" t="str">
            <v>Damascos (albaricoques, chabacanos), frescos</v>
          </cell>
        </row>
        <row r="665">
          <cell r="A665" t="str">
            <v>0810300000</v>
          </cell>
          <cell r="B665" t="str">
            <v>Grosellas negras, blancas o rojas y grosellas espinosas, frescos</v>
          </cell>
        </row>
        <row r="666">
          <cell r="A666" t="str">
            <v>0812909000</v>
          </cell>
          <cell r="B666" t="str">
            <v>Demas frutas y otros frutos conservados provisionalmente, todavía impropios para consumo inmediato</v>
          </cell>
        </row>
        <row r="667">
          <cell r="A667" t="str">
            <v>1002900000</v>
          </cell>
          <cell r="B667" t="str">
            <v>Los demas centeno, excepto para siembra</v>
          </cell>
        </row>
        <row r="668">
          <cell r="A668" t="str">
            <v>1008501000</v>
          </cell>
          <cell r="B668" t="str">
            <v>Quinua para siembra</v>
          </cell>
        </row>
        <row r="669">
          <cell r="A669" t="str">
            <v>1107100000</v>
          </cell>
          <cell r="B669" t="str">
            <v>Malta sin tostar</v>
          </cell>
        </row>
        <row r="670">
          <cell r="A670" t="str">
            <v>1201100000</v>
          </cell>
          <cell r="B670" t="str">
            <v>Habas (porotos, frijoles,fr+joles) de soja para siembra</v>
          </cell>
        </row>
        <row r="671">
          <cell r="A671" t="str">
            <v>1211909040</v>
          </cell>
          <cell r="B671" t="str">
            <v>Piretro (pelitre)</v>
          </cell>
        </row>
        <row r="672">
          <cell r="A672" t="str">
            <v>1301904000</v>
          </cell>
          <cell r="B672" t="str">
            <v>Goma tragacanto</v>
          </cell>
        </row>
        <row r="673">
          <cell r="A673" t="str">
            <v>1301909010</v>
          </cell>
          <cell r="B673" t="str">
            <v>Goma laca</v>
          </cell>
        </row>
        <row r="674">
          <cell r="A674" t="str">
            <v>1302192000</v>
          </cell>
          <cell r="B674" t="str">
            <v>Extracto de habas (porotos, frijoles, fréjoles) de soya, incluso en polvo</v>
          </cell>
        </row>
        <row r="675">
          <cell r="A675" t="str">
            <v>1508900000</v>
          </cell>
          <cell r="B675" t="str">
            <v>Los demás aceite de maní y sus fracciones, incluso refinado, pero sin modificar químicamente</v>
          </cell>
        </row>
        <row r="676">
          <cell r="A676" t="str">
            <v>1509100000</v>
          </cell>
          <cell r="B676" t="str">
            <v>Aceite de oliva virgen</v>
          </cell>
        </row>
        <row r="677">
          <cell r="A677" t="str">
            <v>1515290000</v>
          </cell>
          <cell r="B677" t="str">
            <v>Los demás aceites de maíz y sus fracciones ,incluso refinado, pero sin modificar químicamente</v>
          </cell>
        </row>
        <row r="678">
          <cell r="A678" t="str">
            <v>1520000000</v>
          </cell>
          <cell r="B678" t="str">
            <v>Glicerol en bruto; aguas y lejias glicerinosas</v>
          </cell>
        </row>
        <row r="679">
          <cell r="A679" t="str">
            <v>1521101000</v>
          </cell>
          <cell r="B679" t="str">
            <v>Cera vegetal de carnauba</v>
          </cell>
        </row>
        <row r="680">
          <cell r="A680" t="str">
            <v>1602410000</v>
          </cell>
          <cell r="B680" t="str">
            <v>Preparaciones y conservas de jamones y trozos de jamón</v>
          </cell>
        </row>
        <row r="681">
          <cell r="A681" t="str">
            <v>1702600000</v>
          </cell>
          <cell r="B681" t="str">
            <v>Las demás fructosas y jarabe de fructosa, con un contenido de fructosa sobre producto seco superior al 50 % en peso, excepto el azúcar invertido</v>
          </cell>
        </row>
        <row r="682">
          <cell r="A682" t="str">
            <v>1801001100</v>
          </cell>
          <cell r="B682" t="str">
            <v>Cacao en grano,entero o partido , crudo, para siembra</v>
          </cell>
        </row>
        <row r="683">
          <cell r="A683" t="str">
            <v>1901901000</v>
          </cell>
          <cell r="B683" t="str">
            <v>Extracto de malta</v>
          </cell>
        </row>
        <row r="684">
          <cell r="A684" t="str">
            <v>1905200000</v>
          </cell>
          <cell r="B684" t="str">
            <v>Pan de especias</v>
          </cell>
        </row>
        <row r="685">
          <cell r="A685" t="str">
            <v>2003100000</v>
          </cell>
          <cell r="B685" t="str">
            <v>Hongos del género agaricus preparados o conservados</v>
          </cell>
        </row>
        <row r="686">
          <cell r="A686" t="str">
            <v>2005400000</v>
          </cell>
          <cell r="B686" t="str">
            <v>Arvejas (guisantes,chicharos) (pisum sativum), preparadas o conservados,sin congelar</v>
          </cell>
        </row>
        <row r="687">
          <cell r="A687" t="str">
            <v>2005510000</v>
          </cell>
          <cell r="B687" t="str">
            <v>Frijoles desvainados, preparados o conservados, sin congelar</v>
          </cell>
        </row>
        <row r="688">
          <cell r="A688" t="str">
            <v>2005992000</v>
          </cell>
          <cell r="B688" t="str">
            <v>Pimiento piquillo preparadas o conservadas, sin congelar</v>
          </cell>
        </row>
        <row r="689">
          <cell r="A689" t="str">
            <v>2008201000</v>
          </cell>
          <cell r="B689" t="str">
            <v>Piñas preparados o conservados en agua con adición de azúcar u otro edulcorante, incluido el jarabe</v>
          </cell>
        </row>
        <row r="690">
          <cell r="A690" t="str">
            <v>2009790000</v>
          </cell>
          <cell r="B690" t="str">
            <v>Los demás jugo de manzana, sin fermentar y sin adición de alcohol, incluso con adición de azúcar u otro edulcorante</v>
          </cell>
        </row>
        <row r="691">
          <cell r="A691" t="str">
            <v>2106101100</v>
          </cell>
          <cell r="B691" t="str">
            <v>Concentrados de soya, con un contenido de proteína en base seca entre 65 % y 75 %</v>
          </cell>
        </row>
        <row r="692">
          <cell r="A692" t="str">
            <v>2202910000</v>
          </cell>
          <cell r="B692" t="str">
            <v>Cerveza sin alcohol</v>
          </cell>
        </row>
        <row r="693">
          <cell r="A693" t="str">
            <v>2205100000</v>
          </cell>
          <cell r="B693" t="str">
            <v>Vermut y demás vinos de uvas frescas preparados con plantas o sustancias aromáticas en recipientes con capacidad inferior o igual a 2 l</v>
          </cell>
        </row>
        <row r="694">
          <cell r="A694" t="str">
            <v>2208203000</v>
          </cell>
          <cell r="B694" t="str">
            <v>Aguardiente de orujo de uvas («grappa» y similares)</v>
          </cell>
        </row>
        <row r="695">
          <cell r="A695" t="str">
            <v>2208904900</v>
          </cell>
          <cell r="B695" t="str">
            <v>Los demás aguardientes</v>
          </cell>
        </row>
        <row r="696">
          <cell r="A696" t="str">
            <v>2402202000</v>
          </cell>
          <cell r="B696" t="str">
            <v>Cigarrillos de tabaco rubio</v>
          </cell>
        </row>
        <row r="697">
          <cell r="A697" t="str">
            <v>2402900000</v>
          </cell>
          <cell r="B697" t="str">
            <v>Los demás cigarros (puros) (incluso despuntados), cigarritos (puritos) y cigarrillos, de tabaco o de sucedáneos del tabaco</v>
          </cell>
        </row>
        <row r="698">
          <cell r="A698" t="str">
            <v>3203001100</v>
          </cell>
          <cell r="B698" t="str">
            <v>Colorantes de origen vegetal de campeche</v>
          </cell>
        </row>
        <row r="699">
          <cell r="A699" t="str">
            <v>3301120000</v>
          </cell>
          <cell r="B699" t="str">
            <v>Aceites esenciales de naranja</v>
          </cell>
        </row>
        <row r="700">
          <cell r="A700" t="str">
            <v>3301240000</v>
          </cell>
          <cell r="B700" t="str">
            <v>Aceites esenciales de menta piperita (mentha piperita)</v>
          </cell>
        </row>
        <row r="701">
          <cell r="A701" t="str">
            <v>3301250000</v>
          </cell>
          <cell r="B701" t="str">
            <v>Aceites esenciales de las demás mentas</v>
          </cell>
        </row>
        <row r="702">
          <cell r="A702" t="str">
            <v>3301292000</v>
          </cell>
          <cell r="B702" t="str">
            <v>Aceites esenciales de eucalipto</v>
          </cell>
        </row>
        <row r="703">
          <cell r="A703" t="str">
            <v>4001100000</v>
          </cell>
          <cell r="B703" t="str">
            <v>Látex de caucho natural, incluso prevulcanizado</v>
          </cell>
        </row>
        <row r="704">
          <cell r="A704" t="str">
            <v>4102290000</v>
          </cell>
          <cell r="B704" t="str">
            <v>Los demás cueros y pieles de ovino, en bruto sin lana (depilados)</v>
          </cell>
        </row>
        <row r="705">
          <cell r="A705" t="str">
            <v>4103900000</v>
          </cell>
          <cell r="B705" t="str">
            <v>Los demás cueros y pieles en bruto (frescos o salados, secos, encalados, piquelados o conservados de otro modo, pero sin curtir, apergaminar ni preparar de otra forma)</v>
          </cell>
        </row>
        <row r="706">
          <cell r="A706" t="str">
            <v>4301800000</v>
          </cell>
          <cell r="B706" t="str">
            <v>Peletería en bruto de las demás pieles, enteras, incluso sin la cabeza, cola o patas</v>
          </cell>
        </row>
        <row r="707">
          <cell r="A707" t="str">
            <v>4401390000</v>
          </cell>
          <cell r="B707" t="str">
            <v>Los demás desperdicios y desechos de madera, aglomerados en leños</v>
          </cell>
        </row>
        <row r="708">
          <cell r="A708" t="str">
            <v>4408109000</v>
          </cell>
          <cell r="B708" t="str">
            <v>Las demás hojas para chapado, para contrachapado de coníferas, aserradas longitudinalmente, cortadas o desenrolladas, de espesor inferior o igual a 6 mm</v>
          </cell>
        </row>
        <row r="709">
          <cell r="A709" t="str">
            <v>2106904000</v>
          </cell>
          <cell r="B709" t="str">
            <v>Autolizados de levadura</v>
          </cell>
        </row>
        <row r="710">
          <cell r="A710" t="str">
            <v>1602200000</v>
          </cell>
          <cell r="B710" t="str">
            <v>Preparaciones y conservas de hígado de cualquier animal</v>
          </cell>
        </row>
        <row r="711">
          <cell r="A711" t="str">
            <v>3301293000</v>
          </cell>
          <cell r="B711" t="str">
            <v>Aceites esenciales de lavanda</v>
          </cell>
        </row>
        <row r="712">
          <cell r="A712" t="str">
            <v>1211600090</v>
          </cell>
          <cell r="B712" t="str">
            <v>Los demás corteza de cerezo africano (prunus africana)</v>
          </cell>
        </row>
        <row r="713">
          <cell r="A713" t="str">
            <v>3201909090</v>
          </cell>
          <cell r="B713" t="str">
            <v>Los demás extractos curtientes de origen vegetal</v>
          </cell>
        </row>
        <row r="714">
          <cell r="A714" t="str">
            <v>5303903000</v>
          </cell>
          <cell r="B714" t="str">
            <v>Yute, en bruto o trabajados</v>
          </cell>
        </row>
        <row r="715">
          <cell r="A715" t="str">
            <v>3503002000</v>
          </cell>
          <cell r="B715" t="str">
            <v>Ictiocola; demás colas de origen animal</v>
          </cell>
        </row>
        <row r="716">
          <cell r="A716" t="str">
            <v>2005993900</v>
          </cell>
          <cell r="B716" t="str">
            <v>Los demás frutos de los géneros capsicum o pimienta</v>
          </cell>
        </row>
        <row r="717">
          <cell r="A717" t="str">
            <v>1515600000</v>
          </cell>
          <cell r="B717" t="str">
            <v>Grasas y aceites, de origen microbiano, y sus fracciones</v>
          </cell>
        </row>
        <row r="718">
          <cell r="A718" t="str">
            <v>2304000000</v>
          </cell>
          <cell r="B718" t="str">
            <v>Tortas y demás residuos sólidos de la extracción del aceite de soya</v>
          </cell>
        </row>
        <row r="720">
          <cell r="A720" t="str">
            <v>2207200010</v>
          </cell>
          <cell r="B720" t="str">
            <v>Alcohol etílico y aguardiente desnaturalizados, de cualquier graduación, alcohol carburante</v>
          </cell>
        </row>
        <row r="721">
          <cell r="A721" t="str">
            <v>0402211900</v>
          </cell>
          <cell r="B721" t="str">
            <v>Leche y nata, en polvo, gránulos o demás formas sólidas, contenido de materias grasas superior o igual al 26 % en peso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 codeName="Hoja1">
    <tabColor rgb="FFD1FFE6"/>
  </sheetPr>
  <dimension ref="A1:B27"/>
  <sheetViews>
    <sheetView showGridLines="0" zoomScale="115" zoomScaleNormal="115" workbookViewId="0">
      <selection activeCell="B12" sqref="B12"/>
    </sheetView>
  </sheetViews>
  <sheetFormatPr baseColWidth="10" defaultColWidth="10.7109375" defaultRowHeight="13.5" customHeight="1" x14ac:dyDescent="0.2"/>
  <cols>
    <col min="1" max="1" width="6.42578125" style="110" customWidth="1"/>
    <col min="2" max="2" width="80.42578125" style="110" customWidth="1"/>
    <col min="3" max="16384" width="10.7109375" style="110"/>
  </cols>
  <sheetData>
    <row r="1" spans="1:2" ht="13.5" customHeight="1" x14ac:dyDescent="0.2">
      <c r="A1" s="109" t="s">
        <v>43</v>
      </c>
    </row>
    <row r="10" spans="1:2" ht="15" customHeight="1" x14ac:dyDescent="0.2">
      <c r="A10" s="111" t="s">
        <v>1</v>
      </c>
      <c r="B10" s="141" t="s">
        <v>2</v>
      </c>
    </row>
    <row r="11" spans="1:2" ht="18" customHeight="1" x14ac:dyDescent="0.2">
      <c r="A11" s="112" t="s">
        <v>36</v>
      </c>
      <c r="B11" s="15" t="s">
        <v>359</v>
      </c>
    </row>
    <row r="12" spans="1:2" ht="18" customHeight="1" x14ac:dyDescent="0.2">
      <c r="A12" s="112" t="s">
        <v>37</v>
      </c>
      <c r="B12" s="15" t="s">
        <v>360</v>
      </c>
    </row>
    <row r="13" spans="1:2" ht="18" customHeight="1" x14ac:dyDescent="0.2">
      <c r="A13" s="112" t="s">
        <v>38</v>
      </c>
      <c r="B13" s="15" t="s">
        <v>361</v>
      </c>
    </row>
    <row r="14" spans="1:2" ht="18" customHeight="1" x14ac:dyDescent="0.2">
      <c r="A14" s="112" t="s">
        <v>39</v>
      </c>
      <c r="B14" s="15" t="s">
        <v>362</v>
      </c>
    </row>
    <row r="15" spans="1:2" ht="18" customHeight="1" x14ac:dyDescent="0.2">
      <c r="A15" s="112" t="s">
        <v>40</v>
      </c>
      <c r="B15" s="15" t="s">
        <v>363</v>
      </c>
    </row>
    <row r="16" spans="1:2" ht="18" customHeight="1" x14ac:dyDescent="0.2">
      <c r="A16" s="112" t="s">
        <v>41</v>
      </c>
      <c r="B16" s="15" t="s">
        <v>364</v>
      </c>
    </row>
    <row r="17" spans="1:2" ht="18" customHeight="1" x14ac:dyDescent="0.2">
      <c r="A17" s="112" t="s">
        <v>46</v>
      </c>
      <c r="B17" s="15" t="s">
        <v>356</v>
      </c>
    </row>
    <row r="18" spans="1:2" ht="18" customHeight="1" x14ac:dyDescent="0.2">
      <c r="A18" s="112" t="s">
        <v>47</v>
      </c>
      <c r="B18" s="15" t="s">
        <v>371</v>
      </c>
    </row>
    <row r="19" spans="1:2" ht="18" customHeight="1" x14ac:dyDescent="0.2">
      <c r="A19" s="112" t="s">
        <v>48</v>
      </c>
      <c r="B19" s="15" t="s">
        <v>365</v>
      </c>
    </row>
    <row r="20" spans="1:2" ht="18" customHeight="1" x14ac:dyDescent="0.2">
      <c r="A20" s="112" t="s">
        <v>49</v>
      </c>
      <c r="B20" s="15" t="s">
        <v>366</v>
      </c>
    </row>
    <row r="21" spans="1:2" ht="18" customHeight="1" x14ac:dyDescent="0.2">
      <c r="A21" s="112" t="s">
        <v>15</v>
      </c>
      <c r="B21" s="15" t="s">
        <v>367</v>
      </c>
    </row>
    <row r="22" spans="1:2" ht="18" customHeight="1" x14ac:dyDescent="0.2">
      <c r="A22" s="112" t="s">
        <v>16</v>
      </c>
      <c r="B22" s="15" t="s">
        <v>368</v>
      </c>
    </row>
    <row r="23" spans="1:2" ht="18" customHeight="1" x14ac:dyDescent="0.2">
      <c r="A23" s="112" t="s">
        <v>322</v>
      </c>
      <c r="B23" s="15" t="s">
        <v>357</v>
      </c>
    </row>
    <row r="24" spans="1:2" ht="18" customHeight="1" x14ac:dyDescent="0.2">
      <c r="A24" s="112" t="s">
        <v>323</v>
      </c>
      <c r="B24" s="15" t="s">
        <v>358</v>
      </c>
    </row>
    <row r="25" spans="1:2" ht="18" customHeight="1" x14ac:dyDescent="0.2">
      <c r="A25" s="112" t="s">
        <v>324</v>
      </c>
      <c r="B25" s="15" t="s">
        <v>369</v>
      </c>
    </row>
    <row r="26" spans="1:2" ht="18" customHeight="1" x14ac:dyDescent="0.2">
      <c r="A26" s="112" t="s">
        <v>325</v>
      </c>
      <c r="B26" s="15" t="s">
        <v>370</v>
      </c>
    </row>
    <row r="27" spans="1:2" ht="13.5" customHeight="1" x14ac:dyDescent="0.2">
      <c r="B27" s="113"/>
    </row>
  </sheetData>
  <phoneticPr fontId="11" type="noConversion"/>
  <pageMargins left="0.70866141732283472" right="0.70866141732283472" top="0.74803149606299213" bottom="0.74803149606299213" header="0.31496062992125984" footer="0.31496062992125984"/>
  <pageSetup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7AB61-A8C6-4719-BBB3-EE140E396701}">
  <sheetPr published="0">
    <tabColor rgb="FFD9EFFF"/>
  </sheetPr>
  <dimension ref="A1:L123"/>
  <sheetViews>
    <sheetView showGridLines="0" topLeftCell="A44" zoomScaleNormal="100" workbookViewId="0">
      <selection activeCell="A68" sqref="A68:J123"/>
    </sheetView>
  </sheetViews>
  <sheetFormatPr baseColWidth="10" defaultColWidth="30.28515625" defaultRowHeight="13.5" x14ac:dyDescent="0.25"/>
  <cols>
    <col min="1" max="1" width="8" style="23" customWidth="1"/>
    <col min="2" max="2" width="2.140625" style="23" customWidth="1"/>
    <col min="3" max="3" width="27.140625" style="23" customWidth="1"/>
    <col min="4" max="4" width="6.42578125" style="23" customWidth="1"/>
    <col min="5" max="5" width="6.28515625" style="23" customWidth="1"/>
    <col min="6" max="6" width="7.140625" style="23" customWidth="1"/>
    <col min="7" max="8" width="6.42578125" style="23" customWidth="1"/>
    <col min="9" max="9" width="7.140625" style="23" customWidth="1"/>
    <col min="10" max="10" width="5.42578125" style="23" customWidth="1"/>
    <col min="11" max="16384" width="30.28515625" style="23"/>
  </cols>
  <sheetData>
    <row r="1" spans="1:10" ht="15" customHeight="1" x14ac:dyDescent="0.25">
      <c r="A1" s="72" t="s">
        <v>341</v>
      </c>
    </row>
    <row r="2" spans="1:10" x14ac:dyDescent="0.25">
      <c r="A2" s="53" t="s">
        <v>350</v>
      </c>
      <c r="B2" s="44"/>
      <c r="C2" s="44"/>
      <c r="D2" s="44"/>
      <c r="E2" s="44"/>
      <c r="F2" s="44"/>
      <c r="G2" s="44"/>
      <c r="H2" s="44"/>
      <c r="I2" s="43"/>
    </row>
    <row r="3" spans="1:10" ht="4.3499999999999996" customHeight="1" x14ac:dyDescent="0.25">
      <c r="A3" s="45"/>
      <c r="B3" s="203"/>
      <c r="C3" s="204"/>
      <c r="D3" s="204"/>
      <c r="E3" s="204"/>
      <c r="F3" s="204"/>
      <c r="G3" s="204"/>
      <c r="H3" s="204"/>
      <c r="I3" s="24"/>
    </row>
    <row r="4" spans="1:10" s="3" customFormat="1" ht="13.35" customHeight="1" x14ac:dyDescent="0.25">
      <c r="A4" s="292" t="s">
        <v>58</v>
      </c>
      <c r="B4" s="294" t="s">
        <v>61</v>
      </c>
      <c r="C4" s="295"/>
      <c r="D4" s="289" t="s">
        <v>14</v>
      </c>
      <c r="E4" s="289"/>
      <c r="F4" s="289"/>
      <c r="G4" s="289" t="s">
        <v>57</v>
      </c>
      <c r="H4" s="289"/>
      <c r="I4" s="289"/>
      <c r="J4" s="289"/>
    </row>
    <row r="5" spans="1:10" s="25" customFormat="1" ht="22.35" customHeight="1" x14ac:dyDescent="0.2">
      <c r="A5" s="293"/>
      <c r="B5" s="296"/>
      <c r="C5" s="297"/>
      <c r="D5" s="154">
        <v>2023</v>
      </c>
      <c r="E5" s="155" t="s">
        <v>326</v>
      </c>
      <c r="F5" s="164" t="s">
        <v>332</v>
      </c>
      <c r="G5" s="154">
        <v>2023</v>
      </c>
      <c r="H5" s="155" t="s">
        <v>326</v>
      </c>
      <c r="I5" s="164" t="s">
        <v>332</v>
      </c>
      <c r="J5" s="164" t="s">
        <v>336</v>
      </c>
    </row>
    <row r="6" spans="1:10" s="25" customFormat="1" ht="6" customHeight="1" x14ac:dyDescent="0.2">
      <c r="A6" s="56" t="s">
        <v>0</v>
      </c>
      <c r="B6" s="56"/>
      <c r="C6" s="56"/>
      <c r="D6" s="57"/>
      <c r="E6" s="57"/>
      <c r="F6" s="58"/>
      <c r="G6" s="57"/>
      <c r="H6" s="57"/>
      <c r="I6" s="58"/>
      <c r="J6" s="58"/>
    </row>
    <row r="7" spans="1:10" s="3" customFormat="1" ht="14.1" customHeight="1" x14ac:dyDescent="0.25">
      <c r="A7" s="174" t="s">
        <v>64</v>
      </c>
      <c r="B7" s="175" t="s">
        <v>242</v>
      </c>
      <c r="C7" s="176"/>
      <c r="D7" s="232">
        <v>257867.56430099983</v>
      </c>
      <c r="E7" s="232">
        <v>251420.07118999984</v>
      </c>
      <c r="F7" s="192">
        <v>-2.5003117893005133E-2</v>
      </c>
      <c r="G7" s="232">
        <v>432987.63327000022</v>
      </c>
      <c r="H7" s="232">
        <v>517826.61361999984</v>
      </c>
      <c r="I7" s="192">
        <v>0.19593857614195676</v>
      </c>
      <c r="J7" s="192">
        <v>1.0000000000000002</v>
      </c>
    </row>
    <row r="8" spans="1:10" ht="10.7" customHeight="1" x14ac:dyDescent="0.25">
      <c r="A8" s="143"/>
      <c r="B8" s="52"/>
      <c r="C8" s="16" t="s">
        <v>233</v>
      </c>
      <c r="D8" s="17">
        <v>93822.262467999884</v>
      </c>
      <c r="E8" s="17">
        <v>90420.544899999892</v>
      </c>
      <c r="F8" s="190">
        <v>-3.6257040477575608E-2</v>
      </c>
      <c r="G8" s="17">
        <v>153061.29465000017</v>
      </c>
      <c r="H8" s="17">
        <v>183909.45794999984</v>
      </c>
      <c r="I8" s="190">
        <v>0.20154124117752348</v>
      </c>
      <c r="J8" s="190">
        <v>0.35515644254808298</v>
      </c>
    </row>
    <row r="9" spans="1:10" ht="10.7" customHeight="1" x14ac:dyDescent="0.25">
      <c r="A9" s="143"/>
      <c r="B9" s="52"/>
      <c r="C9" s="16" t="s">
        <v>71</v>
      </c>
      <c r="D9" s="17">
        <v>55038.565040000023</v>
      </c>
      <c r="E9" s="17">
        <v>51399.696400000001</v>
      </c>
      <c r="F9" s="190">
        <v>-6.6114889393562914E-2</v>
      </c>
      <c r="G9" s="17">
        <v>92848.77539000001</v>
      </c>
      <c r="H9" s="17">
        <v>109950.35272000002</v>
      </c>
      <c r="I9" s="190">
        <v>0.18418743013213601</v>
      </c>
      <c r="J9" s="190">
        <v>0.21233044001227336</v>
      </c>
    </row>
    <row r="10" spans="1:10" ht="10.7" customHeight="1" x14ac:dyDescent="0.25">
      <c r="A10" s="143"/>
      <c r="B10" s="52"/>
      <c r="C10" s="16" t="s">
        <v>81</v>
      </c>
      <c r="D10" s="17">
        <v>29172.609082999956</v>
      </c>
      <c r="E10" s="17">
        <v>33743.194339999929</v>
      </c>
      <c r="F10" s="190">
        <v>0.15667385950965329</v>
      </c>
      <c r="G10" s="17">
        <v>41908.609500000006</v>
      </c>
      <c r="H10" s="17">
        <v>58980.989739999983</v>
      </c>
      <c r="I10" s="190">
        <v>0.40737167001448649</v>
      </c>
      <c r="J10" s="190">
        <v>0.11390103982427291</v>
      </c>
    </row>
    <row r="11" spans="1:10" ht="10.7" customHeight="1" x14ac:dyDescent="0.25">
      <c r="A11" s="143"/>
      <c r="B11" s="52"/>
      <c r="C11" s="16" t="s">
        <v>78</v>
      </c>
      <c r="D11" s="17">
        <v>23054.753320000022</v>
      </c>
      <c r="E11" s="17">
        <v>18591.981810000016</v>
      </c>
      <c r="F11" s="190">
        <v>-0.19357272871484366</v>
      </c>
      <c r="G11" s="17">
        <v>41460.875379999998</v>
      </c>
      <c r="H11" s="17">
        <v>39203.522519999977</v>
      </c>
      <c r="I11" s="190">
        <v>-5.4445373844878575E-2</v>
      </c>
      <c r="J11" s="190">
        <v>7.5707817035392769E-2</v>
      </c>
    </row>
    <row r="12" spans="1:10" ht="10.7" customHeight="1" x14ac:dyDescent="0.25">
      <c r="A12" s="143"/>
      <c r="B12" s="52"/>
      <c r="C12" s="16" t="s">
        <v>70</v>
      </c>
      <c r="D12" s="17">
        <v>10536.740793000003</v>
      </c>
      <c r="E12" s="17">
        <v>14029.695900000013</v>
      </c>
      <c r="F12" s="190">
        <v>0.33150242334143076</v>
      </c>
      <c r="G12" s="17">
        <v>19229.484489999999</v>
      </c>
      <c r="H12" s="17">
        <v>31597.525470000008</v>
      </c>
      <c r="I12" s="190">
        <v>0.6431810996509979</v>
      </c>
      <c r="J12" s="190">
        <v>6.1019508536089707E-2</v>
      </c>
    </row>
    <row r="13" spans="1:10" ht="10.7" customHeight="1" x14ac:dyDescent="0.25">
      <c r="A13" s="143"/>
      <c r="B13" s="52"/>
      <c r="C13" s="16" t="s">
        <v>72</v>
      </c>
      <c r="D13" s="17">
        <v>16680.848000000002</v>
      </c>
      <c r="E13" s="17">
        <v>13455.362000000003</v>
      </c>
      <c r="F13" s="190">
        <v>-0.1933646299037074</v>
      </c>
      <c r="G13" s="17">
        <v>29571.66244</v>
      </c>
      <c r="H13" s="17">
        <v>29782.344549999994</v>
      </c>
      <c r="I13" s="190">
        <v>7.1244594526080895E-3</v>
      </c>
      <c r="J13" s="190">
        <v>5.751412493421084E-2</v>
      </c>
    </row>
    <row r="14" spans="1:10" ht="10.7" customHeight="1" x14ac:dyDescent="0.25">
      <c r="A14" s="143"/>
      <c r="B14" s="52"/>
      <c r="C14" s="16" t="s">
        <v>75</v>
      </c>
      <c r="D14" s="17">
        <v>7152.1396000000004</v>
      </c>
      <c r="E14" s="17">
        <v>7005.1424000000006</v>
      </c>
      <c r="F14" s="190">
        <v>-2.0552898603936609E-2</v>
      </c>
      <c r="G14" s="17">
        <v>12025.804229999996</v>
      </c>
      <c r="H14" s="17">
        <v>14472.550189999998</v>
      </c>
      <c r="I14" s="190">
        <v>0.20345799026864775</v>
      </c>
      <c r="J14" s="190">
        <v>2.7948641126855033E-2</v>
      </c>
    </row>
    <row r="15" spans="1:10" ht="10.7" customHeight="1" x14ac:dyDescent="0.25">
      <c r="A15" s="143"/>
      <c r="B15" s="52"/>
      <c r="C15" s="16" t="s">
        <v>181</v>
      </c>
      <c r="D15" s="17">
        <v>6121.6789399999998</v>
      </c>
      <c r="E15" s="17">
        <v>5121.7525600000017</v>
      </c>
      <c r="F15" s="190">
        <v>-0.16334185274995783</v>
      </c>
      <c r="G15" s="17">
        <v>12780.97193</v>
      </c>
      <c r="H15" s="17">
        <v>13367.009120000001</v>
      </c>
      <c r="I15" s="190">
        <v>4.5852318056065267E-2</v>
      </c>
      <c r="J15" s="190">
        <v>2.5813677336038201E-2</v>
      </c>
    </row>
    <row r="16" spans="1:10" ht="10.7" customHeight="1" x14ac:dyDescent="0.25">
      <c r="A16" s="143"/>
      <c r="B16" s="52"/>
      <c r="C16" s="16" t="s">
        <v>119</v>
      </c>
      <c r="D16" s="17">
        <v>5161.6439999999966</v>
      </c>
      <c r="E16" s="17">
        <v>6920.1447999999946</v>
      </c>
      <c r="F16" s="190">
        <v>0.3406861844792084</v>
      </c>
      <c r="G16" s="17">
        <v>10565.746910000002</v>
      </c>
      <c r="H16" s="17">
        <v>12870.900200000004</v>
      </c>
      <c r="I16" s="190">
        <v>0.21817229862077037</v>
      </c>
      <c r="J16" s="190">
        <v>2.4855617423798812E-2</v>
      </c>
    </row>
    <row r="17" spans="1:10" ht="10.7" customHeight="1" x14ac:dyDescent="0.25">
      <c r="A17" s="143"/>
      <c r="B17" s="52"/>
      <c r="C17" s="16" t="s">
        <v>77</v>
      </c>
      <c r="D17" s="17">
        <v>4009.788599999998</v>
      </c>
      <c r="E17" s="17">
        <v>2958.0775999999983</v>
      </c>
      <c r="F17" s="190">
        <v>-0.26228589706699257</v>
      </c>
      <c r="G17" s="17">
        <v>8572.5559600000033</v>
      </c>
      <c r="H17" s="17">
        <v>8452.2316899999969</v>
      </c>
      <c r="I17" s="190">
        <v>-1.4035985365560277E-2</v>
      </c>
      <c r="J17" s="190">
        <v>1.6322513110928197E-2</v>
      </c>
    </row>
    <row r="18" spans="1:10" ht="10.7" customHeight="1" x14ac:dyDescent="0.25">
      <c r="A18" s="27"/>
      <c r="B18" s="52"/>
      <c r="C18" s="16" t="s">
        <v>18</v>
      </c>
      <c r="D18" s="17">
        <v>7116.5344569999434</v>
      </c>
      <c r="E18" s="17">
        <v>7774.4784799999907</v>
      </c>
      <c r="F18" s="190">
        <v>9.2452868313295689E-2</v>
      </c>
      <c r="G18" s="17">
        <v>10961.852390000015</v>
      </c>
      <c r="H18" s="17">
        <v>15239.729470000078</v>
      </c>
      <c r="I18" s="190">
        <v>0.39025129401510372</v>
      </c>
      <c r="J18" s="190">
        <v>2.9430178112057313E-2</v>
      </c>
    </row>
    <row r="19" spans="1:10" s="3" customFormat="1" ht="14.1" customHeight="1" x14ac:dyDescent="0.25">
      <c r="A19" s="174" t="s">
        <v>10</v>
      </c>
      <c r="B19" s="175" t="s">
        <v>205</v>
      </c>
      <c r="C19" s="176"/>
      <c r="D19" s="232">
        <v>277881.32275999984</v>
      </c>
      <c r="E19" s="232">
        <v>147682.822358</v>
      </c>
      <c r="F19" s="192">
        <v>-0.468539947589243</v>
      </c>
      <c r="G19" s="232">
        <v>645969.51068999979</v>
      </c>
      <c r="H19" s="232">
        <v>476554.47859000007</v>
      </c>
      <c r="I19" s="192">
        <v>-0.2622647498007098</v>
      </c>
      <c r="J19" s="192">
        <v>1</v>
      </c>
    </row>
    <row r="20" spans="1:10" ht="10.7" customHeight="1" x14ac:dyDescent="0.25">
      <c r="A20" s="143"/>
      <c r="B20" s="52"/>
      <c r="C20" s="16" t="s">
        <v>70</v>
      </c>
      <c r="D20" s="17">
        <v>137421.47086999993</v>
      </c>
      <c r="E20" s="17">
        <v>69974.382860000012</v>
      </c>
      <c r="F20" s="190">
        <v>-0.49080458521510473</v>
      </c>
      <c r="G20" s="17">
        <v>313995.86131000007</v>
      </c>
      <c r="H20" s="17">
        <v>239387.10468000013</v>
      </c>
      <c r="I20" s="190">
        <v>-0.23761063702792129</v>
      </c>
      <c r="J20" s="190">
        <v>0.5023289370572781</v>
      </c>
    </row>
    <row r="21" spans="1:10" ht="10.7" customHeight="1" x14ac:dyDescent="0.25">
      <c r="A21" s="143"/>
      <c r="B21" s="52"/>
      <c r="C21" s="16" t="s">
        <v>180</v>
      </c>
      <c r="D21" s="17">
        <v>24785.803699999989</v>
      </c>
      <c r="E21" s="17">
        <v>16778.048097999992</v>
      </c>
      <c r="F21" s="190">
        <v>-0.32307831123507202</v>
      </c>
      <c r="G21" s="17">
        <v>57411.231640000035</v>
      </c>
      <c r="H21" s="17">
        <v>59345.29559999999</v>
      </c>
      <c r="I21" s="190">
        <v>3.368790225800411E-2</v>
      </c>
      <c r="J21" s="190">
        <v>0.12452992945441869</v>
      </c>
    </row>
    <row r="22" spans="1:10" ht="10.7" customHeight="1" x14ac:dyDescent="0.25">
      <c r="A22" s="143"/>
      <c r="B22" s="52"/>
      <c r="C22" s="16" t="s">
        <v>233</v>
      </c>
      <c r="D22" s="17">
        <v>34231.496699999996</v>
      </c>
      <c r="E22" s="17">
        <v>16352.944399999998</v>
      </c>
      <c r="F22" s="190">
        <v>-0.52228368676617054</v>
      </c>
      <c r="G22" s="17">
        <v>61136.058079999981</v>
      </c>
      <c r="H22" s="17">
        <v>42308.918269999995</v>
      </c>
      <c r="I22" s="190">
        <v>-0.30795475536488814</v>
      </c>
      <c r="J22" s="190">
        <v>8.87808638273236E-2</v>
      </c>
    </row>
    <row r="23" spans="1:10" ht="10.7" customHeight="1" x14ac:dyDescent="0.25">
      <c r="A23" s="143"/>
      <c r="B23" s="52"/>
      <c r="C23" s="16" t="s">
        <v>75</v>
      </c>
      <c r="D23" s="17">
        <v>20104.937499999996</v>
      </c>
      <c r="E23" s="17">
        <v>10590.2492</v>
      </c>
      <c r="F23" s="190">
        <v>-0.47325132445698959</v>
      </c>
      <c r="G23" s="17">
        <v>56855.93569999998</v>
      </c>
      <c r="H23" s="17">
        <v>29752.24683</v>
      </c>
      <c r="I23" s="190">
        <v>-0.47670816663738402</v>
      </c>
      <c r="J23" s="190">
        <v>6.243199501141844E-2</v>
      </c>
    </row>
    <row r="24" spans="1:10" ht="10.7" customHeight="1" x14ac:dyDescent="0.25">
      <c r="A24" s="143"/>
      <c r="B24" s="52"/>
      <c r="C24" s="16" t="s">
        <v>78</v>
      </c>
      <c r="D24" s="17">
        <v>14597.049199999998</v>
      </c>
      <c r="E24" s="17">
        <v>5948.4746000000005</v>
      </c>
      <c r="F24" s="190">
        <v>-0.5924878707677439</v>
      </c>
      <c r="G24" s="17">
        <v>43416.916780000007</v>
      </c>
      <c r="H24" s="17">
        <v>17522.231339999998</v>
      </c>
      <c r="I24" s="190">
        <v>-0.59641926144162283</v>
      </c>
      <c r="J24" s="190">
        <v>3.6768579726380271E-2</v>
      </c>
    </row>
    <row r="25" spans="1:10" ht="10.7" customHeight="1" x14ac:dyDescent="0.25">
      <c r="A25" s="143"/>
      <c r="B25" s="52"/>
      <c r="C25" s="16" t="s">
        <v>236</v>
      </c>
      <c r="D25" s="17">
        <v>4389.4455999999982</v>
      </c>
      <c r="E25" s="17">
        <v>4380.0920999999998</v>
      </c>
      <c r="F25" s="190">
        <v>-2.1309069190875718E-3</v>
      </c>
      <c r="G25" s="17">
        <v>13924.858570000006</v>
      </c>
      <c r="H25" s="17">
        <v>16199.046660000004</v>
      </c>
      <c r="I25" s="190">
        <v>0.1633185772457002</v>
      </c>
      <c r="J25" s="190">
        <v>3.3992014318968825E-2</v>
      </c>
    </row>
    <row r="26" spans="1:10" ht="10.7" customHeight="1" x14ac:dyDescent="0.25">
      <c r="A26" s="143"/>
      <c r="B26" s="52"/>
      <c r="C26" s="16" t="s">
        <v>85</v>
      </c>
      <c r="D26" s="17">
        <v>7099.4806000000026</v>
      </c>
      <c r="E26" s="17">
        <v>4109.6112000000003</v>
      </c>
      <c r="F26" s="190">
        <v>-0.42113917460384376</v>
      </c>
      <c r="G26" s="17">
        <v>19536.097229999999</v>
      </c>
      <c r="H26" s="17">
        <v>13977.842570000003</v>
      </c>
      <c r="I26" s="190">
        <v>-0.28451202891561356</v>
      </c>
      <c r="J26" s="190">
        <v>2.933104859565433E-2</v>
      </c>
    </row>
    <row r="27" spans="1:10" ht="10.7" customHeight="1" x14ac:dyDescent="0.25">
      <c r="A27" s="143"/>
      <c r="B27" s="52"/>
      <c r="C27" s="16" t="s">
        <v>77</v>
      </c>
      <c r="D27" s="17">
        <v>5114.5048999999981</v>
      </c>
      <c r="E27" s="17">
        <v>3187.9722999999999</v>
      </c>
      <c r="F27" s="190">
        <v>-0.37668017484937766</v>
      </c>
      <c r="G27" s="17">
        <v>16595.813020000001</v>
      </c>
      <c r="H27" s="17">
        <v>13532.795630000002</v>
      </c>
      <c r="I27" s="190">
        <v>-0.18456567245658195</v>
      </c>
      <c r="J27" s="190">
        <v>2.8397163887830833E-2</v>
      </c>
    </row>
    <row r="28" spans="1:10" ht="10.7" customHeight="1" x14ac:dyDescent="0.25">
      <c r="A28" s="143"/>
      <c r="B28" s="52"/>
      <c r="C28" s="16" t="s">
        <v>71</v>
      </c>
      <c r="D28" s="17">
        <v>7643.8590999999988</v>
      </c>
      <c r="E28" s="17">
        <v>4069.8007999999995</v>
      </c>
      <c r="F28" s="190">
        <v>-0.46757249881803808</v>
      </c>
      <c r="G28" s="17">
        <v>15614.448229999998</v>
      </c>
      <c r="H28" s="17">
        <v>11382.573410000001</v>
      </c>
      <c r="I28" s="190">
        <v>-0.271023013920486</v>
      </c>
      <c r="J28" s="190">
        <v>2.3885146234860818E-2</v>
      </c>
    </row>
    <row r="29" spans="1:10" ht="10.7" customHeight="1" x14ac:dyDescent="0.25">
      <c r="A29" s="143"/>
      <c r="B29" s="52"/>
      <c r="C29" s="16" t="s">
        <v>232</v>
      </c>
      <c r="D29" s="17">
        <v>1095.184</v>
      </c>
      <c r="E29" s="17">
        <v>1324.1160000000002</v>
      </c>
      <c r="F29" s="190">
        <v>0.20903519408610816</v>
      </c>
      <c r="G29" s="17">
        <v>3641.1857099999997</v>
      </c>
      <c r="H29" s="17">
        <v>4101.1146900000003</v>
      </c>
      <c r="I29" s="190">
        <v>0.12631296962878635</v>
      </c>
      <c r="J29" s="190">
        <v>8.6057625607341374E-3</v>
      </c>
    </row>
    <row r="30" spans="1:10" ht="10.7" customHeight="1" x14ac:dyDescent="0.25">
      <c r="A30" s="27"/>
      <c r="B30" s="52"/>
      <c r="C30" s="16" t="s">
        <v>18</v>
      </c>
      <c r="D30" s="17">
        <v>21398.090589999891</v>
      </c>
      <c r="E30" s="17">
        <v>10967.130799999984</v>
      </c>
      <c r="F30" s="190">
        <v>-0.48747152210275602</v>
      </c>
      <c r="G30" s="17">
        <v>43841.104419999756</v>
      </c>
      <c r="H30" s="17">
        <v>29045.308909999963</v>
      </c>
      <c r="I30" s="190">
        <v>-0.33748683354906861</v>
      </c>
      <c r="J30" s="190">
        <v>6.094855932513199E-2</v>
      </c>
    </row>
    <row r="31" spans="1:10" s="3" customFormat="1" ht="21.95" customHeight="1" x14ac:dyDescent="0.25">
      <c r="A31" s="174" t="s">
        <v>68</v>
      </c>
      <c r="B31" s="290" t="s">
        <v>384</v>
      </c>
      <c r="C31" s="290"/>
      <c r="D31" s="232">
        <v>33636.346019000004</v>
      </c>
      <c r="E31" s="232">
        <v>50040.851913000013</v>
      </c>
      <c r="F31" s="192">
        <v>0.48770178201680037</v>
      </c>
      <c r="G31" s="232">
        <v>169407.26827000006</v>
      </c>
      <c r="H31" s="232">
        <v>353294.05549</v>
      </c>
      <c r="I31" s="192">
        <v>1.0854716512335383</v>
      </c>
      <c r="J31" s="192">
        <v>0.99999999999999989</v>
      </c>
    </row>
    <row r="32" spans="1:10" ht="10.7" customHeight="1" x14ac:dyDescent="0.25">
      <c r="A32" s="143"/>
      <c r="B32" s="52"/>
      <c r="C32" s="16" t="s">
        <v>70</v>
      </c>
      <c r="D32" s="17">
        <v>19978.034653000002</v>
      </c>
      <c r="E32" s="17">
        <v>32207.349740000009</v>
      </c>
      <c r="F32" s="190">
        <v>0.61213804557915275</v>
      </c>
      <c r="G32" s="17">
        <v>100248.77227000006</v>
      </c>
      <c r="H32" s="17">
        <v>231526.29860000004</v>
      </c>
      <c r="I32" s="190">
        <v>1.3095175467728439</v>
      </c>
      <c r="J32" s="190">
        <v>0.65533595882015461</v>
      </c>
    </row>
    <row r="33" spans="1:10" ht="10.7" customHeight="1" x14ac:dyDescent="0.25">
      <c r="A33" s="143"/>
      <c r="B33" s="52"/>
      <c r="C33" s="16" t="s">
        <v>233</v>
      </c>
      <c r="D33" s="17">
        <v>7296.2416679999997</v>
      </c>
      <c r="E33" s="17">
        <v>8829.7087599999995</v>
      </c>
      <c r="F33" s="190">
        <v>0.21017219025591083</v>
      </c>
      <c r="G33" s="17">
        <v>35930.913799999995</v>
      </c>
      <c r="H33" s="17">
        <v>56688.278399999996</v>
      </c>
      <c r="I33" s="190">
        <v>0.57770210675799749</v>
      </c>
      <c r="J33" s="190">
        <v>0.16045636069753955</v>
      </c>
    </row>
    <row r="34" spans="1:10" ht="10.7" customHeight="1" x14ac:dyDescent="0.25">
      <c r="A34" s="143"/>
      <c r="B34" s="52"/>
      <c r="C34" s="16" t="s">
        <v>72</v>
      </c>
      <c r="D34" s="17">
        <v>2428.1581299999998</v>
      </c>
      <c r="E34" s="17">
        <v>3104.9138000000007</v>
      </c>
      <c r="F34" s="190">
        <v>0.27871153103196011</v>
      </c>
      <c r="G34" s="17">
        <v>12183.21701</v>
      </c>
      <c r="H34" s="17">
        <v>21259.578520000003</v>
      </c>
      <c r="I34" s="190">
        <v>0.74498890584893251</v>
      </c>
      <c r="J34" s="190">
        <v>6.0175307763143941E-2</v>
      </c>
    </row>
    <row r="35" spans="1:10" ht="10.7" customHeight="1" x14ac:dyDescent="0.25">
      <c r="A35" s="143"/>
      <c r="B35" s="52"/>
      <c r="C35" s="16" t="s">
        <v>75</v>
      </c>
      <c r="D35" s="17">
        <v>643.88249999999994</v>
      </c>
      <c r="E35" s="17">
        <v>1665.1992000000002</v>
      </c>
      <c r="F35" s="190">
        <v>1.5861849017483785</v>
      </c>
      <c r="G35" s="17">
        <v>3761.6018399999994</v>
      </c>
      <c r="H35" s="17">
        <v>12941.44426</v>
      </c>
      <c r="I35" s="190">
        <v>2.4404077864870466</v>
      </c>
      <c r="J35" s="190">
        <v>3.6630801053391365E-2</v>
      </c>
    </row>
    <row r="36" spans="1:10" ht="10.7" customHeight="1" x14ac:dyDescent="0.25">
      <c r="A36" s="143"/>
      <c r="B36" s="52"/>
      <c r="C36" s="16" t="s">
        <v>78</v>
      </c>
      <c r="D36" s="17">
        <v>1892.2605000000003</v>
      </c>
      <c r="E36" s="17">
        <v>1555.2807000000003</v>
      </c>
      <c r="F36" s="190">
        <v>-0.17808319731876243</v>
      </c>
      <c r="G36" s="17">
        <v>9996.7164799999991</v>
      </c>
      <c r="H36" s="17">
        <v>10756.008250000001</v>
      </c>
      <c r="I36" s="190">
        <v>7.5954116686122397E-2</v>
      </c>
      <c r="J36" s="190">
        <v>3.044491715288555E-2</v>
      </c>
    </row>
    <row r="37" spans="1:10" ht="10.7" customHeight="1" x14ac:dyDescent="0.25">
      <c r="A37" s="143"/>
      <c r="B37" s="52"/>
      <c r="C37" s="16" t="s">
        <v>84</v>
      </c>
      <c r="D37" s="17">
        <v>293.64985999999993</v>
      </c>
      <c r="E37" s="17">
        <v>456.82243900000003</v>
      </c>
      <c r="F37" s="190">
        <v>0.55567054927252513</v>
      </c>
      <c r="G37" s="17">
        <v>1733.67174</v>
      </c>
      <c r="H37" s="17">
        <v>3171.9052799999995</v>
      </c>
      <c r="I37" s="190">
        <v>0.82958815490641813</v>
      </c>
      <c r="J37" s="190">
        <v>8.9780884526934265E-3</v>
      </c>
    </row>
    <row r="38" spans="1:10" ht="10.7" customHeight="1" x14ac:dyDescent="0.25">
      <c r="A38" s="143"/>
      <c r="B38" s="52"/>
      <c r="C38" s="16" t="s">
        <v>236</v>
      </c>
      <c r="D38" s="17">
        <v>4.5</v>
      </c>
      <c r="E38" s="17">
        <v>331.65</v>
      </c>
      <c r="F38" s="190">
        <v>72.699999999999989</v>
      </c>
      <c r="G38" s="17">
        <v>16.71</v>
      </c>
      <c r="H38" s="17">
        <v>2671.1153000000004</v>
      </c>
      <c r="I38" s="190">
        <v>158.85130460801918</v>
      </c>
      <c r="J38" s="190">
        <v>7.5606007474292372E-3</v>
      </c>
    </row>
    <row r="39" spans="1:10" ht="10.7" customHeight="1" x14ac:dyDescent="0.25">
      <c r="A39" s="143"/>
      <c r="B39" s="52"/>
      <c r="C39" s="16" t="s">
        <v>129</v>
      </c>
      <c r="D39" s="17">
        <v>180.24789999999999</v>
      </c>
      <c r="E39" s="17">
        <v>249.23225000000002</v>
      </c>
      <c r="F39" s="190">
        <v>0.38271929936493043</v>
      </c>
      <c r="G39" s="17">
        <v>1176.1595600000001</v>
      </c>
      <c r="H39" s="17">
        <v>2300.9593400000003</v>
      </c>
      <c r="I39" s="190">
        <v>0.95633264248602479</v>
      </c>
      <c r="J39" s="190">
        <v>6.5128730705890101E-3</v>
      </c>
    </row>
    <row r="40" spans="1:10" ht="10.7" customHeight="1" x14ac:dyDescent="0.25">
      <c r="A40" s="143"/>
      <c r="B40" s="52"/>
      <c r="C40" s="16" t="s">
        <v>71</v>
      </c>
      <c r="D40" s="17">
        <v>73.096499999999992</v>
      </c>
      <c r="E40" s="17">
        <v>275.35287</v>
      </c>
      <c r="F40" s="190">
        <v>2.7669774886622482</v>
      </c>
      <c r="G40" s="17">
        <v>328.54088000000002</v>
      </c>
      <c r="H40" s="17">
        <v>1826.2438099999999</v>
      </c>
      <c r="I40" s="190">
        <v>4.5586501442377578</v>
      </c>
      <c r="J40" s="190">
        <v>5.1691891828383506E-3</v>
      </c>
    </row>
    <row r="41" spans="1:10" ht="10.7" customHeight="1" x14ac:dyDescent="0.25">
      <c r="A41" s="143"/>
      <c r="B41" s="52"/>
      <c r="C41" s="16" t="s">
        <v>85</v>
      </c>
      <c r="D41" s="17">
        <v>122.92086999999999</v>
      </c>
      <c r="E41" s="17">
        <v>242.691632</v>
      </c>
      <c r="F41" s="190">
        <v>0.97437287907252856</v>
      </c>
      <c r="G41" s="17">
        <v>576.50213999999994</v>
      </c>
      <c r="H41" s="17">
        <v>1786.41128</v>
      </c>
      <c r="I41" s="190">
        <v>2.098707109742906</v>
      </c>
      <c r="J41" s="190">
        <v>5.0564430740911931E-3</v>
      </c>
    </row>
    <row r="42" spans="1:10" ht="10.7" customHeight="1" x14ac:dyDescent="0.25">
      <c r="A42" s="25"/>
      <c r="B42" s="52"/>
      <c r="C42" s="16" t="s">
        <v>18</v>
      </c>
      <c r="D42" s="17">
        <v>723.35343799999828</v>
      </c>
      <c r="E42" s="17">
        <v>1122.650521999989</v>
      </c>
      <c r="F42" s="190">
        <v>0.55200827565568522</v>
      </c>
      <c r="G42" s="17">
        <v>3454.4625500000548</v>
      </c>
      <c r="H42" s="17">
        <v>8365.8124499999103</v>
      </c>
      <c r="I42" s="190">
        <v>1.4217406699053021</v>
      </c>
      <c r="J42" s="190">
        <v>2.3679459985243664E-2</v>
      </c>
    </row>
    <row r="43" spans="1:10" s="3" customFormat="1" ht="14.1" customHeight="1" x14ac:dyDescent="0.25">
      <c r="A43" s="174" t="s">
        <v>9</v>
      </c>
      <c r="B43" s="175" t="s">
        <v>299</v>
      </c>
      <c r="C43" s="176"/>
      <c r="D43" s="232">
        <v>26664.162221000002</v>
      </c>
      <c r="E43" s="232">
        <v>59002.284153000022</v>
      </c>
      <c r="F43" s="192">
        <v>1.2127934740260224</v>
      </c>
      <c r="G43" s="232">
        <v>124877.17448999996</v>
      </c>
      <c r="H43" s="232">
        <v>198027.34663999995</v>
      </c>
      <c r="I43" s="192">
        <v>0.5857769640348307</v>
      </c>
      <c r="J43" s="192">
        <v>1</v>
      </c>
    </row>
    <row r="44" spans="1:10" ht="10.7" customHeight="1" x14ac:dyDescent="0.25">
      <c r="A44" s="143"/>
      <c r="B44" s="52"/>
      <c r="C44" s="16" t="s">
        <v>70</v>
      </c>
      <c r="D44" s="17">
        <v>5874.0159920000006</v>
      </c>
      <c r="E44" s="17">
        <v>12037.862580000014</v>
      </c>
      <c r="F44" s="190">
        <v>1.0493411315860803</v>
      </c>
      <c r="G44" s="17">
        <v>27938.869639999997</v>
      </c>
      <c r="H44" s="17">
        <v>42713.201029999989</v>
      </c>
      <c r="I44" s="190">
        <v>0.52880920310561264</v>
      </c>
      <c r="J44" s="190">
        <v>0.21569344716641406</v>
      </c>
    </row>
    <row r="45" spans="1:10" ht="10.7" customHeight="1" x14ac:dyDescent="0.25">
      <c r="A45" s="143"/>
      <c r="B45" s="52"/>
      <c r="C45" s="16" t="s">
        <v>76</v>
      </c>
      <c r="D45" s="17">
        <v>3028.00083</v>
      </c>
      <c r="E45" s="17">
        <v>8888.7438999999995</v>
      </c>
      <c r="F45" s="190">
        <v>1.9355156748751616</v>
      </c>
      <c r="G45" s="17">
        <v>14562.171319999999</v>
      </c>
      <c r="H45" s="17">
        <v>33835.739140000005</v>
      </c>
      <c r="I45" s="190">
        <v>1.3235366757105291</v>
      </c>
      <c r="J45" s="190">
        <v>0.17086397264874253</v>
      </c>
    </row>
    <row r="46" spans="1:10" ht="10.7" customHeight="1" x14ac:dyDescent="0.25">
      <c r="A46" s="143"/>
      <c r="B46" s="52"/>
      <c r="C46" s="16" t="s">
        <v>74</v>
      </c>
      <c r="D46" s="17">
        <v>4066.5461380000002</v>
      </c>
      <c r="E46" s="17">
        <v>9122.1377120000034</v>
      </c>
      <c r="F46" s="190">
        <v>1.2432151025554163</v>
      </c>
      <c r="G46" s="17">
        <v>18185.861800000002</v>
      </c>
      <c r="H46" s="17">
        <v>32606.125209999995</v>
      </c>
      <c r="I46" s="190">
        <v>0.79293813890084608</v>
      </c>
      <c r="J46" s="190">
        <v>0.1646546588804004</v>
      </c>
    </row>
    <row r="47" spans="1:10" ht="10.7" customHeight="1" x14ac:dyDescent="0.25">
      <c r="A47" s="143"/>
      <c r="B47" s="52"/>
      <c r="C47" s="16" t="s">
        <v>85</v>
      </c>
      <c r="D47" s="17">
        <v>1793.6119999999999</v>
      </c>
      <c r="E47" s="17">
        <v>2933.0749709999982</v>
      </c>
      <c r="F47" s="190">
        <v>0.63528955593517344</v>
      </c>
      <c r="G47" s="17">
        <v>8240.244749999998</v>
      </c>
      <c r="H47" s="17">
        <v>11784.781080000001</v>
      </c>
      <c r="I47" s="190">
        <v>0.43014939938525543</v>
      </c>
      <c r="J47" s="190">
        <v>5.9510877057924329E-2</v>
      </c>
    </row>
    <row r="48" spans="1:10" ht="10.7" customHeight="1" x14ac:dyDescent="0.25">
      <c r="A48" s="143"/>
      <c r="B48" s="52"/>
      <c r="C48" s="16" t="s">
        <v>118</v>
      </c>
      <c r="D48" s="17">
        <v>2352.8249999999998</v>
      </c>
      <c r="E48" s="17">
        <v>6426.4099999999989</v>
      </c>
      <c r="F48" s="190">
        <v>1.7313591108560984</v>
      </c>
      <c r="G48" s="17">
        <v>7258.0110400000003</v>
      </c>
      <c r="H48" s="17">
        <v>10672.739089999999</v>
      </c>
      <c r="I48" s="190">
        <v>0.47047710883614169</v>
      </c>
      <c r="J48" s="190">
        <v>5.389527896569913E-2</v>
      </c>
    </row>
    <row r="49" spans="1:10" ht="10.7" customHeight="1" x14ac:dyDescent="0.25">
      <c r="A49" s="143"/>
      <c r="B49" s="52"/>
      <c r="C49" s="16" t="s">
        <v>180</v>
      </c>
      <c r="D49" s="17">
        <v>170.77500000000001</v>
      </c>
      <c r="E49" s="17">
        <v>4803.8390000000009</v>
      </c>
      <c r="F49" s="190">
        <v>27.129638413116677</v>
      </c>
      <c r="G49" s="17">
        <v>730.12876999999992</v>
      </c>
      <c r="H49" s="17">
        <v>10617.647130000003</v>
      </c>
      <c r="I49" s="190">
        <v>13.542156899254914</v>
      </c>
      <c r="J49" s="190">
        <v>5.3617075167411869E-2</v>
      </c>
    </row>
    <row r="50" spans="1:10" ht="10.7" customHeight="1" x14ac:dyDescent="0.25">
      <c r="A50" s="143"/>
      <c r="B50" s="52"/>
      <c r="C50" s="16" t="s">
        <v>121</v>
      </c>
      <c r="D50" s="17">
        <v>772.71</v>
      </c>
      <c r="E50" s="17">
        <v>2148.8277700000003</v>
      </c>
      <c r="F50" s="190">
        <v>1.7808980988986813</v>
      </c>
      <c r="G50" s="17">
        <v>3352.8272000000002</v>
      </c>
      <c r="H50" s="17">
        <v>6686.3331799999996</v>
      </c>
      <c r="I50" s="190">
        <v>0.99423733498702216</v>
      </c>
      <c r="J50" s="190">
        <v>3.3764696106115544E-2</v>
      </c>
    </row>
    <row r="51" spans="1:10" ht="10.7" customHeight="1" x14ac:dyDescent="0.25">
      <c r="A51" s="143"/>
      <c r="B51" s="52"/>
      <c r="C51" s="16" t="s">
        <v>72</v>
      </c>
      <c r="D51" s="17">
        <v>1262.1769809999996</v>
      </c>
      <c r="E51" s="17">
        <v>1467.2146299999995</v>
      </c>
      <c r="F51" s="190">
        <v>0.16244762191555129</v>
      </c>
      <c r="G51" s="17">
        <v>6711.3523900000009</v>
      </c>
      <c r="H51" s="17">
        <v>6155.4432100000004</v>
      </c>
      <c r="I51" s="190">
        <v>-8.2831171378858315E-2</v>
      </c>
      <c r="J51" s="190">
        <v>3.1083803901034799E-2</v>
      </c>
    </row>
    <row r="52" spans="1:10" ht="10.7" customHeight="1" x14ac:dyDescent="0.25">
      <c r="A52" s="143"/>
      <c r="B52" s="52"/>
      <c r="C52" s="16" t="s">
        <v>181</v>
      </c>
      <c r="D52" s="17">
        <v>294.15651700000001</v>
      </c>
      <c r="E52" s="17">
        <v>1315.3375600000002</v>
      </c>
      <c r="F52" s="190">
        <v>3.4715567528969622</v>
      </c>
      <c r="G52" s="17">
        <v>1822.7198900000001</v>
      </c>
      <c r="H52" s="17">
        <v>5924.3037699999995</v>
      </c>
      <c r="I52" s="190">
        <v>2.2502546345725118</v>
      </c>
      <c r="J52" s="190">
        <v>2.9916594200345346E-2</v>
      </c>
    </row>
    <row r="53" spans="1:10" ht="10.7" customHeight="1" x14ac:dyDescent="0.25">
      <c r="A53" s="143"/>
      <c r="B53" s="52"/>
      <c r="C53" s="16" t="s">
        <v>120</v>
      </c>
      <c r="D53" s="17">
        <v>1379.2570000000003</v>
      </c>
      <c r="E53" s="17">
        <v>1334.7295600000002</v>
      </c>
      <c r="F53" s="190">
        <v>-3.2283642569876481E-2</v>
      </c>
      <c r="G53" s="17">
        <v>6762.9534699999995</v>
      </c>
      <c r="H53" s="17">
        <v>5115.9302199999993</v>
      </c>
      <c r="I53" s="190">
        <v>-0.24353609074882487</v>
      </c>
      <c r="J53" s="190">
        <v>2.5834463304204178E-2</v>
      </c>
    </row>
    <row r="54" spans="1:10" ht="10.7" customHeight="1" x14ac:dyDescent="0.25">
      <c r="A54" s="27"/>
      <c r="B54" s="52"/>
      <c r="C54" s="16" t="s">
        <v>18</v>
      </c>
      <c r="D54" s="17">
        <v>5670.0867629999993</v>
      </c>
      <c r="E54" s="17">
        <v>8524.1064700000061</v>
      </c>
      <c r="F54" s="190">
        <v>0.50334674340855523</v>
      </c>
      <c r="G54" s="17">
        <v>29312.034219999987</v>
      </c>
      <c r="H54" s="17">
        <v>31915.103579999966</v>
      </c>
      <c r="I54" s="190">
        <v>8.8805483115323103E-2</v>
      </c>
      <c r="J54" s="190">
        <v>0.16116513260170789</v>
      </c>
    </row>
    <row r="55" spans="1:10" ht="14.1" customHeight="1" x14ac:dyDescent="0.25">
      <c r="A55" s="174" t="s">
        <v>11</v>
      </c>
      <c r="B55" s="175" t="s">
        <v>206</v>
      </c>
      <c r="C55" s="176"/>
      <c r="D55" s="232">
        <v>179842.07912599994</v>
      </c>
      <c r="E55" s="232">
        <v>66653.712629000001</v>
      </c>
      <c r="F55" s="192">
        <v>-0.62937643429766266</v>
      </c>
      <c r="G55" s="232">
        <v>206125.231</v>
      </c>
      <c r="H55" s="232">
        <v>189685.50995000001</v>
      </c>
      <c r="I55" s="192">
        <v>-7.9755986058785755E-2</v>
      </c>
      <c r="J55" s="192">
        <v>1</v>
      </c>
    </row>
    <row r="56" spans="1:10" ht="11.1" customHeight="1" x14ac:dyDescent="0.25">
      <c r="A56" s="143"/>
      <c r="C56" s="16" t="s">
        <v>233</v>
      </c>
      <c r="D56" s="17">
        <v>67169.242900000027</v>
      </c>
      <c r="E56" s="17">
        <v>29016.628650000002</v>
      </c>
      <c r="F56" s="190">
        <v>-0.56800720988921571</v>
      </c>
      <c r="G56" s="17">
        <v>65976.34077000001</v>
      </c>
      <c r="H56" s="17">
        <v>72153.793719999972</v>
      </c>
      <c r="I56" s="190">
        <v>9.3631336292735234E-2</v>
      </c>
      <c r="J56" s="190">
        <v>0.38038642877370704</v>
      </c>
    </row>
    <row r="57" spans="1:10" ht="11.1" customHeight="1" x14ac:dyDescent="0.25">
      <c r="A57" s="143"/>
      <c r="C57" s="16" t="s">
        <v>70</v>
      </c>
      <c r="D57" s="17">
        <v>61540.531464999978</v>
      </c>
      <c r="E57" s="17">
        <v>19335.376771999996</v>
      </c>
      <c r="F57" s="190">
        <v>-0.68581069562266239</v>
      </c>
      <c r="G57" s="17">
        <v>63142.123219999987</v>
      </c>
      <c r="H57" s="17">
        <v>53082.752619999999</v>
      </c>
      <c r="I57" s="190">
        <v>-0.15931315082565556</v>
      </c>
      <c r="J57" s="190">
        <v>0.27984611283166699</v>
      </c>
    </row>
    <row r="58" spans="1:10" ht="11.1" customHeight="1" x14ac:dyDescent="0.25">
      <c r="A58" s="143"/>
      <c r="C58" s="16" t="s">
        <v>71</v>
      </c>
      <c r="D58" s="17">
        <v>9706.1920909999972</v>
      </c>
      <c r="E58" s="17">
        <v>4432.3030189999999</v>
      </c>
      <c r="F58" s="190">
        <v>-0.54335304953321262</v>
      </c>
      <c r="G58" s="17">
        <v>15806.929539999997</v>
      </c>
      <c r="H58" s="17">
        <v>18887.153340000008</v>
      </c>
      <c r="I58" s="190">
        <v>0.19486540964235943</v>
      </c>
      <c r="J58" s="190">
        <v>9.9570881007086678E-2</v>
      </c>
    </row>
    <row r="59" spans="1:10" ht="11.1" customHeight="1" x14ac:dyDescent="0.25">
      <c r="A59" s="143"/>
      <c r="C59" s="16" t="s">
        <v>72</v>
      </c>
      <c r="D59" s="17">
        <v>10111.6976</v>
      </c>
      <c r="E59" s="17">
        <v>4704.9263000000001</v>
      </c>
      <c r="F59" s="190">
        <v>-0.53470460785931728</v>
      </c>
      <c r="G59" s="17">
        <v>9612.6189999999933</v>
      </c>
      <c r="H59" s="17">
        <v>12327.888249999998</v>
      </c>
      <c r="I59" s="190">
        <v>0.28246924693468101</v>
      </c>
      <c r="J59" s="190">
        <v>6.4991196498085477E-2</v>
      </c>
    </row>
    <row r="60" spans="1:10" ht="11.1" customHeight="1" x14ac:dyDescent="0.25">
      <c r="A60" s="143"/>
      <c r="C60" s="16" t="s">
        <v>77</v>
      </c>
      <c r="D60" s="17">
        <v>4192.4279999999999</v>
      </c>
      <c r="E60" s="17">
        <v>1569.5565000000001</v>
      </c>
      <c r="F60" s="190">
        <v>-0.62562111979025037</v>
      </c>
      <c r="G60" s="17">
        <v>13208.403090000003</v>
      </c>
      <c r="H60" s="17">
        <v>7830.382099999998</v>
      </c>
      <c r="I60" s="190">
        <v>-0.40716663122369956</v>
      </c>
      <c r="J60" s="190">
        <v>4.1280865903062604E-2</v>
      </c>
    </row>
    <row r="61" spans="1:10" ht="11.1" customHeight="1" x14ac:dyDescent="0.25">
      <c r="A61" s="143"/>
      <c r="C61" s="16" t="s">
        <v>120</v>
      </c>
      <c r="D61" s="17">
        <v>2649.0715500000006</v>
      </c>
      <c r="E61" s="17">
        <v>1446.5374999999999</v>
      </c>
      <c r="F61" s="190">
        <v>-0.45394547761460058</v>
      </c>
      <c r="G61" s="17">
        <v>5941.986109999998</v>
      </c>
      <c r="H61" s="17">
        <v>6822.0323399999979</v>
      </c>
      <c r="I61" s="190">
        <v>0.1481064098280096</v>
      </c>
      <c r="J61" s="190">
        <v>3.5964962963160686E-2</v>
      </c>
    </row>
    <row r="62" spans="1:10" ht="11.1" customHeight="1" x14ac:dyDescent="0.25">
      <c r="A62" s="143"/>
      <c r="C62" s="16" t="s">
        <v>85</v>
      </c>
      <c r="D62" s="17">
        <v>6368.518689999999</v>
      </c>
      <c r="E62" s="17">
        <v>1787.3414880000005</v>
      </c>
      <c r="F62" s="190">
        <v>-0.71934737495447298</v>
      </c>
      <c r="G62" s="17">
        <v>6868.373270000001</v>
      </c>
      <c r="H62" s="17">
        <v>4636.2112800000014</v>
      </c>
      <c r="I62" s="190">
        <v>-0.32499136291117725</v>
      </c>
      <c r="J62" s="190">
        <v>2.4441567946977497E-2</v>
      </c>
    </row>
    <row r="63" spans="1:10" ht="11.1" customHeight="1" x14ac:dyDescent="0.25">
      <c r="A63" s="143"/>
      <c r="C63" s="16" t="s">
        <v>76</v>
      </c>
      <c r="D63" s="17">
        <v>6665.8976000000002</v>
      </c>
      <c r="E63" s="17">
        <v>959.3728000000001</v>
      </c>
      <c r="F63" s="190">
        <v>-0.85607747709775794</v>
      </c>
      <c r="G63" s="17">
        <v>6657.768790000001</v>
      </c>
      <c r="H63" s="17">
        <v>2807.0295000000006</v>
      </c>
      <c r="I63" s="190">
        <v>-0.57838285039033321</v>
      </c>
      <c r="J63" s="190">
        <v>1.4798333835514991E-2</v>
      </c>
    </row>
    <row r="64" spans="1:10" ht="11.1" customHeight="1" x14ac:dyDescent="0.25">
      <c r="A64" s="143"/>
      <c r="C64" s="16" t="s">
        <v>81</v>
      </c>
      <c r="D64" s="17">
        <v>4648.5640000000012</v>
      </c>
      <c r="E64" s="17">
        <v>1190.6000000000001</v>
      </c>
      <c r="F64" s="190">
        <v>-0.74387789433468066</v>
      </c>
      <c r="G64" s="17">
        <v>3945.2159000000006</v>
      </c>
      <c r="H64" s="17">
        <v>2471.5425300000002</v>
      </c>
      <c r="I64" s="190">
        <v>-0.37353427730026134</v>
      </c>
      <c r="J64" s="190">
        <v>1.3029685454895761E-2</v>
      </c>
    </row>
    <row r="65" spans="1:12" ht="11.1" customHeight="1" x14ac:dyDescent="0.25">
      <c r="A65" s="143"/>
      <c r="C65" s="16" t="s">
        <v>74</v>
      </c>
      <c r="D65" s="17">
        <v>727.01842199999999</v>
      </c>
      <c r="E65" s="17">
        <v>407.41859999999991</v>
      </c>
      <c r="F65" s="190">
        <v>-0.43960347128590382</v>
      </c>
      <c r="G65" s="17">
        <v>2570.5994800000003</v>
      </c>
      <c r="H65" s="17">
        <v>2085.9637000000002</v>
      </c>
      <c r="I65" s="190">
        <v>-0.18853025676329793</v>
      </c>
      <c r="J65" s="190">
        <v>1.0996958600316114E-2</v>
      </c>
    </row>
    <row r="66" spans="1:12" ht="11.1" customHeight="1" x14ac:dyDescent="0.25">
      <c r="A66" s="27"/>
      <c r="B66" s="52"/>
      <c r="C66" s="16" t="s">
        <v>18</v>
      </c>
      <c r="D66" s="17">
        <v>6062.9168079999217</v>
      </c>
      <c r="E66" s="17">
        <v>1803.6510000000126</v>
      </c>
      <c r="F66" s="190">
        <v>-0.70251100961502155</v>
      </c>
      <c r="G66" s="17">
        <v>12394.87182999996</v>
      </c>
      <c r="H66" s="17">
        <v>6580.7605700000422</v>
      </c>
      <c r="I66" s="190">
        <v>-0.46907393152123755</v>
      </c>
      <c r="J66" s="190">
        <v>3.4693006185526204E-2</v>
      </c>
    </row>
    <row r="67" spans="1:12" ht="11.1" customHeight="1" x14ac:dyDescent="0.25">
      <c r="A67" s="234"/>
      <c r="B67" s="235"/>
      <c r="C67" s="236"/>
      <c r="D67" s="236"/>
      <c r="E67" s="236"/>
      <c r="F67" s="236"/>
      <c r="G67" s="236"/>
      <c r="H67" s="236"/>
      <c r="I67" s="236"/>
      <c r="J67" s="237" t="s">
        <v>22</v>
      </c>
    </row>
    <row r="68" spans="1:12" ht="11.1" customHeight="1" x14ac:dyDescent="0.25">
      <c r="A68" s="238" t="s">
        <v>342</v>
      </c>
      <c r="B68" s="238"/>
      <c r="C68" s="238"/>
      <c r="D68" s="238"/>
      <c r="E68" s="238"/>
      <c r="F68" s="238"/>
      <c r="G68" s="238"/>
      <c r="H68" s="238"/>
      <c r="I68" s="238"/>
      <c r="J68" s="238"/>
      <c r="K68" s="238"/>
      <c r="L68" s="238"/>
    </row>
    <row r="69" spans="1:12" ht="14.1" customHeight="1" x14ac:dyDescent="0.25">
      <c r="A69" s="292" t="s">
        <v>58</v>
      </c>
      <c r="B69" s="294" t="s">
        <v>61</v>
      </c>
      <c r="C69" s="295"/>
      <c r="D69" s="289" t="s">
        <v>14</v>
      </c>
      <c r="E69" s="289"/>
      <c r="F69" s="289"/>
      <c r="G69" s="289" t="s">
        <v>57</v>
      </c>
      <c r="H69" s="289"/>
      <c r="I69" s="289"/>
      <c r="J69" s="289"/>
    </row>
    <row r="70" spans="1:12" ht="23.1" customHeight="1" x14ac:dyDescent="0.25">
      <c r="A70" s="293"/>
      <c r="B70" s="296"/>
      <c r="C70" s="297"/>
      <c r="D70" s="154">
        <v>2023</v>
      </c>
      <c r="E70" s="155" t="s">
        <v>326</v>
      </c>
      <c r="F70" s="164" t="s">
        <v>332</v>
      </c>
      <c r="G70" s="154">
        <v>2023</v>
      </c>
      <c r="H70" s="155" t="s">
        <v>326</v>
      </c>
      <c r="I70" s="164" t="s">
        <v>332</v>
      </c>
      <c r="J70" s="164" t="s">
        <v>336</v>
      </c>
    </row>
    <row r="71" spans="1:12" ht="5.0999999999999996" customHeight="1" x14ac:dyDescent="0.25"/>
    <row r="72" spans="1:12" s="3" customFormat="1" ht="14.1" customHeight="1" x14ac:dyDescent="0.25">
      <c r="A72" s="174" t="s">
        <v>69</v>
      </c>
      <c r="B72" s="175" t="s">
        <v>301</v>
      </c>
      <c r="C72" s="176"/>
      <c r="D72" s="232">
        <v>22022.945991000004</v>
      </c>
      <c r="E72" s="232">
        <v>26616.562175000003</v>
      </c>
      <c r="F72" s="192">
        <v>0.20858318346134275</v>
      </c>
      <c r="G72" s="232">
        <v>57188.470870000005</v>
      </c>
      <c r="H72" s="232">
        <v>169764.75319000002</v>
      </c>
      <c r="I72" s="192">
        <v>1.9685135938659171</v>
      </c>
      <c r="J72" s="192">
        <v>1.0000000000000002</v>
      </c>
    </row>
    <row r="73" spans="1:12" ht="10.7" customHeight="1" x14ac:dyDescent="0.25">
      <c r="A73" s="143"/>
      <c r="B73" s="52"/>
      <c r="C73" s="16" t="s">
        <v>230</v>
      </c>
      <c r="D73" s="17">
        <v>7171.8170800000007</v>
      </c>
      <c r="E73" s="17">
        <v>6935.0774999999994</v>
      </c>
      <c r="F73" s="190">
        <v>-3.3009706934689631E-2</v>
      </c>
      <c r="G73" s="17">
        <v>17945.88724</v>
      </c>
      <c r="H73" s="17">
        <v>37236.589430000015</v>
      </c>
      <c r="I73" s="190">
        <v>1.0749372227750618</v>
      </c>
      <c r="J73" s="190">
        <v>0.21934228825653213</v>
      </c>
    </row>
    <row r="74" spans="1:12" ht="10.7" customHeight="1" x14ac:dyDescent="0.25">
      <c r="A74" s="143"/>
      <c r="B74" s="52"/>
      <c r="C74" s="16" t="s">
        <v>123</v>
      </c>
      <c r="D74" s="17">
        <v>3540.7950299999998</v>
      </c>
      <c r="E74" s="17">
        <v>4566.1934000000001</v>
      </c>
      <c r="F74" s="190">
        <v>0.28959551776144488</v>
      </c>
      <c r="G74" s="17">
        <v>8886.7759800000022</v>
      </c>
      <c r="H74" s="17">
        <v>30961.674799999993</v>
      </c>
      <c r="I74" s="190">
        <v>2.4840165735785753</v>
      </c>
      <c r="J74" s="190">
        <v>0.18237987696626173</v>
      </c>
    </row>
    <row r="75" spans="1:12" ht="10.7" customHeight="1" x14ac:dyDescent="0.25">
      <c r="A75" s="143"/>
      <c r="B75" s="52"/>
      <c r="C75" s="16" t="s">
        <v>71</v>
      </c>
      <c r="D75" s="17">
        <v>1018.8414</v>
      </c>
      <c r="E75" s="17">
        <v>3090.0317999999997</v>
      </c>
      <c r="F75" s="190">
        <v>2.0328879450717254</v>
      </c>
      <c r="G75" s="17">
        <v>2617.6937400000002</v>
      </c>
      <c r="H75" s="17">
        <v>21142.401949999999</v>
      </c>
      <c r="I75" s="190">
        <v>7.076728620667442</v>
      </c>
      <c r="J75" s="190">
        <v>0.12453940852102267</v>
      </c>
    </row>
    <row r="76" spans="1:12" ht="10.7" customHeight="1" x14ac:dyDescent="0.25">
      <c r="A76" s="143"/>
      <c r="B76" s="52"/>
      <c r="C76" s="16" t="s">
        <v>76</v>
      </c>
      <c r="D76" s="17">
        <v>447.52850000000001</v>
      </c>
      <c r="E76" s="17">
        <v>3233.9204999999997</v>
      </c>
      <c r="F76" s="190">
        <v>6.2261777741529301</v>
      </c>
      <c r="G76" s="17">
        <v>1228.3514599999999</v>
      </c>
      <c r="H76" s="17">
        <v>19997.314939999997</v>
      </c>
      <c r="I76" s="190">
        <v>15.279799056859506</v>
      </c>
      <c r="J76" s="190">
        <v>0.11779426862311686</v>
      </c>
    </row>
    <row r="77" spans="1:12" ht="10.7" customHeight="1" x14ac:dyDescent="0.25">
      <c r="A77" s="143"/>
      <c r="B77" s="52"/>
      <c r="C77" s="16" t="s">
        <v>233</v>
      </c>
      <c r="D77" s="17">
        <v>5137.065830999999</v>
      </c>
      <c r="E77" s="17">
        <v>2432.4506200000001</v>
      </c>
      <c r="F77" s="190">
        <v>-0.52649027674101445</v>
      </c>
      <c r="G77" s="17">
        <v>13389.393620000004</v>
      </c>
      <c r="H77" s="17">
        <v>13897.401729999998</v>
      </c>
      <c r="I77" s="190">
        <v>3.7941084145974413E-2</v>
      </c>
      <c r="J77" s="190">
        <v>8.1862703940941625E-2</v>
      </c>
    </row>
    <row r="78" spans="1:12" ht="10.7" customHeight="1" x14ac:dyDescent="0.25">
      <c r="A78" s="143"/>
      <c r="B78" s="52"/>
      <c r="C78" s="16" t="s">
        <v>121</v>
      </c>
      <c r="D78" s="17">
        <v>1576.27927</v>
      </c>
      <c r="E78" s="17">
        <v>1453.4528699999996</v>
      </c>
      <c r="F78" s="190">
        <v>-7.7921725126791963E-2</v>
      </c>
      <c r="G78" s="17">
        <v>4400.7267499999998</v>
      </c>
      <c r="H78" s="17">
        <v>11135.688529999998</v>
      </c>
      <c r="I78" s="190">
        <v>1.530420351593063</v>
      </c>
      <c r="J78" s="190">
        <v>6.5594820601759307E-2</v>
      </c>
    </row>
    <row r="79" spans="1:12" ht="10.7" customHeight="1" x14ac:dyDescent="0.25">
      <c r="A79" s="143"/>
      <c r="B79" s="52"/>
      <c r="C79" s="16" t="s">
        <v>180</v>
      </c>
      <c r="D79" s="17">
        <v>1474.3508200000001</v>
      </c>
      <c r="E79" s="17">
        <v>1125.4092799999999</v>
      </c>
      <c r="F79" s="190">
        <v>-0.23667470134414836</v>
      </c>
      <c r="G79" s="17">
        <v>3729.0053300000009</v>
      </c>
      <c r="H79" s="17">
        <v>10307.534230000001</v>
      </c>
      <c r="I79" s="190">
        <v>1.7641511121143929</v>
      </c>
      <c r="J79" s="190">
        <v>6.071657417876284E-2</v>
      </c>
    </row>
    <row r="80" spans="1:12" ht="10.7" customHeight="1" x14ac:dyDescent="0.25">
      <c r="A80" s="143"/>
      <c r="B80" s="52"/>
      <c r="C80" s="16" t="s">
        <v>85</v>
      </c>
      <c r="D80" s="17">
        <v>10.6411</v>
      </c>
      <c r="E80" s="17">
        <v>1022.885781</v>
      </c>
      <c r="F80" s="190">
        <v>95.125943840392438</v>
      </c>
      <c r="G80" s="17">
        <v>70.44556</v>
      </c>
      <c r="H80" s="17">
        <v>7624.2339199999997</v>
      </c>
      <c r="I80" s="190">
        <v>107.22873606228696</v>
      </c>
      <c r="J80" s="190">
        <v>4.4910582301303667E-2</v>
      </c>
    </row>
    <row r="81" spans="1:10" ht="10.7" customHeight="1" x14ac:dyDescent="0.25">
      <c r="A81" s="143"/>
      <c r="B81" s="52"/>
      <c r="C81" s="16" t="s">
        <v>70</v>
      </c>
      <c r="D81" s="17">
        <v>461.87151</v>
      </c>
      <c r="E81" s="17">
        <v>680.93855999999994</v>
      </c>
      <c r="F81" s="190">
        <v>0.47430301557244769</v>
      </c>
      <c r="G81" s="17">
        <v>1615.85141</v>
      </c>
      <c r="H81" s="17">
        <v>5068.4257500000003</v>
      </c>
      <c r="I81" s="190">
        <v>2.136690489381075</v>
      </c>
      <c r="J81" s="190">
        <v>2.9855583416231513E-2</v>
      </c>
    </row>
    <row r="82" spans="1:10" ht="10.7" customHeight="1" x14ac:dyDescent="0.25">
      <c r="A82" s="143"/>
      <c r="B82" s="52"/>
      <c r="C82" s="16" t="s">
        <v>18</v>
      </c>
      <c r="D82" s="17">
        <v>1183.7554500000042</v>
      </c>
      <c r="E82" s="17">
        <v>2076.2018640000024</v>
      </c>
      <c r="F82" s="190">
        <v>0.7539111342634115</v>
      </c>
      <c r="G82" s="17">
        <v>3304.3397799999948</v>
      </c>
      <c r="H82" s="17">
        <v>12393.487910000054</v>
      </c>
      <c r="I82" s="190">
        <v>2.750669947749766</v>
      </c>
      <c r="J82" s="190">
        <v>7.3003893194067873E-2</v>
      </c>
    </row>
    <row r="83" spans="1:10" ht="24" customHeight="1" x14ac:dyDescent="0.25">
      <c r="A83" s="174" t="s">
        <v>35</v>
      </c>
      <c r="B83" s="290" t="s">
        <v>300</v>
      </c>
      <c r="C83" s="291"/>
      <c r="D83" s="232">
        <v>90926.765896000012</v>
      </c>
      <c r="E83" s="232">
        <v>80740.776526999995</v>
      </c>
      <c r="F83" s="192">
        <v>-0.11202410278894692</v>
      </c>
      <c r="G83" s="232">
        <v>106392.37837000002</v>
      </c>
      <c r="H83" s="232">
        <v>91691.136500000022</v>
      </c>
      <c r="I83" s="192">
        <v>-0.13817946449954899</v>
      </c>
      <c r="J83" s="192">
        <v>1</v>
      </c>
    </row>
    <row r="84" spans="1:10" ht="10.7" customHeight="1" x14ac:dyDescent="0.25">
      <c r="A84" s="143"/>
      <c r="B84" s="52"/>
      <c r="C84" s="16" t="s">
        <v>73</v>
      </c>
      <c r="D84" s="17">
        <v>89076.425000000003</v>
      </c>
      <c r="E84" s="17">
        <v>79239.11</v>
      </c>
      <c r="F84" s="190">
        <v>-0.11043679626792391</v>
      </c>
      <c r="G84" s="17">
        <v>102629.26192000002</v>
      </c>
      <c r="H84" s="17">
        <v>88855.855990000011</v>
      </c>
      <c r="I84" s="190">
        <v>-0.13420544659803202</v>
      </c>
      <c r="J84" s="190">
        <v>0.96907792161568407</v>
      </c>
    </row>
    <row r="85" spans="1:10" ht="10.7" customHeight="1" x14ac:dyDescent="0.25">
      <c r="A85" s="143"/>
      <c r="B85" s="52"/>
      <c r="C85" s="16" t="s">
        <v>182</v>
      </c>
      <c r="D85" s="17">
        <v>918</v>
      </c>
      <c r="E85" s="17">
        <v>917.65999500000009</v>
      </c>
      <c r="F85" s="190">
        <v>-3.7037581699339572E-4</v>
      </c>
      <c r="G85" s="17">
        <v>1967.4265999999998</v>
      </c>
      <c r="H85" s="17">
        <v>1640.5617199999997</v>
      </c>
      <c r="I85" s="190">
        <v>-0.16613828439648026</v>
      </c>
      <c r="J85" s="190">
        <v>1.7892260720315089E-2</v>
      </c>
    </row>
    <row r="86" spans="1:10" ht="10.7" customHeight="1" x14ac:dyDescent="0.25">
      <c r="A86" s="143"/>
      <c r="B86" s="52"/>
      <c r="C86" s="16" t="s">
        <v>130</v>
      </c>
      <c r="D86" s="17">
        <v>606.6</v>
      </c>
      <c r="E86" s="17">
        <v>266.40949999999998</v>
      </c>
      <c r="F86" s="190">
        <v>-0.56081519947246949</v>
      </c>
      <c r="G86" s="17">
        <v>739.86182999999983</v>
      </c>
      <c r="H86" s="17">
        <v>405.21450000000004</v>
      </c>
      <c r="I86" s="190">
        <v>-0.45231057534080366</v>
      </c>
      <c r="J86" s="190">
        <v>4.4193421029305267E-3</v>
      </c>
    </row>
    <row r="87" spans="1:10" ht="10.7" customHeight="1" x14ac:dyDescent="0.25">
      <c r="A87" s="143"/>
      <c r="B87" s="52"/>
      <c r="C87" s="16" t="s">
        <v>118</v>
      </c>
      <c r="D87" s="17">
        <v>194.63818200000003</v>
      </c>
      <c r="E87" s="17">
        <v>139.94189499999999</v>
      </c>
      <c r="F87" s="190">
        <v>-0.28101519669968988</v>
      </c>
      <c r="G87" s="17">
        <v>475.66924999999992</v>
      </c>
      <c r="H87" s="17">
        <v>326.27722999999997</v>
      </c>
      <c r="I87" s="190">
        <v>-0.31406701189954989</v>
      </c>
      <c r="J87" s="190">
        <v>3.5584380612405202E-3</v>
      </c>
    </row>
    <row r="88" spans="1:10" ht="10.7" customHeight="1" x14ac:dyDescent="0.25">
      <c r="A88" s="143"/>
      <c r="B88" s="52"/>
      <c r="C88" s="16" t="s">
        <v>86</v>
      </c>
      <c r="D88" s="17">
        <v>57.792680000000004</v>
      </c>
      <c r="E88" s="17">
        <v>87.318027000000001</v>
      </c>
      <c r="F88" s="190">
        <v>0.51088385241867984</v>
      </c>
      <c r="G88" s="17">
        <v>174.26643999999999</v>
      </c>
      <c r="H88" s="17">
        <v>217.38094000000001</v>
      </c>
      <c r="I88" s="190">
        <v>0.24740563931873538</v>
      </c>
      <c r="J88" s="190">
        <v>2.3707955675737529E-3</v>
      </c>
    </row>
    <row r="89" spans="1:10" ht="10.7" customHeight="1" x14ac:dyDescent="0.25">
      <c r="A89" s="27"/>
      <c r="B89" s="52"/>
      <c r="C89" s="16" t="s">
        <v>18</v>
      </c>
      <c r="D89" s="17">
        <v>73.310034000009182</v>
      </c>
      <c r="E89" s="17">
        <v>90.337110000007669</v>
      </c>
      <c r="F89" s="190">
        <v>0.23226119360408903</v>
      </c>
      <c r="G89" s="17">
        <v>405.89232999998785</v>
      </c>
      <c r="H89" s="17">
        <v>245.84612000000197</v>
      </c>
      <c r="I89" s="190">
        <v>-0.39430705675071676</v>
      </c>
      <c r="J89" s="190">
        <v>2.6812419322559265E-3</v>
      </c>
    </row>
    <row r="90" spans="1:10" s="3" customFormat="1" ht="14.1" customHeight="1" x14ac:dyDescent="0.25">
      <c r="A90" s="174" t="s">
        <v>12</v>
      </c>
      <c r="B90" s="175" t="s">
        <v>207</v>
      </c>
      <c r="C90" s="176"/>
      <c r="D90" s="232">
        <v>27712.630643999986</v>
      </c>
      <c r="E90" s="232">
        <v>21129.115579000008</v>
      </c>
      <c r="F90" s="192">
        <v>-0.23756369972856994</v>
      </c>
      <c r="G90" s="232">
        <v>89706.199899999963</v>
      </c>
      <c r="H90" s="232">
        <v>85210.23083000003</v>
      </c>
      <c r="I90" s="192">
        <v>-5.0118822054794676E-2</v>
      </c>
      <c r="J90" s="192">
        <v>0.99999999999999989</v>
      </c>
    </row>
    <row r="91" spans="1:10" ht="10.7" customHeight="1" x14ac:dyDescent="0.25">
      <c r="A91" s="143"/>
      <c r="B91" s="52"/>
      <c r="C91" s="16" t="s">
        <v>70</v>
      </c>
      <c r="D91" s="17">
        <v>20418.744781999991</v>
      </c>
      <c r="E91" s="17">
        <v>15912.945039000004</v>
      </c>
      <c r="F91" s="190">
        <v>-0.22066977138438226</v>
      </c>
      <c r="G91" s="17">
        <v>60778.094259999969</v>
      </c>
      <c r="H91" s="17">
        <v>58277.635640000022</v>
      </c>
      <c r="I91" s="190">
        <v>-4.1140786831902698E-2</v>
      </c>
      <c r="J91" s="190">
        <v>0.68392768183280372</v>
      </c>
    </row>
    <row r="92" spans="1:10" ht="10.7" customHeight="1" x14ac:dyDescent="0.25">
      <c r="A92" s="143"/>
      <c r="B92" s="52"/>
      <c r="C92" s="16" t="s">
        <v>71</v>
      </c>
      <c r="D92" s="17">
        <v>2341.2930200000005</v>
      </c>
      <c r="E92" s="17">
        <v>1721.76602</v>
      </c>
      <c r="F92" s="190">
        <v>-0.26460891255721608</v>
      </c>
      <c r="G92" s="17">
        <v>7432.1172699999979</v>
      </c>
      <c r="H92" s="17">
        <v>7871.7857300000005</v>
      </c>
      <c r="I92" s="190">
        <v>5.9157901312286931E-2</v>
      </c>
      <c r="J92" s="190">
        <v>9.2380758194455861E-2</v>
      </c>
    </row>
    <row r="93" spans="1:10" ht="10.7" customHeight="1" x14ac:dyDescent="0.25">
      <c r="A93" s="143"/>
      <c r="B93" s="52"/>
      <c r="C93" s="16" t="s">
        <v>233</v>
      </c>
      <c r="D93" s="17">
        <v>2416.879594</v>
      </c>
      <c r="E93" s="17">
        <v>1355.52819</v>
      </c>
      <c r="F93" s="190">
        <v>-0.43914119951810893</v>
      </c>
      <c r="G93" s="17">
        <v>10690.24647</v>
      </c>
      <c r="H93" s="17">
        <v>7432.8150299999998</v>
      </c>
      <c r="I93" s="190">
        <v>-0.30471060224301827</v>
      </c>
      <c r="J93" s="190">
        <v>8.72291385388798E-2</v>
      </c>
    </row>
    <row r="94" spans="1:10" ht="10.7" customHeight="1" x14ac:dyDescent="0.25">
      <c r="A94" s="143"/>
      <c r="B94" s="52"/>
      <c r="C94" s="16" t="s">
        <v>72</v>
      </c>
      <c r="D94" s="17">
        <v>1055.4639979999999</v>
      </c>
      <c r="E94" s="17">
        <v>550.93876000000012</v>
      </c>
      <c r="F94" s="190">
        <v>-0.47801274032655339</v>
      </c>
      <c r="G94" s="17">
        <v>4881.4473099999977</v>
      </c>
      <c r="H94" s="17">
        <v>3243.9609199999995</v>
      </c>
      <c r="I94" s="190">
        <v>-0.33545100172350295</v>
      </c>
      <c r="J94" s="190">
        <v>3.807008722311659E-2</v>
      </c>
    </row>
    <row r="95" spans="1:10" ht="10.7" customHeight="1" x14ac:dyDescent="0.25">
      <c r="A95" s="143"/>
      <c r="B95" s="52"/>
      <c r="C95" s="16" t="s">
        <v>84</v>
      </c>
      <c r="D95" s="17">
        <v>319.0736</v>
      </c>
      <c r="E95" s="17">
        <v>366.58099999999996</v>
      </c>
      <c r="F95" s="190">
        <v>0.14889166637415308</v>
      </c>
      <c r="G95" s="17">
        <v>1241.2260799999999</v>
      </c>
      <c r="H95" s="17">
        <v>1688.20607</v>
      </c>
      <c r="I95" s="190">
        <v>0.36011166475006728</v>
      </c>
      <c r="J95" s="190">
        <v>1.9812246176965313E-2</v>
      </c>
    </row>
    <row r="96" spans="1:10" ht="10.7" customHeight="1" x14ac:dyDescent="0.25">
      <c r="A96" s="143"/>
      <c r="B96" s="52"/>
      <c r="C96" s="16" t="s">
        <v>76</v>
      </c>
      <c r="D96" s="17">
        <v>250.12654000000001</v>
      </c>
      <c r="E96" s="17">
        <v>174.84478000000001</v>
      </c>
      <c r="F96" s="190">
        <v>-0.30097469864653303</v>
      </c>
      <c r="G96" s="17">
        <v>1160.55825</v>
      </c>
      <c r="H96" s="17">
        <v>1191.2680199999998</v>
      </c>
      <c r="I96" s="190">
        <v>2.6461205200169591E-2</v>
      </c>
      <c r="J96" s="190">
        <v>1.3980340252529736E-2</v>
      </c>
    </row>
    <row r="97" spans="1:10" ht="10.7" customHeight="1" x14ac:dyDescent="0.25">
      <c r="A97" s="143"/>
      <c r="B97" s="52"/>
      <c r="C97" s="16" t="s">
        <v>74</v>
      </c>
      <c r="D97" s="17">
        <v>35.075399999999995</v>
      </c>
      <c r="E97" s="17">
        <v>155.6225</v>
      </c>
      <c r="F97" s="190">
        <v>3.4367990101324581</v>
      </c>
      <c r="G97" s="17">
        <v>139.46188000000001</v>
      </c>
      <c r="H97" s="17">
        <v>1054.6319700000001</v>
      </c>
      <c r="I97" s="190">
        <v>6.5621522526442355</v>
      </c>
      <c r="J97" s="190">
        <v>1.2376823296067109E-2</v>
      </c>
    </row>
    <row r="98" spans="1:10" ht="10.7" customHeight="1" x14ac:dyDescent="0.25">
      <c r="A98" s="143"/>
      <c r="B98" s="52"/>
      <c r="C98" s="16" t="s">
        <v>118</v>
      </c>
      <c r="D98" s="17">
        <v>181.07499999999999</v>
      </c>
      <c r="E98" s="17">
        <v>161.63010000000003</v>
      </c>
      <c r="F98" s="190">
        <v>-0.10738588982465813</v>
      </c>
      <c r="G98" s="17">
        <v>597.62850000000003</v>
      </c>
      <c r="H98" s="17">
        <v>697.51875000000007</v>
      </c>
      <c r="I98" s="190">
        <v>0.16714438819433819</v>
      </c>
      <c r="J98" s="190">
        <v>8.1858568296991879E-3</v>
      </c>
    </row>
    <row r="99" spans="1:10" ht="10.7" customHeight="1" x14ac:dyDescent="0.25">
      <c r="A99" s="143"/>
      <c r="B99" s="52"/>
      <c r="C99" s="16" t="s">
        <v>180</v>
      </c>
      <c r="D99" s="17">
        <v>103.98499999999999</v>
      </c>
      <c r="E99" s="17">
        <v>147.44999999999999</v>
      </c>
      <c r="F99" s="190">
        <v>0.41799297975669569</v>
      </c>
      <c r="G99" s="17">
        <v>359.61032</v>
      </c>
      <c r="H99" s="17">
        <v>619.35</v>
      </c>
      <c r="I99" s="190">
        <v>0.72228094010205268</v>
      </c>
      <c r="J99" s="190">
        <v>7.2684933953018355E-3</v>
      </c>
    </row>
    <row r="100" spans="1:10" ht="10.7" customHeight="1" x14ac:dyDescent="0.25">
      <c r="A100" s="143"/>
      <c r="B100" s="52"/>
      <c r="C100" s="16" t="s">
        <v>181</v>
      </c>
      <c r="D100" s="17">
        <v>65.519000000000005</v>
      </c>
      <c r="E100" s="17">
        <v>78.864000000000004</v>
      </c>
      <c r="F100" s="190">
        <v>0.2036813748683588</v>
      </c>
      <c r="G100" s="17">
        <v>354.84583999999995</v>
      </c>
      <c r="H100" s="17">
        <v>471.92508999999995</v>
      </c>
      <c r="I100" s="190">
        <v>0.32994398356198862</v>
      </c>
      <c r="J100" s="190">
        <v>5.5383618305355998E-3</v>
      </c>
    </row>
    <row r="101" spans="1:10" ht="10.7" customHeight="1" x14ac:dyDescent="0.25">
      <c r="A101" s="143"/>
      <c r="B101" s="52"/>
      <c r="C101" s="16" t="s">
        <v>18</v>
      </c>
      <c r="D101" s="17">
        <v>525.39470999999321</v>
      </c>
      <c r="E101" s="17">
        <v>502.94519000000219</v>
      </c>
      <c r="F101" s="190">
        <v>-4.2728865694120377E-2</v>
      </c>
      <c r="G101" s="17">
        <v>2070.9637199999852</v>
      </c>
      <c r="H101" s="17">
        <v>2661.1336099999899</v>
      </c>
      <c r="I101" s="190">
        <v>0.28497355327886131</v>
      </c>
      <c r="J101" s="190">
        <v>3.1230212429645039E-2</v>
      </c>
    </row>
    <row r="102" spans="1:10" s="3" customFormat="1" ht="14.1" customHeight="1" x14ac:dyDescent="0.25">
      <c r="A102" s="174" t="s">
        <v>88</v>
      </c>
      <c r="B102" s="175" t="s">
        <v>244</v>
      </c>
      <c r="C102" s="176"/>
      <c r="D102" s="232">
        <v>42929.220632999997</v>
      </c>
      <c r="E102" s="232">
        <v>28970.498358000008</v>
      </c>
      <c r="F102" s="192">
        <v>-0.32515666646577368</v>
      </c>
      <c r="G102" s="232">
        <v>81350.30492000001</v>
      </c>
      <c r="H102" s="232">
        <v>81047.712090000015</v>
      </c>
      <c r="I102" s="192">
        <v>-3.7196274838497967E-3</v>
      </c>
      <c r="J102" s="192">
        <v>1.0000000000000002</v>
      </c>
    </row>
    <row r="103" spans="1:10" ht="10.7" customHeight="1" x14ac:dyDescent="0.25">
      <c r="A103" s="143"/>
      <c r="B103" s="52"/>
      <c r="C103" s="16" t="s">
        <v>233</v>
      </c>
      <c r="D103" s="17">
        <v>23343.588454000004</v>
      </c>
      <c r="E103" s="17">
        <v>16906.613220000003</v>
      </c>
      <c r="F103" s="190">
        <v>-0.27574917398344567</v>
      </c>
      <c r="G103" s="17">
        <v>41877.306879999996</v>
      </c>
      <c r="H103" s="17">
        <v>43070.989730000008</v>
      </c>
      <c r="I103" s="190">
        <v>2.8504288812566836E-2</v>
      </c>
      <c r="J103" s="190">
        <v>0.5314275828313515</v>
      </c>
    </row>
    <row r="104" spans="1:10" ht="10.7" customHeight="1" x14ac:dyDescent="0.25">
      <c r="A104" s="143"/>
      <c r="B104" s="52"/>
      <c r="C104" s="16" t="s">
        <v>70</v>
      </c>
      <c r="D104" s="17">
        <v>3143.7377340000007</v>
      </c>
      <c r="E104" s="17">
        <v>2790.2374180000006</v>
      </c>
      <c r="F104" s="190">
        <v>-0.11244586727984351</v>
      </c>
      <c r="G104" s="17">
        <v>13211.726160000004</v>
      </c>
      <c r="H104" s="17">
        <v>15298.097919999997</v>
      </c>
      <c r="I104" s="190">
        <v>0.1579181807685901</v>
      </c>
      <c r="J104" s="190">
        <v>0.18875422298179267</v>
      </c>
    </row>
    <row r="105" spans="1:10" ht="10.7" customHeight="1" x14ac:dyDescent="0.25">
      <c r="A105" s="143"/>
      <c r="B105" s="52"/>
      <c r="C105" s="16" t="s">
        <v>72</v>
      </c>
      <c r="D105" s="17">
        <v>2676.5316000000003</v>
      </c>
      <c r="E105" s="17">
        <v>2668.7952960000007</v>
      </c>
      <c r="F105" s="190">
        <v>-2.8904213198901463E-3</v>
      </c>
      <c r="G105" s="17">
        <v>4565.2513300000001</v>
      </c>
      <c r="H105" s="17">
        <v>7107.1605100000006</v>
      </c>
      <c r="I105" s="190">
        <v>0.55679501439409274</v>
      </c>
      <c r="J105" s="190">
        <v>8.7691068960809193E-2</v>
      </c>
    </row>
    <row r="106" spans="1:10" ht="10.7" customHeight="1" x14ac:dyDescent="0.25">
      <c r="A106" s="143"/>
      <c r="B106" s="52"/>
      <c r="C106" s="16" t="s">
        <v>119</v>
      </c>
      <c r="D106" s="17">
        <v>2805.6903999999995</v>
      </c>
      <c r="E106" s="17">
        <v>1734.3095999999998</v>
      </c>
      <c r="F106" s="190">
        <v>-0.38185995147575791</v>
      </c>
      <c r="G106" s="17">
        <v>5066.0370499999981</v>
      </c>
      <c r="H106" s="17">
        <v>4336.6040799999992</v>
      </c>
      <c r="I106" s="190">
        <v>-0.14398492604786595</v>
      </c>
      <c r="J106" s="190">
        <v>5.3506804426316022E-2</v>
      </c>
    </row>
    <row r="107" spans="1:10" ht="10.7" customHeight="1" x14ac:dyDescent="0.25">
      <c r="A107" s="143"/>
      <c r="B107" s="52"/>
      <c r="C107" s="16" t="s">
        <v>85</v>
      </c>
      <c r="D107" s="17">
        <v>2009.9918259999999</v>
      </c>
      <c r="E107" s="17">
        <v>1590.3838639999992</v>
      </c>
      <c r="F107" s="190">
        <v>-0.20876102906102101</v>
      </c>
      <c r="G107" s="17">
        <v>3468.3095899999998</v>
      </c>
      <c r="H107" s="17">
        <v>4033.2430300000005</v>
      </c>
      <c r="I107" s="190">
        <v>0.16288437503642816</v>
      </c>
      <c r="J107" s="190">
        <v>4.9763811044058304E-2</v>
      </c>
    </row>
    <row r="108" spans="1:10" ht="10.7" customHeight="1" x14ac:dyDescent="0.25">
      <c r="A108" s="143"/>
      <c r="B108" s="52"/>
      <c r="C108" s="16" t="s">
        <v>84</v>
      </c>
      <c r="D108" s="17">
        <v>358.00079999999997</v>
      </c>
      <c r="E108" s="17">
        <v>731.08799999999997</v>
      </c>
      <c r="F108" s="190">
        <v>1.0421406879537698</v>
      </c>
      <c r="G108" s="17">
        <v>781.23959999999988</v>
      </c>
      <c r="H108" s="17">
        <v>2000.3509700000002</v>
      </c>
      <c r="I108" s="190">
        <v>1.5604833267540466</v>
      </c>
      <c r="J108" s="190">
        <v>2.468115284708711E-2</v>
      </c>
    </row>
    <row r="109" spans="1:10" ht="10.7" customHeight="1" x14ac:dyDescent="0.25">
      <c r="A109" s="143"/>
      <c r="B109" s="52"/>
      <c r="C109" s="16" t="s">
        <v>204</v>
      </c>
      <c r="D109" s="17">
        <v>2817.8329999999996</v>
      </c>
      <c r="E109" s="17">
        <v>532.79899999999998</v>
      </c>
      <c r="F109" s="190">
        <v>-0.8109188869602989</v>
      </c>
      <c r="G109" s="17">
        <v>4079.0557599999993</v>
      </c>
      <c r="H109" s="17">
        <v>958.70967999999993</v>
      </c>
      <c r="I109" s="190">
        <v>-0.76496774341716767</v>
      </c>
      <c r="J109" s="190">
        <v>1.1828954269990914E-2</v>
      </c>
    </row>
    <row r="110" spans="1:10" ht="10.7" customHeight="1" x14ac:dyDescent="0.25">
      <c r="A110" s="143"/>
      <c r="B110" s="52"/>
      <c r="C110" s="16" t="s">
        <v>121</v>
      </c>
      <c r="D110" s="17">
        <v>346.51161899999994</v>
      </c>
      <c r="E110" s="17">
        <v>261.38275799999997</v>
      </c>
      <c r="F110" s="190">
        <v>-0.2456739004760472</v>
      </c>
      <c r="G110" s="17">
        <v>551.90145999999993</v>
      </c>
      <c r="H110" s="17">
        <v>552.02733999999998</v>
      </c>
      <c r="I110" s="190">
        <v>2.2808419459519058E-4</v>
      </c>
      <c r="J110" s="190">
        <v>6.8111403241956697E-3</v>
      </c>
    </row>
    <row r="111" spans="1:10" ht="10.7" customHeight="1" x14ac:dyDescent="0.25">
      <c r="A111" s="143"/>
      <c r="B111" s="52"/>
      <c r="C111" s="16" t="s">
        <v>74</v>
      </c>
      <c r="D111" s="17">
        <v>291.03879999999998</v>
      </c>
      <c r="E111" s="17">
        <v>227.18049999999999</v>
      </c>
      <c r="F111" s="190">
        <v>-0.2194150745536334</v>
      </c>
      <c r="G111" s="17">
        <v>539.76779999999997</v>
      </c>
      <c r="H111" s="17">
        <v>490.88445999999999</v>
      </c>
      <c r="I111" s="190">
        <v>-9.0563646071514459E-2</v>
      </c>
      <c r="J111" s="190">
        <v>6.0567343277364051E-3</v>
      </c>
    </row>
    <row r="112" spans="1:10" ht="10.7" customHeight="1" x14ac:dyDescent="0.25">
      <c r="A112" s="143"/>
      <c r="B112" s="52"/>
      <c r="C112" s="16" t="s">
        <v>118</v>
      </c>
      <c r="D112" s="17">
        <v>174.2072</v>
      </c>
      <c r="E112" s="17">
        <v>142.26252000000002</v>
      </c>
      <c r="F112" s="190">
        <v>-0.18337175501356995</v>
      </c>
      <c r="G112" s="17">
        <v>377.40192999999999</v>
      </c>
      <c r="H112" s="17">
        <v>373.87486999999999</v>
      </c>
      <c r="I112" s="190">
        <v>-9.3456331821091254E-3</v>
      </c>
      <c r="J112" s="190">
        <v>4.6130218899310561E-3</v>
      </c>
    </row>
    <row r="113" spans="1:10" ht="10.7" customHeight="1" x14ac:dyDescent="0.25">
      <c r="A113" s="27"/>
      <c r="B113" s="52"/>
      <c r="C113" s="16" t="s">
        <v>18</v>
      </c>
      <c r="D113" s="17">
        <v>4962.0891999999949</v>
      </c>
      <c r="E113" s="17">
        <v>1385.446182000007</v>
      </c>
      <c r="F113" s="190">
        <v>-0.72079377734684646</v>
      </c>
      <c r="G113" s="17">
        <v>6832.3073600000207</v>
      </c>
      <c r="H113" s="17">
        <v>2825.7695000000094</v>
      </c>
      <c r="I113" s="190">
        <v>-0.58641065878511633</v>
      </c>
      <c r="J113" s="190">
        <v>3.4865506096731183E-2</v>
      </c>
    </row>
    <row r="114" spans="1:10" s="3" customFormat="1" ht="14.1" customHeight="1" x14ac:dyDescent="0.25">
      <c r="A114" s="174" t="s">
        <v>201</v>
      </c>
      <c r="B114" s="175" t="s">
        <v>302</v>
      </c>
      <c r="C114" s="176"/>
      <c r="D114" s="232">
        <v>364.07046999999994</v>
      </c>
      <c r="E114" s="232">
        <v>580.06680300000005</v>
      </c>
      <c r="F114" s="192">
        <v>0.59328166055324427</v>
      </c>
      <c r="G114" s="232">
        <v>29725.179329999999</v>
      </c>
      <c r="H114" s="232">
        <v>65337.266660000008</v>
      </c>
      <c r="I114" s="192">
        <v>1.1980444906537091</v>
      </c>
      <c r="J114" s="192">
        <v>0.99999999999999978</v>
      </c>
    </row>
    <row r="115" spans="1:10" ht="10.7" customHeight="1" x14ac:dyDescent="0.25">
      <c r="A115" s="143"/>
      <c r="B115" s="27"/>
      <c r="C115" s="16" t="s">
        <v>72</v>
      </c>
      <c r="D115" s="17">
        <v>70.558580000000006</v>
      </c>
      <c r="E115" s="17">
        <v>210.47990000000001</v>
      </c>
      <c r="F115" s="190">
        <v>1.9830518131175543</v>
      </c>
      <c r="G115" s="17">
        <v>5821.1297799999993</v>
      </c>
      <c r="H115" s="17">
        <v>25959.356199999998</v>
      </c>
      <c r="I115" s="190">
        <v>3.4595048008017439</v>
      </c>
      <c r="J115" s="190">
        <v>0.39731316486020868</v>
      </c>
    </row>
    <row r="116" spans="1:10" ht="10.7" customHeight="1" x14ac:dyDescent="0.25">
      <c r="A116" s="143"/>
      <c r="B116" s="27"/>
      <c r="C116" s="16" t="s">
        <v>233</v>
      </c>
      <c r="D116" s="17">
        <v>117.96459999999999</v>
      </c>
      <c r="E116" s="17">
        <v>136.11821999999998</v>
      </c>
      <c r="F116" s="190">
        <v>0.15389040440945845</v>
      </c>
      <c r="G116" s="17">
        <v>10028.84994</v>
      </c>
      <c r="H116" s="17">
        <v>15370.236000000001</v>
      </c>
      <c r="I116" s="190">
        <v>0.53260205227479962</v>
      </c>
      <c r="J116" s="190">
        <v>0.235244551627529</v>
      </c>
    </row>
    <row r="117" spans="1:10" ht="10.7" customHeight="1" x14ac:dyDescent="0.25">
      <c r="A117" s="143"/>
      <c r="B117" s="27"/>
      <c r="C117" s="16" t="s">
        <v>70</v>
      </c>
      <c r="D117" s="17">
        <v>91.531689999999983</v>
      </c>
      <c r="E117" s="17">
        <v>128.238483</v>
      </c>
      <c r="F117" s="190">
        <v>0.40102824497176903</v>
      </c>
      <c r="G117" s="17">
        <v>6499.0485499999986</v>
      </c>
      <c r="H117" s="17">
        <v>14791.212760000002</v>
      </c>
      <c r="I117" s="190">
        <v>1.2759043337197422</v>
      </c>
      <c r="J117" s="190">
        <v>0.22638248454698978</v>
      </c>
    </row>
    <row r="118" spans="1:10" ht="10.7" customHeight="1" x14ac:dyDescent="0.25">
      <c r="A118" s="143"/>
      <c r="B118" s="27"/>
      <c r="C118" s="16" t="s">
        <v>231</v>
      </c>
      <c r="D118" s="17">
        <v>14.4</v>
      </c>
      <c r="E118" s="17">
        <v>43.32</v>
      </c>
      <c r="F118" s="190">
        <v>2.0083333333333333</v>
      </c>
      <c r="G118" s="17">
        <v>1190.933</v>
      </c>
      <c r="H118" s="17">
        <v>4198.1355999999996</v>
      </c>
      <c r="I118" s="190">
        <v>2.525081259818982</v>
      </c>
      <c r="J118" s="190">
        <v>6.4253309246101828E-2</v>
      </c>
    </row>
    <row r="119" spans="1:10" ht="10.7" customHeight="1" x14ac:dyDescent="0.25">
      <c r="A119" s="143"/>
      <c r="B119" s="27"/>
      <c r="C119" s="16" t="s">
        <v>82</v>
      </c>
      <c r="D119" s="17">
        <v>9</v>
      </c>
      <c r="E119" s="17">
        <v>43.2</v>
      </c>
      <c r="F119" s="196">
        <v>3.8000000000000007</v>
      </c>
      <c r="G119" s="17">
        <v>994.88165000000004</v>
      </c>
      <c r="H119" s="17">
        <v>3767.5914999999995</v>
      </c>
      <c r="I119" s="196">
        <v>2.7869745612455508</v>
      </c>
      <c r="J119" s="196">
        <v>5.7663745249792474E-2</v>
      </c>
    </row>
    <row r="120" spans="1:10" ht="10.7" customHeight="1" x14ac:dyDescent="0.25">
      <c r="A120" s="145"/>
      <c r="B120" s="146"/>
      <c r="C120" s="107" t="s">
        <v>18</v>
      </c>
      <c r="D120" s="233">
        <v>60.615599999999972</v>
      </c>
      <c r="E120" s="233">
        <v>18.710199999999986</v>
      </c>
      <c r="F120" s="193">
        <v>-0.6913302846132019</v>
      </c>
      <c r="G120" s="233">
        <v>5190.3364099999999</v>
      </c>
      <c r="H120" s="233">
        <v>1250.7346000000034</v>
      </c>
      <c r="I120" s="193">
        <v>-0.75902629402012045</v>
      </c>
      <c r="J120" s="193">
        <v>1.9142744469378192E-2</v>
      </c>
    </row>
    <row r="121" spans="1:10" ht="9" customHeight="1" x14ac:dyDescent="0.25">
      <c r="A121" s="8" t="s">
        <v>44</v>
      </c>
      <c r="B121" s="28"/>
      <c r="C121" s="29"/>
      <c r="D121" s="9"/>
      <c r="E121" s="9"/>
      <c r="F121" s="9"/>
      <c r="G121" s="9"/>
      <c r="H121" s="9"/>
      <c r="I121" s="55"/>
      <c r="J121" s="55" t="s">
        <v>240</v>
      </c>
    </row>
    <row r="122" spans="1:10" ht="9" customHeight="1" x14ac:dyDescent="0.25">
      <c r="A122" s="11" t="s">
        <v>20</v>
      </c>
      <c r="B122" s="11"/>
      <c r="C122" s="11"/>
      <c r="D122" s="11"/>
      <c r="E122" s="9"/>
      <c r="F122" s="9"/>
      <c r="G122" s="9"/>
      <c r="H122" s="9"/>
      <c r="I122" s="55"/>
      <c r="J122" s="55"/>
    </row>
    <row r="123" spans="1:10" ht="9" customHeight="1" x14ac:dyDescent="0.25">
      <c r="A123" s="11" t="s">
        <v>229</v>
      </c>
      <c r="B123" s="11"/>
      <c r="C123" s="11"/>
      <c r="D123" s="11"/>
      <c r="E123" s="11"/>
      <c r="F123" s="11"/>
      <c r="G123" s="11"/>
      <c r="H123" s="9"/>
      <c r="I123" s="55"/>
      <c r="J123" s="55"/>
    </row>
  </sheetData>
  <mergeCells count="10">
    <mergeCell ref="A4:A5"/>
    <mergeCell ref="B4:C5"/>
    <mergeCell ref="D4:F4"/>
    <mergeCell ref="G4:J4"/>
    <mergeCell ref="B31:C31"/>
    <mergeCell ref="B83:C83"/>
    <mergeCell ref="A69:A70"/>
    <mergeCell ref="B69:C70"/>
    <mergeCell ref="D69:F69"/>
    <mergeCell ref="G69:J69"/>
  </mergeCells>
  <conditionalFormatting sqref="D8:J18">
    <cfRule type="containsBlanks" dxfId="66" priority="29">
      <formula>LEN(TRIM(D8))=0</formula>
    </cfRule>
  </conditionalFormatting>
  <conditionalFormatting sqref="D20:J30">
    <cfRule type="containsBlanks" dxfId="65" priority="9">
      <formula>LEN(TRIM(D20))=0</formula>
    </cfRule>
  </conditionalFormatting>
  <conditionalFormatting sqref="D32:J42">
    <cfRule type="containsBlanks" dxfId="64" priority="8">
      <formula>LEN(TRIM(D32))=0</formula>
    </cfRule>
  </conditionalFormatting>
  <conditionalFormatting sqref="D44:J66 D69:J70 J67 L68">
    <cfRule type="containsBlanks" dxfId="63" priority="7">
      <formula>LEN(TRIM(D44))=0</formula>
    </cfRule>
  </conditionalFormatting>
  <conditionalFormatting sqref="D56:J66">
    <cfRule type="containsBlanks" dxfId="62" priority="6">
      <formula>LEN(TRIM(D56))=0</formula>
    </cfRule>
  </conditionalFormatting>
  <conditionalFormatting sqref="D73:J82">
    <cfRule type="containsBlanks" dxfId="61" priority="5">
      <formula>LEN(TRIM(D73))=0</formula>
    </cfRule>
  </conditionalFormatting>
  <conditionalFormatting sqref="D91:J101">
    <cfRule type="containsBlanks" dxfId="60" priority="3">
      <formula>LEN(TRIM(D91))=0</formula>
    </cfRule>
  </conditionalFormatting>
  <conditionalFormatting sqref="D103:J113">
    <cfRule type="containsBlanks" dxfId="59" priority="2">
      <formula>LEN(TRIM(D103))=0</formula>
    </cfRule>
  </conditionalFormatting>
  <conditionalFormatting sqref="D115:J120">
    <cfRule type="containsBlanks" dxfId="58" priority="1">
      <formula>LEN(TRIM(D115))=0</formula>
    </cfRule>
  </conditionalFormatting>
  <conditionalFormatting sqref="F84:F89">
    <cfRule type="containsBlanks" dxfId="57" priority="11">
      <formula>LEN(TRIM(F84))=0</formula>
    </cfRule>
  </conditionalFormatting>
  <conditionalFormatting sqref="I84:I89">
    <cfRule type="containsBlanks" dxfId="56" priority="4">
      <formula>LEN(TRIM(I84))=0</formula>
    </cfRule>
  </conditionalFormatting>
  <pageMargins left="0" right="0" top="0" bottom="0" header="0" footer="0"/>
  <pageSetup paperSize="10" orientation="portrait" horizontalDpi="0" verticalDpi="0"/>
  <ignoredErrors>
    <ignoredError sqref="A19 A67:F67 A72:F115 A31:F54 A69:F70 A68:C68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 codeName="Hoja12">
    <tabColor rgb="FFFFDDDD"/>
  </sheetPr>
  <dimension ref="A1:J122"/>
  <sheetViews>
    <sheetView showGridLines="0" zoomScaleNormal="100" zoomScalePageLayoutView="150" workbookViewId="0">
      <selection activeCell="J124" sqref="J124"/>
    </sheetView>
  </sheetViews>
  <sheetFormatPr baseColWidth="10" defaultColWidth="11.42578125" defaultRowHeight="12.75" x14ac:dyDescent="0.25"/>
  <cols>
    <col min="1" max="1" width="8.28515625" style="35" customWidth="1"/>
    <col min="2" max="2" width="51.42578125" style="35" customWidth="1"/>
    <col min="3" max="4" width="5.85546875" style="35" customWidth="1"/>
    <col min="5" max="5" width="4.85546875" style="35" customWidth="1"/>
    <col min="6" max="7" width="5.85546875" style="35" customWidth="1"/>
    <col min="8" max="8" width="5.42578125" style="35" bestFit="1" customWidth="1"/>
    <col min="9" max="9" width="11.42578125" style="35"/>
    <col min="10" max="10" width="11.42578125" style="121"/>
    <col min="11" max="16384" width="11.42578125" style="35"/>
  </cols>
  <sheetData>
    <row r="1" spans="1:8" ht="15" customHeight="1" x14ac:dyDescent="0.25">
      <c r="A1" s="72" t="s">
        <v>337</v>
      </c>
      <c r="B1" s="72"/>
      <c r="C1" s="72"/>
      <c r="D1" s="72"/>
      <c r="E1" s="72"/>
    </row>
    <row r="2" spans="1:8" ht="13.5" x14ac:dyDescent="0.25">
      <c r="A2" s="283" t="s">
        <v>59</v>
      </c>
      <c r="B2" s="283"/>
      <c r="C2" s="283"/>
      <c r="D2" s="283"/>
      <c r="E2" s="283"/>
    </row>
    <row r="3" spans="1:8" ht="3.95" customHeight="1" x14ac:dyDescent="0.25">
      <c r="A3" s="45"/>
      <c r="B3" s="45"/>
      <c r="C3" s="46"/>
      <c r="D3" s="46"/>
      <c r="E3" s="46"/>
    </row>
    <row r="4" spans="1:8" ht="12" customHeight="1" x14ac:dyDescent="0.25">
      <c r="A4" s="284" t="s">
        <v>31</v>
      </c>
      <c r="B4" s="284" t="s">
        <v>4</v>
      </c>
      <c r="C4" s="281" t="s">
        <v>352</v>
      </c>
      <c r="D4" s="282"/>
      <c r="E4" s="159" t="s">
        <v>32</v>
      </c>
      <c r="F4" s="281" t="s">
        <v>234</v>
      </c>
      <c r="G4" s="282"/>
      <c r="H4" s="159" t="s">
        <v>32</v>
      </c>
    </row>
    <row r="5" spans="1:8" ht="12" customHeight="1" x14ac:dyDescent="0.25">
      <c r="A5" s="285"/>
      <c r="B5" s="285"/>
      <c r="C5" s="154">
        <v>2023</v>
      </c>
      <c r="D5" s="155" t="s">
        <v>326</v>
      </c>
      <c r="E5" s="160" t="s">
        <v>33</v>
      </c>
      <c r="F5" s="154">
        <v>2023</v>
      </c>
      <c r="G5" s="155" t="s">
        <v>326</v>
      </c>
      <c r="H5" s="160" t="s">
        <v>33</v>
      </c>
    </row>
    <row r="6" spans="1:8" ht="5.0999999999999996" customHeight="1" x14ac:dyDescent="0.25">
      <c r="A6" s="93"/>
      <c r="B6" s="93"/>
      <c r="C6" s="57"/>
      <c r="D6" s="57"/>
      <c r="E6" s="93"/>
      <c r="F6" s="57"/>
      <c r="G6" s="57"/>
      <c r="H6" s="93"/>
    </row>
    <row r="7" spans="1:8" ht="11.1" customHeight="1" x14ac:dyDescent="0.25">
      <c r="A7" s="89" t="s">
        <v>146</v>
      </c>
      <c r="B7" s="214" t="s">
        <v>284</v>
      </c>
      <c r="C7" s="126">
        <v>1221398.6599999999</v>
      </c>
      <c r="D7" s="126">
        <v>1535820.196</v>
      </c>
      <c r="E7" s="185">
        <f>IFERROR(((D7/C7-1)),"")</f>
        <v>0.25742744469688561</v>
      </c>
      <c r="F7" s="126">
        <v>149620.41999999998</v>
      </c>
      <c r="G7" s="126">
        <v>302450.26999999996</v>
      </c>
      <c r="H7" s="194">
        <f>IFERROR(((G7/F7-1)),"")</f>
        <v>1.0214504811575851</v>
      </c>
    </row>
    <row r="8" spans="1:8" ht="11.1" customHeight="1" x14ac:dyDescent="0.25">
      <c r="A8" s="89" t="s">
        <v>147</v>
      </c>
      <c r="B8" s="214" t="s">
        <v>197</v>
      </c>
      <c r="C8" s="126">
        <v>760350.995</v>
      </c>
      <c r="D8" s="126">
        <v>967056.35800000001</v>
      </c>
      <c r="E8" s="185">
        <f t="shared" ref="E8:E57" si="0">IFERROR(((D8/C8-1)),"")</f>
        <v>0.27185518840545475</v>
      </c>
      <c r="F8" s="126">
        <v>184125.15</v>
      </c>
      <c r="G8" s="126">
        <v>292885.03999999998</v>
      </c>
      <c r="H8" s="194">
        <f t="shared" ref="H8:H57" si="1">IFERROR(((G8/F8-1)),"")</f>
        <v>0.59068459686251429</v>
      </c>
    </row>
    <row r="9" spans="1:8" ht="11.1" customHeight="1" x14ac:dyDescent="0.25">
      <c r="A9" s="89" t="s">
        <v>148</v>
      </c>
      <c r="B9" s="214" t="s">
        <v>298</v>
      </c>
      <c r="C9" s="126">
        <v>643309.679</v>
      </c>
      <c r="D9" s="126">
        <v>612379.72199999995</v>
      </c>
      <c r="E9" s="185">
        <f t="shared" si="0"/>
        <v>-4.8079421170966197E-2</v>
      </c>
      <c r="F9" s="126">
        <v>114284.666</v>
      </c>
      <c r="G9" s="126">
        <v>133996.40799999997</v>
      </c>
      <c r="H9" s="194">
        <f t="shared" si="1"/>
        <v>0.17247932456660431</v>
      </c>
    </row>
    <row r="10" spans="1:8" ht="11.1" customHeight="1" x14ac:dyDescent="0.25">
      <c r="A10" s="89" t="s">
        <v>149</v>
      </c>
      <c r="B10" s="214" t="s">
        <v>291</v>
      </c>
      <c r="C10" s="126">
        <v>175561.78200000001</v>
      </c>
      <c r="D10" s="126">
        <v>180315.31300000002</v>
      </c>
      <c r="E10" s="185">
        <f t="shared" si="0"/>
        <v>2.7076115005485679E-2</v>
      </c>
      <c r="F10" s="126">
        <v>19807.830000000002</v>
      </c>
      <c r="G10" s="126">
        <v>49927.876000000004</v>
      </c>
      <c r="H10" s="194">
        <f t="shared" si="1"/>
        <v>1.520613111077791</v>
      </c>
    </row>
    <row r="11" spans="1:8" ht="11.1" customHeight="1" x14ac:dyDescent="0.25">
      <c r="A11" s="89" t="s">
        <v>151</v>
      </c>
      <c r="B11" s="214" t="s">
        <v>276</v>
      </c>
      <c r="C11" s="126">
        <v>7732.0245880000002</v>
      </c>
      <c r="D11" s="126">
        <v>8940.7710199999983</v>
      </c>
      <c r="E11" s="185">
        <f t="shared" si="0"/>
        <v>0.15632987430949918</v>
      </c>
      <c r="F11" s="126">
        <v>1671.985132</v>
      </c>
      <c r="G11" s="126">
        <v>1766.8695509999998</v>
      </c>
      <c r="H11" s="194">
        <f t="shared" si="1"/>
        <v>5.6749559062466481E-2</v>
      </c>
    </row>
    <row r="12" spans="1:8" ht="11.1" customHeight="1" x14ac:dyDescent="0.25">
      <c r="A12" s="89" t="s">
        <v>67</v>
      </c>
      <c r="B12" s="214" t="s">
        <v>253</v>
      </c>
      <c r="C12" s="126">
        <v>73160.05799999999</v>
      </c>
      <c r="D12" s="126">
        <v>74080.335999999996</v>
      </c>
      <c r="E12" s="185">
        <f t="shared" si="0"/>
        <v>1.2578967610987979E-2</v>
      </c>
      <c r="F12" s="126">
        <v>18161.669000000002</v>
      </c>
      <c r="G12" s="126">
        <v>14512.135</v>
      </c>
      <c r="H12" s="194">
        <f t="shared" si="1"/>
        <v>-0.20094706053722267</v>
      </c>
    </row>
    <row r="13" spans="1:8" ht="11.1" customHeight="1" x14ac:dyDescent="0.25">
      <c r="A13" s="89" t="s">
        <v>153</v>
      </c>
      <c r="B13" s="214" t="s">
        <v>286</v>
      </c>
      <c r="C13" s="126">
        <v>30953.654081999997</v>
      </c>
      <c r="D13" s="126">
        <v>41613.250824000002</v>
      </c>
      <c r="E13" s="185">
        <f t="shared" si="0"/>
        <v>0.34437280696364425</v>
      </c>
      <c r="F13" s="126">
        <v>7840.9420260000006</v>
      </c>
      <c r="G13" s="126">
        <v>9846.0605079999987</v>
      </c>
      <c r="H13" s="194">
        <f t="shared" si="1"/>
        <v>0.25572418152706256</v>
      </c>
    </row>
    <row r="14" spans="1:8" ht="11.1" customHeight="1" x14ac:dyDescent="0.25">
      <c r="A14" s="89" t="s">
        <v>155</v>
      </c>
      <c r="B14" s="214" t="s">
        <v>293</v>
      </c>
      <c r="C14" s="126">
        <v>76832.3</v>
      </c>
      <c r="D14" s="126">
        <v>64331.934648000002</v>
      </c>
      <c r="E14" s="185">
        <f t="shared" si="0"/>
        <v>-0.16269674800832468</v>
      </c>
      <c r="F14" s="126">
        <v>14091.807000000001</v>
      </c>
      <c r="G14" s="126">
        <v>9224.6569999999992</v>
      </c>
      <c r="H14" s="194">
        <f t="shared" si="1"/>
        <v>-0.34538863610607218</v>
      </c>
    </row>
    <row r="15" spans="1:8" ht="11.1" customHeight="1" x14ac:dyDescent="0.25">
      <c r="A15" s="89" t="s">
        <v>35</v>
      </c>
      <c r="B15" s="214" t="s">
        <v>300</v>
      </c>
      <c r="C15" s="126">
        <v>30510.947673999995</v>
      </c>
      <c r="D15" s="126">
        <v>25952.794031000001</v>
      </c>
      <c r="E15" s="185">
        <f t="shared" si="0"/>
        <v>-0.14939403691102782</v>
      </c>
      <c r="F15" s="126">
        <v>6177.1508149999991</v>
      </c>
      <c r="G15" s="126">
        <v>7013.4318400000002</v>
      </c>
      <c r="H15" s="194">
        <f t="shared" si="1"/>
        <v>0.13538297024726309</v>
      </c>
    </row>
    <row r="16" spans="1:8" ht="11.1" customHeight="1" x14ac:dyDescent="0.25">
      <c r="A16" s="89" t="s">
        <v>34</v>
      </c>
      <c r="B16" s="214" t="s">
        <v>307</v>
      </c>
      <c r="C16" s="126">
        <v>45155.55646</v>
      </c>
      <c r="D16" s="126">
        <v>51848.584040000002</v>
      </c>
      <c r="E16" s="185">
        <f t="shared" si="0"/>
        <v>0.14822157237568012</v>
      </c>
      <c r="F16" s="126">
        <v>15415.2425</v>
      </c>
      <c r="G16" s="126">
        <v>13791.51273</v>
      </c>
      <c r="H16" s="194">
        <f t="shared" si="1"/>
        <v>-0.1053327425760574</v>
      </c>
    </row>
    <row r="17" spans="1:8" ht="11.1" customHeight="1" x14ac:dyDescent="0.25">
      <c r="A17" s="89" t="s">
        <v>157</v>
      </c>
      <c r="B17" s="214" t="s">
        <v>223</v>
      </c>
      <c r="C17" s="126">
        <v>21198.871999999999</v>
      </c>
      <c r="D17" s="126">
        <v>31667.421000000002</v>
      </c>
      <c r="E17" s="185">
        <f t="shared" si="0"/>
        <v>0.49382575638930226</v>
      </c>
      <c r="F17" s="126">
        <v>4720.28</v>
      </c>
      <c r="G17" s="126">
        <v>5304.9260000000013</v>
      </c>
      <c r="H17" s="194">
        <f t="shared" si="1"/>
        <v>0.12385833043802519</v>
      </c>
    </row>
    <row r="18" spans="1:8" ht="11.1" customHeight="1" x14ac:dyDescent="0.25">
      <c r="A18" s="89" t="s">
        <v>150</v>
      </c>
      <c r="B18" s="214" t="s">
        <v>237</v>
      </c>
      <c r="C18" s="126">
        <v>117836.43999999997</v>
      </c>
      <c r="D18" s="126">
        <v>75868.72</v>
      </c>
      <c r="E18" s="185">
        <f t="shared" si="0"/>
        <v>-0.35615230738471038</v>
      </c>
      <c r="F18" s="126">
        <v>30669.769999999997</v>
      </c>
      <c r="G18" s="126">
        <v>10623.82</v>
      </c>
      <c r="H18" s="194">
        <f t="shared" si="1"/>
        <v>-0.65360614050904187</v>
      </c>
    </row>
    <row r="19" spans="1:8" ht="33" customHeight="1" x14ac:dyDescent="0.25">
      <c r="A19" s="89" t="s">
        <v>152</v>
      </c>
      <c r="B19" s="214" t="s">
        <v>388</v>
      </c>
      <c r="C19" s="126">
        <v>14639.4</v>
      </c>
      <c r="D19" s="126">
        <v>9367.1520000000019</v>
      </c>
      <c r="E19" s="185">
        <f t="shared" si="0"/>
        <v>-0.36014098938481076</v>
      </c>
      <c r="F19" s="126">
        <v>7435.9500000000007</v>
      </c>
      <c r="G19" s="126">
        <v>2881.4250000000002</v>
      </c>
      <c r="H19" s="194">
        <f t="shared" si="1"/>
        <v>-0.61250075646016988</v>
      </c>
    </row>
    <row r="20" spans="1:8" ht="11.1" customHeight="1" x14ac:dyDescent="0.25">
      <c r="A20" s="89" t="s">
        <v>166</v>
      </c>
      <c r="B20" s="214" t="s">
        <v>295</v>
      </c>
      <c r="C20" s="126">
        <v>14058.813029999999</v>
      </c>
      <c r="D20" s="126">
        <v>17496.688977000002</v>
      </c>
      <c r="E20" s="185">
        <f t="shared" si="0"/>
        <v>0.24453529182470413</v>
      </c>
      <c r="F20" s="126">
        <v>4038.0190999999991</v>
      </c>
      <c r="G20" s="126">
        <v>3734.8590100000006</v>
      </c>
      <c r="H20" s="194">
        <f t="shared" si="1"/>
        <v>-7.5076437850429834E-2</v>
      </c>
    </row>
    <row r="21" spans="1:8" ht="23.1" customHeight="1" x14ac:dyDescent="0.25">
      <c r="A21" s="89" t="s">
        <v>154</v>
      </c>
      <c r="B21" s="214" t="s">
        <v>288</v>
      </c>
      <c r="C21" s="126">
        <v>4837.2129999999997</v>
      </c>
      <c r="D21" s="126">
        <v>11124.341</v>
      </c>
      <c r="E21" s="185">
        <f t="shared" si="0"/>
        <v>1.2997418141396713</v>
      </c>
      <c r="F21" s="126">
        <v>1739.7750000000001</v>
      </c>
      <c r="G21" s="126">
        <v>3268.0499999999997</v>
      </c>
      <c r="H21" s="194">
        <f t="shared" si="1"/>
        <v>0.87843255593395675</v>
      </c>
    </row>
    <row r="22" spans="1:8" ht="11.1" customHeight="1" x14ac:dyDescent="0.25">
      <c r="A22" s="89" t="s">
        <v>116</v>
      </c>
      <c r="B22" s="214" t="s">
        <v>304</v>
      </c>
      <c r="C22" s="126">
        <v>7743.8811090000008</v>
      </c>
      <c r="D22" s="126">
        <v>9995.5583790000001</v>
      </c>
      <c r="E22" s="185">
        <f t="shared" si="0"/>
        <v>0.29076857435002212</v>
      </c>
      <c r="F22" s="126">
        <v>2244.5992500000002</v>
      </c>
      <c r="G22" s="126">
        <v>1875.7582600000003</v>
      </c>
      <c r="H22" s="194">
        <f t="shared" si="1"/>
        <v>-0.16432376068912968</v>
      </c>
    </row>
    <row r="23" spans="1:8" ht="11.1" customHeight="1" x14ac:dyDescent="0.25">
      <c r="A23" s="89" t="s">
        <v>112</v>
      </c>
      <c r="B23" s="214" t="s">
        <v>268</v>
      </c>
      <c r="C23" s="126">
        <v>2086.6512940000007</v>
      </c>
      <c r="D23" s="126">
        <v>4051.3887179999992</v>
      </c>
      <c r="E23" s="185">
        <f t="shared" si="0"/>
        <v>0.94157439225683959</v>
      </c>
      <c r="F23" s="126">
        <v>475.22067200000021</v>
      </c>
      <c r="G23" s="126">
        <v>1169.5662039999997</v>
      </c>
      <c r="H23" s="194">
        <f t="shared" si="1"/>
        <v>1.461101279701905</v>
      </c>
    </row>
    <row r="24" spans="1:8" ht="11.1" customHeight="1" x14ac:dyDescent="0.25">
      <c r="A24" s="89" t="s">
        <v>117</v>
      </c>
      <c r="B24" s="214" t="s">
        <v>256</v>
      </c>
      <c r="C24" s="126">
        <v>3129.6697999999997</v>
      </c>
      <c r="D24" s="126">
        <v>19334.489109999999</v>
      </c>
      <c r="E24" s="185">
        <f t="shared" si="0"/>
        <v>5.1778047990877507</v>
      </c>
      <c r="F24" s="126">
        <v>1043.6967999999999</v>
      </c>
      <c r="G24" s="126">
        <v>14389.760999999999</v>
      </c>
      <c r="H24" s="194">
        <f t="shared" si="1"/>
        <v>12.787300104781387</v>
      </c>
    </row>
    <row r="25" spans="1:8" ht="11.1" customHeight="1" x14ac:dyDescent="0.25">
      <c r="A25" s="89" t="s">
        <v>135</v>
      </c>
      <c r="B25" s="214" t="s">
        <v>274</v>
      </c>
      <c r="C25" s="126">
        <v>12571.243091</v>
      </c>
      <c r="D25" s="126">
        <v>14503.329755000001</v>
      </c>
      <c r="E25" s="185">
        <f t="shared" si="0"/>
        <v>0.15369097948501365</v>
      </c>
      <c r="F25" s="126">
        <v>2834.8690270000002</v>
      </c>
      <c r="G25" s="126">
        <v>3813.8124650000004</v>
      </c>
      <c r="H25" s="194">
        <f t="shared" si="1"/>
        <v>0.34532228073900373</v>
      </c>
    </row>
    <row r="26" spans="1:8" ht="11.1" customHeight="1" x14ac:dyDescent="0.25">
      <c r="A26" s="89" t="s">
        <v>66</v>
      </c>
      <c r="B26" s="214" t="s">
        <v>280</v>
      </c>
      <c r="C26" s="126">
        <v>49585.686054999991</v>
      </c>
      <c r="D26" s="126">
        <v>34540.259176</v>
      </c>
      <c r="E26" s="185">
        <f t="shared" si="0"/>
        <v>-0.30342278338776518</v>
      </c>
      <c r="F26" s="126">
        <v>7767.8661999999995</v>
      </c>
      <c r="G26" s="126">
        <v>11887.54277</v>
      </c>
      <c r="H26" s="194">
        <f t="shared" si="1"/>
        <v>0.53034854925796759</v>
      </c>
    </row>
    <row r="27" spans="1:8" ht="11.1" customHeight="1" x14ac:dyDescent="0.25">
      <c r="A27" s="89" t="s">
        <v>173</v>
      </c>
      <c r="B27" s="214" t="s">
        <v>287</v>
      </c>
      <c r="C27" s="126">
        <v>20945.182999999997</v>
      </c>
      <c r="D27" s="126">
        <v>45774.983999999997</v>
      </c>
      <c r="E27" s="185">
        <f t="shared" si="0"/>
        <v>1.1854659374425136</v>
      </c>
      <c r="F27" s="126">
        <v>5716.8559999999998</v>
      </c>
      <c r="G27" s="126">
        <v>12943.948</v>
      </c>
      <c r="H27" s="194">
        <f t="shared" si="1"/>
        <v>1.2641724752206458</v>
      </c>
    </row>
    <row r="28" spans="1:8" ht="11.1" customHeight="1" x14ac:dyDescent="0.25">
      <c r="A28" s="89" t="s">
        <v>158</v>
      </c>
      <c r="B28" s="214" t="s">
        <v>221</v>
      </c>
      <c r="C28" s="126">
        <v>30555.572</v>
      </c>
      <c r="D28" s="126">
        <v>44253.703999999998</v>
      </c>
      <c r="E28" s="185">
        <f t="shared" si="0"/>
        <v>0.44830226055005618</v>
      </c>
      <c r="F28" s="126">
        <v>7774.9920000000002</v>
      </c>
      <c r="G28" s="126">
        <v>10304.914000000001</v>
      </c>
      <c r="H28" s="194">
        <f t="shared" si="1"/>
        <v>0.32539223191483679</v>
      </c>
    </row>
    <row r="29" spans="1:8" ht="11.1" customHeight="1" x14ac:dyDescent="0.25">
      <c r="A29" s="89" t="s">
        <v>160</v>
      </c>
      <c r="B29" s="214" t="s">
        <v>290</v>
      </c>
      <c r="C29" s="126">
        <v>1435.669887</v>
      </c>
      <c r="D29" s="126">
        <v>1564.9065900000001</v>
      </c>
      <c r="E29" s="185">
        <f t="shared" si="0"/>
        <v>9.0018397801778338E-2</v>
      </c>
      <c r="F29" s="126">
        <v>404.41766100000001</v>
      </c>
      <c r="G29" s="126">
        <v>328.80143799999996</v>
      </c>
      <c r="H29" s="194">
        <f t="shared" si="1"/>
        <v>-0.1869755707825036</v>
      </c>
    </row>
    <row r="30" spans="1:8" ht="11.1" customHeight="1" x14ac:dyDescent="0.25">
      <c r="A30" s="89" t="s">
        <v>115</v>
      </c>
      <c r="B30" s="214" t="s">
        <v>267</v>
      </c>
      <c r="C30" s="126">
        <v>977.74052499999993</v>
      </c>
      <c r="D30" s="126">
        <v>1200.7790410000002</v>
      </c>
      <c r="E30" s="185">
        <f>IFERROR(((D30/C30-1)),"")</f>
        <v>0.22811626428187615</v>
      </c>
      <c r="F30" s="126">
        <v>162.88170099999999</v>
      </c>
      <c r="G30" s="126">
        <v>250.71666400000004</v>
      </c>
      <c r="H30" s="194">
        <f t="shared" si="1"/>
        <v>0.53925617463928655</v>
      </c>
    </row>
    <row r="31" spans="1:8" ht="11.1" customHeight="1" x14ac:dyDescent="0.25">
      <c r="A31" s="89" t="s">
        <v>165</v>
      </c>
      <c r="B31" s="214" t="s">
        <v>282</v>
      </c>
      <c r="C31" s="126">
        <v>53995.150000000009</v>
      </c>
      <c r="D31" s="126">
        <v>54898.83</v>
      </c>
      <c r="E31" s="185">
        <f t="shared" si="0"/>
        <v>1.6736317984115123E-2</v>
      </c>
      <c r="F31" s="126">
        <v>18051.8</v>
      </c>
      <c r="G31" s="126">
        <v>18120.2</v>
      </c>
      <c r="H31" s="194">
        <f t="shared" si="1"/>
        <v>3.7890958242392525E-3</v>
      </c>
    </row>
    <row r="32" spans="1:8" ht="11.1" customHeight="1" x14ac:dyDescent="0.25">
      <c r="A32" s="89" t="s">
        <v>175</v>
      </c>
      <c r="B32" s="214" t="s">
        <v>273</v>
      </c>
      <c r="C32" s="126">
        <v>6780.0665229999995</v>
      </c>
      <c r="D32" s="126">
        <v>6896.8191909999996</v>
      </c>
      <c r="E32" s="185">
        <f t="shared" si="0"/>
        <v>1.721998856559015E-2</v>
      </c>
      <c r="F32" s="126">
        <v>1718.330054</v>
      </c>
      <c r="G32" s="126">
        <v>1300.718564</v>
      </c>
      <c r="H32" s="194">
        <f t="shared" si="1"/>
        <v>-0.24303333869291677</v>
      </c>
    </row>
    <row r="33" spans="1:8" ht="11.1" customHeight="1" x14ac:dyDescent="0.25">
      <c r="A33" s="89" t="s">
        <v>137</v>
      </c>
      <c r="B33" s="214" t="s">
        <v>277</v>
      </c>
      <c r="C33" s="126">
        <v>1001.9989619999999</v>
      </c>
      <c r="D33" s="126">
        <v>4111.8479190000007</v>
      </c>
      <c r="E33" s="185">
        <f t="shared" si="0"/>
        <v>3.1036448888057846</v>
      </c>
      <c r="F33" s="126">
        <v>206.36825499999992</v>
      </c>
      <c r="G33" s="126">
        <v>926.06633500000009</v>
      </c>
      <c r="H33" s="194">
        <f t="shared" si="1"/>
        <v>3.4874456829612699</v>
      </c>
    </row>
    <row r="34" spans="1:8" ht="11.1" customHeight="1" x14ac:dyDescent="0.25">
      <c r="A34" s="89" t="s">
        <v>163</v>
      </c>
      <c r="B34" s="214" t="s">
        <v>309</v>
      </c>
      <c r="C34" s="126">
        <v>8929.3948460000011</v>
      </c>
      <c r="D34" s="126">
        <v>7925.3022999999994</v>
      </c>
      <c r="E34" s="185">
        <f t="shared" si="0"/>
        <v>-0.11244799488845469</v>
      </c>
      <c r="F34" s="126">
        <v>1654.1815560000005</v>
      </c>
      <c r="G34" s="126">
        <v>1816.880962</v>
      </c>
      <c r="H34" s="194">
        <f t="shared" si="1"/>
        <v>9.8356438209494579E-2</v>
      </c>
    </row>
    <row r="35" spans="1:8" ht="11.1" customHeight="1" x14ac:dyDescent="0.25">
      <c r="A35" s="89" t="s">
        <v>161</v>
      </c>
      <c r="B35" s="214" t="s">
        <v>386</v>
      </c>
      <c r="C35" s="126">
        <v>8771.2109999999993</v>
      </c>
      <c r="D35" s="126">
        <v>7457.7272000000003</v>
      </c>
      <c r="E35" s="185">
        <f t="shared" si="0"/>
        <v>-0.14974942456634543</v>
      </c>
      <c r="F35" s="126">
        <v>2675.8460000000005</v>
      </c>
      <c r="G35" s="126">
        <v>2578.4340000000002</v>
      </c>
      <c r="H35" s="194">
        <f t="shared" si="1"/>
        <v>-3.640418768494158E-2</v>
      </c>
    </row>
    <row r="36" spans="1:8" ht="11.1" customHeight="1" x14ac:dyDescent="0.25">
      <c r="A36" s="89" t="s">
        <v>188</v>
      </c>
      <c r="B36" s="214" t="s">
        <v>289</v>
      </c>
      <c r="C36" s="126">
        <v>11693.774309</v>
      </c>
      <c r="D36" s="126">
        <v>10773.930066000001</v>
      </c>
      <c r="E36" s="185">
        <f t="shared" si="0"/>
        <v>-7.8661022411904313E-2</v>
      </c>
      <c r="F36" s="126">
        <v>2151.3345550000004</v>
      </c>
      <c r="G36" s="126">
        <v>2722.9720160000002</v>
      </c>
      <c r="H36" s="194">
        <f t="shared" si="1"/>
        <v>0.26571295462690125</v>
      </c>
    </row>
    <row r="37" spans="1:8" ht="11.1" customHeight="1" x14ac:dyDescent="0.25">
      <c r="A37" s="89" t="s">
        <v>159</v>
      </c>
      <c r="B37" s="214" t="s">
        <v>222</v>
      </c>
      <c r="C37" s="126">
        <v>15729.362839999998</v>
      </c>
      <c r="D37" s="126">
        <v>11942.96991</v>
      </c>
      <c r="E37" s="185">
        <f t="shared" si="0"/>
        <v>-0.24072131646497119</v>
      </c>
      <c r="F37" s="126">
        <v>4471.206299999998</v>
      </c>
      <c r="G37" s="126">
        <v>2342.5189</v>
      </c>
      <c r="H37" s="194">
        <f t="shared" si="1"/>
        <v>-0.4760879407420765</v>
      </c>
    </row>
    <row r="38" spans="1:8" ht="11.1" customHeight="1" x14ac:dyDescent="0.25">
      <c r="A38" s="89" t="s">
        <v>196</v>
      </c>
      <c r="B38" s="214" t="s">
        <v>296</v>
      </c>
      <c r="C38" s="126">
        <v>4895.3340100000005</v>
      </c>
      <c r="D38" s="126">
        <v>16119.17</v>
      </c>
      <c r="E38" s="185">
        <f t="shared" si="0"/>
        <v>2.2927620397448627</v>
      </c>
      <c r="F38" s="126">
        <v>143.09</v>
      </c>
      <c r="G38" s="126">
        <v>4982.6000000000004</v>
      </c>
      <c r="H38" s="194">
        <f t="shared" si="1"/>
        <v>33.82144105108673</v>
      </c>
    </row>
    <row r="39" spans="1:8" ht="23.1" customHeight="1" x14ac:dyDescent="0.25">
      <c r="A39" s="89" t="s">
        <v>110</v>
      </c>
      <c r="B39" s="214" t="s">
        <v>261</v>
      </c>
      <c r="C39" s="126">
        <v>871.73421699999994</v>
      </c>
      <c r="D39" s="126">
        <v>838.18834100000004</v>
      </c>
      <c r="E39" s="185">
        <f t="shared" si="0"/>
        <v>-3.8481770413286265E-2</v>
      </c>
      <c r="F39" s="126">
        <v>244.04582199999999</v>
      </c>
      <c r="G39" s="126">
        <v>95.657156000000015</v>
      </c>
      <c r="H39" s="194">
        <f t="shared" si="1"/>
        <v>-0.60803608430551204</v>
      </c>
    </row>
    <row r="40" spans="1:8" ht="11.1" customHeight="1" x14ac:dyDescent="0.25">
      <c r="A40" s="89" t="s">
        <v>187</v>
      </c>
      <c r="B40" s="214" t="s">
        <v>285</v>
      </c>
      <c r="C40" s="126">
        <v>10239.042690000002</v>
      </c>
      <c r="D40" s="126">
        <v>11755.617249999999</v>
      </c>
      <c r="E40" s="185">
        <f t="shared" si="0"/>
        <v>0.14811683141834786</v>
      </c>
      <c r="F40" s="126">
        <v>1844.3620700000001</v>
      </c>
      <c r="G40" s="126">
        <v>2006.4189300000003</v>
      </c>
      <c r="H40" s="194">
        <f t="shared" si="1"/>
        <v>8.7866077185159375E-2</v>
      </c>
    </row>
    <row r="41" spans="1:8" ht="23.1" customHeight="1" x14ac:dyDescent="0.25">
      <c r="A41" s="89" t="s">
        <v>167</v>
      </c>
      <c r="B41" s="214" t="s">
        <v>278</v>
      </c>
      <c r="C41" s="126">
        <v>2929.0431749999998</v>
      </c>
      <c r="D41" s="126">
        <v>3427.0003750000001</v>
      </c>
      <c r="E41" s="185">
        <f t="shared" si="0"/>
        <v>0.17000678045655659</v>
      </c>
      <c r="F41" s="126">
        <v>663.51493299999993</v>
      </c>
      <c r="G41" s="126">
        <v>649.35779900000023</v>
      </c>
      <c r="H41" s="194">
        <f t="shared" si="1"/>
        <v>-2.1336571787450187E-2</v>
      </c>
    </row>
    <row r="42" spans="1:8" ht="11.1" customHeight="1" x14ac:dyDescent="0.25">
      <c r="A42" s="89" t="s">
        <v>174</v>
      </c>
      <c r="B42" s="214" t="s">
        <v>387</v>
      </c>
      <c r="C42" s="126">
        <v>7271.1743880000004</v>
      </c>
      <c r="D42" s="126">
        <v>5959.607</v>
      </c>
      <c r="E42" s="185">
        <f t="shared" si="0"/>
        <v>-0.18037903067825589</v>
      </c>
      <c r="F42" s="126">
        <v>675.69137599999999</v>
      </c>
      <c r="G42" s="126">
        <v>730.51699999999994</v>
      </c>
      <c r="H42" s="194">
        <f t="shared" si="1"/>
        <v>8.1140038111127133E-2</v>
      </c>
    </row>
    <row r="43" spans="1:8" ht="11.1" customHeight="1" x14ac:dyDescent="0.25">
      <c r="A43" s="89" t="s">
        <v>156</v>
      </c>
      <c r="B43" s="214" t="s">
        <v>225</v>
      </c>
      <c r="C43" s="126">
        <v>1814.4</v>
      </c>
      <c r="D43" s="126">
        <v>2166.12</v>
      </c>
      <c r="E43" s="185">
        <f t="shared" si="0"/>
        <v>0.19384920634920633</v>
      </c>
      <c r="F43" s="126">
        <v>285.60000000000002</v>
      </c>
      <c r="G43" s="126">
        <v>759.3599999999999</v>
      </c>
      <c r="H43" s="194">
        <f t="shared" si="1"/>
        <v>1.6588235294117641</v>
      </c>
    </row>
    <row r="44" spans="1:8" ht="11.1" customHeight="1" x14ac:dyDescent="0.25">
      <c r="A44" s="89" t="s">
        <v>191</v>
      </c>
      <c r="B44" s="214" t="s">
        <v>224</v>
      </c>
      <c r="C44" s="126">
        <v>30209.68</v>
      </c>
      <c r="D44" s="126">
        <v>18007.010000000002</v>
      </c>
      <c r="E44" s="185">
        <f t="shared" si="0"/>
        <v>-0.40393244814244966</v>
      </c>
      <c r="F44" s="126">
        <v>10775.109999999999</v>
      </c>
      <c r="G44" s="126">
        <v>2021.6150000000002</v>
      </c>
      <c r="H44" s="194">
        <f t="shared" si="1"/>
        <v>-0.81238103369710379</v>
      </c>
    </row>
    <row r="45" spans="1:8" ht="23.1" customHeight="1" x14ac:dyDescent="0.25">
      <c r="A45" s="89" t="s">
        <v>136</v>
      </c>
      <c r="B45" s="214" t="s">
        <v>275</v>
      </c>
      <c r="C45" s="126">
        <v>4805.1671649999998</v>
      </c>
      <c r="D45" s="126">
        <v>4431.812750000001</v>
      </c>
      <c r="E45" s="185">
        <f t="shared" si="0"/>
        <v>-7.7698527892941405E-2</v>
      </c>
      <c r="F45" s="126">
        <v>1026.0844279999999</v>
      </c>
      <c r="G45" s="126">
        <v>850.20709600000009</v>
      </c>
      <c r="H45" s="194">
        <f t="shared" si="1"/>
        <v>-0.17140629679256747</v>
      </c>
    </row>
    <row r="46" spans="1:8" ht="11.1" customHeight="1" x14ac:dyDescent="0.25">
      <c r="A46" s="89" t="s">
        <v>171</v>
      </c>
      <c r="B46" s="214" t="s">
        <v>308</v>
      </c>
      <c r="C46" s="126">
        <v>2054.7860430000001</v>
      </c>
      <c r="D46" s="126">
        <v>1833.249462</v>
      </c>
      <c r="E46" s="185">
        <f t="shared" si="0"/>
        <v>-0.10781491423630429</v>
      </c>
      <c r="F46" s="126">
        <v>675.94569999999999</v>
      </c>
      <c r="G46" s="126">
        <v>424.57284000000004</v>
      </c>
      <c r="H46" s="194">
        <f t="shared" si="1"/>
        <v>-0.37188321487953835</v>
      </c>
    </row>
    <row r="47" spans="1:8" ht="11.1" customHeight="1" x14ac:dyDescent="0.25">
      <c r="A47" s="89" t="s">
        <v>190</v>
      </c>
      <c r="B47" s="214" t="s">
        <v>310</v>
      </c>
      <c r="C47" s="126">
        <v>5727.877982</v>
      </c>
      <c r="D47" s="126">
        <v>19230.204114</v>
      </c>
      <c r="E47" s="185">
        <f t="shared" si="0"/>
        <v>2.3572998891441821</v>
      </c>
      <c r="F47" s="126">
        <v>915.65579999999989</v>
      </c>
      <c r="G47" s="126">
        <v>6775.2425789999998</v>
      </c>
      <c r="H47" s="194">
        <f t="shared" si="1"/>
        <v>6.3993334383946463</v>
      </c>
    </row>
    <row r="48" spans="1:8" ht="11.1" customHeight="1" x14ac:dyDescent="0.25">
      <c r="A48" s="89" t="s">
        <v>164</v>
      </c>
      <c r="B48" s="214" t="s">
        <v>385</v>
      </c>
      <c r="C48" s="126">
        <v>19015.405751999999</v>
      </c>
      <c r="D48" s="126">
        <v>18543.454474000002</v>
      </c>
      <c r="E48" s="185">
        <f t="shared" si="0"/>
        <v>-2.4819416643284464E-2</v>
      </c>
      <c r="F48" s="126">
        <v>3190.9957000000004</v>
      </c>
      <c r="G48" s="126">
        <v>2845.8150570000003</v>
      </c>
      <c r="H48" s="194">
        <f t="shared" si="1"/>
        <v>-0.10817333379672056</v>
      </c>
    </row>
    <row r="49" spans="1:8" ht="23.1" customHeight="1" x14ac:dyDescent="0.25">
      <c r="A49" s="89" t="s">
        <v>162</v>
      </c>
      <c r="B49" s="239" t="s">
        <v>283</v>
      </c>
      <c r="C49" s="126">
        <v>1409.6641630000001</v>
      </c>
      <c r="D49" s="126">
        <v>1156.3379180000002</v>
      </c>
      <c r="E49" s="185">
        <f t="shared" si="0"/>
        <v>-0.1797068065211217</v>
      </c>
      <c r="F49" s="126">
        <v>236.38064600000001</v>
      </c>
      <c r="G49" s="126">
        <v>228.12669499999998</v>
      </c>
      <c r="H49" s="194">
        <f t="shared" si="1"/>
        <v>-3.4918049085964631E-2</v>
      </c>
    </row>
    <row r="50" spans="1:8" ht="11.1" customHeight="1" x14ac:dyDescent="0.25">
      <c r="A50" s="89" t="s">
        <v>176</v>
      </c>
      <c r="B50" s="214" t="s">
        <v>228</v>
      </c>
      <c r="C50" s="126">
        <v>9658.11</v>
      </c>
      <c r="D50" s="126">
        <v>10331.797</v>
      </c>
      <c r="E50" s="185">
        <f t="shared" si="0"/>
        <v>6.9753502496865405E-2</v>
      </c>
      <c r="F50" s="126">
        <v>1570.53</v>
      </c>
      <c r="G50" s="126">
        <v>2533.5949999999998</v>
      </c>
      <c r="H50" s="194">
        <f t="shared" si="1"/>
        <v>0.61321019019057244</v>
      </c>
    </row>
    <row r="51" spans="1:8" ht="11.1" customHeight="1" x14ac:dyDescent="0.25">
      <c r="A51" s="89" t="s">
        <v>172</v>
      </c>
      <c r="B51" s="214" t="s">
        <v>281</v>
      </c>
      <c r="C51" s="126">
        <v>1253.5250000000003</v>
      </c>
      <c r="D51" s="126">
        <v>1129.206588</v>
      </c>
      <c r="E51" s="185">
        <f>IFERROR(((D51/C51-1)),"")</f>
        <v>-9.9175055942243073E-2</v>
      </c>
      <c r="F51" s="126">
        <v>195.47</v>
      </c>
      <c r="G51" s="126">
        <v>192.85589100000004</v>
      </c>
      <c r="H51" s="194">
        <f t="shared" si="1"/>
        <v>-1.3373453726914342E-2</v>
      </c>
    </row>
    <row r="52" spans="1:8" ht="11.1" customHeight="1" x14ac:dyDescent="0.25">
      <c r="A52" s="89" t="s">
        <v>168</v>
      </c>
      <c r="B52" s="214" t="s">
        <v>226</v>
      </c>
      <c r="C52" s="126">
        <v>17419.305999999997</v>
      </c>
      <c r="D52" s="126">
        <v>12177.715000000002</v>
      </c>
      <c r="E52" s="185">
        <f t="shared" si="0"/>
        <v>-0.30090699365405238</v>
      </c>
      <c r="F52" s="126">
        <v>2985.9050000000002</v>
      </c>
      <c r="G52" s="126">
        <v>2883.3850000000002</v>
      </c>
      <c r="H52" s="194">
        <f t="shared" si="1"/>
        <v>-3.4334648959025826E-2</v>
      </c>
    </row>
    <row r="53" spans="1:8" ht="11.1" customHeight="1" x14ac:dyDescent="0.25">
      <c r="A53" s="89" t="s">
        <v>170</v>
      </c>
      <c r="B53" s="214" t="s">
        <v>292</v>
      </c>
      <c r="C53" s="126">
        <v>970.35727700000007</v>
      </c>
      <c r="D53" s="126">
        <v>760.34544400000004</v>
      </c>
      <c r="E53" s="185">
        <f t="shared" si="0"/>
        <v>-0.21642732834372302</v>
      </c>
      <c r="F53" s="126">
        <v>182.777446</v>
      </c>
      <c r="G53" s="126">
        <v>149.19300000000001</v>
      </c>
      <c r="H53" s="194">
        <f t="shared" si="1"/>
        <v>-0.18374502289522077</v>
      </c>
    </row>
    <row r="54" spans="1:8" ht="11.1" customHeight="1" x14ac:dyDescent="0.25">
      <c r="A54" s="89" t="s">
        <v>186</v>
      </c>
      <c r="B54" s="214" t="s">
        <v>279</v>
      </c>
      <c r="C54" s="126">
        <v>10722.907000000001</v>
      </c>
      <c r="D54" s="126">
        <v>9388.7352800000008</v>
      </c>
      <c r="E54" s="185">
        <f t="shared" si="0"/>
        <v>-0.12442257682548208</v>
      </c>
      <c r="F54" s="126">
        <v>3149.4460000000004</v>
      </c>
      <c r="G54" s="126">
        <v>2806.27376</v>
      </c>
      <c r="H54" s="194">
        <f t="shared" si="1"/>
        <v>-0.10896273185823802</v>
      </c>
    </row>
    <row r="55" spans="1:8" ht="11.1" customHeight="1" x14ac:dyDescent="0.25">
      <c r="A55" s="89" t="s">
        <v>198</v>
      </c>
      <c r="B55" s="214" t="s">
        <v>297</v>
      </c>
      <c r="C55" s="126">
        <v>2025.7103999999999</v>
      </c>
      <c r="D55" s="126">
        <v>2926.8084600000002</v>
      </c>
      <c r="E55" s="185">
        <f t="shared" si="0"/>
        <v>0.44483064311660758</v>
      </c>
      <c r="F55" s="126">
        <v>348.54050999999998</v>
      </c>
      <c r="G55" s="126">
        <v>475.85951</v>
      </c>
      <c r="H55" s="194">
        <f t="shared" si="1"/>
        <v>0.36529182791406378</v>
      </c>
    </row>
    <row r="56" spans="1:8" ht="11.1" customHeight="1" x14ac:dyDescent="0.25">
      <c r="A56" s="89" t="s">
        <v>189</v>
      </c>
      <c r="B56" s="214" t="s">
        <v>227</v>
      </c>
      <c r="C56" s="126">
        <v>7143.7085260000003</v>
      </c>
      <c r="D56" s="126">
        <v>7031.5296700000008</v>
      </c>
      <c r="E56" s="185">
        <f t="shared" si="0"/>
        <v>-1.5703168122231936E-2</v>
      </c>
      <c r="F56" s="126">
        <v>1804.88</v>
      </c>
      <c r="G56" s="126">
        <v>1439.4567200000004</v>
      </c>
      <c r="H56" s="194">
        <f t="shared" si="1"/>
        <v>-0.20246403084969622</v>
      </c>
    </row>
    <row r="57" spans="1:8" ht="11.1" customHeight="1" x14ac:dyDescent="0.25">
      <c r="A57" s="150"/>
      <c r="B57" s="150" t="s">
        <v>18</v>
      </c>
      <c r="C57" s="127">
        <v>282456.66849399969</v>
      </c>
      <c r="D57" s="127">
        <v>303339.40544800006</v>
      </c>
      <c r="E57" s="188">
        <f t="shared" si="0"/>
        <v>7.3932532962817987E-2</v>
      </c>
      <c r="F57" s="127">
        <v>71297.813523999968</v>
      </c>
      <c r="G57" s="127">
        <v>68936.783759000071</v>
      </c>
      <c r="H57" s="195">
        <f t="shared" si="1"/>
        <v>-3.3115037450694551E-2</v>
      </c>
    </row>
    <row r="58" spans="1:8" ht="9" customHeight="1" x14ac:dyDescent="0.25">
      <c r="A58" s="59" t="s">
        <v>53</v>
      </c>
      <c r="B58" s="34"/>
      <c r="C58" s="21"/>
      <c r="D58" s="21"/>
      <c r="E58" s="21"/>
    </row>
    <row r="59" spans="1:8" ht="9" customHeight="1" x14ac:dyDescent="0.25">
      <c r="A59" s="37" t="s">
        <v>20</v>
      </c>
      <c r="B59" s="34"/>
      <c r="C59" s="21"/>
      <c r="D59" s="21"/>
      <c r="E59" s="21"/>
    </row>
    <row r="60" spans="1:8" ht="9" customHeight="1" x14ac:dyDescent="0.25">
      <c r="A60" s="37" t="s">
        <v>229</v>
      </c>
      <c r="B60" s="37"/>
      <c r="C60" s="37"/>
      <c r="D60" s="37"/>
      <c r="E60" s="37"/>
      <c r="F60" s="37"/>
      <c r="G60" s="37"/>
    </row>
    <row r="61" spans="1:8" ht="9" customHeight="1" x14ac:dyDescent="0.25">
      <c r="A61" s="71"/>
      <c r="B61" s="71"/>
      <c r="C61" s="21"/>
      <c r="D61" s="21"/>
      <c r="E61" s="21"/>
      <c r="F61" s="21"/>
      <c r="G61" s="21"/>
    </row>
    <row r="62" spans="1:8" ht="9" customHeight="1" x14ac:dyDescent="0.25">
      <c r="A62" s="71"/>
      <c r="B62" s="71"/>
      <c r="C62" s="71"/>
      <c r="D62" s="71"/>
      <c r="E62" s="38"/>
    </row>
    <row r="63" spans="1:8" ht="13.5" x14ac:dyDescent="0.25">
      <c r="A63" s="53" t="s">
        <v>338</v>
      </c>
      <c r="B63" s="53"/>
      <c r="C63" s="53"/>
      <c r="D63" s="53"/>
      <c r="E63" s="53"/>
    </row>
    <row r="64" spans="1:8" ht="2.1" customHeight="1" x14ac:dyDescent="0.25">
      <c r="A64" s="45"/>
      <c r="B64" s="45"/>
      <c r="C64" s="46"/>
      <c r="D64" s="46"/>
      <c r="E64" s="46"/>
    </row>
    <row r="65" spans="1:8" ht="12" customHeight="1" x14ac:dyDescent="0.25">
      <c r="A65" s="284" t="s">
        <v>31</v>
      </c>
      <c r="B65" s="284" t="s">
        <v>4</v>
      </c>
      <c r="C65" s="281" t="s">
        <v>352</v>
      </c>
      <c r="D65" s="282"/>
      <c r="E65" s="159" t="s">
        <v>32</v>
      </c>
      <c r="F65" s="281" t="s">
        <v>234</v>
      </c>
      <c r="G65" s="282"/>
      <c r="H65" s="159" t="s">
        <v>32</v>
      </c>
    </row>
    <row r="66" spans="1:8" ht="12" customHeight="1" x14ac:dyDescent="0.25">
      <c r="A66" s="285"/>
      <c r="B66" s="285"/>
      <c r="C66" s="154">
        <v>2023</v>
      </c>
      <c r="D66" s="155" t="s">
        <v>326</v>
      </c>
      <c r="E66" s="160" t="s">
        <v>33</v>
      </c>
      <c r="F66" s="154">
        <v>2023</v>
      </c>
      <c r="G66" s="155" t="s">
        <v>326</v>
      </c>
      <c r="H66" s="160" t="s">
        <v>33</v>
      </c>
    </row>
    <row r="67" spans="1:8" ht="12" customHeight="1" x14ac:dyDescent="0.25">
      <c r="A67" s="280" t="s">
        <v>45</v>
      </c>
      <c r="B67" s="280"/>
      <c r="C67" s="161">
        <f>SUM(C69:C119)</f>
        <v>2904416.2522399984</v>
      </c>
      <c r="D67" s="161">
        <f>SUM(D69:D119)</f>
        <v>2743595.2642740021</v>
      </c>
      <c r="E67" s="162">
        <f>(D67/C67-1)*100</f>
        <v>-5.5371191316659569</v>
      </c>
      <c r="F67" s="161">
        <f>SUM(F69:F119)</f>
        <v>593023.97948100022</v>
      </c>
      <c r="G67" s="161">
        <f>SUM(G69:G119)</f>
        <v>639426.4964399999</v>
      </c>
      <c r="H67" s="162">
        <f>(G67/F67-1)*100</f>
        <v>7.824728605344089</v>
      </c>
    </row>
    <row r="68" spans="1:8" ht="2.1" customHeight="1" x14ac:dyDescent="0.25">
      <c r="A68" s="94"/>
      <c r="B68" s="94"/>
      <c r="C68" s="100"/>
      <c r="D68" s="100"/>
      <c r="E68" s="99"/>
      <c r="F68" s="100"/>
      <c r="G68" s="100"/>
      <c r="H68" s="99"/>
    </row>
    <row r="69" spans="1:8" ht="11.1" customHeight="1" x14ac:dyDescent="0.25">
      <c r="A69" s="89" t="str">
        <f>A7</f>
        <v>1005901100</v>
      </c>
      <c r="B69" s="214" t="str">
        <f>B7</f>
        <v>Maíz duro amarillo</v>
      </c>
      <c r="C69" s="126">
        <v>403538.81711200002</v>
      </c>
      <c r="D69" s="126">
        <v>357347.63727499999</v>
      </c>
      <c r="E69" s="185">
        <f>IFERROR(((D69/C69-1)),"")</f>
        <v>-0.11446527044802213</v>
      </c>
      <c r="F69" s="126">
        <v>48470.171128000002</v>
      </c>
      <c r="G69" s="126">
        <v>69698.023801999996</v>
      </c>
      <c r="H69" s="194">
        <f>IFERROR(((G69/F69-1)),"")</f>
        <v>0.43795703996879842</v>
      </c>
    </row>
    <row r="70" spans="1:8" ht="11.1" customHeight="1" x14ac:dyDescent="0.25">
      <c r="A70" s="89" t="str">
        <f t="shared" ref="A70:B70" si="2">A8</f>
        <v>1001991000</v>
      </c>
      <c r="B70" s="214" t="str">
        <f t="shared" si="2"/>
        <v>Trigo s/m</v>
      </c>
      <c r="C70" s="126">
        <v>306894.38177799992</v>
      </c>
      <c r="D70" s="126">
        <v>304003.39963599999</v>
      </c>
      <c r="E70" s="185">
        <f t="shared" ref="E70:E119" si="3">IFERROR(((D70/C70-1)),"")</f>
        <v>-9.4201207765712835E-3</v>
      </c>
      <c r="F70" s="126">
        <v>71520.681876999981</v>
      </c>
      <c r="G70" s="126">
        <v>90527.724364999973</v>
      </c>
      <c r="H70" s="194">
        <f t="shared" ref="H70:H119" si="4">IFERROR(((G70/F70-1)),"")</f>
        <v>0.26575589031279057</v>
      </c>
    </row>
    <row r="71" spans="1:8" ht="11.1" customHeight="1" x14ac:dyDescent="0.25">
      <c r="A71" s="89" t="str">
        <f t="shared" ref="A71:B71" si="5">A9</f>
        <v>2304000000</v>
      </c>
      <c r="B71" s="214" t="str">
        <f t="shared" si="5"/>
        <v>Tortas y demás residuos sólidos de la extracción del aceite de soya, incluso molidos o en «pellets»</v>
      </c>
      <c r="C71" s="126">
        <v>374615.969789</v>
      </c>
      <c r="D71" s="126">
        <v>283364.49826299999</v>
      </c>
      <c r="E71" s="185">
        <f t="shared" si="3"/>
        <v>-0.24358670981751473</v>
      </c>
      <c r="F71" s="126">
        <v>63119.951537999987</v>
      </c>
      <c r="G71" s="126">
        <v>57584.942399999993</v>
      </c>
      <c r="H71" s="194">
        <f t="shared" si="4"/>
        <v>-8.7690326166802612E-2</v>
      </c>
    </row>
    <row r="72" spans="1:8" ht="11.1" customHeight="1" x14ac:dyDescent="0.25">
      <c r="A72" s="89" t="str">
        <f t="shared" ref="A72:B72" si="6">A10</f>
        <v>1507100000</v>
      </c>
      <c r="B72" s="214" t="str">
        <f t="shared" si="6"/>
        <v>Aceite de soya en bruto, incluso desgomado</v>
      </c>
      <c r="C72" s="126">
        <v>224710.994313</v>
      </c>
      <c r="D72" s="126">
        <v>174377.77858500002</v>
      </c>
      <c r="E72" s="185">
        <f t="shared" si="3"/>
        <v>-0.22399089052977461</v>
      </c>
      <c r="F72" s="126">
        <v>19924.442040000002</v>
      </c>
      <c r="G72" s="126">
        <v>48436.952829000002</v>
      </c>
      <c r="H72" s="194">
        <f t="shared" si="4"/>
        <v>1.4310318317450861</v>
      </c>
    </row>
    <row r="73" spans="1:8" ht="11.1" customHeight="1" x14ac:dyDescent="0.25">
      <c r="A73" s="89" t="str">
        <f t="shared" ref="A73:B73" si="7">A11</f>
        <v>2106909000</v>
      </c>
      <c r="B73" s="214" t="str">
        <f t="shared" si="7"/>
        <v>Las demás preparaciones alimenticias no expresadas ni comprendidas en otra parte</v>
      </c>
      <c r="C73" s="126">
        <v>54561.926641000013</v>
      </c>
      <c r="D73" s="126">
        <v>54498.212446000005</v>
      </c>
      <c r="E73" s="185">
        <f t="shared" si="3"/>
        <v>-1.167740930763439E-3</v>
      </c>
      <c r="F73" s="126">
        <v>12993.481678</v>
      </c>
      <c r="G73" s="126">
        <v>11247.58606</v>
      </c>
      <c r="H73" s="194">
        <f t="shared" si="4"/>
        <v>-0.13436703581581799</v>
      </c>
    </row>
    <row r="74" spans="1:8" ht="11.1" customHeight="1" x14ac:dyDescent="0.25">
      <c r="A74" s="89" t="str">
        <f t="shared" ref="A74:B74" si="8">A12</f>
        <v>1701999000</v>
      </c>
      <c r="B74" s="214" t="str">
        <f t="shared" si="8"/>
        <v>Las demás azúcares de caña o remolacha refinados en estado sólido</v>
      </c>
      <c r="C74" s="126">
        <v>46344.180106</v>
      </c>
      <c r="D74" s="126">
        <v>53273.844068999999</v>
      </c>
      <c r="E74" s="185">
        <f t="shared" si="3"/>
        <v>0.14952608821971247</v>
      </c>
      <c r="F74" s="126">
        <v>12005.044878999997</v>
      </c>
      <c r="G74" s="126">
        <v>10266.02578</v>
      </c>
      <c r="H74" s="194">
        <f t="shared" si="4"/>
        <v>-0.14485735926252152</v>
      </c>
    </row>
    <row r="75" spans="1:8" ht="11.1" customHeight="1" x14ac:dyDescent="0.25">
      <c r="A75" s="89" t="str">
        <f t="shared" ref="A75:B75" si="9">A13</f>
        <v>1507909000</v>
      </c>
      <c r="B75" s="214" t="str">
        <f t="shared" si="9"/>
        <v>Los demás aceite de soya y sus fracciones, incluso refinado, pero sin modificar químicamente</v>
      </c>
      <c r="C75" s="126">
        <v>50225.910739999999</v>
      </c>
      <c r="D75" s="126">
        <v>50421.239476999996</v>
      </c>
      <c r="E75" s="185">
        <f t="shared" si="3"/>
        <v>3.889003387337997E-3</v>
      </c>
      <c r="F75" s="126">
        <v>10948.894942000001</v>
      </c>
      <c r="G75" s="126">
        <v>11336.796398</v>
      </c>
      <c r="H75" s="194">
        <f t="shared" si="4"/>
        <v>3.5428365881200241E-2</v>
      </c>
    </row>
    <row r="76" spans="1:8" ht="11.1" customHeight="1" x14ac:dyDescent="0.25">
      <c r="A76" s="89" t="str">
        <f t="shared" ref="A76:B76" si="10">A14</f>
        <v>2207200010</v>
      </c>
      <c r="B76" s="214" t="str">
        <f t="shared" si="10"/>
        <v>Alcohol etílico y aguardiente desnaturalizados, de cualquier graduación, alcohol carburante</v>
      </c>
      <c r="C76" s="126">
        <v>70608.648449</v>
      </c>
      <c r="D76" s="126">
        <v>46330.946200999999</v>
      </c>
      <c r="E76" s="185">
        <f t="shared" si="3"/>
        <v>-0.34383468287932983</v>
      </c>
      <c r="F76" s="126">
        <v>13860.273290000001</v>
      </c>
      <c r="G76" s="126">
        <v>6895.2544529999996</v>
      </c>
      <c r="H76" s="194">
        <f t="shared" si="4"/>
        <v>-0.5025167030454708</v>
      </c>
    </row>
    <row r="77" spans="1:8" ht="11.1" customHeight="1" x14ac:dyDescent="0.25">
      <c r="A77" s="89" t="str">
        <f t="shared" ref="A77:B77" si="11">A15</f>
        <v>2309909000</v>
      </c>
      <c r="B77" s="214" t="str">
        <f t="shared" si="11"/>
        <v>Las demás preparaciones de los tipos utilizados para la alimentación de los animales</v>
      </c>
      <c r="C77" s="126">
        <v>49292.968444000006</v>
      </c>
      <c r="D77" s="126">
        <v>46132.979525999996</v>
      </c>
      <c r="E77" s="185">
        <f t="shared" si="3"/>
        <v>-6.4106281641162721E-2</v>
      </c>
      <c r="F77" s="126">
        <v>10369.342400000001</v>
      </c>
      <c r="G77" s="126">
        <v>11252.558076999998</v>
      </c>
      <c r="H77" s="194">
        <f t="shared" si="4"/>
        <v>8.5175669095467033E-2</v>
      </c>
    </row>
    <row r="78" spans="1:8" ht="11.1" customHeight="1" x14ac:dyDescent="0.25">
      <c r="A78" s="89" t="str">
        <f t="shared" ref="A78:B78" si="12">A16</f>
        <v>1006300000</v>
      </c>
      <c r="B78" s="214" t="str">
        <f t="shared" si="12"/>
        <v>Arroz semiblanqueado o blanqueado, incluso pulido o glaseado</v>
      </c>
      <c r="C78" s="126">
        <v>31490.715672999999</v>
      </c>
      <c r="D78" s="126">
        <v>43026.429757999998</v>
      </c>
      <c r="E78" s="185">
        <f t="shared" si="3"/>
        <v>0.36632111523875821</v>
      </c>
      <c r="F78" s="126">
        <v>10781.940334999999</v>
      </c>
      <c r="G78" s="126">
        <v>11264.266033999998</v>
      </c>
      <c r="H78" s="194">
        <f t="shared" si="4"/>
        <v>4.4734591735245299E-2</v>
      </c>
    </row>
    <row r="79" spans="1:8" ht="11.1" customHeight="1" x14ac:dyDescent="0.25">
      <c r="A79" s="89" t="str">
        <f t="shared" ref="A79:B79" si="13">A17</f>
        <v>0713409000</v>
      </c>
      <c r="B79" s="214" t="str">
        <f t="shared" si="13"/>
        <v>Lentejas excepto para la siembra</v>
      </c>
      <c r="C79" s="126">
        <v>22907.762261000003</v>
      </c>
      <c r="D79" s="126">
        <v>38943.989558000001</v>
      </c>
      <c r="E79" s="185">
        <f t="shared" si="3"/>
        <v>0.70003464826860662</v>
      </c>
      <c r="F79" s="126">
        <v>5194.0460330000014</v>
      </c>
      <c r="G79" s="126">
        <v>7116.6458760000005</v>
      </c>
      <c r="H79" s="194">
        <f t="shared" si="4"/>
        <v>0.3701545636647996</v>
      </c>
    </row>
    <row r="80" spans="1:8" ht="11.1" customHeight="1" x14ac:dyDescent="0.25">
      <c r="A80" s="89" t="str">
        <f t="shared" ref="A80:B80" si="14">A18</f>
        <v>1201900000</v>
      </c>
      <c r="B80" s="214" t="str">
        <f t="shared" si="14"/>
        <v>Grano de soya</v>
      </c>
      <c r="C80" s="126">
        <v>73507.759224000009</v>
      </c>
      <c r="D80" s="126">
        <v>36328.494531999997</v>
      </c>
      <c r="E80" s="185">
        <f t="shared" si="3"/>
        <v>-0.50578694119492518</v>
      </c>
      <c r="F80" s="126">
        <v>18016.133922000001</v>
      </c>
      <c r="G80" s="126">
        <v>4830.3318220000001</v>
      </c>
      <c r="H80" s="194">
        <f t="shared" si="4"/>
        <v>-0.731888548180609</v>
      </c>
    </row>
    <row r="81" spans="1:8" ht="33" customHeight="1" x14ac:dyDescent="0.25">
      <c r="A81" s="89" t="str">
        <f t="shared" ref="A81:B81" si="15">A19</f>
        <v>0402211900</v>
      </c>
      <c r="B81" s="214" t="str">
        <f t="shared" si="15"/>
        <v>Leche y nata (crema), en polvo, gránulos o demás formas sólidas, las demás con un contenido de materias grasas superior o igual al 26 % en peso, sobre producto seco, sin adición de azúcar ni otro edulcorante</v>
      </c>
      <c r="C81" s="126">
        <v>59321.852849999988</v>
      </c>
      <c r="D81" s="126">
        <v>33515.700419000001</v>
      </c>
      <c r="E81" s="185">
        <f t="shared" si="3"/>
        <v>-0.43501932578290992</v>
      </c>
      <c r="F81" s="126">
        <v>29327.672393999994</v>
      </c>
      <c r="G81" s="126">
        <v>10267.192566</v>
      </c>
      <c r="H81" s="194">
        <f t="shared" si="4"/>
        <v>-0.64991450981631549</v>
      </c>
    </row>
    <row r="82" spans="1:8" ht="11.1" customHeight="1" x14ac:dyDescent="0.25">
      <c r="A82" s="89" t="str">
        <f t="shared" ref="A82:B82" si="16">A20</f>
        <v>0207140090</v>
      </c>
      <c r="B82" s="214" t="str">
        <f t="shared" si="16"/>
        <v>Demás trozos y despojos, de gallo o gallina,congelados</v>
      </c>
      <c r="C82" s="126">
        <v>26895.519400999994</v>
      </c>
      <c r="D82" s="126">
        <v>33021.736223</v>
      </c>
      <c r="E82" s="185">
        <f t="shared" si="3"/>
        <v>0.2277783422086368</v>
      </c>
      <c r="F82" s="126">
        <v>8331.4621689999985</v>
      </c>
      <c r="G82" s="126">
        <v>7918.4307059999983</v>
      </c>
      <c r="H82" s="194">
        <f t="shared" si="4"/>
        <v>-4.9574907095758403E-2</v>
      </c>
    </row>
    <row r="83" spans="1:8" ht="23.1" customHeight="1" x14ac:dyDescent="0.25">
      <c r="A83" s="89" t="str">
        <f t="shared" ref="A83:B83" si="17">A21</f>
        <v>0402109000</v>
      </c>
      <c r="B83" s="214" t="str">
        <f t="shared" si="17"/>
        <v>Leche y nata (crema), en polvo, gránulos o demás formas sólidas, los demás con un contenido de materias grasas inferior o igual al 1,5 % en peso</v>
      </c>
      <c r="C83" s="126">
        <v>15605.794079000001</v>
      </c>
      <c r="D83" s="126">
        <v>32672.617011000002</v>
      </c>
      <c r="E83" s="185">
        <f t="shared" si="3"/>
        <v>1.0936209234598349</v>
      </c>
      <c r="F83" s="126">
        <v>5231.4934659999999</v>
      </c>
      <c r="G83" s="126">
        <v>9279.9146600000004</v>
      </c>
      <c r="H83" s="194">
        <f t="shared" si="4"/>
        <v>0.7738557297855948</v>
      </c>
    </row>
    <row r="84" spans="1:8" ht="11.1" customHeight="1" x14ac:dyDescent="0.25">
      <c r="A84" s="89" t="str">
        <f t="shared" ref="A84:B84" si="18">A22</f>
        <v>2309902000</v>
      </c>
      <c r="B84" s="214" t="str">
        <f t="shared" si="18"/>
        <v>Premezclas para la alimentación de los animales</v>
      </c>
      <c r="C84" s="126">
        <v>25500.256156000003</v>
      </c>
      <c r="D84" s="126">
        <v>29656.744196</v>
      </c>
      <c r="E84" s="185">
        <f t="shared" si="3"/>
        <v>0.16299789361221806</v>
      </c>
      <c r="F84" s="126">
        <v>6421.0400819999995</v>
      </c>
      <c r="G84" s="126">
        <v>6578.6738929999974</v>
      </c>
      <c r="H84" s="194">
        <f t="shared" si="4"/>
        <v>2.4549575923360267E-2</v>
      </c>
    </row>
    <row r="85" spans="1:8" ht="11.1" customHeight="1" x14ac:dyDescent="0.25">
      <c r="A85" s="89" t="str">
        <f t="shared" ref="A85:B85" si="19">A23</f>
        <v>1806900000</v>
      </c>
      <c r="B85" s="214" t="str">
        <f t="shared" si="19"/>
        <v>Los demás chocolate y demás preparaciones alimenticias que contengan cacao</v>
      </c>
      <c r="C85" s="126">
        <v>12484.909969999999</v>
      </c>
      <c r="D85" s="126">
        <v>24298.997016999998</v>
      </c>
      <c r="E85" s="185">
        <f t="shared" si="3"/>
        <v>0.94626930233282258</v>
      </c>
      <c r="F85" s="126">
        <v>2671.0980849999996</v>
      </c>
      <c r="G85" s="126">
        <v>7637.2953349999998</v>
      </c>
      <c r="H85" s="194">
        <f t="shared" si="4"/>
        <v>1.8592343268442728</v>
      </c>
    </row>
    <row r="86" spans="1:8" ht="11.1" customHeight="1" x14ac:dyDescent="0.25">
      <c r="A86" s="89" t="str">
        <f t="shared" ref="A86:B86" si="20">A24</f>
        <v>1511900000</v>
      </c>
      <c r="B86" s="214" t="str">
        <f t="shared" si="20"/>
        <v>Los demás aceite de palma y sus fracciones, incluso refinado, pero sin modificar químicamente</v>
      </c>
      <c r="C86" s="126">
        <v>4351.1061200000004</v>
      </c>
      <c r="D86" s="126">
        <v>23782.283309999999</v>
      </c>
      <c r="E86" s="185">
        <f t="shared" si="3"/>
        <v>4.4658017189431352</v>
      </c>
      <c r="F86" s="126">
        <v>1383.1435800000002</v>
      </c>
      <c r="G86" s="126">
        <v>18136.393733999997</v>
      </c>
      <c r="H86" s="194">
        <f t="shared" si="4"/>
        <v>12.112444721031778</v>
      </c>
    </row>
    <row r="87" spans="1:8" ht="11.1" customHeight="1" x14ac:dyDescent="0.25">
      <c r="A87" s="89" t="str">
        <f t="shared" ref="A87:B87" si="21">A25</f>
        <v>2203000000</v>
      </c>
      <c r="B87" s="214" t="str">
        <f t="shared" si="21"/>
        <v>Cerveza de malta</v>
      </c>
      <c r="C87" s="126">
        <v>16958.381637000002</v>
      </c>
      <c r="D87" s="126">
        <v>22795.412560000001</v>
      </c>
      <c r="E87" s="185">
        <f t="shared" si="3"/>
        <v>0.34419740326309767</v>
      </c>
      <c r="F87" s="126">
        <v>4006.8138140000005</v>
      </c>
      <c r="G87" s="126">
        <v>6146.9761160000025</v>
      </c>
      <c r="H87" s="194">
        <f t="shared" si="4"/>
        <v>0.5341307086748508</v>
      </c>
    </row>
    <row r="88" spans="1:8" ht="11.1" customHeight="1" x14ac:dyDescent="0.25">
      <c r="A88" s="89" t="str">
        <f t="shared" ref="A88:B88" si="22">A26</f>
        <v>1701140000</v>
      </c>
      <c r="B88" s="214" t="str">
        <f t="shared" si="22"/>
        <v>Los demás azúcares de caña sin adición de aromatizante ni colorante en estado sólido</v>
      </c>
      <c r="C88" s="126">
        <v>29394.845417000004</v>
      </c>
      <c r="D88" s="126">
        <v>22622.848469999997</v>
      </c>
      <c r="E88" s="185">
        <f t="shared" si="3"/>
        <v>-0.23038042387811086</v>
      </c>
      <c r="F88" s="126">
        <v>5352.0151700000006</v>
      </c>
      <c r="G88" s="126">
        <v>7690.9061199999996</v>
      </c>
      <c r="H88" s="194">
        <f t="shared" si="4"/>
        <v>0.43701127065377854</v>
      </c>
    </row>
    <row r="89" spans="1:8" ht="11.1" customHeight="1" x14ac:dyDescent="0.25">
      <c r="A89" s="89" t="str">
        <f t="shared" ref="A89:B89" si="23">A27</f>
        <v>1208100000</v>
      </c>
      <c r="B89" s="214" t="str">
        <f t="shared" si="23"/>
        <v>Harina de habas (porotos, frijoles, frejoles) de soya</v>
      </c>
      <c r="C89" s="126">
        <v>11928.19253</v>
      </c>
      <c r="D89" s="126">
        <v>22604.091988000004</v>
      </c>
      <c r="E89" s="185">
        <f t="shared" si="3"/>
        <v>0.89501401248760715</v>
      </c>
      <c r="F89" s="126">
        <v>3150.1925059999999</v>
      </c>
      <c r="G89" s="126">
        <v>6085.7438620000021</v>
      </c>
      <c r="H89" s="194">
        <f t="shared" si="4"/>
        <v>0.93186411637029098</v>
      </c>
    </row>
    <row r="90" spans="1:8" ht="11.1" customHeight="1" x14ac:dyDescent="0.25">
      <c r="A90" s="89" t="str">
        <f t="shared" ref="A90:B90" si="24">A28</f>
        <v>1001190000</v>
      </c>
      <c r="B90" s="214" t="str">
        <f t="shared" si="24"/>
        <v>Los demas trigo duro, excepto para siembra</v>
      </c>
      <c r="C90" s="126">
        <v>14392.676701999999</v>
      </c>
      <c r="D90" s="126">
        <v>21104.943940000001</v>
      </c>
      <c r="E90" s="185">
        <f t="shared" si="3"/>
        <v>0.46636684592986577</v>
      </c>
      <c r="F90" s="126">
        <v>3373.9641919999999</v>
      </c>
      <c r="G90" s="126">
        <v>4802.0409170000003</v>
      </c>
      <c r="H90" s="194">
        <f t="shared" si="4"/>
        <v>0.42326374665922972</v>
      </c>
    </row>
    <row r="91" spans="1:8" ht="11.1" customHeight="1" x14ac:dyDescent="0.25">
      <c r="A91" s="89" t="str">
        <f t="shared" ref="A91:B91" si="25">A29</f>
        <v>2101110000</v>
      </c>
      <c r="B91" s="214" t="str">
        <f t="shared" si="25"/>
        <v>Extractos, esencias y concentrados de café</v>
      </c>
      <c r="C91" s="126">
        <v>18876.780916</v>
      </c>
      <c r="D91" s="126">
        <v>20616.748232000002</v>
      </c>
      <c r="E91" s="185">
        <f t="shared" si="3"/>
        <v>9.2175001857716321E-2</v>
      </c>
      <c r="F91" s="126">
        <v>5730.8029260000003</v>
      </c>
      <c r="G91" s="126">
        <v>4396.4480940000003</v>
      </c>
      <c r="H91" s="194">
        <f t="shared" si="4"/>
        <v>-0.23283907145823912</v>
      </c>
    </row>
    <row r="92" spans="1:8" ht="11.1" customHeight="1" x14ac:dyDescent="0.25">
      <c r="A92" s="89" t="str">
        <f t="shared" ref="A92:B92" si="26">A30</f>
        <v>2106907900</v>
      </c>
      <c r="B92" s="214" t="str">
        <f t="shared" si="26"/>
        <v>Los demás complementos y suplementos alimenticios</v>
      </c>
      <c r="C92" s="126">
        <v>18150.18417</v>
      </c>
      <c r="D92" s="126">
        <v>20546.645739000003</v>
      </c>
      <c r="E92" s="185">
        <f>IFERROR(((D92/C92-1)),"")</f>
        <v>0.13203511030819493</v>
      </c>
      <c r="F92" s="126">
        <v>3231.1139500000004</v>
      </c>
      <c r="G92" s="126">
        <v>4409.0420120000008</v>
      </c>
      <c r="H92" s="194">
        <f t="shared" si="4"/>
        <v>0.36455788320309779</v>
      </c>
    </row>
    <row r="93" spans="1:8" ht="11.1" customHeight="1" x14ac:dyDescent="0.25">
      <c r="A93" s="89" t="str">
        <f t="shared" ref="A93:B93" si="27">A31</f>
        <v>1003900000</v>
      </c>
      <c r="B93" s="214" t="str">
        <f t="shared" si="27"/>
        <v>Las demás cebada</v>
      </c>
      <c r="C93" s="126">
        <v>28781.142790999998</v>
      </c>
      <c r="D93" s="126">
        <v>19886.164724000002</v>
      </c>
      <c r="E93" s="185">
        <f t="shared" si="3"/>
        <v>-0.30905576375450594</v>
      </c>
      <c r="F93" s="126">
        <v>9662.2954949999985</v>
      </c>
      <c r="G93" s="126">
        <v>6598.5348100000001</v>
      </c>
      <c r="H93" s="194">
        <f t="shared" si="4"/>
        <v>-0.31708414285046649</v>
      </c>
    </row>
    <row r="94" spans="1:8" ht="11.1" customHeight="1" x14ac:dyDescent="0.25">
      <c r="A94" s="89" t="str">
        <f t="shared" ref="A94:B94" si="28">A32</f>
        <v>1704901000</v>
      </c>
      <c r="B94" s="214" t="str">
        <f t="shared" si="28"/>
        <v>Bombones, caramelos, confites y pastillas</v>
      </c>
      <c r="C94" s="126">
        <v>18846.348086999998</v>
      </c>
      <c r="D94" s="126">
        <v>18654.554847000003</v>
      </c>
      <c r="E94" s="185">
        <f t="shared" si="3"/>
        <v>-1.0176679275720968E-2</v>
      </c>
      <c r="F94" s="126">
        <v>4782.6050239999995</v>
      </c>
      <c r="G94" s="126">
        <v>3472.3474880000003</v>
      </c>
      <c r="H94" s="194">
        <f t="shared" si="4"/>
        <v>-0.27396314966945501</v>
      </c>
    </row>
    <row r="95" spans="1:8" ht="11.1" customHeight="1" x14ac:dyDescent="0.25">
      <c r="A95" s="89" t="str">
        <f>A33</f>
        <v>1905909000</v>
      </c>
      <c r="B95" s="214" t="str">
        <f>B33</f>
        <v>Los demás productos de panadería, pastelería o galletería, incluso con adición de cacao</v>
      </c>
      <c r="C95" s="126">
        <v>3160.5672589999995</v>
      </c>
      <c r="D95" s="126">
        <v>17399.487665000001</v>
      </c>
      <c r="E95" s="185">
        <f t="shared" si="3"/>
        <v>4.5051787350683314</v>
      </c>
      <c r="F95" s="126">
        <v>647.47104700000011</v>
      </c>
      <c r="G95" s="126">
        <v>3902.4963000000007</v>
      </c>
      <c r="H95" s="194">
        <f t="shared" si="4"/>
        <v>5.0272908233995519</v>
      </c>
    </row>
    <row r="96" spans="1:8" ht="11.1" customHeight="1" x14ac:dyDescent="0.25">
      <c r="A96" s="89" t="str">
        <f t="shared" ref="A96:B96" si="29">A34</f>
        <v>2309109000</v>
      </c>
      <c r="B96" s="214" t="str">
        <f t="shared" si="29"/>
        <v>Los demás alimentos para perros o gatos, acondicionados para la venta al por menor</v>
      </c>
      <c r="C96" s="126">
        <v>17925.358303000001</v>
      </c>
      <c r="D96" s="126">
        <v>17263.607478999998</v>
      </c>
      <c r="E96" s="185">
        <f t="shared" si="3"/>
        <v>-3.691702072640024E-2</v>
      </c>
      <c r="F96" s="126">
        <v>2922.1808810000002</v>
      </c>
      <c r="G96" s="126">
        <v>4257.2813420000002</v>
      </c>
      <c r="H96" s="194">
        <f t="shared" si="4"/>
        <v>0.45688494838933957</v>
      </c>
    </row>
    <row r="97" spans="1:8" ht="11.1" customHeight="1" x14ac:dyDescent="0.25">
      <c r="A97" s="89" t="str">
        <f t="shared" ref="A97:B97" si="30">A35</f>
        <v>5201002000</v>
      </c>
      <c r="B97" s="214" t="str">
        <f t="shared" si="30"/>
        <v>Algodón sin cardar ni peinar de longitud de fibra sup. a 28.57 mm pero inferior o igual a 34.92 mm</v>
      </c>
      <c r="C97" s="126">
        <v>21915.62831</v>
      </c>
      <c r="D97" s="126">
        <v>17214.867337</v>
      </c>
      <c r="E97" s="185">
        <f t="shared" si="3"/>
        <v>-0.21449355256928981</v>
      </c>
      <c r="F97" s="126">
        <v>6494.3539099999998</v>
      </c>
      <c r="G97" s="126">
        <v>5956.8965829999997</v>
      </c>
      <c r="H97" s="194">
        <f t="shared" si="4"/>
        <v>-8.275762831040423E-2</v>
      </c>
    </row>
    <row r="98" spans="1:8" ht="11.1" customHeight="1" x14ac:dyDescent="0.25">
      <c r="A98" s="89" t="str">
        <f t="shared" ref="A98:B98" si="31">A36</f>
        <v>2004100000</v>
      </c>
      <c r="B98" s="214" t="str">
        <f t="shared" si="31"/>
        <v>Papas preparadas o conservadas, congeladas</v>
      </c>
      <c r="C98" s="126">
        <v>17879.295899000001</v>
      </c>
      <c r="D98" s="126">
        <v>16796.108841000001</v>
      </c>
      <c r="E98" s="185">
        <f t="shared" si="3"/>
        <v>-6.0583317381115775E-2</v>
      </c>
      <c r="F98" s="126">
        <v>3373.8860909999999</v>
      </c>
      <c r="G98" s="126">
        <v>4191.9263190000011</v>
      </c>
      <c r="H98" s="194">
        <f t="shared" si="4"/>
        <v>0.24246231376398919</v>
      </c>
    </row>
    <row r="99" spans="1:8" ht="11.1" customHeight="1" x14ac:dyDescent="0.25">
      <c r="A99" s="89" t="str">
        <f t="shared" ref="A99:B99" si="32">A37</f>
        <v>0808100000</v>
      </c>
      <c r="B99" s="214" t="str">
        <f t="shared" si="32"/>
        <v>Manzanas frescas</v>
      </c>
      <c r="C99" s="126">
        <v>15852.577605000002</v>
      </c>
      <c r="D99" s="126">
        <v>15042.670936</v>
      </c>
      <c r="E99" s="185">
        <f t="shared" si="3"/>
        <v>-5.1089904063585934E-2</v>
      </c>
      <c r="F99" s="126">
        <v>4241.5699940000004</v>
      </c>
      <c r="G99" s="126">
        <v>3249.3323309999992</v>
      </c>
      <c r="H99" s="194">
        <f t="shared" si="4"/>
        <v>-0.23393169614166243</v>
      </c>
    </row>
    <row r="100" spans="1:8" ht="11.1" customHeight="1" x14ac:dyDescent="0.25">
      <c r="A100" s="89" t="str">
        <f t="shared" ref="A100:B100" si="33">A38</f>
        <v>1512111000</v>
      </c>
      <c r="B100" s="214" t="str">
        <f t="shared" si="33"/>
        <v>Aceite de girasol en bruto</v>
      </c>
      <c r="C100" s="126">
        <v>6608.9736410000014</v>
      </c>
      <c r="D100" s="126">
        <v>14897.147387999998</v>
      </c>
      <c r="E100" s="185">
        <f t="shared" si="3"/>
        <v>1.2540788021278773</v>
      </c>
      <c r="F100" s="126">
        <v>179.92923999999999</v>
      </c>
      <c r="G100" s="126">
        <v>5038.9226259999996</v>
      </c>
      <c r="H100" s="194">
        <f t="shared" si="4"/>
        <v>27.005023674862407</v>
      </c>
    </row>
    <row r="101" spans="1:8" ht="23.1" customHeight="1" x14ac:dyDescent="0.25">
      <c r="A101" s="89" t="str">
        <f t="shared" ref="A101:B101" si="34">A39</f>
        <v>2106902900</v>
      </c>
      <c r="B101" s="214" t="str">
        <f t="shared" si="34"/>
        <v>Las demás preparaciones compuestas cuyo grado alcohólico volumétrico sea inferior o igual al 0.5 % vol, para la elaboración de bebidas</v>
      </c>
      <c r="C101" s="126">
        <v>14025.744406000002</v>
      </c>
      <c r="D101" s="126">
        <v>14645.513349000001</v>
      </c>
      <c r="E101" s="185">
        <f t="shared" si="3"/>
        <v>4.4187953598731733E-2</v>
      </c>
      <c r="F101" s="126">
        <v>3645.4097439999996</v>
      </c>
      <c r="G101" s="126">
        <v>1732.7761700000001</v>
      </c>
      <c r="H101" s="194">
        <f t="shared" si="4"/>
        <v>-0.52466902442119534</v>
      </c>
    </row>
    <row r="102" spans="1:8" ht="11.1" customHeight="1" x14ac:dyDescent="0.25">
      <c r="A102" s="89" t="str">
        <f t="shared" ref="A102:B102" si="35">A40</f>
        <v>0207140021</v>
      </c>
      <c r="B102" s="214" t="str">
        <f t="shared" si="35"/>
        <v>Cuartos traseros sin deshuesar de aves de la especie gallus domesticus</v>
      </c>
      <c r="C102" s="126">
        <v>11292.128862000001</v>
      </c>
      <c r="D102" s="126">
        <v>14030.250671</v>
      </c>
      <c r="E102" s="185">
        <f t="shared" si="3"/>
        <v>0.24248056699160236</v>
      </c>
      <c r="F102" s="126">
        <v>2163.933728</v>
      </c>
      <c r="G102" s="126">
        <v>2541.39365</v>
      </c>
      <c r="H102" s="194">
        <f t="shared" si="4"/>
        <v>0.17443229296530482</v>
      </c>
    </row>
    <row r="103" spans="1:8" ht="23.1" customHeight="1" x14ac:dyDescent="0.25">
      <c r="A103" s="89" t="str">
        <f t="shared" ref="A103:B103" si="36">A41</f>
        <v>2204210000</v>
      </c>
      <c r="B103" s="214" t="str">
        <f t="shared" si="36"/>
        <v>Los demás vinos; mosto de uva en el que la fermentación se ha impedido o cortado añadiendo alcohol en recipientes con capacidad inferior o igual a 2 l</v>
      </c>
      <c r="C103" s="126">
        <v>11906.346127000001</v>
      </c>
      <c r="D103" s="126">
        <v>13122.053472999996</v>
      </c>
      <c r="E103" s="185">
        <f t="shared" si="3"/>
        <v>0.10210582936465595</v>
      </c>
      <c r="F103" s="126">
        <v>2402.9051480000003</v>
      </c>
      <c r="G103" s="126">
        <v>2836.2833369999994</v>
      </c>
      <c r="H103" s="194">
        <f t="shared" si="4"/>
        <v>0.18035592847296145</v>
      </c>
    </row>
    <row r="104" spans="1:8" ht="11.1" customHeight="1" x14ac:dyDescent="0.25">
      <c r="A104" s="89" t="str">
        <f t="shared" ref="A104:B104" si="37">A42</f>
        <v>5201003000</v>
      </c>
      <c r="B104" s="214" t="str">
        <f t="shared" si="37"/>
        <v>Algodón sin cardar ni peinar de longitud fibra superior a 22.22 mm pero inferior o igual a 28.57 mm</v>
      </c>
      <c r="C104" s="126">
        <v>19223.765670000001</v>
      </c>
      <c r="D104" s="126">
        <v>12664.513419999999</v>
      </c>
      <c r="E104" s="185">
        <f t="shared" si="3"/>
        <v>-0.3412053789355205</v>
      </c>
      <c r="F104" s="126">
        <v>1563.9749429999999</v>
      </c>
      <c r="G104" s="126">
        <v>1613.9665500000001</v>
      </c>
      <c r="H104" s="194">
        <f t="shared" si="4"/>
        <v>3.1964455200354402E-2</v>
      </c>
    </row>
    <row r="105" spans="1:8" ht="11.1" customHeight="1" x14ac:dyDescent="0.25">
      <c r="A105" s="89" t="str">
        <f t="shared" ref="A105:B105" si="38">A43</f>
        <v>0405902000</v>
      </c>
      <c r="B105" s="214" t="str">
        <f t="shared" si="38"/>
        <v>Grasa lactea anhidra (butteroil)</v>
      </c>
      <c r="C105" s="126">
        <v>10836.434362</v>
      </c>
      <c r="D105" s="126">
        <v>12644.87599</v>
      </c>
      <c r="E105" s="185">
        <f t="shared" si="3"/>
        <v>0.16688530263622892</v>
      </c>
      <c r="F105" s="126">
        <v>1657.4636499999999</v>
      </c>
      <c r="G105" s="126">
        <v>4532.7078179999999</v>
      </c>
      <c r="H105" s="194">
        <f t="shared" si="4"/>
        <v>1.734725324443767</v>
      </c>
    </row>
    <row r="106" spans="1:8" ht="11.1" customHeight="1" x14ac:dyDescent="0.25">
      <c r="A106" s="89" t="str">
        <f t="shared" ref="A106:B106" si="39">A44</f>
        <v>1107100000</v>
      </c>
      <c r="B106" s="214" t="str">
        <f t="shared" si="39"/>
        <v>Malta sin tostar</v>
      </c>
      <c r="C106" s="126">
        <v>22665.263633000002</v>
      </c>
      <c r="D106" s="126">
        <v>12575.748517</v>
      </c>
      <c r="E106" s="185">
        <f t="shared" si="3"/>
        <v>-0.44515322121865575</v>
      </c>
      <c r="F106" s="126">
        <v>8668.9719870000008</v>
      </c>
      <c r="G106" s="126">
        <v>1657.7065540000003</v>
      </c>
      <c r="H106" s="194">
        <f t="shared" si="4"/>
        <v>-0.80877703186884231</v>
      </c>
    </row>
    <row r="107" spans="1:8" ht="23.1" customHeight="1" x14ac:dyDescent="0.25">
      <c r="A107" s="89" t="str">
        <f t="shared" ref="A107:B107" si="40">A45</f>
        <v>2202990000</v>
      </c>
      <c r="B107" s="214" t="str">
        <f t="shared" si="40"/>
        <v>Las demás agua, incluidas el agua mineral y la gaseada, con adición de azúcar u otro edulcorante o aromatizada, y demás bebidas no alcohólicas</v>
      </c>
      <c r="C107" s="126">
        <v>13506.184127000002</v>
      </c>
      <c r="D107" s="126">
        <v>12219.437187</v>
      </c>
      <c r="E107" s="185">
        <f t="shared" si="3"/>
        <v>-9.527094610147413E-2</v>
      </c>
      <c r="F107" s="126">
        <v>3528.9900360000011</v>
      </c>
      <c r="G107" s="126">
        <v>2376.0878320000002</v>
      </c>
      <c r="H107" s="194">
        <f t="shared" si="4"/>
        <v>-0.32669466114638823</v>
      </c>
    </row>
    <row r="108" spans="1:8" ht="11.1" customHeight="1" x14ac:dyDescent="0.25">
      <c r="A108" s="89" t="str">
        <f t="shared" ref="A108:B108" si="41">A46</f>
        <v>1005100000</v>
      </c>
      <c r="B108" s="214" t="str">
        <f t="shared" si="41"/>
        <v>Maíz para siembra</v>
      </c>
      <c r="C108" s="126">
        <v>12618.476749999998</v>
      </c>
      <c r="D108" s="126">
        <v>11822.406583</v>
      </c>
      <c r="E108" s="185">
        <f t="shared" si="3"/>
        <v>-6.3087659689193276E-2</v>
      </c>
      <c r="F108" s="126">
        <v>3902.4606689999996</v>
      </c>
      <c r="G108" s="126">
        <v>2710.7728189999998</v>
      </c>
      <c r="H108" s="194">
        <f t="shared" si="4"/>
        <v>-0.30536831785811902</v>
      </c>
    </row>
    <row r="109" spans="1:8" ht="11.1" customHeight="1" x14ac:dyDescent="0.25">
      <c r="A109" s="89" t="str">
        <f t="shared" ref="A109:B109" si="42">A47</f>
        <v>1404909090</v>
      </c>
      <c r="B109" s="214" t="str">
        <f t="shared" si="42"/>
        <v>Los demás productos vegetales no expresados ni comprendidos en otra parte</v>
      </c>
      <c r="C109" s="126">
        <v>5594.6688259999992</v>
      </c>
      <c r="D109" s="126">
        <v>11594.507642</v>
      </c>
      <c r="E109" s="185">
        <f t="shared" si="3"/>
        <v>1.072420728125508</v>
      </c>
      <c r="F109" s="126">
        <v>1029.7743350000001</v>
      </c>
      <c r="G109" s="126">
        <v>4128.7150869999996</v>
      </c>
      <c r="H109" s="194">
        <f t="shared" si="4"/>
        <v>3.0093396646945951</v>
      </c>
    </row>
    <row r="110" spans="1:8" ht="11.1" customHeight="1" x14ac:dyDescent="0.25">
      <c r="A110" s="89" t="str">
        <f t="shared" ref="A110:B110" si="43">A48</f>
        <v>4407119000</v>
      </c>
      <c r="B110" s="214" t="str">
        <f t="shared" si="43"/>
        <v>Las demás madera de pino aserrada o desbastada longitudinalmente, espesor superior a 6 mm</v>
      </c>
      <c r="C110" s="126">
        <v>12248.813829999999</v>
      </c>
      <c r="D110" s="126">
        <v>11577.038061000003</v>
      </c>
      <c r="E110" s="185">
        <f t="shared" si="3"/>
        <v>-5.4844148855840325E-2</v>
      </c>
      <c r="F110" s="126">
        <v>2017.2544100000002</v>
      </c>
      <c r="G110" s="126">
        <v>1862.7883980000001</v>
      </c>
      <c r="H110" s="194">
        <f t="shared" si="4"/>
        <v>-7.6572400206080138E-2</v>
      </c>
    </row>
    <row r="111" spans="1:8" ht="23.1" customHeight="1" x14ac:dyDescent="0.25">
      <c r="A111" s="89" t="str">
        <f t="shared" ref="A111:B111" si="44">A49</f>
        <v>1901109900</v>
      </c>
      <c r="B111" s="214" t="str">
        <f t="shared" si="44"/>
        <v>Las demás preparaciones para la alimentación de lactantes o niños de corta edad, acondicionadas para la venta al por menor, a base de harina, sémola, almidón, fécula o extracto de malta</v>
      </c>
      <c r="C111" s="126">
        <v>13513.544221</v>
      </c>
      <c r="D111" s="126">
        <v>10650.150806000001</v>
      </c>
      <c r="E111" s="185">
        <f t="shared" si="3"/>
        <v>-0.21189063121947649</v>
      </c>
      <c r="F111" s="126">
        <v>2341.0840039999998</v>
      </c>
      <c r="G111" s="126">
        <v>2077.5983139999998</v>
      </c>
      <c r="H111" s="194">
        <f t="shared" si="4"/>
        <v>-0.1125485841387176</v>
      </c>
    </row>
    <row r="112" spans="1:8" ht="11.1" customHeight="1" x14ac:dyDescent="0.25">
      <c r="A112" s="89" t="str">
        <f t="shared" ref="A112:B112" si="45">A50</f>
        <v>1108130000</v>
      </c>
      <c r="B112" s="214" t="str">
        <f t="shared" si="45"/>
        <v>Fecula de papa (patata)</v>
      </c>
      <c r="C112" s="126">
        <v>11660.390037000001</v>
      </c>
      <c r="D112" s="126">
        <v>10406.588906000001</v>
      </c>
      <c r="E112" s="185">
        <f t="shared" si="3"/>
        <v>-0.10752651729672158</v>
      </c>
      <c r="F112" s="126">
        <v>1913.32269</v>
      </c>
      <c r="G112" s="126">
        <v>2456.8047629999996</v>
      </c>
      <c r="H112" s="194">
        <f t="shared" si="4"/>
        <v>0.28405144403529747</v>
      </c>
    </row>
    <row r="113" spans="1:8" ht="11.1" customHeight="1" x14ac:dyDescent="0.25">
      <c r="A113" s="89" t="str">
        <f t="shared" ref="A113:B113" si="46">A51</f>
        <v>0906110000</v>
      </c>
      <c r="B113" s="214" t="str">
        <f t="shared" si="46"/>
        <v>Canela (cinnamomum zeylanicum blume), sin triturar ni pulverizar</v>
      </c>
      <c r="C113" s="126">
        <v>12794.426604999997</v>
      </c>
      <c r="D113" s="126">
        <v>10213.611131</v>
      </c>
      <c r="E113" s="185">
        <f>IFERROR(((D113/C113-1)),"")</f>
        <v>-0.20171403953276246</v>
      </c>
      <c r="F113" s="126">
        <v>1753.9744760000003</v>
      </c>
      <c r="G113" s="126">
        <v>1631.123349</v>
      </c>
      <c r="H113" s="194">
        <f t="shared" si="4"/>
        <v>-7.0041570547917376E-2</v>
      </c>
    </row>
    <row r="114" spans="1:8" ht="11.1" customHeight="1" x14ac:dyDescent="0.25">
      <c r="A114" s="89" t="str">
        <f t="shared" ref="A114:B114" si="47">A52</f>
        <v>0713109020</v>
      </c>
      <c r="B114" s="214" t="str">
        <f t="shared" si="47"/>
        <v>Arvejas partidas excepto para la siembra</v>
      </c>
      <c r="C114" s="126">
        <v>14348.314762</v>
      </c>
      <c r="D114" s="126">
        <v>10122.509963</v>
      </c>
      <c r="E114" s="185">
        <f t="shared" si="3"/>
        <v>-0.29451575805902996</v>
      </c>
      <c r="F114" s="126">
        <v>2436.0492080000004</v>
      </c>
      <c r="G114" s="126">
        <v>2456.055104</v>
      </c>
      <c r="H114" s="194">
        <f t="shared" si="4"/>
        <v>8.2124350913357347E-3</v>
      </c>
    </row>
    <row r="115" spans="1:8" ht="11.1" customHeight="1" x14ac:dyDescent="0.25">
      <c r="A115" s="89" t="str">
        <f t="shared" ref="A115:B115" si="48">A53</f>
        <v>1901101000</v>
      </c>
      <c r="B115" s="214" t="str">
        <f t="shared" si="48"/>
        <v>Fórmulas lácteas para niños de hasta 12 meses de edad</v>
      </c>
      <c r="C115" s="126">
        <v>12342.360339000001</v>
      </c>
      <c r="D115" s="126">
        <v>9544.7137799999982</v>
      </c>
      <c r="E115" s="185">
        <f t="shared" si="3"/>
        <v>-0.22667030309914549</v>
      </c>
      <c r="F115" s="126">
        <v>2773.8666630000007</v>
      </c>
      <c r="G115" s="126">
        <v>2082.3025740000003</v>
      </c>
      <c r="H115" s="194">
        <f t="shared" si="4"/>
        <v>-0.24931410663123144</v>
      </c>
    </row>
    <row r="116" spans="1:8" ht="11.1" customHeight="1" x14ac:dyDescent="0.25">
      <c r="A116" s="89" t="str">
        <f>A54</f>
        <v>2301109000</v>
      </c>
      <c r="B116" s="214" t="str">
        <f>B54</f>
        <v>Los demás harina, polvo y «pellets», de carne o despojos, impropios para la alimentación humana</v>
      </c>
      <c r="C116" s="126">
        <v>10327.349634</v>
      </c>
      <c r="D116" s="126">
        <v>9120.2957950000018</v>
      </c>
      <c r="E116" s="185">
        <f t="shared" si="3"/>
        <v>-0.11687934288833413</v>
      </c>
      <c r="F116" s="126">
        <v>2873.5045100000002</v>
      </c>
      <c r="G116" s="126">
        <v>2440.9256599999999</v>
      </c>
      <c r="H116" s="194">
        <f t="shared" si="4"/>
        <v>-0.15054051542101121</v>
      </c>
    </row>
    <row r="117" spans="1:8" ht="11.1" customHeight="1" x14ac:dyDescent="0.25">
      <c r="A117" s="89" t="str">
        <f t="shared" ref="A117:B117" si="49">A55</f>
        <v>0203291000</v>
      </c>
      <c r="B117" s="214" t="str">
        <f t="shared" si="49"/>
        <v>Las demás carne deshuesada de la especie porcina</v>
      </c>
      <c r="C117" s="126">
        <v>6087.4917179999993</v>
      </c>
      <c r="D117" s="126">
        <v>9077.9921339999983</v>
      </c>
      <c r="E117" s="185">
        <f t="shared" si="3"/>
        <v>0.49125330341845719</v>
      </c>
      <c r="F117" s="126">
        <v>990.90429899999992</v>
      </c>
      <c r="G117" s="126">
        <v>1533.3598040000002</v>
      </c>
      <c r="H117" s="194">
        <f t="shared" si="4"/>
        <v>0.54743480833359492</v>
      </c>
    </row>
    <row r="118" spans="1:8" ht="11.1" customHeight="1" x14ac:dyDescent="0.25">
      <c r="A118" s="89" t="str">
        <f t="shared" ref="A118:B118" si="50">A56</f>
        <v>0207120000</v>
      </c>
      <c r="B118" s="214" t="str">
        <f t="shared" si="50"/>
        <v>Carnes y despojos comestibles de gallo o gallina sin trocear, congelados</v>
      </c>
      <c r="C118" s="126">
        <v>11060.712153</v>
      </c>
      <c r="D118" s="126">
        <v>9061.9505919999992</v>
      </c>
      <c r="E118" s="185">
        <f t="shared" si="3"/>
        <v>-0.18070821601282483</v>
      </c>
      <c r="F118" s="126">
        <v>2591.6511639999999</v>
      </c>
      <c r="G118" s="126">
        <v>1951.9887629999998</v>
      </c>
      <c r="H118" s="194">
        <f t="shared" si="4"/>
        <v>-0.24681655073236553</v>
      </c>
    </row>
    <row r="119" spans="1:8" ht="11.1" customHeight="1" x14ac:dyDescent="0.25">
      <c r="A119" s="142"/>
      <c r="B119" s="142" t="s">
        <v>18</v>
      </c>
      <c r="C119" s="127">
        <v>584833.4098049989</v>
      </c>
      <c r="D119" s="127">
        <v>606058.27862600144</v>
      </c>
      <c r="E119" s="188">
        <f t="shared" si="3"/>
        <v>3.6292161947587109E-2</v>
      </c>
      <c r="F119" s="127">
        <v>137048.97573900025</v>
      </c>
      <c r="G119" s="127">
        <v>126329.23618399998</v>
      </c>
      <c r="H119" s="195">
        <f t="shared" si="4"/>
        <v>-7.8218312082939057E-2</v>
      </c>
    </row>
    <row r="120" spans="1:8" ht="8.1" customHeight="1" x14ac:dyDescent="0.25">
      <c r="A120" s="59" t="s">
        <v>53</v>
      </c>
      <c r="B120" s="34"/>
      <c r="C120" s="21"/>
      <c r="D120" s="21"/>
      <c r="E120" s="21"/>
    </row>
    <row r="121" spans="1:8" ht="8.1" customHeight="1" x14ac:dyDescent="0.25">
      <c r="A121" s="37" t="s">
        <v>20</v>
      </c>
      <c r="B121" s="34"/>
      <c r="C121" s="21"/>
      <c r="D121" s="21"/>
      <c r="E121" s="21"/>
    </row>
    <row r="122" spans="1:8" ht="8.1" customHeight="1" x14ac:dyDescent="0.25">
      <c r="A122" s="37" t="s">
        <v>229</v>
      </c>
      <c r="B122" s="37"/>
      <c r="C122" s="37"/>
      <c r="D122" s="37"/>
      <c r="E122" s="37"/>
      <c r="F122" s="37"/>
      <c r="G122" s="37"/>
    </row>
  </sheetData>
  <mergeCells count="10">
    <mergeCell ref="A2:E2"/>
    <mergeCell ref="A4:A5"/>
    <mergeCell ref="B4:B5"/>
    <mergeCell ref="C4:D4"/>
    <mergeCell ref="F4:G4"/>
    <mergeCell ref="F65:G65"/>
    <mergeCell ref="A65:A66"/>
    <mergeCell ref="B65:B66"/>
    <mergeCell ref="C65:D65"/>
    <mergeCell ref="A67:B67"/>
  </mergeCells>
  <phoneticPr fontId="11" type="noConversion"/>
  <conditionalFormatting sqref="C7:H57">
    <cfRule type="containsBlanks" dxfId="55" priority="2">
      <formula>LEN(TRIM(C7))=0</formula>
    </cfRule>
  </conditionalFormatting>
  <conditionalFormatting sqref="C69:H119">
    <cfRule type="containsBlanks" dxfId="54" priority="1">
      <formula>LEN(TRIM(C69))=0</formula>
    </cfRule>
  </conditionalFormatting>
  <pageMargins left="0" right="0" top="0" bottom="0" header="0" footer="0"/>
  <pageSetup paperSize="10" orientation="portrait" horizontalDpi="0" verticalDpi="0"/>
  <ignoredErrors>
    <ignoredError sqref="B67 A67 A64 A3 B2:B3 B64 B58:B59 C2:E3 C64:E64 A58:A59" numberStoredAsText="1"/>
    <ignoredError sqref="E67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 codeName="Hoja13">
    <tabColor rgb="FFFFDDDD"/>
  </sheetPr>
  <dimension ref="A1:H61"/>
  <sheetViews>
    <sheetView showGridLines="0" zoomScaleNormal="100" zoomScalePageLayoutView="150" workbookViewId="0">
      <selection sqref="A1:G62"/>
    </sheetView>
  </sheetViews>
  <sheetFormatPr baseColWidth="10" defaultColWidth="11.42578125" defaultRowHeight="13.5" x14ac:dyDescent="0.2"/>
  <cols>
    <col min="1" max="1" width="8.85546875" style="15" customWidth="1"/>
    <col min="2" max="2" width="50.28515625" style="15" customWidth="1"/>
    <col min="3" max="4" width="6.28515625" style="15" customWidth="1"/>
    <col min="5" max="5" width="7.140625" style="15" customWidth="1"/>
    <col min="6" max="6" width="6.42578125" style="15" customWidth="1"/>
    <col min="7" max="7" width="8.42578125" style="15" customWidth="1"/>
    <col min="8" max="16384" width="11.42578125" style="15"/>
  </cols>
  <sheetData>
    <row r="1" spans="1:8" ht="15" customHeight="1" x14ac:dyDescent="0.25">
      <c r="A1" s="72" t="s">
        <v>389</v>
      </c>
      <c r="B1" s="72"/>
      <c r="C1" s="72"/>
      <c r="D1" s="72"/>
      <c r="E1" s="72"/>
      <c r="F1" s="72"/>
      <c r="G1" s="72"/>
    </row>
    <row r="2" spans="1:8" ht="11.25" customHeight="1" x14ac:dyDescent="0.25">
      <c r="A2" s="283" t="s">
        <v>344</v>
      </c>
      <c r="B2" s="283"/>
      <c r="C2" s="283"/>
      <c r="D2" s="283"/>
      <c r="E2" s="283"/>
      <c r="F2" s="240"/>
      <c r="G2" s="86"/>
    </row>
    <row r="3" spans="1:8" ht="5.0999999999999996" customHeight="1" x14ac:dyDescent="0.25">
      <c r="A3" s="45"/>
      <c r="B3" s="16"/>
      <c r="C3" s="16"/>
      <c r="D3" s="16"/>
      <c r="E3" s="16"/>
      <c r="F3" s="16"/>
      <c r="G3" s="16"/>
      <c r="H3" s="16"/>
    </row>
    <row r="4" spans="1:8" s="35" customFormat="1" ht="15" customHeight="1" x14ac:dyDescent="0.25">
      <c r="A4" s="284" t="s">
        <v>31</v>
      </c>
      <c r="B4" s="284" t="s">
        <v>4</v>
      </c>
      <c r="C4" s="281" t="s">
        <v>352</v>
      </c>
      <c r="D4" s="282"/>
      <c r="E4" s="178" t="s">
        <v>29</v>
      </c>
      <c r="F4" s="179" t="s">
        <v>377</v>
      </c>
      <c r="G4" s="286" t="s">
        <v>346</v>
      </c>
    </row>
    <row r="5" spans="1:8" s="35" customFormat="1" ht="15" customHeight="1" x14ac:dyDescent="0.25">
      <c r="A5" s="285"/>
      <c r="B5" s="285"/>
      <c r="C5" s="154">
        <v>2023</v>
      </c>
      <c r="D5" s="155" t="s">
        <v>326</v>
      </c>
      <c r="E5" s="180" t="s">
        <v>347</v>
      </c>
      <c r="F5" s="181">
        <v>2023</v>
      </c>
      <c r="G5" s="287"/>
    </row>
    <row r="6" spans="1:8" s="35" customFormat="1" ht="14.1" customHeight="1" x14ac:dyDescent="0.25">
      <c r="A6" s="288" t="s">
        <v>45</v>
      </c>
      <c r="B6" s="288"/>
      <c r="C6" s="161">
        <f>SUM(C8:C58)</f>
        <v>2904416.2522399989</v>
      </c>
      <c r="D6" s="161">
        <f>SUM(D8:D58)</f>
        <v>2743595.2642740021</v>
      </c>
      <c r="E6" s="224">
        <f>(D6/C6-1)</f>
        <v>-5.5371191316659685E-2</v>
      </c>
      <c r="F6" s="241">
        <f>SUM(F7:F58)</f>
        <v>0.99999999999999989</v>
      </c>
      <c r="G6" s="183">
        <f>SUM(G7:G58)</f>
        <v>-5.5371191316659871</v>
      </c>
    </row>
    <row r="7" spans="1:8" ht="3.95" customHeight="1" x14ac:dyDescent="0.2">
      <c r="A7" s="206"/>
      <c r="B7" s="206"/>
      <c r="C7" s="97"/>
      <c r="D7" s="97"/>
      <c r="E7" s="227"/>
      <c r="F7" s="242"/>
      <c r="G7" s="184"/>
      <c r="H7" s="16"/>
    </row>
    <row r="8" spans="1:8" ht="11.1" customHeight="1" x14ac:dyDescent="0.2">
      <c r="A8" s="88" t="s">
        <v>146</v>
      </c>
      <c r="B8" s="13" t="s">
        <v>284</v>
      </c>
      <c r="C8" s="126">
        <v>403538.81711200014</v>
      </c>
      <c r="D8" s="126">
        <v>357347.63727500004</v>
      </c>
      <c r="E8" s="228">
        <f>IFERROR(((D8/C8-1)),"")</f>
        <v>-0.11446527044802224</v>
      </c>
      <c r="F8" s="243">
        <f>C8/$C$6</f>
        <v>0.13893973248523703</v>
      </c>
      <c r="G8" s="186">
        <f>F8*E8*100</f>
        <v>-1.5903774054898518</v>
      </c>
      <c r="H8" s="16"/>
    </row>
    <row r="9" spans="1:8" ht="11.1" customHeight="1" x14ac:dyDescent="0.2">
      <c r="A9" s="88" t="s">
        <v>147</v>
      </c>
      <c r="B9" s="13" t="s">
        <v>197</v>
      </c>
      <c r="C9" s="126">
        <v>306894.38177799992</v>
      </c>
      <c r="D9" s="126">
        <v>304003.39963599987</v>
      </c>
      <c r="E9" s="228">
        <f t="shared" ref="E9:E58" si="0">IFERROR(((D9/C9-1)),"")</f>
        <v>-9.4201207765716166E-3</v>
      </c>
      <c r="F9" s="243">
        <f t="shared" ref="F9:F58" si="1">C9/$C$6</f>
        <v>0.10566473780791959</v>
      </c>
      <c r="G9" s="186">
        <f t="shared" ref="G9:G58" si="2">F9*E9*100</f>
        <v>-9.9537459197537564E-2</v>
      </c>
      <c r="H9" s="16"/>
    </row>
    <row r="10" spans="1:8" ht="11.1" customHeight="1" x14ac:dyDescent="0.2">
      <c r="A10" s="88" t="s">
        <v>148</v>
      </c>
      <c r="B10" s="13" t="s">
        <v>298</v>
      </c>
      <c r="C10" s="126">
        <v>374615.96978899994</v>
      </c>
      <c r="D10" s="126">
        <v>283364.49826300004</v>
      </c>
      <c r="E10" s="228">
        <f t="shared" si="0"/>
        <v>-0.24358670981751451</v>
      </c>
      <c r="F10" s="243">
        <f t="shared" si="1"/>
        <v>0.12898150170454442</v>
      </c>
      <c r="G10" s="186">
        <f t="shared" si="2"/>
        <v>-3.1418179627532115</v>
      </c>
      <c r="H10" s="16"/>
    </row>
    <row r="11" spans="1:8" ht="11.1" customHeight="1" x14ac:dyDescent="0.2">
      <c r="A11" s="88" t="s">
        <v>149</v>
      </c>
      <c r="B11" s="13" t="s">
        <v>291</v>
      </c>
      <c r="C11" s="126">
        <v>224710.994313</v>
      </c>
      <c r="D11" s="126">
        <v>174377.77858499999</v>
      </c>
      <c r="E11" s="228">
        <f t="shared" si="0"/>
        <v>-0.22399089052977472</v>
      </c>
      <c r="F11" s="243">
        <f t="shared" si="1"/>
        <v>7.7368729134363615E-2</v>
      </c>
      <c r="G11" s="186">
        <f t="shared" si="2"/>
        <v>-1.7329890537963033</v>
      </c>
      <c r="H11" s="16"/>
    </row>
    <row r="12" spans="1:8" ht="11.1" customHeight="1" x14ac:dyDescent="0.2">
      <c r="A12" s="88" t="s">
        <v>151</v>
      </c>
      <c r="B12" s="13" t="s">
        <v>276</v>
      </c>
      <c r="C12" s="126">
        <v>54561.926640999962</v>
      </c>
      <c r="D12" s="126">
        <v>54498.212446000027</v>
      </c>
      <c r="E12" s="228">
        <f t="shared" si="0"/>
        <v>-1.1677409307621067E-3</v>
      </c>
      <c r="F12" s="243">
        <f t="shared" si="1"/>
        <v>1.8785849514138919E-2</v>
      </c>
      <c r="G12" s="186">
        <f t="shared" si="2"/>
        <v>-2.1937005396797452E-3</v>
      </c>
      <c r="H12" s="16"/>
    </row>
    <row r="13" spans="1:8" ht="11.1" customHeight="1" x14ac:dyDescent="0.2">
      <c r="A13" s="88" t="s">
        <v>67</v>
      </c>
      <c r="B13" s="13" t="s">
        <v>253</v>
      </c>
      <c r="C13" s="126">
        <v>46344.180105999985</v>
      </c>
      <c r="D13" s="126">
        <v>53273.844068999999</v>
      </c>
      <c r="E13" s="228">
        <f t="shared" si="0"/>
        <v>0.14952608821971292</v>
      </c>
      <c r="F13" s="243">
        <f t="shared" si="1"/>
        <v>1.5956452547136641E-2</v>
      </c>
      <c r="G13" s="186">
        <f t="shared" si="2"/>
        <v>0.23859059312368161</v>
      </c>
    </row>
    <row r="14" spans="1:8" ht="11.1" customHeight="1" x14ac:dyDescent="0.2">
      <c r="A14" s="88" t="s">
        <v>153</v>
      </c>
      <c r="B14" s="13" t="s">
        <v>286</v>
      </c>
      <c r="C14" s="126">
        <v>50225.910739999963</v>
      </c>
      <c r="D14" s="126">
        <v>50421.23947700001</v>
      </c>
      <c r="E14" s="228">
        <f t="shared" si="0"/>
        <v>3.8890033873391072E-3</v>
      </c>
      <c r="F14" s="243">
        <f t="shared" si="1"/>
        <v>1.7292945080190823E-2</v>
      </c>
      <c r="G14" s="186">
        <f t="shared" si="2"/>
        <v>6.7252321993931264E-3</v>
      </c>
    </row>
    <row r="15" spans="1:8" ht="11.1" customHeight="1" x14ac:dyDescent="0.2">
      <c r="A15" s="88" t="s">
        <v>155</v>
      </c>
      <c r="B15" s="13" t="s">
        <v>293</v>
      </c>
      <c r="C15" s="126">
        <v>70608.648449</v>
      </c>
      <c r="D15" s="126">
        <v>46330.946200999999</v>
      </c>
      <c r="E15" s="228">
        <f t="shared" si="0"/>
        <v>-0.34383468287932983</v>
      </c>
      <c r="F15" s="243">
        <f t="shared" si="1"/>
        <v>2.431078823310669E-2</v>
      </c>
      <c r="G15" s="186">
        <f t="shared" si="2"/>
        <v>-0.83588921626767809</v>
      </c>
    </row>
    <row r="16" spans="1:8" ht="11.1" customHeight="1" x14ac:dyDescent="0.2">
      <c r="A16" s="88" t="s">
        <v>35</v>
      </c>
      <c r="B16" s="13" t="s">
        <v>300</v>
      </c>
      <c r="C16" s="126">
        <v>49292.968443999998</v>
      </c>
      <c r="D16" s="126">
        <v>46132.979526000025</v>
      </c>
      <c r="E16" s="228">
        <f t="shared" si="0"/>
        <v>-6.4106281641161944E-2</v>
      </c>
      <c r="F16" s="243">
        <f t="shared" si="1"/>
        <v>1.6971730001160593E-2</v>
      </c>
      <c r="G16" s="186">
        <f t="shared" si="2"/>
        <v>-0.10879945033921588</v>
      </c>
    </row>
    <row r="17" spans="1:7" ht="11.1" customHeight="1" x14ac:dyDescent="0.2">
      <c r="A17" s="88" t="s">
        <v>34</v>
      </c>
      <c r="B17" s="13" t="s">
        <v>307</v>
      </c>
      <c r="C17" s="126">
        <v>31490.715673000006</v>
      </c>
      <c r="D17" s="126">
        <v>43026.429757999998</v>
      </c>
      <c r="E17" s="228">
        <f t="shared" si="0"/>
        <v>0.36632111523875777</v>
      </c>
      <c r="F17" s="243">
        <f t="shared" si="1"/>
        <v>1.0842356238956154E-2</v>
      </c>
      <c r="G17" s="186">
        <f t="shared" si="2"/>
        <v>0.3971784029270321</v>
      </c>
    </row>
    <row r="18" spans="1:7" ht="11.1" customHeight="1" x14ac:dyDescent="0.2">
      <c r="A18" s="88" t="s">
        <v>157</v>
      </c>
      <c r="B18" s="13" t="s">
        <v>223</v>
      </c>
      <c r="C18" s="126">
        <v>22907.762260999996</v>
      </c>
      <c r="D18" s="126">
        <v>38943.989557999994</v>
      </c>
      <c r="E18" s="228">
        <f t="shared" si="0"/>
        <v>0.70003464826860684</v>
      </c>
      <c r="F18" s="243">
        <f t="shared" si="1"/>
        <v>7.8872173516219089E-3</v>
      </c>
      <c r="G18" s="186">
        <f t="shared" si="2"/>
        <v>0.55213254245606957</v>
      </c>
    </row>
    <row r="19" spans="1:7" ht="11.1" customHeight="1" x14ac:dyDescent="0.2">
      <c r="A19" s="88" t="s">
        <v>150</v>
      </c>
      <c r="B19" s="13" t="s">
        <v>237</v>
      </c>
      <c r="C19" s="126">
        <v>73507.759223999994</v>
      </c>
      <c r="D19" s="126">
        <v>36328.494532000004</v>
      </c>
      <c r="E19" s="228">
        <f t="shared" si="0"/>
        <v>-0.50578694119492495</v>
      </c>
      <c r="F19" s="243">
        <f t="shared" si="1"/>
        <v>2.5308961539967954E-2</v>
      </c>
      <c r="G19" s="186">
        <f t="shared" si="2"/>
        <v>-1.2800942242120388</v>
      </c>
    </row>
    <row r="20" spans="1:7" ht="33.950000000000003" customHeight="1" x14ac:dyDescent="0.2">
      <c r="A20" s="88" t="s">
        <v>152</v>
      </c>
      <c r="B20" s="13" t="s">
        <v>294</v>
      </c>
      <c r="C20" s="126">
        <v>59321.852850000003</v>
      </c>
      <c r="D20" s="126">
        <v>33515.700418999993</v>
      </c>
      <c r="E20" s="228">
        <f t="shared" si="0"/>
        <v>-0.43501932578291014</v>
      </c>
      <c r="F20" s="243">
        <f t="shared" si="1"/>
        <v>2.0424707651407983E-2</v>
      </c>
      <c r="G20" s="186">
        <f t="shared" si="2"/>
        <v>-0.88851425518285465</v>
      </c>
    </row>
    <row r="21" spans="1:7" ht="11.1" customHeight="1" x14ac:dyDescent="0.2">
      <c r="A21" s="88" t="s">
        <v>166</v>
      </c>
      <c r="B21" s="13" t="s">
        <v>295</v>
      </c>
      <c r="C21" s="126">
        <v>26895.519401000005</v>
      </c>
      <c r="D21" s="126">
        <v>33021.736222999993</v>
      </c>
      <c r="E21" s="228">
        <f t="shared" si="0"/>
        <v>0.22777834220863591</v>
      </c>
      <c r="F21" s="243">
        <f t="shared" si="1"/>
        <v>9.2602151569208205E-3</v>
      </c>
      <c r="G21" s="186">
        <f t="shared" si="2"/>
        <v>0.21092764569387076</v>
      </c>
    </row>
    <row r="22" spans="1:7" ht="23.1" customHeight="1" x14ac:dyDescent="0.2">
      <c r="A22" s="88" t="s">
        <v>154</v>
      </c>
      <c r="B22" s="13" t="s">
        <v>288</v>
      </c>
      <c r="C22" s="126">
        <v>15605.794079000005</v>
      </c>
      <c r="D22" s="126">
        <v>32672.617011000006</v>
      </c>
      <c r="E22" s="228">
        <f t="shared" si="0"/>
        <v>1.0936209234598344</v>
      </c>
      <c r="F22" s="243">
        <f t="shared" si="1"/>
        <v>5.3731258620262189E-3</v>
      </c>
      <c r="G22" s="186">
        <f t="shared" si="2"/>
        <v>0.58761628670950328</v>
      </c>
    </row>
    <row r="23" spans="1:7" ht="11.1" customHeight="1" x14ac:dyDescent="0.2">
      <c r="A23" s="88" t="s">
        <v>116</v>
      </c>
      <c r="B23" s="13" t="s">
        <v>304</v>
      </c>
      <c r="C23" s="126">
        <v>25500.256155999999</v>
      </c>
      <c r="D23" s="126">
        <v>29656.744195999989</v>
      </c>
      <c r="E23" s="228">
        <f t="shared" si="0"/>
        <v>0.16299789361221784</v>
      </c>
      <c r="F23" s="243">
        <f t="shared" si="1"/>
        <v>8.7798214654436005E-3</v>
      </c>
      <c r="G23" s="186">
        <f t="shared" si="2"/>
        <v>0.14310924051586424</v>
      </c>
    </row>
    <row r="24" spans="1:7" ht="11.1" customHeight="1" x14ac:dyDescent="0.2">
      <c r="A24" s="88" t="s">
        <v>112</v>
      </c>
      <c r="B24" s="13" t="s">
        <v>268</v>
      </c>
      <c r="C24" s="126">
        <v>12484.909969999995</v>
      </c>
      <c r="D24" s="126">
        <v>24298.997017000023</v>
      </c>
      <c r="E24" s="228">
        <f t="shared" si="0"/>
        <v>0.94626930233282502</v>
      </c>
      <c r="F24" s="243">
        <f t="shared" si="1"/>
        <v>4.2985952720692661E-3</v>
      </c>
      <c r="G24" s="186">
        <f t="shared" si="2"/>
        <v>0.40676287491121649</v>
      </c>
    </row>
    <row r="25" spans="1:7" ht="11.1" customHeight="1" x14ac:dyDescent="0.2">
      <c r="A25" s="88" t="s">
        <v>117</v>
      </c>
      <c r="B25" s="13" t="s">
        <v>256</v>
      </c>
      <c r="C25" s="126">
        <v>4351.1061200000004</v>
      </c>
      <c r="D25" s="126">
        <v>23782.283309999995</v>
      </c>
      <c r="E25" s="228">
        <f t="shared" si="0"/>
        <v>4.4658017189431343</v>
      </c>
      <c r="F25" s="243">
        <f t="shared" si="1"/>
        <v>1.4981000456268133E-3</v>
      </c>
      <c r="G25" s="186">
        <f t="shared" si="2"/>
        <v>0.66902177589090117</v>
      </c>
    </row>
    <row r="26" spans="1:7" ht="11.1" customHeight="1" x14ac:dyDescent="0.2">
      <c r="A26" s="88" t="s">
        <v>135</v>
      </c>
      <c r="B26" s="13" t="s">
        <v>274</v>
      </c>
      <c r="C26" s="126">
        <v>16958.381637000002</v>
      </c>
      <c r="D26" s="126">
        <v>22795.412560000001</v>
      </c>
      <c r="E26" s="228">
        <f t="shared" si="0"/>
        <v>0.34419740326309767</v>
      </c>
      <c r="F26" s="243">
        <f t="shared" si="1"/>
        <v>5.8388261751121375E-3</v>
      </c>
      <c r="G26" s="186">
        <f t="shared" si="2"/>
        <v>0.20097088075782024</v>
      </c>
    </row>
    <row r="27" spans="1:7" ht="11.1" customHeight="1" x14ac:dyDescent="0.2">
      <c r="A27" s="88" t="s">
        <v>66</v>
      </c>
      <c r="B27" s="13" t="s">
        <v>280</v>
      </c>
      <c r="C27" s="126">
        <v>29394.845417000015</v>
      </c>
      <c r="D27" s="126">
        <v>22622.848469999994</v>
      </c>
      <c r="E27" s="228">
        <f t="shared" si="0"/>
        <v>-0.23038042387811131</v>
      </c>
      <c r="F27" s="243">
        <f t="shared" si="1"/>
        <v>1.0120741265763667E-2</v>
      </c>
      <c r="G27" s="186">
        <f t="shared" si="2"/>
        <v>-0.23316206627673261</v>
      </c>
    </row>
    <row r="28" spans="1:7" ht="11.1" customHeight="1" x14ac:dyDescent="0.2">
      <c r="A28" s="88" t="s">
        <v>173</v>
      </c>
      <c r="B28" s="13" t="s">
        <v>287</v>
      </c>
      <c r="C28" s="126">
        <v>11928.19253</v>
      </c>
      <c r="D28" s="126">
        <v>22604.091988000011</v>
      </c>
      <c r="E28" s="228">
        <f t="shared" si="0"/>
        <v>0.89501401248760781</v>
      </c>
      <c r="F28" s="243">
        <f t="shared" si="1"/>
        <v>4.1069156395198226E-3</v>
      </c>
      <c r="G28" s="186">
        <f t="shared" si="2"/>
        <v>0.36757470454747465</v>
      </c>
    </row>
    <row r="29" spans="1:7" ht="11.1" customHeight="1" x14ac:dyDescent="0.2">
      <c r="A29" s="88" t="s">
        <v>158</v>
      </c>
      <c r="B29" s="13" t="s">
        <v>221</v>
      </c>
      <c r="C29" s="126">
        <v>14392.676701999997</v>
      </c>
      <c r="D29" s="126">
        <v>21104.943940000005</v>
      </c>
      <c r="E29" s="228">
        <f t="shared" si="0"/>
        <v>0.46636684592986621</v>
      </c>
      <c r="F29" s="243">
        <f t="shared" si="1"/>
        <v>4.9554455876976329E-3</v>
      </c>
      <c r="G29" s="186">
        <f t="shared" si="2"/>
        <v>0.23110555289116175</v>
      </c>
    </row>
    <row r="30" spans="1:7" ht="11.1" customHeight="1" x14ac:dyDescent="0.2">
      <c r="A30" s="88" t="s">
        <v>160</v>
      </c>
      <c r="B30" s="13" t="s">
        <v>290</v>
      </c>
      <c r="C30" s="126">
        <v>18876.780916</v>
      </c>
      <c r="D30" s="126">
        <v>20616.748232000002</v>
      </c>
      <c r="E30" s="228">
        <f t="shared" si="0"/>
        <v>9.2175001857716321E-2</v>
      </c>
      <c r="F30" s="243">
        <f t="shared" si="1"/>
        <v>6.4993373113931214E-3</v>
      </c>
      <c r="G30" s="186">
        <f t="shared" si="2"/>
        <v>5.9907642875158595E-2</v>
      </c>
    </row>
    <row r="31" spans="1:7" ht="11.1" customHeight="1" x14ac:dyDescent="0.2">
      <c r="A31" s="88" t="s">
        <v>115</v>
      </c>
      <c r="B31" s="13" t="s">
        <v>267</v>
      </c>
      <c r="C31" s="126">
        <v>18150.184170000004</v>
      </c>
      <c r="D31" s="126">
        <v>20546.645739000007</v>
      </c>
      <c r="E31" s="228">
        <f t="shared" si="0"/>
        <v>0.13203511030819493</v>
      </c>
      <c r="F31" s="243">
        <f t="shared" si="1"/>
        <v>6.2491676790480278E-3</v>
      </c>
      <c r="G31" s="186">
        <f t="shared" si="2"/>
        <v>8.2510954383751278E-2</v>
      </c>
    </row>
    <row r="32" spans="1:7" ht="11.1" customHeight="1" x14ac:dyDescent="0.2">
      <c r="A32" s="88" t="s">
        <v>165</v>
      </c>
      <c r="B32" s="13" t="s">
        <v>282</v>
      </c>
      <c r="C32" s="126">
        <v>28781.142790999998</v>
      </c>
      <c r="D32" s="126">
        <v>19886.164724000002</v>
      </c>
      <c r="E32" s="228">
        <f t="shared" si="0"/>
        <v>-0.30905576375450594</v>
      </c>
      <c r="F32" s="243">
        <f t="shared" si="1"/>
        <v>9.9094414475896352E-3</v>
      </c>
      <c r="G32" s="186">
        <f t="shared" si="2"/>
        <v>-0.30625699949653717</v>
      </c>
    </row>
    <row r="33" spans="1:7" ht="11.1" customHeight="1" x14ac:dyDescent="0.2">
      <c r="A33" s="88" t="s">
        <v>175</v>
      </c>
      <c r="B33" s="13" t="s">
        <v>273</v>
      </c>
      <c r="C33" s="126">
        <v>18846.348087000002</v>
      </c>
      <c r="D33" s="126">
        <v>18654.55484700001</v>
      </c>
      <c r="E33" s="228">
        <f t="shared" si="0"/>
        <v>-1.0176679275720746E-2</v>
      </c>
      <c r="F33" s="243">
        <f t="shared" si="1"/>
        <v>6.4888591889902024E-3</v>
      </c>
      <c r="G33" s="186">
        <f t="shared" si="2"/>
        <v>-6.6035038831666728E-3</v>
      </c>
    </row>
    <row r="34" spans="1:7" ht="11.1" customHeight="1" x14ac:dyDescent="0.2">
      <c r="A34" s="88" t="s">
        <v>137</v>
      </c>
      <c r="B34" s="13" t="s">
        <v>277</v>
      </c>
      <c r="C34" s="126">
        <v>3160.5672590000013</v>
      </c>
      <c r="D34" s="126">
        <v>17399.487664999997</v>
      </c>
      <c r="E34" s="228">
        <f t="shared" si="0"/>
        <v>4.505178735068327</v>
      </c>
      <c r="F34" s="243">
        <f t="shared" si="1"/>
        <v>1.0881936280870378E-3</v>
      </c>
      <c r="G34" s="186">
        <f t="shared" si="2"/>
        <v>0.49025067928945748</v>
      </c>
    </row>
    <row r="35" spans="1:7" ht="11.1" customHeight="1" x14ac:dyDescent="0.2">
      <c r="A35" s="88" t="s">
        <v>163</v>
      </c>
      <c r="B35" s="13" t="s">
        <v>309</v>
      </c>
      <c r="C35" s="126">
        <v>17925.358303000001</v>
      </c>
      <c r="D35" s="126">
        <v>17263.607478999991</v>
      </c>
      <c r="E35" s="228">
        <f t="shared" si="0"/>
        <v>-3.6917020726400684E-2</v>
      </c>
      <c r="F35" s="243">
        <f t="shared" si="1"/>
        <v>6.1717593988724123E-3</v>
      </c>
      <c r="G35" s="186">
        <f t="shared" si="2"/>
        <v>-2.278429696465311E-2</v>
      </c>
    </row>
    <row r="36" spans="1:7" ht="11.1" customHeight="1" x14ac:dyDescent="0.2">
      <c r="A36" s="88" t="s">
        <v>161</v>
      </c>
      <c r="B36" s="13" t="s">
        <v>390</v>
      </c>
      <c r="C36" s="126">
        <v>21915.628309999989</v>
      </c>
      <c r="D36" s="126">
        <v>17214.867337</v>
      </c>
      <c r="E36" s="228">
        <f t="shared" si="0"/>
        <v>-0.21449355256928937</v>
      </c>
      <c r="F36" s="243">
        <f t="shared" si="1"/>
        <v>7.5456223924851695E-3</v>
      </c>
      <c r="G36" s="186">
        <f t="shared" si="2"/>
        <v>-0.16184873533105248</v>
      </c>
    </row>
    <row r="37" spans="1:7" ht="11.1" customHeight="1" x14ac:dyDescent="0.2">
      <c r="A37" s="88" t="s">
        <v>188</v>
      </c>
      <c r="B37" s="13" t="s">
        <v>289</v>
      </c>
      <c r="C37" s="126">
        <v>17879.295899000004</v>
      </c>
      <c r="D37" s="126">
        <v>16796.10884099999</v>
      </c>
      <c r="E37" s="228">
        <f t="shared" si="0"/>
        <v>-6.0583317381116664E-2</v>
      </c>
      <c r="F37" s="243">
        <f t="shared" si="1"/>
        <v>6.1558999627587107E-3</v>
      </c>
      <c r="G37" s="186">
        <f t="shared" si="2"/>
        <v>-3.7294484121021522E-2</v>
      </c>
    </row>
    <row r="38" spans="1:7" ht="11.1" customHeight="1" x14ac:dyDescent="0.2">
      <c r="A38" s="88" t="s">
        <v>159</v>
      </c>
      <c r="B38" s="13" t="s">
        <v>222</v>
      </c>
      <c r="C38" s="126">
        <v>15852.577605000004</v>
      </c>
      <c r="D38" s="126">
        <v>15042.670936000002</v>
      </c>
      <c r="E38" s="228">
        <f t="shared" si="0"/>
        <v>-5.1089904063585934E-2</v>
      </c>
      <c r="F38" s="243">
        <f t="shared" si="1"/>
        <v>5.4580942358981362E-3</v>
      </c>
      <c r="G38" s="186">
        <f t="shared" si="2"/>
        <v>-2.7885351088204714E-2</v>
      </c>
    </row>
    <row r="39" spans="1:7" ht="11.1" customHeight="1" x14ac:dyDescent="0.2">
      <c r="A39" s="88" t="s">
        <v>196</v>
      </c>
      <c r="B39" s="13" t="s">
        <v>296</v>
      </c>
      <c r="C39" s="126">
        <v>6608.9736409999996</v>
      </c>
      <c r="D39" s="126">
        <v>14897.147387999998</v>
      </c>
      <c r="E39" s="228">
        <f t="shared" si="0"/>
        <v>1.2540788021278777</v>
      </c>
      <c r="F39" s="243">
        <f t="shared" si="1"/>
        <v>2.2754912061598957E-3</v>
      </c>
      <c r="G39" s="186">
        <f t="shared" si="2"/>
        <v>0.28536452860735217</v>
      </c>
    </row>
    <row r="40" spans="1:7" ht="23.1" customHeight="1" x14ac:dyDescent="0.2">
      <c r="A40" s="88" t="s">
        <v>110</v>
      </c>
      <c r="B40" s="13" t="s">
        <v>261</v>
      </c>
      <c r="C40" s="126">
        <v>14025.744406000003</v>
      </c>
      <c r="D40" s="126">
        <v>14645.513348999997</v>
      </c>
      <c r="E40" s="228">
        <f t="shared" si="0"/>
        <v>4.4187953598731289E-2</v>
      </c>
      <c r="F40" s="243">
        <f t="shared" si="1"/>
        <v>4.8291095999696337E-3</v>
      </c>
      <c r="G40" s="186">
        <f t="shared" si="2"/>
        <v>2.1338847092664599E-2</v>
      </c>
    </row>
    <row r="41" spans="1:7" ht="11.1" customHeight="1" x14ac:dyDescent="0.2">
      <c r="A41" s="88" t="s">
        <v>187</v>
      </c>
      <c r="B41" s="13" t="s">
        <v>285</v>
      </c>
      <c r="C41" s="126">
        <v>11292.128862000003</v>
      </c>
      <c r="D41" s="126">
        <v>14030.250671000003</v>
      </c>
      <c r="E41" s="228">
        <f t="shared" si="0"/>
        <v>0.24248056699160259</v>
      </c>
      <c r="F41" s="243">
        <f t="shared" si="1"/>
        <v>3.8879168415653486E-3</v>
      </c>
      <c r="G41" s="186">
        <f t="shared" si="2"/>
        <v>9.4274428015896652E-2</v>
      </c>
    </row>
    <row r="42" spans="1:7" ht="23.1" customHeight="1" x14ac:dyDescent="0.2">
      <c r="A42" s="88" t="s">
        <v>167</v>
      </c>
      <c r="B42" s="13" t="s">
        <v>278</v>
      </c>
      <c r="C42" s="126">
        <v>11906.346126999992</v>
      </c>
      <c r="D42" s="126">
        <v>13122.053473000005</v>
      </c>
      <c r="E42" s="228">
        <f t="shared" si="0"/>
        <v>0.10210582936465773</v>
      </c>
      <c r="F42" s="243">
        <f t="shared" si="1"/>
        <v>4.0993938516276215E-3</v>
      </c>
      <c r="G42" s="186">
        <f t="shared" si="2"/>
        <v>4.1857200911281693E-2</v>
      </c>
    </row>
    <row r="43" spans="1:7" ht="11.1" customHeight="1" x14ac:dyDescent="0.2">
      <c r="A43" s="88" t="s">
        <v>174</v>
      </c>
      <c r="B43" s="13" t="s">
        <v>391</v>
      </c>
      <c r="C43" s="126">
        <v>19223.765670000001</v>
      </c>
      <c r="D43" s="126">
        <v>12664.513419999999</v>
      </c>
      <c r="E43" s="228">
        <f t="shared" si="0"/>
        <v>-0.3412053789355205</v>
      </c>
      <c r="F43" s="243">
        <f t="shared" si="1"/>
        <v>6.6188052952719442E-3</v>
      </c>
      <c r="G43" s="186">
        <f t="shared" si="2"/>
        <v>-0.22583719688736933</v>
      </c>
    </row>
    <row r="44" spans="1:7" ht="11.1" customHeight="1" x14ac:dyDescent="0.2">
      <c r="A44" s="88" t="s">
        <v>156</v>
      </c>
      <c r="B44" s="13" t="s">
        <v>225</v>
      </c>
      <c r="C44" s="126">
        <v>10836.434362</v>
      </c>
      <c r="D44" s="126">
        <v>12644.87599</v>
      </c>
      <c r="E44" s="228">
        <f t="shared" si="0"/>
        <v>0.16688530263622892</v>
      </c>
      <c r="F44" s="243">
        <f t="shared" si="1"/>
        <v>3.7310197371477039E-3</v>
      </c>
      <c r="G44" s="186">
        <f t="shared" si="2"/>
        <v>6.2265235797563788E-2</v>
      </c>
    </row>
    <row r="45" spans="1:7" ht="11.1" customHeight="1" x14ac:dyDescent="0.2">
      <c r="A45" s="88" t="s">
        <v>191</v>
      </c>
      <c r="B45" s="13" t="s">
        <v>224</v>
      </c>
      <c r="C45" s="126">
        <v>22665.26363300001</v>
      </c>
      <c r="D45" s="126">
        <v>12575.748517</v>
      </c>
      <c r="E45" s="228">
        <f t="shared" si="0"/>
        <v>-0.44515322121865586</v>
      </c>
      <c r="F45" s="243">
        <f t="shared" si="1"/>
        <v>7.8037242821237061E-3</v>
      </c>
      <c r="G45" s="186">
        <f t="shared" si="2"/>
        <v>-0.34738530016896108</v>
      </c>
    </row>
    <row r="46" spans="1:7" ht="25.5" x14ac:dyDescent="0.2">
      <c r="A46" s="88" t="s">
        <v>136</v>
      </c>
      <c r="B46" s="13" t="s">
        <v>275</v>
      </c>
      <c r="C46" s="126">
        <v>13506.184127000006</v>
      </c>
      <c r="D46" s="126">
        <v>12219.437186999996</v>
      </c>
      <c r="E46" s="228">
        <f t="shared" si="0"/>
        <v>-9.5270946101474685E-2</v>
      </c>
      <c r="F46" s="243">
        <f t="shared" si="1"/>
        <v>4.6502232992889749E-3</v>
      </c>
      <c r="G46" s="186">
        <f t="shared" si="2"/>
        <v>-4.4303117330638173E-2</v>
      </c>
    </row>
    <row r="47" spans="1:7" ht="11.1" customHeight="1" x14ac:dyDescent="0.2">
      <c r="A47" s="88" t="s">
        <v>171</v>
      </c>
      <c r="B47" s="13" t="s">
        <v>308</v>
      </c>
      <c r="C47" s="126">
        <v>12618.476750000003</v>
      </c>
      <c r="D47" s="126">
        <v>11822.406583</v>
      </c>
      <c r="E47" s="228">
        <f t="shared" si="0"/>
        <v>-6.308765968919372E-2</v>
      </c>
      <c r="F47" s="243">
        <f t="shared" si="1"/>
        <v>4.344582750584784E-3</v>
      </c>
      <c r="G47" s="186">
        <f t="shared" si="2"/>
        <v>-2.7408955806043404E-2</v>
      </c>
    </row>
    <row r="48" spans="1:7" ht="11.1" customHeight="1" x14ac:dyDescent="0.2">
      <c r="A48" s="88" t="s">
        <v>190</v>
      </c>
      <c r="B48" s="13" t="s">
        <v>310</v>
      </c>
      <c r="C48" s="126">
        <v>5594.6688260000001</v>
      </c>
      <c r="D48" s="126">
        <v>11594.507642</v>
      </c>
      <c r="E48" s="228">
        <f t="shared" si="0"/>
        <v>1.072420728125508</v>
      </c>
      <c r="F48" s="243">
        <f t="shared" si="1"/>
        <v>1.9262627461491353E-3</v>
      </c>
      <c r="G48" s="186">
        <f t="shared" si="2"/>
        <v>0.20657640967862964</v>
      </c>
    </row>
    <row r="49" spans="1:7" ht="11.1" customHeight="1" x14ac:dyDescent="0.2">
      <c r="A49" s="88" t="s">
        <v>164</v>
      </c>
      <c r="B49" s="13" t="s">
        <v>311</v>
      </c>
      <c r="C49" s="126">
        <v>12248.813829999999</v>
      </c>
      <c r="D49" s="126">
        <v>11577.038060999999</v>
      </c>
      <c r="E49" s="228">
        <f t="shared" si="0"/>
        <v>-5.4844148855840658E-2</v>
      </c>
      <c r="F49" s="243">
        <f t="shared" si="1"/>
        <v>4.2173066000967445E-3</v>
      </c>
      <c r="G49" s="186">
        <f t="shared" si="2"/>
        <v>-2.3129459094642511E-2</v>
      </c>
    </row>
    <row r="50" spans="1:7" ht="23.1" customHeight="1" x14ac:dyDescent="0.2">
      <c r="A50" s="88" t="s">
        <v>162</v>
      </c>
      <c r="B50" s="13" t="s">
        <v>283</v>
      </c>
      <c r="C50" s="126">
        <v>13513.544221</v>
      </c>
      <c r="D50" s="126">
        <v>10650.150806000003</v>
      </c>
      <c r="E50" s="228">
        <f t="shared" si="0"/>
        <v>-0.21189063121947638</v>
      </c>
      <c r="F50" s="243">
        <f t="shared" si="1"/>
        <v>4.6527574036875153E-3</v>
      </c>
      <c r="G50" s="186">
        <f t="shared" si="2"/>
        <v>-9.8587570317843973E-2</v>
      </c>
    </row>
    <row r="51" spans="1:7" ht="11.1" customHeight="1" x14ac:dyDescent="0.2">
      <c r="A51" s="88" t="s">
        <v>176</v>
      </c>
      <c r="B51" s="13" t="s">
        <v>228</v>
      </c>
      <c r="C51" s="126">
        <v>11660.390037000003</v>
      </c>
      <c r="D51" s="126">
        <v>10406.588906000003</v>
      </c>
      <c r="E51" s="228">
        <f t="shared" si="0"/>
        <v>-0.10752651729672158</v>
      </c>
      <c r="F51" s="243">
        <f t="shared" si="1"/>
        <v>4.0147103666724965E-3</v>
      </c>
      <c r="G51" s="186">
        <f t="shared" si="2"/>
        <v>-4.3168782368333762E-2</v>
      </c>
    </row>
    <row r="52" spans="1:7" ht="11.1" customHeight="1" x14ac:dyDescent="0.2">
      <c r="A52" s="88" t="s">
        <v>172</v>
      </c>
      <c r="B52" s="13" t="s">
        <v>281</v>
      </c>
      <c r="C52" s="126">
        <v>12794.426605000004</v>
      </c>
      <c r="D52" s="126">
        <v>10213.611131</v>
      </c>
      <c r="E52" s="228">
        <f>IFERROR(((D52/C52-1)),"")</f>
        <v>-0.2017140395327629</v>
      </c>
      <c r="F52" s="243">
        <f t="shared" si="1"/>
        <v>4.4051628602244748E-3</v>
      </c>
      <c r="G52" s="186">
        <f t="shared" si="2"/>
        <v>-8.885831953355787E-2</v>
      </c>
    </row>
    <row r="53" spans="1:7" ht="11.1" customHeight="1" x14ac:dyDescent="0.2">
      <c r="A53" s="88" t="s">
        <v>168</v>
      </c>
      <c r="B53" s="13" t="s">
        <v>226</v>
      </c>
      <c r="C53" s="126">
        <v>14348.314762</v>
      </c>
      <c r="D53" s="126">
        <v>10122.509962999997</v>
      </c>
      <c r="E53" s="228">
        <f t="shared" si="0"/>
        <v>-0.29451575805903019</v>
      </c>
      <c r="F53" s="243">
        <f t="shared" si="1"/>
        <v>4.9401716268919855E-3</v>
      </c>
      <c r="G53" s="186">
        <f t="shared" si="2"/>
        <v>-0.14549583916358055</v>
      </c>
    </row>
    <row r="54" spans="1:7" ht="11.1" customHeight="1" x14ac:dyDescent="0.2">
      <c r="A54" s="88" t="s">
        <v>170</v>
      </c>
      <c r="B54" s="13" t="s">
        <v>292</v>
      </c>
      <c r="C54" s="126">
        <v>12342.360339000004</v>
      </c>
      <c r="D54" s="126">
        <v>9544.7137800000055</v>
      </c>
      <c r="E54" s="228">
        <f t="shared" si="0"/>
        <v>-0.22667030309914515</v>
      </c>
      <c r="F54" s="243">
        <f t="shared" si="1"/>
        <v>4.2495149686210083E-3</v>
      </c>
      <c r="G54" s="186">
        <f t="shared" si="2"/>
        <v>-9.6323884596167822E-2</v>
      </c>
    </row>
    <row r="55" spans="1:7" ht="11.1" customHeight="1" x14ac:dyDescent="0.2">
      <c r="A55" s="88" t="s">
        <v>186</v>
      </c>
      <c r="B55" s="13" t="s">
        <v>279</v>
      </c>
      <c r="C55" s="126">
        <v>10327.349634</v>
      </c>
      <c r="D55" s="126">
        <v>9120.295795</v>
      </c>
      <c r="E55" s="228">
        <f t="shared" si="0"/>
        <v>-0.11687934288833435</v>
      </c>
      <c r="F55" s="243">
        <f t="shared" si="1"/>
        <v>3.5557402028841925E-3</v>
      </c>
      <c r="G55" s="186">
        <f t="shared" si="2"/>
        <v>-4.1559257839473708E-2</v>
      </c>
    </row>
    <row r="56" spans="1:7" ht="11.1" customHeight="1" x14ac:dyDescent="0.2">
      <c r="A56" s="88" t="s">
        <v>198</v>
      </c>
      <c r="B56" s="13" t="s">
        <v>297</v>
      </c>
      <c r="C56" s="126">
        <v>6087.4917180000011</v>
      </c>
      <c r="D56" s="126">
        <v>9077.9921339999983</v>
      </c>
      <c r="E56" s="228">
        <f t="shared" si="0"/>
        <v>0.49125330341845674</v>
      </c>
      <c r="F56" s="243">
        <f t="shared" si="1"/>
        <v>2.0959432771749196E-3</v>
      </c>
      <c r="G56" s="186">
        <f t="shared" si="2"/>
        <v>0.10296390586898854</v>
      </c>
    </row>
    <row r="57" spans="1:7" ht="11.1" customHeight="1" x14ac:dyDescent="0.2">
      <c r="A57" s="88" t="s">
        <v>189</v>
      </c>
      <c r="B57" s="13" t="s">
        <v>227</v>
      </c>
      <c r="C57" s="126">
        <v>11060.712152999993</v>
      </c>
      <c r="D57" s="126">
        <v>9061.9505919999974</v>
      </c>
      <c r="E57" s="228">
        <f t="shared" si="0"/>
        <v>-0.1807082160128245</v>
      </c>
      <c r="F57" s="243">
        <f t="shared" si="1"/>
        <v>3.8082393129667763E-3</v>
      </c>
      <c r="G57" s="186">
        <f t="shared" si="2"/>
        <v>-6.8818013239613063E-2</v>
      </c>
    </row>
    <row r="58" spans="1:7" ht="11.1" customHeight="1" x14ac:dyDescent="0.2">
      <c r="A58" s="108"/>
      <c r="B58" s="187" t="s">
        <v>18</v>
      </c>
      <c r="C58" s="127">
        <v>584833.4098049989</v>
      </c>
      <c r="D58" s="127">
        <v>606058.27862600144</v>
      </c>
      <c r="E58" s="230">
        <f t="shared" si="0"/>
        <v>3.6292161947587109E-2</v>
      </c>
      <c r="F58" s="244">
        <f t="shared" si="1"/>
        <v>0.20136005276583638</v>
      </c>
      <c r="G58" s="189">
        <f t="shared" si="2"/>
        <v>0.73077916447524194</v>
      </c>
    </row>
    <row r="59" spans="1:7" ht="8.1" customHeight="1" x14ac:dyDescent="0.2">
      <c r="A59" s="8" t="s">
        <v>44</v>
      </c>
      <c r="B59" s="34"/>
      <c r="C59" s="21"/>
      <c r="D59" s="21"/>
      <c r="E59" s="21"/>
      <c r="F59" s="21"/>
      <c r="G59" s="21"/>
    </row>
    <row r="60" spans="1:7" ht="8.1" customHeight="1" x14ac:dyDescent="0.2">
      <c r="A60" s="11" t="s">
        <v>20</v>
      </c>
      <c r="B60" s="34"/>
      <c r="C60" s="21"/>
      <c r="D60" s="21"/>
      <c r="E60" s="21"/>
      <c r="F60" s="21"/>
      <c r="G60" s="21"/>
    </row>
    <row r="61" spans="1:7" ht="8.1" customHeight="1" x14ac:dyDescent="0.2">
      <c r="A61" s="11" t="s">
        <v>229</v>
      </c>
      <c r="B61" s="11"/>
      <c r="C61" s="11"/>
      <c r="D61" s="11"/>
      <c r="E61" s="11"/>
      <c r="F61" s="11"/>
      <c r="G61" s="11"/>
    </row>
  </sheetData>
  <mergeCells count="6">
    <mergeCell ref="G4:G5"/>
    <mergeCell ref="A6:B6"/>
    <mergeCell ref="A2:E2"/>
    <mergeCell ref="A4:A5"/>
    <mergeCell ref="B4:B5"/>
    <mergeCell ref="C4:D4"/>
  </mergeCells>
  <phoneticPr fontId="3" type="noConversion"/>
  <conditionalFormatting sqref="C8:G58">
    <cfRule type="containsBlanks" dxfId="53" priority="1">
      <formula>LEN(TRIM(C8))=0</formula>
    </cfRule>
  </conditionalFormatting>
  <pageMargins left="0" right="0" top="0" bottom="0" header="0" footer="0"/>
  <pageSetup paperSize="10" orientation="portrait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 codeName="Hoja14">
    <tabColor rgb="FFFFDDDD"/>
  </sheetPr>
  <dimension ref="A1:H62"/>
  <sheetViews>
    <sheetView showGridLines="0" zoomScaleNormal="100" zoomScalePageLayoutView="150" workbookViewId="0">
      <selection sqref="A1:F62"/>
    </sheetView>
  </sheetViews>
  <sheetFormatPr baseColWidth="10" defaultColWidth="11.42578125" defaultRowHeight="13.5" x14ac:dyDescent="0.2"/>
  <cols>
    <col min="1" max="1" width="13.7109375" style="15" customWidth="1"/>
    <col min="2" max="6" width="8.85546875" style="15" customWidth="1"/>
    <col min="7" max="16384" width="11.42578125" style="15"/>
  </cols>
  <sheetData>
    <row r="1" spans="1:8" ht="15" customHeight="1" x14ac:dyDescent="0.25">
      <c r="A1" s="72" t="s">
        <v>392</v>
      </c>
      <c r="B1" s="72"/>
      <c r="C1" s="72"/>
      <c r="D1" s="72"/>
      <c r="E1" s="72"/>
      <c r="F1" s="72"/>
    </row>
    <row r="2" spans="1:8" ht="12" customHeight="1" x14ac:dyDescent="0.25">
      <c r="A2" s="72" t="s">
        <v>393</v>
      </c>
      <c r="B2" s="72"/>
      <c r="C2" s="72"/>
      <c r="D2" s="72"/>
      <c r="E2" s="72"/>
      <c r="F2" s="72"/>
    </row>
    <row r="3" spans="1:8" ht="11.25" customHeight="1" x14ac:dyDescent="0.25">
      <c r="A3" s="72" t="s">
        <v>344</v>
      </c>
      <c r="B3" s="72"/>
      <c r="C3" s="72"/>
      <c r="D3" s="72"/>
      <c r="E3" s="198"/>
      <c r="F3" s="198"/>
    </row>
    <row r="4" spans="1:8" ht="5.0999999999999996" customHeight="1" x14ac:dyDescent="0.2">
      <c r="A4" s="16"/>
      <c r="B4" s="16"/>
      <c r="C4" s="16"/>
      <c r="D4" s="16"/>
      <c r="E4" s="16"/>
      <c r="F4" s="16"/>
      <c r="G4" s="16"/>
      <c r="H4" s="16"/>
    </row>
    <row r="5" spans="1:8" s="35" customFormat="1" ht="15" customHeight="1" x14ac:dyDescent="0.25">
      <c r="A5" s="289" t="s">
        <v>23</v>
      </c>
      <c r="B5" s="281" t="s">
        <v>352</v>
      </c>
      <c r="C5" s="282"/>
      <c r="D5" s="178" t="s">
        <v>29</v>
      </c>
      <c r="E5" s="179" t="s">
        <v>345</v>
      </c>
      <c r="F5" s="286" t="s">
        <v>346</v>
      </c>
    </row>
    <row r="6" spans="1:8" s="35" customFormat="1" ht="15" customHeight="1" x14ac:dyDescent="0.25">
      <c r="A6" s="289"/>
      <c r="B6" s="154">
        <v>2023</v>
      </c>
      <c r="C6" s="155" t="s">
        <v>326</v>
      </c>
      <c r="D6" s="180" t="s">
        <v>347</v>
      </c>
      <c r="E6" s="181">
        <v>2023</v>
      </c>
      <c r="F6" s="287"/>
    </row>
    <row r="7" spans="1:8" s="35" customFormat="1" ht="14.1" customHeight="1" x14ac:dyDescent="0.25">
      <c r="A7" s="207"/>
      <c r="B7" s="245">
        <f>SUM(B9:B59)</f>
        <v>2904416.2522399994</v>
      </c>
      <c r="C7" s="245">
        <f>SUM(C9:C59)</f>
        <v>2743595.2642739979</v>
      </c>
      <c r="D7" s="224">
        <f>(C7/B7-1)</f>
        <v>-5.537119131666135E-2</v>
      </c>
      <c r="E7" s="224">
        <f>SUM(E8:E59)</f>
        <v>1.0000000000000002</v>
      </c>
      <c r="F7" s="183">
        <f>SUM(F8:F59)</f>
        <v>-5.5371191316660644</v>
      </c>
    </row>
    <row r="8" spans="1:8" ht="3.95" customHeight="1" x14ac:dyDescent="0.2">
      <c r="A8" s="206"/>
      <c r="B8" s="97"/>
      <c r="C8" s="97"/>
      <c r="D8" s="227"/>
      <c r="E8" s="227"/>
      <c r="F8" s="184"/>
      <c r="G8" s="16"/>
      <c r="H8" s="16"/>
    </row>
    <row r="9" spans="1:8" ht="12" customHeight="1" x14ac:dyDescent="0.2">
      <c r="A9" s="13" t="s">
        <v>87</v>
      </c>
      <c r="B9" s="246">
        <v>737485.40024099941</v>
      </c>
      <c r="C9" s="246">
        <v>718332.74476300029</v>
      </c>
      <c r="D9" s="228">
        <f>IFERROR(((C9/B9-1)),"")</f>
        <v>-2.597021645681441E-2</v>
      </c>
      <c r="E9" s="229">
        <f>B9/$B$7</f>
        <v>0.25391863155710614</v>
      </c>
      <c r="F9" s="186">
        <f>E9*D9*100</f>
        <v>-0.6594321823956153</v>
      </c>
      <c r="G9" s="16"/>
      <c r="H9" s="16"/>
    </row>
    <row r="10" spans="1:8" ht="12" customHeight="1" x14ac:dyDescent="0.2">
      <c r="A10" s="13" t="s">
        <v>70</v>
      </c>
      <c r="B10" s="246">
        <v>472747.02414999995</v>
      </c>
      <c r="C10" s="246">
        <v>347639.88412599964</v>
      </c>
      <c r="D10" s="228">
        <f t="shared" ref="D10:D59" si="0">IFERROR(((C10/B10-1)),"")</f>
        <v>-0.26463866218712473</v>
      </c>
      <c r="E10" s="229">
        <f t="shared" ref="E10:E59" si="1">B10/$B$7</f>
        <v>0.16276834416740332</v>
      </c>
      <c r="F10" s="186">
        <f t="shared" ref="F10:F59" si="2">E10*D10*100</f>
        <v>-4.3074796846875101</v>
      </c>
      <c r="G10" s="16"/>
      <c r="H10" s="16"/>
    </row>
    <row r="11" spans="1:8" ht="12" customHeight="1" x14ac:dyDescent="0.2">
      <c r="A11" s="13" t="s">
        <v>85</v>
      </c>
      <c r="B11" s="246">
        <v>317216.837115</v>
      </c>
      <c r="C11" s="246">
        <v>279087.31772399991</v>
      </c>
      <c r="D11" s="228">
        <f t="shared" si="0"/>
        <v>-0.12020017517915382</v>
      </c>
      <c r="E11" s="229">
        <f t="shared" si="1"/>
        <v>0.10921879288836439</v>
      </c>
      <c r="F11" s="186">
        <f t="shared" si="2"/>
        <v>-1.312811803803712</v>
      </c>
      <c r="G11" s="16"/>
      <c r="H11" s="16"/>
    </row>
    <row r="12" spans="1:8" ht="12" customHeight="1" x14ac:dyDescent="0.2">
      <c r="A12" s="13" t="s">
        <v>86</v>
      </c>
      <c r="B12" s="246">
        <v>251195.60312900002</v>
      </c>
      <c r="C12" s="246">
        <v>246759.17770100001</v>
      </c>
      <c r="D12" s="228">
        <f t="shared" si="0"/>
        <v>-1.7661238384501954E-2</v>
      </c>
      <c r="E12" s="229">
        <f t="shared" si="1"/>
        <v>8.648746643504289E-2</v>
      </c>
      <c r="F12" s="186">
        <f t="shared" si="2"/>
        <v>-0.15274757619809037</v>
      </c>
      <c r="G12" s="16"/>
      <c r="H12" s="16"/>
    </row>
    <row r="13" spans="1:8" ht="12" customHeight="1" x14ac:dyDescent="0.2">
      <c r="A13" s="13" t="s">
        <v>84</v>
      </c>
      <c r="B13" s="246">
        <v>219851.06093499996</v>
      </c>
      <c r="C13" s="246">
        <v>168950.20978000006</v>
      </c>
      <c r="D13" s="228">
        <f t="shared" si="0"/>
        <v>-0.2315242461806859</v>
      </c>
      <c r="E13" s="229">
        <f t="shared" si="1"/>
        <v>7.5695438202235038E-2</v>
      </c>
      <c r="F13" s="186">
        <f t="shared" si="2"/>
        <v>-1.752532926908916</v>
      </c>
      <c r="G13" s="16"/>
      <c r="H13" s="16"/>
    </row>
    <row r="14" spans="1:8" ht="12" customHeight="1" x14ac:dyDescent="0.2">
      <c r="A14" s="13" t="s">
        <v>83</v>
      </c>
      <c r="B14" s="246">
        <v>82100.204891999994</v>
      </c>
      <c r="C14" s="246">
        <v>128569.10977899996</v>
      </c>
      <c r="D14" s="228">
        <f t="shared" si="0"/>
        <v>0.56600230106767957</v>
      </c>
      <c r="E14" s="229">
        <f t="shared" si="1"/>
        <v>2.8267368642039895E-2</v>
      </c>
      <c r="F14" s="186">
        <f t="shared" si="2"/>
        <v>1.5999395696522951</v>
      </c>
    </row>
    <row r="15" spans="1:8" ht="12" customHeight="1" x14ac:dyDescent="0.2">
      <c r="A15" s="13" t="s">
        <v>81</v>
      </c>
      <c r="B15" s="246">
        <v>118822.53118700013</v>
      </c>
      <c r="C15" s="246">
        <v>113362.29387199999</v>
      </c>
      <c r="D15" s="228">
        <f t="shared" si="0"/>
        <v>-4.5952878300555167E-2</v>
      </c>
      <c r="E15" s="229">
        <f t="shared" si="1"/>
        <v>4.091098550194365E-2</v>
      </c>
      <c r="F15" s="186">
        <f t="shared" si="2"/>
        <v>-0.18799775379265934</v>
      </c>
    </row>
    <row r="16" spans="1:8" ht="12" customHeight="1" x14ac:dyDescent="0.2">
      <c r="A16" s="13" t="s">
        <v>180</v>
      </c>
      <c r="B16" s="246">
        <v>82597.111344999998</v>
      </c>
      <c r="C16" s="246">
        <v>101688.74941500003</v>
      </c>
      <c r="D16" s="228">
        <f t="shared" si="0"/>
        <v>0.2311417162067102</v>
      </c>
      <c r="E16" s="229">
        <f t="shared" si="1"/>
        <v>2.8438455156452824E-2</v>
      </c>
      <c r="F16" s="186">
        <f t="shared" si="2"/>
        <v>0.65733133311300729</v>
      </c>
    </row>
    <row r="17" spans="1:6" ht="12" customHeight="1" x14ac:dyDescent="0.2">
      <c r="A17" s="13" t="s">
        <v>118</v>
      </c>
      <c r="B17" s="246">
        <v>64190.790947999936</v>
      </c>
      <c r="C17" s="246">
        <v>69851.858126000006</v>
      </c>
      <c r="D17" s="228">
        <f t="shared" si="0"/>
        <v>8.8191266915312205E-2</v>
      </c>
      <c r="E17" s="229">
        <f t="shared" si="1"/>
        <v>2.2101098938037373E-2</v>
      </c>
      <c r="F17" s="186">
        <f t="shared" si="2"/>
        <v>0.19491239155661769</v>
      </c>
    </row>
    <row r="18" spans="1:6" ht="12" customHeight="1" x14ac:dyDescent="0.2">
      <c r="A18" s="13" t="s">
        <v>78</v>
      </c>
      <c r="B18" s="246">
        <v>47042.311729999965</v>
      </c>
      <c r="C18" s="246">
        <v>55831.185685999968</v>
      </c>
      <c r="D18" s="228">
        <f t="shared" si="0"/>
        <v>0.18682912537215168</v>
      </c>
      <c r="E18" s="229">
        <f t="shared" si="1"/>
        <v>1.6196821545024442E-2</v>
      </c>
      <c r="F18" s="186">
        <f t="shared" si="2"/>
        <v>0.30260380030657391</v>
      </c>
    </row>
    <row r="19" spans="1:6" ht="12" customHeight="1" x14ac:dyDescent="0.2">
      <c r="A19" s="13" t="s">
        <v>73</v>
      </c>
      <c r="B19" s="246">
        <v>52304.600367999999</v>
      </c>
      <c r="C19" s="246">
        <v>41398.413222999974</v>
      </c>
      <c r="D19" s="228">
        <f t="shared" si="0"/>
        <v>-0.20851296192432889</v>
      </c>
      <c r="E19" s="229">
        <f t="shared" si="1"/>
        <v>1.8008644707059689E-2</v>
      </c>
      <c r="F19" s="186">
        <f t="shared" si="2"/>
        <v>-0.37550358481119039</v>
      </c>
    </row>
    <row r="20" spans="1:6" ht="12" customHeight="1" x14ac:dyDescent="0.2">
      <c r="A20" s="13" t="s">
        <v>233</v>
      </c>
      <c r="B20" s="246">
        <v>43203.667591000027</v>
      </c>
      <c r="C20" s="246">
        <v>38166.207724999986</v>
      </c>
      <c r="D20" s="228">
        <f t="shared" si="0"/>
        <v>-0.1165979683412206</v>
      </c>
      <c r="E20" s="229">
        <f t="shared" si="1"/>
        <v>1.4875163832897461E-2</v>
      </c>
      <c r="F20" s="186">
        <f t="shared" si="2"/>
        <v>-0.1734413881658648</v>
      </c>
    </row>
    <row r="21" spans="1:6" ht="12" customHeight="1" x14ac:dyDescent="0.2">
      <c r="A21" s="13" t="s">
        <v>71</v>
      </c>
      <c r="B21" s="246">
        <v>31062.371441999981</v>
      </c>
      <c r="C21" s="246">
        <v>35868.331636000003</v>
      </c>
      <c r="D21" s="228">
        <f t="shared" si="0"/>
        <v>0.1547196807872111</v>
      </c>
      <c r="E21" s="229">
        <f t="shared" si="1"/>
        <v>1.0694875921467339E-2</v>
      </c>
      <c r="F21" s="186">
        <f t="shared" si="2"/>
        <v>0.16547077886282568</v>
      </c>
    </row>
    <row r="22" spans="1:6" ht="12" customHeight="1" x14ac:dyDescent="0.2">
      <c r="A22" s="13" t="s">
        <v>80</v>
      </c>
      <c r="B22" s="246">
        <v>28035.738558999983</v>
      </c>
      <c r="C22" s="246">
        <v>32493.731402999998</v>
      </c>
      <c r="D22" s="228">
        <f t="shared" si="0"/>
        <v>0.15901107205071008</v>
      </c>
      <c r="E22" s="229">
        <f t="shared" si="1"/>
        <v>9.6527963363990006E-3</v>
      </c>
      <c r="F22" s="186">
        <f t="shared" si="2"/>
        <v>0.15349014937379718</v>
      </c>
    </row>
    <row r="23" spans="1:6" ht="12" customHeight="1" x14ac:dyDescent="0.2">
      <c r="A23" s="13" t="s">
        <v>79</v>
      </c>
      <c r="B23" s="246">
        <v>33866.813945999995</v>
      </c>
      <c r="C23" s="246">
        <v>31980.914541000006</v>
      </c>
      <c r="D23" s="228">
        <f t="shared" si="0"/>
        <v>-5.5685763886943129E-2</v>
      </c>
      <c r="E23" s="229">
        <f t="shared" si="1"/>
        <v>1.166045463348464E-2</v>
      </c>
      <c r="F23" s="186">
        <f t="shared" si="2"/>
        <v>-6.4932132353463762E-2</v>
      </c>
    </row>
    <row r="24" spans="1:6" ht="12" customHeight="1" x14ac:dyDescent="0.2">
      <c r="A24" s="13" t="s">
        <v>123</v>
      </c>
      <c r="B24" s="246">
        <v>6586.2503029999971</v>
      </c>
      <c r="C24" s="246">
        <v>28949.605516000014</v>
      </c>
      <c r="D24" s="228">
        <f t="shared" si="0"/>
        <v>3.3954608744240478</v>
      </c>
      <c r="E24" s="229">
        <f t="shared" si="1"/>
        <v>2.2676674866835716E-3</v>
      </c>
      <c r="F24" s="186">
        <f t="shared" si="2"/>
        <v>0.76997762272375836</v>
      </c>
    </row>
    <row r="25" spans="1:6" ht="12" customHeight="1" x14ac:dyDescent="0.2">
      <c r="A25" s="13" t="s">
        <v>122</v>
      </c>
      <c r="B25" s="246">
        <v>32190.285062000003</v>
      </c>
      <c r="C25" s="246">
        <v>28260.031700999996</v>
      </c>
      <c r="D25" s="228">
        <f t="shared" si="0"/>
        <v>-0.12209439442459591</v>
      </c>
      <c r="E25" s="229">
        <f t="shared" si="1"/>
        <v>1.1083220264028476E-2</v>
      </c>
      <c r="F25" s="186">
        <f t="shared" si="2"/>
        <v>-0.13531990664109669</v>
      </c>
    </row>
    <row r="26" spans="1:6" ht="12" customHeight="1" x14ac:dyDescent="0.2">
      <c r="A26" s="13" t="s">
        <v>74</v>
      </c>
      <c r="B26" s="246">
        <v>18386.478969000014</v>
      </c>
      <c r="C26" s="246">
        <v>27943.963176000005</v>
      </c>
      <c r="D26" s="228">
        <f t="shared" si="0"/>
        <v>0.51981046632768058</v>
      </c>
      <c r="E26" s="229">
        <f t="shared" si="1"/>
        <v>6.3305247499629716E-3</v>
      </c>
      <c r="F26" s="186">
        <f t="shared" si="2"/>
        <v>0.32906730223771757</v>
      </c>
    </row>
    <row r="27" spans="1:6" ht="12" customHeight="1" x14ac:dyDescent="0.2">
      <c r="A27" s="13" t="s">
        <v>82</v>
      </c>
      <c r="B27" s="246">
        <v>27078.599538999995</v>
      </c>
      <c r="C27" s="246">
        <v>25906.923600000002</v>
      </c>
      <c r="D27" s="228">
        <f t="shared" si="0"/>
        <v>-4.3269443728523926E-2</v>
      </c>
      <c r="E27" s="229">
        <f t="shared" si="1"/>
        <v>9.3232502462813043E-3</v>
      </c>
      <c r="F27" s="186">
        <f t="shared" si="2"/>
        <v>-4.0341185189841575E-2</v>
      </c>
    </row>
    <row r="28" spans="1:6" ht="12" customHeight="1" x14ac:dyDescent="0.2">
      <c r="A28" s="13" t="s">
        <v>134</v>
      </c>
      <c r="B28" s="246">
        <v>21407.451358000009</v>
      </c>
      <c r="C28" s="246">
        <v>18997.213318999995</v>
      </c>
      <c r="D28" s="228">
        <f t="shared" si="0"/>
        <v>-0.11258874298921639</v>
      </c>
      <c r="E28" s="229">
        <f t="shared" si="1"/>
        <v>7.3706554084628003E-3</v>
      </c>
      <c r="F28" s="186">
        <f t="shared" si="2"/>
        <v>-8.2985282744549596E-2</v>
      </c>
    </row>
    <row r="29" spans="1:6" ht="12" customHeight="1" x14ac:dyDescent="0.2">
      <c r="A29" s="13" t="s">
        <v>138</v>
      </c>
      <c r="B29" s="246">
        <v>10148.972352999996</v>
      </c>
      <c r="C29" s="246">
        <v>16565.51237299999</v>
      </c>
      <c r="D29" s="228">
        <f t="shared" si="0"/>
        <v>0.63223544185764702</v>
      </c>
      <c r="E29" s="229">
        <f t="shared" si="1"/>
        <v>3.4943243225459544E-3</v>
      </c>
      <c r="F29" s="186">
        <f t="shared" si="2"/>
        <v>0.22092356820587644</v>
      </c>
    </row>
    <row r="30" spans="1:6" ht="12" customHeight="1" x14ac:dyDescent="0.2">
      <c r="A30" s="13" t="s">
        <v>128</v>
      </c>
      <c r="B30" s="246">
        <v>14430.494876000002</v>
      </c>
      <c r="C30" s="246">
        <v>15710.468974000003</v>
      </c>
      <c r="D30" s="228">
        <f t="shared" si="0"/>
        <v>8.8699251758079578E-2</v>
      </c>
      <c r="E30" s="229">
        <f t="shared" si="1"/>
        <v>4.9684665085008529E-3</v>
      </c>
      <c r="F30" s="186">
        <f t="shared" si="2"/>
        <v>4.4069926168910381E-2</v>
      </c>
    </row>
    <row r="31" spans="1:6" ht="12" customHeight="1" x14ac:dyDescent="0.2">
      <c r="A31" s="13" t="s">
        <v>76</v>
      </c>
      <c r="B31" s="246">
        <v>20653.545004000007</v>
      </c>
      <c r="C31" s="246">
        <v>15622.827607000001</v>
      </c>
      <c r="D31" s="228">
        <f t="shared" si="0"/>
        <v>-0.24357646089451945</v>
      </c>
      <c r="E31" s="229">
        <f t="shared" si="1"/>
        <v>7.1110829889039443E-3</v>
      </c>
      <c r="F31" s="186">
        <f t="shared" si="2"/>
        <v>-0.17320924275644442</v>
      </c>
    </row>
    <row r="32" spans="1:6" ht="12" customHeight="1" x14ac:dyDescent="0.2">
      <c r="A32" s="13" t="s">
        <v>230</v>
      </c>
      <c r="B32" s="246">
        <v>30367.739772000008</v>
      </c>
      <c r="C32" s="246">
        <v>14646.766454999997</v>
      </c>
      <c r="D32" s="228">
        <f t="shared" si="0"/>
        <v>-0.51768664494073513</v>
      </c>
      <c r="E32" s="229">
        <f t="shared" si="1"/>
        <v>1.0455711969170818E-2</v>
      </c>
      <c r="F32" s="186">
        <f t="shared" si="2"/>
        <v>-0.54127824497867272</v>
      </c>
    </row>
    <row r="33" spans="1:6" ht="12" customHeight="1" x14ac:dyDescent="0.2">
      <c r="A33" s="13" t="s">
        <v>139</v>
      </c>
      <c r="B33" s="246">
        <v>15411.033101000006</v>
      </c>
      <c r="C33" s="246">
        <v>13595.112018000003</v>
      </c>
      <c r="D33" s="228">
        <f t="shared" si="0"/>
        <v>-0.11783253407470584</v>
      </c>
      <c r="E33" s="229">
        <f t="shared" si="1"/>
        <v>5.3060690213100189E-3</v>
      </c>
      <c r="F33" s="186">
        <f t="shared" si="2"/>
        <v>-6.2522755875625391E-2</v>
      </c>
    </row>
    <row r="34" spans="1:6" ht="12" customHeight="1" x14ac:dyDescent="0.2">
      <c r="A34" s="13" t="s">
        <v>129</v>
      </c>
      <c r="B34" s="246">
        <v>10198.208159999996</v>
      </c>
      <c r="C34" s="246">
        <v>12564.470379999997</v>
      </c>
      <c r="D34" s="228">
        <f t="shared" si="0"/>
        <v>0.23202725252079981</v>
      </c>
      <c r="E34" s="229">
        <f t="shared" si="1"/>
        <v>3.5112763716752858E-3</v>
      </c>
      <c r="F34" s="186">
        <f t="shared" si="2"/>
        <v>8.1471180936101922E-2</v>
      </c>
    </row>
    <row r="35" spans="1:6" ht="12" customHeight="1" x14ac:dyDescent="0.2">
      <c r="A35" s="13" t="s">
        <v>121</v>
      </c>
      <c r="B35" s="246">
        <v>13304.808893000007</v>
      </c>
      <c r="C35" s="246">
        <v>11539.211876000007</v>
      </c>
      <c r="D35" s="228">
        <f t="shared" si="0"/>
        <v>-0.13270367362652802</v>
      </c>
      <c r="E35" s="229">
        <f t="shared" si="1"/>
        <v>4.5808891486331608E-3</v>
      </c>
      <c r="F35" s="186">
        <f t="shared" si="2"/>
        <v>-6.0790081849951882E-2</v>
      </c>
    </row>
    <row r="36" spans="1:6" ht="12" customHeight="1" x14ac:dyDescent="0.2">
      <c r="A36" s="13" t="s">
        <v>72</v>
      </c>
      <c r="B36" s="246">
        <v>20760.549985000001</v>
      </c>
      <c r="C36" s="246">
        <v>11384.156598999996</v>
      </c>
      <c r="D36" s="228">
        <f t="shared" si="0"/>
        <v>-0.45164474894810958</v>
      </c>
      <c r="E36" s="229">
        <f t="shared" si="1"/>
        <v>7.1479251532863631E-3</v>
      </c>
      <c r="F36" s="186">
        <f t="shared" si="2"/>
        <v>-0.32283228613558973</v>
      </c>
    </row>
    <row r="37" spans="1:6" ht="12" customHeight="1" x14ac:dyDescent="0.2">
      <c r="A37" s="13" t="s">
        <v>120</v>
      </c>
      <c r="B37" s="246">
        <v>9481.6472419999991</v>
      </c>
      <c r="C37" s="246">
        <v>11019.125402000003</v>
      </c>
      <c r="D37" s="228">
        <f t="shared" si="0"/>
        <v>0.16215306483767677</v>
      </c>
      <c r="E37" s="229">
        <f t="shared" si="1"/>
        <v>3.2645621076825273E-3</v>
      </c>
      <c r="F37" s="186">
        <f t="shared" si="2"/>
        <v>5.2935875111366763E-2</v>
      </c>
    </row>
    <row r="38" spans="1:6" ht="12" customHeight="1" x14ac:dyDescent="0.2">
      <c r="A38" s="13" t="s">
        <v>141</v>
      </c>
      <c r="B38" s="246">
        <v>8682.1124760000002</v>
      </c>
      <c r="C38" s="246">
        <v>9591.8256849999998</v>
      </c>
      <c r="D38" s="228">
        <f t="shared" si="0"/>
        <v>0.1047801685954568</v>
      </c>
      <c r="E38" s="229">
        <f t="shared" si="1"/>
        <v>2.9892796768727675E-3</v>
      </c>
      <c r="F38" s="186">
        <f t="shared" si="2"/>
        <v>3.1321722852170122E-2</v>
      </c>
    </row>
    <row r="39" spans="1:6" ht="12" customHeight="1" x14ac:dyDescent="0.2">
      <c r="A39" s="13" t="s">
        <v>192</v>
      </c>
      <c r="B39" s="246">
        <v>4328.9194230000012</v>
      </c>
      <c r="C39" s="246">
        <v>8310.1137889999991</v>
      </c>
      <c r="D39" s="228">
        <f t="shared" si="0"/>
        <v>0.91967393637485984</v>
      </c>
      <c r="E39" s="229">
        <f t="shared" si="1"/>
        <v>1.4904610933991879E-3</v>
      </c>
      <c r="F39" s="186">
        <f t="shared" si="2"/>
        <v>0.13707382207800087</v>
      </c>
    </row>
    <row r="40" spans="1:6" ht="12" customHeight="1" x14ac:dyDescent="0.2">
      <c r="A40" s="13" t="s">
        <v>231</v>
      </c>
      <c r="B40" s="246">
        <v>5982.640778</v>
      </c>
      <c r="C40" s="246">
        <v>7385.4682669999993</v>
      </c>
      <c r="D40" s="228">
        <f t="shared" si="0"/>
        <v>0.23448298854222127</v>
      </c>
      <c r="E40" s="229">
        <f t="shared" si="1"/>
        <v>2.059842756142806E-3</v>
      </c>
      <c r="F40" s="186">
        <f t="shared" si="2"/>
        <v>4.8299808538741107E-2</v>
      </c>
    </row>
    <row r="41" spans="1:6" ht="12" customHeight="1" x14ac:dyDescent="0.2">
      <c r="A41" s="13" t="s">
        <v>140</v>
      </c>
      <c r="B41" s="246">
        <v>7421.2283279999992</v>
      </c>
      <c r="C41" s="246">
        <v>6209.1122660000001</v>
      </c>
      <c r="D41" s="228">
        <f t="shared" si="0"/>
        <v>-0.16333092157085827</v>
      </c>
      <c r="E41" s="229">
        <f t="shared" si="1"/>
        <v>2.5551531473067806E-3</v>
      </c>
      <c r="F41" s="186">
        <f t="shared" si="2"/>
        <v>-4.1733551830429545E-2</v>
      </c>
    </row>
    <row r="42" spans="1:6" ht="12" customHeight="1" x14ac:dyDescent="0.2">
      <c r="A42" s="13" t="s">
        <v>132</v>
      </c>
      <c r="B42" s="246">
        <v>1853.988973</v>
      </c>
      <c r="C42" s="246">
        <v>4858.8116820000005</v>
      </c>
      <c r="D42" s="228">
        <f t="shared" si="0"/>
        <v>1.6207338623690943</v>
      </c>
      <c r="E42" s="229">
        <f t="shared" si="1"/>
        <v>6.3833445759371829E-4</v>
      </c>
      <c r="F42" s="186">
        <f t="shared" si="2"/>
        <v>0.10345702709391479</v>
      </c>
    </row>
    <row r="43" spans="1:6" ht="12" customHeight="1" x14ac:dyDescent="0.2">
      <c r="A43" s="13" t="s">
        <v>126</v>
      </c>
      <c r="B43" s="246">
        <v>5181.6252130000012</v>
      </c>
      <c r="C43" s="246">
        <v>4823.3169639999987</v>
      </c>
      <c r="D43" s="228">
        <f t="shared" si="0"/>
        <v>-6.9149781057312953E-2</v>
      </c>
      <c r="E43" s="229">
        <f t="shared" si="1"/>
        <v>1.7840504814018064E-3</v>
      </c>
      <c r="F43" s="186">
        <f t="shared" si="2"/>
        <v>-1.2336670018412869E-2</v>
      </c>
    </row>
    <row r="44" spans="1:6" ht="12" customHeight="1" x14ac:dyDescent="0.2">
      <c r="A44" s="13" t="s">
        <v>185</v>
      </c>
      <c r="B44" s="246">
        <v>3987.7006650000003</v>
      </c>
      <c r="C44" s="246">
        <v>4240.3570930000005</v>
      </c>
      <c r="D44" s="228">
        <f t="shared" si="0"/>
        <v>6.3358925161450141E-2</v>
      </c>
      <c r="E44" s="229">
        <f t="shared" si="1"/>
        <v>1.3729783607719897E-3</v>
      </c>
      <c r="F44" s="186">
        <f t="shared" si="2"/>
        <v>8.6990433208442991E-3</v>
      </c>
    </row>
    <row r="45" spans="1:6" ht="12" customHeight="1" x14ac:dyDescent="0.2">
      <c r="A45" s="13" t="s">
        <v>124</v>
      </c>
      <c r="B45" s="246">
        <v>3954.0809940000013</v>
      </c>
      <c r="C45" s="246">
        <v>3881.0829119999999</v>
      </c>
      <c r="D45" s="228">
        <f t="shared" si="0"/>
        <v>-1.8461453397330518E-2</v>
      </c>
      <c r="E45" s="229">
        <f t="shared" si="1"/>
        <v>1.3614029982618571E-3</v>
      </c>
      <c r="F45" s="186">
        <f t="shared" si="2"/>
        <v>-2.5133478007397319E-3</v>
      </c>
    </row>
    <row r="46" spans="1:6" ht="12" customHeight="1" x14ac:dyDescent="0.2">
      <c r="A46" s="13" t="s">
        <v>319</v>
      </c>
      <c r="B46" s="246">
        <v>718.40839800000003</v>
      </c>
      <c r="C46" s="246">
        <v>3014.1880629999996</v>
      </c>
      <c r="D46" s="228">
        <f t="shared" si="0"/>
        <v>3.1956470322330492</v>
      </c>
      <c r="E46" s="229">
        <f t="shared" si="1"/>
        <v>2.473503573896942E-4</v>
      </c>
      <c r="F46" s="186">
        <f t="shared" si="2"/>
        <v>7.9044443551416044E-2</v>
      </c>
    </row>
    <row r="47" spans="1:6" ht="12" customHeight="1" x14ac:dyDescent="0.2">
      <c r="A47" s="13" t="s">
        <v>142</v>
      </c>
      <c r="B47" s="246">
        <v>6262.8428640000002</v>
      </c>
      <c r="C47" s="246">
        <v>2854.3062390000009</v>
      </c>
      <c r="D47" s="228">
        <f t="shared" si="0"/>
        <v>-0.54424750852251291</v>
      </c>
      <c r="E47" s="229">
        <f t="shared" si="1"/>
        <v>2.1563172493508295E-3</v>
      </c>
      <c r="F47" s="186">
        <f t="shared" si="2"/>
        <v>-0.11735702905433072</v>
      </c>
    </row>
    <row r="48" spans="1:6" ht="12" customHeight="1" x14ac:dyDescent="0.2">
      <c r="A48" s="13" t="s">
        <v>77</v>
      </c>
      <c r="B48" s="246">
        <v>2214.9653439999997</v>
      </c>
      <c r="C48" s="246">
        <v>2362.6165919999999</v>
      </c>
      <c r="D48" s="228">
        <f t="shared" si="0"/>
        <v>6.6660748620724242E-2</v>
      </c>
      <c r="E48" s="229">
        <f t="shared" si="1"/>
        <v>7.6261980089518228E-4</v>
      </c>
      <c r="F48" s="186">
        <f t="shared" si="2"/>
        <v>5.0836806840660522E-3</v>
      </c>
    </row>
    <row r="49" spans="1:6" ht="12" customHeight="1" x14ac:dyDescent="0.2">
      <c r="A49" s="13" t="s">
        <v>241</v>
      </c>
      <c r="B49" s="246">
        <v>2647.247257</v>
      </c>
      <c r="C49" s="246">
        <v>2179.0820970000004</v>
      </c>
      <c r="D49" s="228">
        <f t="shared" si="0"/>
        <v>-0.17684980455152077</v>
      </c>
      <c r="E49" s="229">
        <f t="shared" si="1"/>
        <v>9.1145587515506412E-4</v>
      </c>
      <c r="F49" s="186">
        <f t="shared" si="2"/>
        <v>-1.6119079337850842E-2</v>
      </c>
    </row>
    <row r="50" spans="1:6" ht="12" customHeight="1" x14ac:dyDescent="0.2">
      <c r="A50" s="13" t="s">
        <v>320</v>
      </c>
      <c r="B50" s="246">
        <v>807.65936500000009</v>
      </c>
      <c r="C50" s="246">
        <v>1502.3886949999996</v>
      </c>
      <c r="D50" s="228">
        <f t="shared" si="0"/>
        <v>0.86017615854674023</v>
      </c>
      <c r="E50" s="229">
        <f t="shared" si="1"/>
        <v>2.7807975677628907E-4</v>
      </c>
      <c r="F50" s="186">
        <f t="shared" si="2"/>
        <v>2.3919757695344022E-2</v>
      </c>
    </row>
    <row r="51" spans="1:6" ht="12" customHeight="1" x14ac:dyDescent="0.2">
      <c r="A51" s="13" t="s">
        <v>329</v>
      </c>
      <c r="B51" s="246">
        <v>1086.3501370000001</v>
      </c>
      <c r="C51" s="246">
        <v>1474.940388</v>
      </c>
      <c r="D51" s="228">
        <f t="shared" si="0"/>
        <v>0.3577025838769694</v>
      </c>
      <c r="E51" s="229">
        <f t="shared" si="1"/>
        <v>3.7403389963892555E-4</v>
      </c>
      <c r="F51" s="186">
        <f t="shared" si="2"/>
        <v>1.3379289235842274E-2</v>
      </c>
    </row>
    <row r="52" spans="1:6" ht="12" customHeight="1" x14ac:dyDescent="0.2">
      <c r="A52" s="13" t="s">
        <v>232</v>
      </c>
      <c r="B52" s="246">
        <v>389.47376300000013</v>
      </c>
      <c r="C52" s="246">
        <v>1333.4212679999998</v>
      </c>
      <c r="D52" s="228">
        <f t="shared" si="0"/>
        <v>2.4236485090267799</v>
      </c>
      <c r="E52" s="229">
        <f t="shared" si="1"/>
        <v>1.3409708842512596E-4</v>
      </c>
      <c r="F52" s="186">
        <f t="shared" si="2"/>
        <v>3.2500420842638877E-2</v>
      </c>
    </row>
    <row r="53" spans="1:6" ht="12" customHeight="1" x14ac:dyDescent="0.2">
      <c r="A53" s="13" t="s">
        <v>318</v>
      </c>
      <c r="B53" s="246">
        <v>784.28007100000013</v>
      </c>
      <c r="C53" s="246">
        <v>1251.4989440000002</v>
      </c>
      <c r="D53" s="228">
        <f>IFERROR(((C53/B53-1)),"")</f>
        <v>0.59572962552047293</v>
      </c>
      <c r="E53" s="229">
        <f t="shared" si="1"/>
        <v>2.7003018950714542E-4</v>
      </c>
      <c r="F53" s="186">
        <f t="shared" si="2"/>
        <v>1.6086498367431409E-2</v>
      </c>
    </row>
    <row r="54" spans="1:6" ht="12" customHeight="1" x14ac:dyDescent="0.2">
      <c r="A54" s="13" t="s">
        <v>182</v>
      </c>
      <c r="B54" s="246">
        <v>246.87281900000002</v>
      </c>
      <c r="C54" s="246">
        <v>1235.2459449999999</v>
      </c>
      <c r="D54" s="228">
        <f t="shared" si="0"/>
        <v>4.0035720821902219</v>
      </c>
      <c r="E54" s="229">
        <f t="shared" si="1"/>
        <v>8.4999117743402678E-5</v>
      </c>
      <c r="F54" s="186">
        <f t="shared" si="2"/>
        <v>3.4030009480828648E-2</v>
      </c>
    </row>
    <row r="55" spans="1:6" ht="12" customHeight="1" x14ac:dyDescent="0.2">
      <c r="A55" s="13" t="s">
        <v>125</v>
      </c>
      <c r="B55" s="246">
        <v>1130.8924429999997</v>
      </c>
      <c r="C55" s="246">
        <v>1127.1930770000001</v>
      </c>
      <c r="D55" s="228">
        <f t="shared" si="0"/>
        <v>-3.2711917237557842E-3</v>
      </c>
      <c r="E55" s="229">
        <f t="shared" si="1"/>
        <v>3.8936996104735718E-4</v>
      </c>
      <c r="F55" s="186">
        <f t="shared" si="2"/>
        <v>-1.2737037940572268E-4</v>
      </c>
    </row>
    <row r="56" spans="1:6" ht="12" customHeight="1" x14ac:dyDescent="0.2">
      <c r="A56" s="13" t="s">
        <v>349</v>
      </c>
      <c r="B56" s="246">
        <v>337.76683500000001</v>
      </c>
      <c r="C56" s="246">
        <v>1121.173458</v>
      </c>
      <c r="D56" s="228">
        <f t="shared" si="0"/>
        <v>2.3193710625852297</v>
      </c>
      <c r="E56" s="229">
        <f t="shared" si="1"/>
        <v>1.1629422426606414E-4</v>
      </c>
      <c r="F56" s="186">
        <f t="shared" si="2"/>
        <v>2.6972945850850621E-2</v>
      </c>
    </row>
    <row r="57" spans="1:6" ht="12" customHeight="1" x14ac:dyDescent="0.2">
      <c r="A57" s="13" t="s">
        <v>184</v>
      </c>
      <c r="B57" s="246">
        <v>940.58491700000002</v>
      </c>
      <c r="C57" s="246">
        <v>1118.0067949999998</v>
      </c>
      <c r="D57" s="228">
        <f t="shared" si="0"/>
        <v>0.18862930373781417</v>
      </c>
      <c r="E57" s="229">
        <f t="shared" si="1"/>
        <v>3.2384645839747805E-4</v>
      </c>
      <c r="F57" s="186">
        <f t="shared" si="2"/>
        <v>6.1086931965473289E-3</v>
      </c>
    </row>
    <row r="58" spans="1:6" ht="12" customHeight="1" x14ac:dyDescent="0.2">
      <c r="A58" s="13" t="s">
        <v>236</v>
      </c>
      <c r="B58" s="246">
        <v>813.53555000000006</v>
      </c>
      <c r="C58" s="246">
        <v>968.64645599999994</v>
      </c>
      <c r="D58" s="228">
        <f t="shared" si="0"/>
        <v>0.19066272641681103</v>
      </c>
      <c r="E58" s="229">
        <f t="shared" si="1"/>
        <v>2.8010294646043575E-4</v>
      </c>
      <c r="F58" s="186">
        <f t="shared" si="2"/>
        <v>5.3405191449528728E-3</v>
      </c>
    </row>
    <row r="59" spans="1:6" ht="12" customHeight="1" x14ac:dyDescent="0.2">
      <c r="A59" s="187" t="s">
        <v>18</v>
      </c>
      <c r="B59" s="247">
        <v>12514.943431999998</v>
      </c>
      <c r="C59" s="247">
        <v>10066.949102999999</v>
      </c>
      <c r="D59" s="230">
        <f t="shared" si="0"/>
        <v>-0.19560570467626859</v>
      </c>
      <c r="E59" s="231">
        <f t="shared" si="1"/>
        <v>4.3089358911099556E-3</v>
      </c>
      <c r="F59" s="189">
        <f t="shared" si="2"/>
        <v>-8.4285244138542811E-2</v>
      </c>
    </row>
    <row r="60" spans="1:6" ht="8.1" customHeight="1" x14ac:dyDescent="0.2">
      <c r="A60" s="8" t="s">
        <v>44</v>
      </c>
      <c r="B60" s="21"/>
      <c r="C60" s="21"/>
      <c r="D60" s="21"/>
      <c r="E60" s="21"/>
      <c r="F60" s="21"/>
    </row>
    <row r="61" spans="1:6" ht="8.1" customHeight="1" x14ac:dyDescent="0.2">
      <c r="A61" s="11" t="s">
        <v>20</v>
      </c>
      <c r="B61" s="21"/>
      <c r="C61" s="21"/>
      <c r="D61" s="21"/>
      <c r="E61" s="21"/>
      <c r="F61" s="21"/>
    </row>
    <row r="62" spans="1:6" ht="8.1" customHeight="1" x14ac:dyDescent="0.2">
      <c r="A62" s="11" t="s">
        <v>229</v>
      </c>
      <c r="B62" s="11"/>
      <c r="C62" s="11"/>
      <c r="D62" s="11"/>
      <c r="E62" s="11"/>
      <c r="F62" s="11"/>
    </row>
  </sheetData>
  <mergeCells count="3">
    <mergeCell ref="B5:C5"/>
    <mergeCell ref="F5:F6"/>
    <mergeCell ref="A5:A6"/>
  </mergeCells>
  <phoneticPr fontId="11" type="noConversion"/>
  <conditionalFormatting sqref="B9:F59">
    <cfRule type="containsBlanks" dxfId="52" priority="1">
      <formula>LEN(TRIM(B9))=0</formula>
    </cfRule>
  </conditionalFormatting>
  <pageMargins left="0" right="0" top="0" bottom="0" header="0" footer="0"/>
  <pageSetup paperSize="10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 codeName="Hoja15">
    <tabColor rgb="FFFFDDDD"/>
  </sheetPr>
  <dimension ref="A1:J512"/>
  <sheetViews>
    <sheetView showGridLines="0" zoomScaleNormal="100" zoomScalePageLayoutView="150" workbookViewId="0">
      <selection sqref="A1:H60"/>
    </sheetView>
  </sheetViews>
  <sheetFormatPr baseColWidth="10" defaultColWidth="11.42578125" defaultRowHeight="13.5" x14ac:dyDescent="0.25"/>
  <cols>
    <col min="1" max="1" width="14.7109375" style="23" customWidth="1"/>
    <col min="2" max="3" width="6.85546875" style="23" customWidth="1"/>
    <col min="4" max="4" width="7.140625" style="23" customWidth="1"/>
    <col min="5" max="6" width="6.85546875" style="23" customWidth="1"/>
    <col min="7" max="7" width="7.140625" style="23" customWidth="1"/>
    <col min="8" max="8" width="6.42578125" style="23" customWidth="1"/>
    <col min="9" max="9" width="11.42578125" style="23"/>
    <col min="10" max="10" width="11.42578125" style="122"/>
    <col min="11" max="16384" width="11.42578125" style="23"/>
  </cols>
  <sheetData>
    <row r="1" spans="1:10" s="60" customFormat="1" ht="15" customHeight="1" x14ac:dyDescent="0.25">
      <c r="A1" s="72" t="s">
        <v>394</v>
      </c>
      <c r="B1" s="72"/>
      <c r="C1" s="72"/>
      <c r="D1" s="72"/>
      <c r="E1" s="72"/>
      <c r="F1" s="72"/>
      <c r="J1" s="133"/>
    </row>
    <row r="2" spans="1:10" ht="4.3499999999999996" customHeight="1" x14ac:dyDescent="0.25"/>
    <row r="3" spans="1:10" ht="13.35" customHeight="1" x14ac:dyDescent="0.25">
      <c r="A3" s="289" t="s">
        <v>23</v>
      </c>
      <c r="B3" s="289" t="s">
        <v>14</v>
      </c>
      <c r="C3" s="289"/>
      <c r="D3" s="289"/>
      <c r="E3" s="289" t="s">
        <v>56</v>
      </c>
      <c r="F3" s="289"/>
      <c r="G3" s="289"/>
      <c r="H3" s="289"/>
    </row>
    <row r="4" spans="1:10" ht="25.5" x14ac:dyDescent="0.25">
      <c r="A4" s="289"/>
      <c r="B4" s="154">
        <v>2023</v>
      </c>
      <c r="C4" s="155" t="s">
        <v>326</v>
      </c>
      <c r="D4" s="164" t="s">
        <v>332</v>
      </c>
      <c r="E4" s="154">
        <v>2023</v>
      </c>
      <c r="F4" s="155" t="s">
        <v>326</v>
      </c>
      <c r="G4" s="164" t="s">
        <v>332</v>
      </c>
      <c r="H4" s="164" t="s">
        <v>336</v>
      </c>
    </row>
    <row r="5" spans="1:10" ht="16.350000000000001" customHeight="1" x14ac:dyDescent="0.25">
      <c r="A5" s="275" t="s">
        <v>45</v>
      </c>
      <c r="B5" s="275"/>
      <c r="C5" s="275"/>
      <c r="D5" s="275"/>
      <c r="E5" s="248">
        <f>SUM(E7:E57)</f>
        <v>2904416.2522399994</v>
      </c>
      <c r="F5" s="248">
        <f>SUM(F7:F57)</f>
        <v>2743595.2642739979</v>
      </c>
      <c r="G5" s="252">
        <f>(F5/E5-1)</f>
        <v>-5.537119131666135E-2</v>
      </c>
      <c r="H5" s="166">
        <f>SUM($H$7:$H$57)</f>
        <v>100.00000000000007</v>
      </c>
      <c r="I5" s="5"/>
      <c r="J5" s="131"/>
    </row>
    <row r="6" spans="1:10" ht="3" customHeight="1" x14ac:dyDescent="0.25">
      <c r="A6" s="206"/>
      <c r="B6" s="4"/>
      <c r="C6" s="4"/>
      <c r="D6" s="4"/>
      <c r="E6" s="249"/>
      <c r="F6" s="249"/>
      <c r="G6" s="242"/>
      <c r="H6" s="101"/>
      <c r="I6" s="5"/>
      <c r="J6" s="131"/>
    </row>
    <row r="7" spans="1:10" ht="12" customHeight="1" x14ac:dyDescent="0.25">
      <c r="A7" s="3" t="s">
        <v>87</v>
      </c>
      <c r="B7" s="126">
        <v>1386431.2078380005</v>
      </c>
      <c r="C7" s="126">
        <v>2130130.8490569973</v>
      </c>
      <c r="D7" s="255">
        <f>IFERROR(((C7/B7-1)),"")</f>
        <v>0.53641294065986966</v>
      </c>
      <c r="E7" s="5">
        <v>737485.40024099941</v>
      </c>
      <c r="F7" s="5">
        <v>718332.74476300029</v>
      </c>
      <c r="G7" s="253">
        <f>IFERROR(((F7/E7-1)),"")</f>
        <v>-2.597021645681441E-2</v>
      </c>
      <c r="H7" s="54">
        <f>(F7/$F$5)*100</f>
        <v>26.182168854015842</v>
      </c>
    </row>
    <row r="8" spans="1:10" ht="12" customHeight="1" x14ac:dyDescent="0.25">
      <c r="A8" s="3" t="s">
        <v>70</v>
      </c>
      <c r="B8" s="126">
        <v>519657.11341099965</v>
      </c>
      <c r="C8" s="126">
        <v>267766.5781870003</v>
      </c>
      <c r="D8" s="255">
        <f t="shared" ref="D8:D57" si="0">IFERROR(((C8/B8-1)),"")</f>
        <v>-0.48472450145174428</v>
      </c>
      <c r="E8" s="250">
        <v>472747.02414999995</v>
      </c>
      <c r="F8" s="250">
        <v>347639.88412599964</v>
      </c>
      <c r="G8" s="253">
        <f t="shared" ref="G8:G57" si="1">IFERROR(((F8/E8-1)),"")</f>
        <v>-0.26463866218712473</v>
      </c>
      <c r="H8" s="54">
        <f t="shared" ref="H8:H43" si="2">(F8/$F$5)*100</f>
        <v>12.670960934100863</v>
      </c>
      <c r="J8" s="131"/>
    </row>
    <row r="9" spans="1:10" ht="12" customHeight="1" x14ac:dyDescent="0.25">
      <c r="A9" s="3" t="s">
        <v>85</v>
      </c>
      <c r="B9" s="126">
        <v>716419.92791699979</v>
      </c>
      <c r="C9" s="126">
        <v>722881.1161280002</v>
      </c>
      <c r="D9" s="255">
        <f t="shared" si="0"/>
        <v>9.0187164806909692E-3</v>
      </c>
      <c r="E9" s="250">
        <v>317216.837115</v>
      </c>
      <c r="F9" s="250">
        <v>279087.31772399991</v>
      </c>
      <c r="G9" s="253">
        <f t="shared" si="1"/>
        <v>-0.12020017517915382</v>
      </c>
      <c r="H9" s="54">
        <f t="shared" si="2"/>
        <v>10.172321018269843</v>
      </c>
      <c r="J9" s="131"/>
    </row>
    <row r="10" spans="1:10" ht="12" customHeight="1" x14ac:dyDescent="0.25">
      <c r="A10" s="3" t="s">
        <v>86</v>
      </c>
      <c r="B10" s="126">
        <v>387819.1073550001</v>
      </c>
      <c r="C10" s="126">
        <v>446347.09871199989</v>
      </c>
      <c r="D10" s="255">
        <f t="shared" si="0"/>
        <v>0.15091569818767248</v>
      </c>
      <c r="E10" s="250">
        <v>251195.60312900002</v>
      </c>
      <c r="F10" s="250">
        <v>246759.17770100001</v>
      </c>
      <c r="G10" s="253">
        <f t="shared" si="1"/>
        <v>-1.7661238384501954E-2</v>
      </c>
      <c r="H10" s="54">
        <f t="shared" si="2"/>
        <v>8.9940080052695635</v>
      </c>
      <c r="J10" s="131"/>
    </row>
    <row r="11" spans="1:10" ht="12" customHeight="1" x14ac:dyDescent="0.25">
      <c r="A11" s="3" t="s">
        <v>84</v>
      </c>
      <c r="B11" s="126">
        <v>199680.910175</v>
      </c>
      <c r="C11" s="126">
        <v>101573.61161299987</v>
      </c>
      <c r="D11" s="255">
        <f t="shared" si="0"/>
        <v>-0.49132036946355595</v>
      </c>
      <c r="E11" s="250">
        <v>219851.06093499996</v>
      </c>
      <c r="F11" s="250">
        <v>168950.20978000006</v>
      </c>
      <c r="G11" s="253">
        <f t="shared" si="1"/>
        <v>-0.2315242461806859</v>
      </c>
      <c r="H11" s="54">
        <f t="shared" si="2"/>
        <v>6.1579859092192732</v>
      </c>
    </row>
    <row r="12" spans="1:10" ht="12" customHeight="1" x14ac:dyDescent="0.25">
      <c r="A12" s="3" t="s">
        <v>81</v>
      </c>
      <c r="B12" s="126">
        <v>88525.123488000143</v>
      </c>
      <c r="C12" s="126">
        <v>89726.434661000007</v>
      </c>
      <c r="D12" s="255">
        <f t="shared" si="0"/>
        <v>1.3570285198898357E-2</v>
      </c>
      <c r="E12" s="250">
        <v>118822.53118700013</v>
      </c>
      <c r="F12" s="250">
        <v>113362.29387199999</v>
      </c>
      <c r="G12" s="253">
        <f t="shared" si="1"/>
        <v>-4.5952878300555167E-2</v>
      </c>
      <c r="H12" s="54">
        <f t="shared" si="2"/>
        <v>4.1318883782953897</v>
      </c>
    </row>
    <row r="13" spans="1:10" ht="12" customHeight="1" x14ac:dyDescent="0.25">
      <c r="A13" s="3" t="s">
        <v>180</v>
      </c>
      <c r="B13" s="126">
        <v>27557.51601200004</v>
      </c>
      <c r="C13" s="126">
        <v>34242.925251999986</v>
      </c>
      <c r="D13" s="255">
        <f t="shared" si="0"/>
        <v>0.2425983980954145</v>
      </c>
      <c r="E13" s="250">
        <v>82597.111344999998</v>
      </c>
      <c r="F13" s="250">
        <v>101688.74941500003</v>
      </c>
      <c r="G13" s="253">
        <f t="shared" si="1"/>
        <v>0.2311417162067102</v>
      </c>
      <c r="H13" s="54">
        <f t="shared" si="2"/>
        <v>3.7064049037826505</v>
      </c>
    </row>
    <row r="14" spans="1:10" ht="12" customHeight="1" x14ac:dyDescent="0.25">
      <c r="A14" s="3" t="s">
        <v>83</v>
      </c>
      <c r="B14" s="126">
        <v>190924.32233</v>
      </c>
      <c r="C14" s="126">
        <v>230064.78663900003</v>
      </c>
      <c r="D14" s="255">
        <f t="shared" si="0"/>
        <v>0.20500512366019219</v>
      </c>
      <c r="E14" s="250">
        <v>82100.204891999994</v>
      </c>
      <c r="F14" s="250">
        <v>128569.10977899996</v>
      </c>
      <c r="G14" s="253">
        <f t="shared" si="1"/>
        <v>0.56600230106767957</v>
      </c>
      <c r="H14" s="54">
        <f t="shared" si="2"/>
        <v>4.686154384838594</v>
      </c>
    </row>
    <row r="15" spans="1:10" ht="12" customHeight="1" x14ac:dyDescent="0.25">
      <c r="A15" s="3" t="s">
        <v>118</v>
      </c>
      <c r="B15" s="126">
        <v>45129.387564000011</v>
      </c>
      <c r="C15" s="126">
        <v>37312.640982999983</v>
      </c>
      <c r="D15" s="255">
        <f t="shared" si="0"/>
        <v>-0.17320745977141283</v>
      </c>
      <c r="E15" s="250">
        <v>64190.790947999936</v>
      </c>
      <c r="F15" s="250">
        <v>69851.858126000006</v>
      </c>
      <c r="G15" s="253">
        <f t="shared" si="1"/>
        <v>8.8191266915312205E-2</v>
      </c>
      <c r="H15" s="54">
        <f t="shared" si="2"/>
        <v>2.5459971824409751</v>
      </c>
    </row>
    <row r="16" spans="1:10" ht="12" customHeight="1" x14ac:dyDescent="0.25">
      <c r="A16" s="3" t="s">
        <v>73</v>
      </c>
      <c r="B16" s="126">
        <v>42835.336046000019</v>
      </c>
      <c r="C16" s="126">
        <v>26961.336503999977</v>
      </c>
      <c r="D16" s="255">
        <f t="shared" si="0"/>
        <v>-0.37058188419377092</v>
      </c>
      <c r="E16" s="250">
        <v>52304.600367999999</v>
      </c>
      <c r="F16" s="250">
        <v>41398.413222999974</v>
      </c>
      <c r="G16" s="253">
        <f t="shared" si="1"/>
        <v>-0.20851296192432889</v>
      </c>
      <c r="H16" s="54">
        <f t="shared" si="2"/>
        <v>1.5089110905705949</v>
      </c>
    </row>
    <row r="17" spans="1:8" ht="12" customHeight="1" x14ac:dyDescent="0.25">
      <c r="A17" s="3" t="s">
        <v>78</v>
      </c>
      <c r="B17" s="126">
        <v>21252.600804000009</v>
      </c>
      <c r="C17" s="126">
        <v>27266.663055000023</v>
      </c>
      <c r="D17" s="255">
        <f t="shared" si="0"/>
        <v>0.28298006001543552</v>
      </c>
      <c r="E17" s="250">
        <v>47042.311729999965</v>
      </c>
      <c r="F17" s="250">
        <v>55831.185685999968</v>
      </c>
      <c r="G17" s="253">
        <f t="shared" si="1"/>
        <v>0.18682912537215168</v>
      </c>
      <c r="H17" s="54">
        <f t="shared" si="2"/>
        <v>2.03496435545765</v>
      </c>
    </row>
    <row r="18" spans="1:8" ht="12" customHeight="1" x14ac:dyDescent="0.25">
      <c r="A18" s="3" t="s">
        <v>233</v>
      </c>
      <c r="B18" s="126">
        <v>15203.462393000007</v>
      </c>
      <c r="C18" s="126">
        <v>13315.085772999993</v>
      </c>
      <c r="D18" s="255">
        <f t="shared" si="0"/>
        <v>-0.1242070109549166</v>
      </c>
      <c r="E18" s="250">
        <v>43203.667591000027</v>
      </c>
      <c r="F18" s="250">
        <v>38166.207724999986</v>
      </c>
      <c r="G18" s="253">
        <f t="shared" si="1"/>
        <v>-0.1165979683412206</v>
      </c>
      <c r="H18" s="54">
        <f t="shared" si="2"/>
        <v>1.3911019683546295</v>
      </c>
    </row>
    <row r="19" spans="1:8" ht="12" customHeight="1" x14ac:dyDescent="0.25">
      <c r="A19" s="3" t="s">
        <v>79</v>
      </c>
      <c r="B19" s="126">
        <v>52568.169630000004</v>
      </c>
      <c r="C19" s="126">
        <v>41070.410693000005</v>
      </c>
      <c r="D19" s="255">
        <f t="shared" si="0"/>
        <v>-0.21872092975514923</v>
      </c>
      <c r="E19" s="250">
        <v>33866.813945999995</v>
      </c>
      <c r="F19" s="250">
        <v>31980.914541000006</v>
      </c>
      <c r="G19" s="253">
        <f t="shared" si="1"/>
        <v>-5.5685763886943129E-2</v>
      </c>
      <c r="H19" s="54">
        <f t="shared" si="2"/>
        <v>1.1656571564123435</v>
      </c>
    </row>
    <row r="20" spans="1:8" ht="12" customHeight="1" x14ac:dyDescent="0.25">
      <c r="A20" s="3" t="s">
        <v>122</v>
      </c>
      <c r="B20" s="126">
        <v>56011.890467000005</v>
      </c>
      <c r="C20" s="126">
        <v>66752.398785999991</v>
      </c>
      <c r="D20" s="255">
        <f t="shared" si="0"/>
        <v>0.19175407631220498</v>
      </c>
      <c r="E20" s="250">
        <v>32190.285062000003</v>
      </c>
      <c r="F20" s="250">
        <v>28260.031700999996</v>
      </c>
      <c r="G20" s="253">
        <f t="shared" si="1"/>
        <v>-0.12209439442459591</v>
      </c>
      <c r="H20" s="54">
        <f t="shared" si="2"/>
        <v>1.0300364659828234</v>
      </c>
    </row>
    <row r="21" spans="1:8" ht="12" customHeight="1" x14ac:dyDescent="0.25">
      <c r="A21" s="3" t="s">
        <v>71</v>
      </c>
      <c r="B21" s="126">
        <v>6920.1337660000063</v>
      </c>
      <c r="C21" s="126">
        <v>8239.1415500000021</v>
      </c>
      <c r="D21" s="255">
        <f t="shared" si="0"/>
        <v>0.19060437682296594</v>
      </c>
      <c r="E21" s="250">
        <v>31062.371441999981</v>
      </c>
      <c r="F21" s="250">
        <v>35868.331636000003</v>
      </c>
      <c r="G21" s="253">
        <f t="shared" si="1"/>
        <v>0.1547196807872111</v>
      </c>
      <c r="H21" s="54">
        <f t="shared" si="2"/>
        <v>1.307347774763395</v>
      </c>
    </row>
    <row r="22" spans="1:8" ht="12" customHeight="1" x14ac:dyDescent="0.25">
      <c r="A22" s="3" t="s">
        <v>230</v>
      </c>
      <c r="B22" s="126">
        <v>4412.6008299999976</v>
      </c>
      <c r="C22" s="126">
        <v>4859.8901260000002</v>
      </c>
      <c r="D22" s="255">
        <f t="shared" si="0"/>
        <v>0.10136636265827903</v>
      </c>
      <c r="E22" s="250">
        <v>30367.739772000008</v>
      </c>
      <c r="F22" s="250">
        <v>14646.766454999997</v>
      </c>
      <c r="G22" s="253">
        <f t="shared" si="1"/>
        <v>-0.51768664494073513</v>
      </c>
      <c r="H22" s="54">
        <f t="shared" si="2"/>
        <v>0.53385303020909614</v>
      </c>
    </row>
    <row r="23" spans="1:8" ht="12" customHeight="1" x14ac:dyDescent="0.25">
      <c r="A23" s="3" t="s">
        <v>80</v>
      </c>
      <c r="B23" s="126">
        <v>6034.8116000000027</v>
      </c>
      <c r="C23" s="126">
        <v>8059.5184290000007</v>
      </c>
      <c r="D23" s="255">
        <f t="shared" si="0"/>
        <v>0.33550456305877008</v>
      </c>
      <c r="E23" s="250">
        <v>28035.738558999983</v>
      </c>
      <c r="F23" s="250">
        <v>32493.731402999998</v>
      </c>
      <c r="G23" s="253">
        <f t="shared" si="1"/>
        <v>0.15901107205071008</v>
      </c>
      <c r="H23" s="54">
        <f t="shared" si="2"/>
        <v>1.1843485745190041</v>
      </c>
    </row>
    <row r="24" spans="1:8" ht="12" customHeight="1" x14ac:dyDescent="0.25">
      <c r="A24" s="3" t="s">
        <v>82</v>
      </c>
      <c r="B24" s="126">
        <v>26590.128265999996</v>
      </c>
      <c r="C24" s="126">
        <v>24763.721212000008</v>
      </c>
      <c r="D24" s="255">
        <f t="shared" si="0"/>
        <v>-6.8687410445302799E-2</v>
      </c>
      <c r="E24" s="250">
        <v>27078.599538999995</v>
      </c>
      <c r="F24" s="250">
        <v>25906.923600000002</v>
      </c>
      <c r="G24" s="253">
        <f t="shared" si="1"/>
        <v>-4.3269443728523926E-2</v>
      </c>
      <c r="H24" s="54">
        <f t="shared" si="2"/>
        <v>0.94426914703307807</v>
      </c>
    </row>
    <row r="25" spans="1:8" ht="12" customHeight="1" x14ac:dyDescent="0.25">
      <c r="A25" s="3" t="s">
        <v>134</v>
      </c>
      <c r="B25" s="126">
        <v>31203.927100000001</v>
      </c>
      <c r="C25" s="126">
        <v>25608.417578999997</v>
      </c>
      <c r="D25" s="255">
        <f t="shared" si="0"/>
        <v>-0.17932068303671955</v>
      </c>
      <c r="E25" s="250">
        <v>21407.451358000009</v>
      </c>
      <c r="F25" s="250">
        <v>18997.213318999995</v>
      </c>
      <c r="G25" s="253">
        <f t="shared" si="1"/>
        <v>-0.11258874298921639</v>
      </c>
      <c r="H25" s="54">
        <f t="shared" si="2"/>
        <v>0.69242040057344179</v>
      </c>
    </row>
    <row r="26" spans="1:8" ht="12" customHeight="1" x14ac:dyDescent="0.25">
      <c r="A26" s="3" t="s">
        <v>72</v>
      </c>
      <c r="B26" s="126">
        <v>6208.3764259999989</v>
      </c>
      <c r="C26" s="126">
        <v>1761.2263939999996</v>
      </c>
      <c r="D26" s="255">
        <f t="shared" si="0"/>
        <v>-0.7163144962305803</v>
      </c>
      <c r="E26" s="250">
        <v>20760.549985000001</v>
      </c>
      <c r="F26" s="250">
        <v>11384.156598999996</v>
      </c>
      <c r="G26" s="253">
        <f t="shared" si="1"/>
        <v>-0.45164474894810958</v>
      </c>
      <c r="H26" s="54">
        <f t="shared" si="2"/>
        <v>0.41493571399688356</v>
      </c>
    </row>
    <row r="27" spans="1:8" ht="12" customHeight="1" x14ac:dyDescent="0.25">
      <c r="A27" s="3" t="s">
        <v>76</v>
      </c>
      <c r="B27" s="126">
        <v>8618.8195429999996</v>
      </c>
      <c r="C27" s="126">
        <v>8107.7803919999997</v>
      </c>
      <c r="D27" s="255">
        <f t="shared" si="0"/>
        <v>-5.9293404212767631E-2</v>
      </c>
      <c r="E27" s="250">
        <v>20653.545004000007</v>
      </c>
      <c r="F27" s="250">
        <v>15622.827607000001</v>
      </c>
      <c r="G27" s="253">
        <f t="shared" si="1"/>
        <v>-0.24357646089451945</v>
      </c>
      <c r="H27" s="54">
        <f t="shared" si="2"/>
        <v>0.56942901930303735</v>
      </c>
    </row>
    <row r="28" spans="1:8" ht="12" customHeight="1" x14ac:dyDescent="0.25">
      <c r="A28" s="3" t="s">
        <v>74</v>
      </c>
      <c r="B28" s="126">
        <v>7500.0566999999937</v>
      </c>
      <c r="C28" s="126">
        <v>33660.429564999977</v>
      </c>
      <c r="D28" s="255">
        <f t="shared" si="0"/>
        <v>3.4880233458768393</v>
      </c>
      <c r="E28" s="250">
        <v>18386.478969000014</v>
      </c>
      <c r="F28" s="250">
        <v>27943.963176000005</v>
      </c>
      <c r="G28" s="253">
        <f t="shared" si="1"/>
        <v>0.51981046632768058</v>
      </c>
      <c r="H28" s="54">
        <f t="shared" si="2"/>
        <v>1.0185162345144394</v>
      </c>
    </row>
    <row r="29" spans="1:8" ht="12" customHeight="1" x14ac:dyDescent="0.25">
      <c r="A29" s="3" t="s">
        <v>139</v>
      </c>
      <c r="B29" s="126">
        <v>4334.7876379999998</v>
      </c>
      <c r="C29" s="126">
        <v>7781.4780199999987</v>
      </c>
      <c r="D29" s="255">
        <f t="shared" si="0"/>
        <v>0.7951232378226134</v>
      </c>
      <c r="E29" s="250">
        <v>15411.033101000006</v>
      </c>
      <c r="F29" s="250">
        <v>13595.112018000003</v>
      </c>
      <c r="G29" s="253">
        <f t="shared" si="1"/>
        <v>-0.11783253407470584</v>
      </c>
      <c r="H29" s="54">
        <f t="shared" si="2"/>
        <v>0.49552177739297498</v>
      </c>
    </row>
    <row r="30" spans="1:8" ht="12" customHeight="1" x14ac:dyDescent="0.25">
      <c r="A30" s="3" t="s">
        <v>128</v>
      </c>
      <c r="B30" s="126">
        <v>2117.434225</v>
      </c>
      <c r="C30" s="126">
        <v>2455.6553890000005</v>
      </c>
      <c r="D30" s="255">
        <f t="shared" si="0"/>
        <v>0.15973160346928861</v>
      </c>
      <c r="E30" s="250">
        <v>14430.494876000002</v>
      </c>
      <c r="F30" s="250">
        <v>15710.468974000003</v>
      </c>
      <c r="G30" s="253">
        <f t="shared" si="1"/>
        <v>8.8699251758079578E-2</v>
      </c>
      <c r="H30" s="54">
        <f t="shared" si="2"/>
        <v>0.57262341784065085</v>
      </c>
    </row>
    <row r="31" spans="1:8" ht="12" customHeight="1" x14ac:dyDescent="0.25">
      <c r="A31" s="3" t="s">
        <v>121</v>
      </c>
      <c r="B31" s="126">
        <v>3749.9604849999964</v>
      </c>
      <c r="C31" s="126">
        <v>3271.1065320000002</v>
      </c>
      <c r="D31" s="255">
        <f t="shared" si="0"/>
        <v>-0.12769573303917003</v>
      </c>
      <c r="E31" s="250">
        <v>13304.808893000007</v>
      </c>
      <c r="F31" s="250">
        <v>11539.211876000007</v>
      </c>
      <c r="G31" s="253">
        <f t="shared" si="1"/>
        <v>-0.13270367362652802</v>
      </c>
      <c r="H31" s="54">
        <f t="shared" si="2"/>
        <v>0.42058725010423426</v>
      </c>
    </row>
    <row r="32" spans="1:8" ht="12" customHeight="1" x14ac:dyDescent="0.25">
      <c r="A32" s="3" t="s">
        <v>129</v>
      </c>
      <c r="B32" s="126">
        <v>4624.4899029999997</v>
      </c>
      <c r="C32" s="126">
        <v>3486.8276719999999</v>
      </c>
      <c r="D32" s="255">
        <f t="shared" si="0"/>
        <v>-0.24600815546423305</v>
      </c>
      <c r="E32" s="250">
        <v>10198.208159999996</v>
      </c>
      <c r="F32" s="250">
        <v>12564.470379999997</v>
      </c>
      <c r="G32" s="253">
        <f t="shared" si="1"/>
        <v>0.23202725252079981</v>
      </c>
      <c r="H32" s="54">
        <f t="shared" si="2"/>
        <v>0.45795641010208438</v>
      </c>
    </row>
    <row r="33" spans="1:8" ht="12" customHeight="1" x14ac:dyDescent="0.25">
      <c r="A33" s="3" t="s">
        <v>138</v>
      </c>
      <c r="B33" s="126">
        <v>3922.6488350000018</v>
      </c>
      <c r="C33" s="126">
        <v>13112.926079000001</v>
      </c>
      <c r="D33" s="255">
        <f t="shared" si="0"/>
        <v>2.3428753453532107</v>
      </c>
      <c r="E33" s="250">
        <v>10148.972352999996</v>
      </c>
      <c r="F33" s="250">
        <v>16565.51237299999</v>
      </c>
      <c r="G33" s="253">
        <f t="shared" si="1"/>
        <v>0.63223544185764702</v>
      </c>
      <c r="H33" s="54">
        <f t="shared" si="2"/>
        <v>0.60378848836450039</v>
      </c>
    </row>
    <row r="34" spans="1:8" ht="12" customHeight="1" x14ac:dyDescent="0.25">
      <c r="A34" s="3" t="s">
        <v>120</v>
      </c>
      <c r="B34" s="126">
        <v>2987.265431999997</v>
      </c>
      <c r="C34" s="126">
        <v>3681.262404000001</v>
      </c>
      <c r="D34" s="255">
        <f t="shared" si="0"/>
        <v>0.23231848250437115</v>
      </c>
      <c r="E34" s="250">
        <v>9481.6472419999991</v>
      </c>
      <c r="F34" s="250">
        <v>11019.125402000003</v>
      </c>
      <c r="G34" s="253">
        <f t="shared" si="1"/>
        <v>0.16215306483767677</v>
      </c>
      <c r="H34" s="54">
        <f t="shared" si="2"/>
        <v>0.40163086536438725</v>
      </c>
    </row>
    <row r="35" spans="1:8" ht="12" customHeight="1" x14ac:dyDescent="0.25">
      <c r="A35" s="3" t="s">
        <v>141</v>
      </c>
      <c r="B35" s="126">
        <v>1454.6558949999999</v>
      </c>
      <c r="C35" s="126">
        <v>1589.2221119999999</v>
      </c>
      <c r="D35" s="255">
        <f t="shared" si="0"/>
        <v>9.250725031434337E-2</v>
      </c>
      <c r="E35" s="250">
        <v>8682.1124760000002</v>
      </c>
      <c r="F35" s="250">
        <v>9591.8256849999998</v>
      </c>
      <c r="G35" s="253">
        <f t="shared" si="1"/>
        <v>0.1047801685954568</v>
      </c>
      <c r="H35" s="54">
        <f t="shared" si="2"/>
        <v>0.34960789624843447</v>
      </c>
    </row>
    <row r="36" spans="1:8" ht="12" customHeight="1" x14ac:dyDescent="0.25">
      <c r="A36" s="3" t="s">
        <v>140</v>
      </c>
      <c r="B36" s="126">
        <v>567.96232500000008</v>
      </c>
      <c r="C36" s="126">
        <v>747.98058400000014</v>
      </c>
      <c r="D36" s="255">
        <f t="shared" si="0"/>
        <v>0.31695457792909076</v>
      </c>
      <c r="E36" s="250">
        <v>7421.2283279999992</v>
      </c>
      <c r="F36" s="250">
        <v>6209.1122660000001</v>
      </c>
      <c r="G36" s="253">
        <f t="shared" si="1"/>
        <v>-0.16333092157085827</v>
      </c>
      <c r="H36" s="54">
        <f t="shared" si="2"/>
        <v>0.22631298234300742</v>
      </c>
    </row>
    <row r="37" spans="1:8" ht="12" customHeight="1" x14ac:dyDescent="0.25">
      <c r="A37" s="3" t="s">
        <v>123</v>
      </c>
      <c r="B37" s="126">
        <v>3467.3119140000003</v>
      </c>
      <c r="C37" s="126">
        <v>20584.216226000004</v>
      </c>
      <c r="D37" s="255">
        <f t="shared" si="0"/>
        <v>4.9366496976770122</v>
      </c>
      <c r="E37" s="250">
        <v>6586.2503029999971</v>
      </c>
      <c r="F37" s="250">
        <v>28949.605516000014</v>
      </c>
      <c r="G37" s="253">
        <f t="shared" si="1"/>
        <v>3.3954608744240478</v>
      </c>
      <c r="H37" s="54">
        <f t="shared" si="2"/>
        <v>1.0551704142724774</v>
      </c>
    </row>
    <row r="38" spans="1:8" ht="12" customHeight="1" x14ac:dyDescent="0.25">
      <c r="A38" s="3" t="s">
        <v>142</v>
      </c>
      <c r="B38" s="126">
        <v>3380.1289600000009</v>
      </c>
      <c r="C38" s="126">
        <v>1705.7141099999994</v>
      </c>
      <c r="D38" s="255">
        <f t="shared" si="0"/>
        <v>-0.4953701086008272</v>
      </c>
      <c r="E38" s="250">
        <v>6262.8428640000002</v>
      </c>
      <c r="F38" s="250">
        <v>2854.3062390000009</v>
      </c>
      <c r="G38" s="253">
        <f t="shared" si="1"/>
        <v>-0.54424750852251291</v>
      </c>
      <c r="H38" s="54">
        <f t="shared" si="2"/>
        <v>0.10403525170667981</v>
      </c>
    </row>
    <row r="39" spans="1:8" ht="12" customHeight="1" x14ac:dyDescent="0.25">
      <c r="A39" s="5" t="s">
        <v>231</v>
      </c>
      <c r="B39" s="126">
        <v>468.44243500000005</v>
      </c>
      <c r="C39" s="126">
        <v>1716.2231179999997</v>
      </c>
      <c r="D39" s="255">
        <f t="shared" si="0"/>
        <v>2.6636798670897512</v>
      </c>
      <c r="E39" s="250">
        <v>5982.640778</v>
      </c>
      <c r="F39" s="250">
        <v>7385.4682669999993</v>
      </c>
      <c r="G39" s="253">
        <f t="shared" si="1"/>
        <v>0.23448298854222127</v>
      </c>
      <c r="H39" s="54">
        <f t="shared" si="2"/>
        <v>0.26918942320577016</v>
      </c>
    </row>
    <row r="40" spans="1:8" ht="12" customHeight="1" x14ac:dyDescent="0.25">
      <c r="A40" s="3" t="s">
        <v>126</v>
      </c>
      <c r="B40" s="126">
        <v>2550.134524999999</v>
      </c>
      <c r="C40" s="126">
        <v>3145.0967930000002</v>
      </c>
      <c r="D40" s="255">
        <f t="shared" si="0"/>
        <v>0.23330622842338156</v>
      </c>
      <c r="E40" s="250">
        <v>5181.6252130000012</v>
      </c>
      <c r="F40" s="250">
        <v>4823.3169639999987</v>
      </c>
      <c r="G40" s="253">
        <f t="shared" si="1"/>
        <v>-6.9149781057312953E-2</v>
      </c>
      <c r="H40" s="54">
        <f t="shared" si="2"/>
        <v>0.175802787926022</v>
      </c>
    </row>
    <row r="41" spans="1:8" ht="12" customHeight="1" x14ac:dyDescent="0.25">
      <c r="A41" s="3" t="s">
        <v>192</v>
      </c>
      <c r="B41" s="126">
        <v>1855.6046549999999</v>
      </c>
      <c r="C41" s="126">
        <v>5404.6557150000017</v>
      </c>
      <c r="D41" s="255">
        <f t="shared" si="0"/>
        <v>1.9126116387113732</v>
      </c>
      <c r="E41" s="250">
        <v>4328.9194230000012</v>
      </c>
      <c r="F41" s="250">
        <v>8310.1137889999991</v>
      </c>
      <c r="G41" s="253">
        <f t="shared" si="1"/>
        <v>0.91967393637485984</v>
      </c>
      <c r="H41" s="54">
        <f t="shared" si="2"/>
        <v>0.30289138843513047</v>
      </c>
    </row>
    <row r="42" spans="1:8" ht="12" customHeight="1" x14ac:dyDescent="0.25">
      <c r="A42" s="3" t="s">
        <v>185</v>
      </c>
      <c r="B42" s="126">
        <v>308.10531500000002</v>
      </c>
      <c r="C42" s="126">
        <v>295.35814999999997</v>
      </c>
      <c r="D42" s="255">
        <f t="shared" si="0"/>
        <v>-4.1372752690098991E-2</v>
      </c>
      <c r="E42" s="250">
        <v>3987.7006650000003</v>
      </c>
      <c r="F42" s="250">
        <v>4240.3570930000005</v>
      </c>
      <c r="G42" s="253">
        <f t="shared" si="1"/>
        <v>6.3358925161450141E-2</v>
      </c>
      <c r="H42" s="54">
        <f t="shared" si="2"/>
        <v>0.15455476061707196</v>
      </c>
    </row>
    <row r="43" spans="1:8" ht="12" customHeight="1" x14ac:dyDescent="0.25">
      <c r="A43" s="3" t="s">
        <v>124</v>
      </c>
      <c r="B43" s="126">
        <v>1246.9151149999998</v>
      </c>
      <c r="C43" s="126">
        <v>1067.9894449999999</v>
      </c>
      <c r="D43" s="255">
        <f t="shared" si="0"/>
        <v>-0.14349466763822161</v>
      </c>
      <c r="E43" s="250">
        <v>3954.0809940000013</v>
      </c>
      <c r="F43" s="250">
        <v>3881.0829119999999</v>
      </c>
      <c r="G43" s="253">
        <f t="shared" si="1"/>
        <v>-1.8461453397330518E-2</v>
      </c>
      <c r="H43" s="54">
        <f t="shared" si="2"/>
        <v>0.1414597467249602</v>
      </c>
    </row>
    <row r="44" spans="1:8" ht="12" customHeight="1" x14ac:dyDescent="0.25">
      <c r="A44" s="3" t="s">
        <v>241</v>
      </c>
      <c r="B44" s="126">
        <v>1747.6030000000001</v>
      </c>
      <c r="C44" s="126">
        <v>969.63700000000006</v>
      </c>
      <c r="D44" s="255">
        <f t="shared" si="0"/>
        <v>-0.44516174440075917</v>
      </c>
      <c r="E44" s="250">
        <v>2647.247257</v>
      </c>
      <c r="F44" s="250">
        <v>2179.0820970000004</v>
      </c>
      <c r="G44" s="253">
        <f t="shared" si="1"/>
        <v>-0.17684980455152077</v>
      </c>
      <c r="H44" s="54">
        <f>(F44/$F$5)*100</f>
        <v>7.9424327829076588E-2</v>
      </c>
    </row>
    <row r="45" spans="1:8" ht="12" customHeight="1" x14ac:dyDescent="0.25">
      <c r="A45" s="3" t="s">
        <v>77</v>
      </c>
      <c r="B45" s="126">
        <v>490.8512300000001</v>
      </c>
      <c r="C45" s="126">
        <v>623.78167600000018</v>
      </c>
      <c r="D45" s="255">
        <f t="shared" si="0"/>
        <v>0.27081616154858179</v>
      </c>
      <c r="E45" s="250">
        <v>2214.9653439999997</v>
      </c>
      <c r="F45" s="250">
        <v>2362.6165919999999</v>
      </c>
      <c r="G45" s="253">
        <f t="shared" si="1"/>
        <v>6.6660748620724242E-2</v>
      </c>
      <c r="H45" s="54">
        <f t="shared" ref="H45:H57" si="3">(F45/$F$5)*100</f>
        <v>8.6113889419662221E-2</v>
      </c>
    </row>
    <row r="46" spans="1:8" ht="12" customHeight="1" x14ac:dyDescent="0.25">
      <c r="A46" s="3" t="s">
        <v>132</v>
      </c>
      <c r="B46" s="126">
        <v>3425.2534000000001</v>
      </c>
      <c r="C46" s="126">
        <v>7225.6044000000002</v>
      </c>
      <c r="D46" s="255">
        <f t="shared" si="0"/>
        <v>1.1095094453449779</v>
      </c>
      <c r="E46" s="250">
        <v>1853.988973</v>
      </c>
      <c r="F46" s="250">
        <v>4858.8116820000005</v>
      </c>
      <c r="G46" s="253">
        <f t="shared" si="1"/>
        <v>1.6207338623690943</v>
      </c>
      <c r="H46" s="54">
        <f t="shared" si="3"/>
        <v>0.1770965180349123</v>
      </c>
    </row>
    <row r="47" spans="1:8" ht="12" customHeight="1" x14ac:dyDescent="0.25">
      <c r="A47" s="3" t="s">
        <v>193</v>
      </c>
      <c r="B47" s="126">
        <v>163.179011</v>
      </c>
      <c r="C47" s="126">
        <v>207.24661600000002</v>
      </c>
      <c r="D47" s="255">
        <f t="shared" si="0"/>
        <v>0.27005682121703756</v>
      </c>
      <c r="E47" s="250">
        <v>1700.0928629999999</v>
      </c>
      <c r="F47" s="250">
        <v>954.33259299999997</v>
      </c>
      <c r="G47" s="253">
        <f t="shared" si="1"/>
        <v>-0.43865854991239961</v>
      </c>
      <c r="H47" s="54">
        <f t="shared" si="3"/>
        <v>3.4784015172607201E-2</v>
      </c>
    </row>
    <row r="48" spans="1:8" ht="12" customHeight="1" x14ac:dyDescent="0.25">
      <c r="A48" s="3" t="s">
        <v>235</v>
      </c>
      <c r="B48" s="126">
        <v>512.73013000000003</v>
      </c>
      <c r="C48" s="126">
        <v>353.27800000000002</v>
      </c>
      <c r="D48" s="255">
        <f t="shared" si="0"/>
        <v>-0.31098646377578787</v>
      </c>
      <c r="E48" s="250">
        <v>1307.2895899999999</v>
      </c>
      <c r="F48" s="250">
        <v>764.97815200000014</v>
      </c>
      <c r="G48" s="253">
        <f t="shared" si="1"/>
        <v>-0.41483649999844319</v>
      </c>
      <c r="H48" s="54">
        <f t="shared" si="3"/>
        <v>2.7882325135971775E-2</v>
      </c>
    </row>
    <row r="49" spans="1:8" ht="12" customHeight="1" x14ac:dyDescent="0.25">
      <c r="A49" s="3" t="s">
        <v>339</v>
      </c>
      <c r="B49" s="126">
        <v>778.36377999999991</v>
      </c>
      <c r="C49" s="126">
        <v>119.91290000000001</v>
      </c>
      <c r="D49" s="255">
        <f t="shared" si="0"/>
        <v>-0.84594234330893459</v>
      </c>
      <c r="E49" s="250">
        <v>1183.0882099999999</v>
      </c>
      <c r="F49" s="250">
        <v>240.103309</v>
      </c>
      <c r="G49" s="253">
        <f t="shared" si="1"/>
        <v>-0.79705375561134195</v>
      </c>
      <c r="H49" s="54">
        <f t="shared" si="3"/>
        <v>8.7514114099309544E-3</v>
      </c>
    </row>
    <row r="50" spans="1:8" ht="12" customHeight="1" x14ac:dyDescent="0.25">
      <c r="A50" s="3" t="s">
        <v>343</v>
      </c>
      <c r="B50" s="126">
        <v>330.26499999999999</v>
      </c>
      <c r="C50" s="126">
        <v>67.480364000000009</v>
      </c>
      <c r="D50" s="255">
        <f t="shared" si="0"/>
        <v>-0.79567812514193148</v>
      </c>
      <c r="E50" s="250">
        <v>1149.3568110000001</v>
      </c>
      <c r="F50" s="250">
        <v>572.70007099999998</v>
      </c>
      <c r="G50" s="253">
        <f t="shared" si="1"/>
        <v>-0.50172125355769959</v>
      </c>
      <c r="H50" s="54">
        <f t="shared" si="3"/>
        <v>2.0874072734323158E-2</v>
      </c>
    </row>
    <row r="51" spans="1:8" ht="12" customHeight="1" x14ac:dyDescent="0.25">
      <c r="A51" s="3" t="s">
        <v>125</v>
      </c>
      <c r="B51" s="126">
        <v>212.30151199999992</v>
      </c>
      <c r="C51" s="126">
        <v>194.59082799999999</v>
      </c>
      <c r="D51" s="255">
        <f t="shared" si="0"/>
        <v>-8.3422316841530231E-2</v>
      </c>
      <c r="E51" s="250">
        <v>1130.8924429999997</v>
      </c>
      <c r="F51" s="250">
        <v>1127.1930770000001</v>
      </c>
      <c r="G51" s="253">
        <f t="shared" si="1"/>
        <v>-3.2711917237557842E-3</v>
      </c>
      <c r="H51" s="54">
        <f t="shared" si="3"/>
        <v>4.1084524808664688E-2</v>
      </c>
    </row>
    <row r="52" spans="1:8" ht="12" customHeight="1" x14ac:dyDescent="0.25">
      <c r="A52" s="3" t="s">
        <v>329</v>
      </c>
      <c r="B52" s="126">
        <v>216.02343499999998</v>
      </c>
      <c r="C52" s="126">
        <v>329.82460299999997</v>
      </c>
      <c r="D52" s="255">
        <f t="shared" si="0"/>
        <v>0.52680010388687681</v>
      </c>
      <c r="E52" s="250">
        <v>1086.3501370000001</v>
      </c>
      <c r="F52" s="250">
        <v>1474.940388</v>
      </c>
      <c r="G52" s="253">
        <f t="shared" si="1"/>
        <v>0.3577025838769694</v>
      </c>
      <c r="H52" s="54">
        <f t="shared" si="3"/>
        <v>5.3759401293845516E-2</v>
      </c>
    </row>
    <row r="53" spans="1:8" ht="12" customHeight="1" x14ac:dyDescent="0.25">
      <c r="A53" s="3" t="s">
        <v>340</v>
      </c>
      <c r="B53" s="126">
        <v>121.17935600000001</v>
      </c>
      <c r="C53" s="126">
        <v>228.64326999999997</v>
      </c>
      <c r="D53" s="255">
        <f t="shared" si="0"/>
        <v>0.88681700866606317</v>
      </c>
      <c r="E53" s="250">
        <v>992.731223</v>
      </c>
      <c r="F53" s="250">
        <v>867.61794300000008</v>
      </c>
      <c r="G53" s="253">
        <f t="shared" si="1"/>
        <v>-0.12602935930826453</v>
      </c>
      <c r="H53" s="54">
        <f t="shared" si="3"/>
        <v>3.1623394102540364E-2</v>
      </c>
    </row>
    <row r="54" spans="1:8" ht="12" customHeight="1" x14ac:dyDescent="0.25">
      <c r="A54" s="3" t="s">
        <v>131</v>
      </c>
      <c r="B54" s="126">
        <v>836.5857850000001</v>
      </c>
      <c r="C54" s="126">
        <v>785.74141899999984</v>
      </c>
      <c r="D54" s="255">
        <f t="shared" si="0"/>
        <v>-6.0776033864835766E-2</v>
      </c>
      <c r="E54" s="250">
        <v>982.29423499999996</v>
      </c>
      <c r="F54" s="250">
        <v>694.79708099999993</v>
      </c>
      <c r="G54" s="253">
        <f t="shared" si="1"/>
        <v>-0.29267926427360136</v>
      </c>
      <c r="H54" s="54">
        <f t="shared" si="3"/>
        <v>2.5324328629932051E-2</v>
      </c>
    </row>
    <row r="55" spans="1:8" ht="12" customHeight="1" x14ac:dyDescent="0.25">
      <c r="A55" s="3" t="s">
        <v>184</v>
      </c>
      <c r="B55" s="126">
        <v>336.29565299999996</v>
      </c>
      <c r="C55" s="126">
        <v>425.90391</v>
      </c>
      <c r="D55" s="255">
        <f t="shared" si="0"/>
        <v>0.26645678051627986</v>
      </c>
      <c r="E55" s="250">
        <v>940.58491700000002</v>
      </c>
      <c r="F55" s="250">
        <v>1118.0067949999998</v>
      </c>
      <c r="G55" s="253">
        <f t="shared" si="1"/>
        <v>0.18862930373781417</v>
      </c>
      <c r="H55" s="54">
        <f t="shared" si="3"/>
        <v>4.0749698381471855E-2</v>
      </c>
    </row>
    <row r="56" spans="1:8" ht="12" customHeight="1" x14ac:dyDescent="0.25">
      <c r="A56" s="3" t="s">
        <v>236</v>
      </c>
      <c r="B56" s="126">
        <v>243.67340900000002</v>
      </c>
      <c r="C56" s="126">
        <v>270.33589999999987</v>
      </c>
      <c r="D56" s="255">
        <f t="shared" si="0"/>
        <v>0.10941896003104645</v>
      </c>
      <c r="E56" s="250">
        <v>813.53555000000006</v>
      </c>
      <c r="F56" s="250">
        <v>968.64645599999994</v>
      </c>
      <c r="G56" s="253">
        <f t="shared" si="1"/>
        <v>0.19066272641681103</v>
      </c>
      <c r="H56" s="54">
        <f t="shared" si="3"/>
        <v>3.5305734362984488E-2</v>
      </c>
    </row>
    <row r="57" spans="1:8" ht="12" customHeight="1" x14ac:dyDescent="0.25">
      <c r="A57" s="106" t="s">
        <v>18</v>
      </c>
      <c r="B57" s="127">
        <v>2407.1703379999999</v>
      </c>
      <c r="C57" s="127">
        <v>5323.9679440000009</v>
      </c>
      <c r="D57" s="254">
        <f t="shared" si="0"/>
        <v>1.2117121750608746</v>
      </c>
      <c r="E57" s="251">
        <v>8484.5517509999954</v>
      </c>
      <c r="F57" s="251">
        <v>15430.336326999999</v>
      </c>
      <c r="G57" s="254">
        <f t="shared" si="1"/>
        <v>0.81863895463674541</v>
      </c>
      <c r="H57" s="147">
        <f t="shared" si="3"/>
        <v>0.56241299611235218</v>
      </c>
    </row>
    <row r="58" spans="1:8" ht="8.1" customHeight="1" x14ac:dyDescent="0.25">
      <c r="A58" s="8" t="s">
        <v>44</v>
      </c>
      <c r="B58" s="29"/>
      <c r="C58" s="9"/>
      <c r="D58" s="32"/>
      <c r="E58" s="9"/>
      <c r="F58" s="9"/>
      <c r="G58" s="32"/>
      <c r="H58" s="10"/>
    </row>
    <row r="59" spans="1:8" ht="8.1" customHeight="1" x14ac:dyDescent="0.25">
      <c r="A59" s="11" t="s">
        <v>20</v>
      </c>
      <c r="B59" s="29"/>
      <c r="C59" s="9"/>
      <c r="D59" s="32"/>
      <c r="E59" s="9"/>
      <c r="F59" s="9"/>
      <c r="G59" s="32"/>
      <c r="H59" s="10"/>
    </row>
    <row r="60" spans="1:8" ht="8.1" customHeight="1" x14ac:dyDescent="0.25">
      <c r="A60" s="11" t="s">
        <v>229</v>
      </c>
      <c r="B60" s="11"/>
      <c r="C60" s="11"/>
      <c r="D60" s="11"/>
      <c r="E60" s="11"/>
      <c r="F60" s="11"/>
      <c r="G60" s="11"/>
      <c r="H60" s="10"/>
    </row>
    <row r="61" spans="1:8" x14ac:dyDescent="0.25">
      <c r="A61" s="10"/>
      <c r="B61" s="9"/>
      <c r="C61" s="9"/>
      <c r="D61" s="32"/>
      <c r="E61" s="9"/>
      <c r="F61" s="9"/>
      <c r="G61" s="32"/>
      <c r="H61" s="10"/>
    </row>
    <row r="62" spans="1:8" x14ac:dyDescent="0.25">
      <c r="B62" s="26"/>
      <c r="C62" s="26"/>
      <c r="D62" s="33"/>
      <c r="E62" s="26"/>
      <c r="F62" s="26"/>
      <c r="G62" s="33"/>
    </row>
    <row r="63" spans="1:8" x14ac:dyDescent="0.25">
      <c r="B63" s="26"/>
      <c r="C63" s="26"/>
      <c r="D63" s="26"/>
      <c r="E63" s="26"/>
      <c r="F63" s="26"/>
      <c r="G63" s="26"/>
      <c r="H63" s="26"/>
    </row>
    <row r="64" spans="1:8" x14ac:dyDescent="0.25">
      <c r="B64" s="26"/>
      <c r="C64" s="26"/>
      <c r="D64" s="33"/>
      <c r="E64" s="26"/>
      <c r="F64" s="26"/>
      <c r="G64" s="33"/>
    </row>
    <row r="65" spans="2:7" x14ac:dyDescent="0.25">
      <c r="B65" s="26"/>
      <c r="C65" s="26"/>
      <c r="D65" s="33"/>
      <c r="E65" s="26"/>
      <c r="F65" s="26"/>
      <c r="G65" s="33"/>
    </row>
    <row r="66" spans="2:7" x14ac:dyDescent="0.25">
      <c r="B66" s="26"/>
      <c r="C66" s="26"/>
      <c r="D66" s="33"/>
      <c r="E66" s="26"/>
      <c r="F66" s="26"/>
      <c r="G66" s="33"/>
    </row>
    <row r="67" spans="2:7" x14ac:dyDescent="0.25">
      <c r="B67" s="26"/>
      <c r="C67" s="26"/>
      <c r="D67" s="33"/>
      <c r="E67" s="26"/>
      <c r="F67" s="26"/>
      <c r="G67" s="33"/>
    </row>
    <row r="68" spans="2:7" x14ac:dyDescent="0.25">
      <c r="B68" s="26"/>
      <c r="C68" s="26"/>
      <c r="D68" s="33"/>
      <c r="E68" s="26"/>
      <c r="F68" s="26"/>
      <c r="G68" s="33"/>
    </row>
    <row r="69" spans="2:7" x14ac:dyDescent="0.25">
      <c r="B69" s="26"/>
      <c r="C69" s="26"/>
      <c r="D69" s="33"/>
      <c r="E69" s="26"/>
      <c r="F69" s="26"/>
      <c r="G69" s="33"/>
    </row>
    <row r="70" spans="2:7" x14ac:dyDescent="0.25">
      <c r="B70" s="26"/>
      <c r="C70" s="26"/>
      <c r="D70" s="33"/>
      <c r="E70" s="26"/>
      <c r="F70" s="26"/>
      <c r="G70" s="33"/>
    </row>
    <row r="71" spans="2:7" x14ac:dyDescent="0.25">
      <c r="B71" s="26"/>
      <c r="C71" s="26"/>
      <c r="D71" s="33"/>
      <c r="E71" s="26"/>
      <c r="F71" s="26"/>
      <c r="G71" s="33"/>
    </row>
    <row r="72" spans="2:7" x14ac:dyDescent="0.25">
      <c r="B72" s="26"/>
      <c r="C72" s="26"/>
      <c r="D72" s="33"/>
      <c r="E72" s="26"/>
      <c r="F72" s="26"/>
      <c r="G72" s="33"/>
    </row>
    <row r="73" spans="2:7" x14ac:dyDescent="0.25">
      <c r="B73" s="26"/>
      <c r="C73" s="26"/>
      <c r="D73" s="33"/>
      <c r="E73" s="26"/>
      <c r="F73" s="26"/>
      <c r="G73" s="33"/>
    </row>
    <row r="74" spans="2:7" x14ac:dyDescent="0.25">
      <c r="B74" s="26"/>
      <c r="C74" s="26"/>
      <c r="D74" s="33"/>
      <c r="E74" s="26"/>
      <c r="F74" s="26"/>
      <c r="G74" s="33"/>
    </row>
    <row r="75" spans="2:7" x14ac:dyDescent="0.25">
      <c r="B75" s="26"/>
      <c r="C75" s="26"/>
      <c r="D75" s="33"/>
      <c r="E75" s="26"/>
      <c r="F75" s="26"/>
      <c r="G75" s="33"/>
    </row>
    <row r="76" spans="2:7" x14ac:dyDescent="0.25">
      <c r="B76" s="26"/>
      <c r="C76" s="26"/>
      <c r="D76" s="33"/>
      <c r="E76" s="26"/>
      <c r="F76" s="26"/>
      <c r="G76" s="33"/>
    </row>
    <row r="77" spans="2:7" x14ac:dyDescent="0.25">
      <c r="B77" s="26"/>
      <c r="C77" s="26"/>
      <c r="D77" s="33"/>
      <c r="E77" s="26"/>
      <c r="F77" s="26"/>
      <c r="G77" s="33"/>
    </row>
    <row r="78" spans="2:7" x14ac:dyDescent="0.25">
      <c r="B78" s="26"/>
      <c r="C78" s="26"/>
      <c r="D78" s="33"/>
      <c r="E78" s="26"/>
      <c r="F78" s="26"/>
      <c r="G78" s="33"/>
    </row>
    <row r="79" spans="2:7" x14ac:dyDescent="0.25">
      <c r="B79" s="26"/>
      <c r="C79" s="26"/>
      <c r="D79" s="33"/>
      <c r="E79" s="26"/>
      <c r="F79" s="26"/>
      <c r="G79" s="33"/>
    </row>
    <row r="80" spans="2:7" x14ac:dyDescent="0.25">
      <c r="B80" s="26"/>
      <c r="C80" s="26"/>
      <c r="D80" s="33"/>
      <c r="E80" s="26"/>
      <c r="F80" s="26"/>
      <c r="G80" s="33"/>
    </row>
    <row r="81" spans="2:7" x14ac:dyDescent="0.25">
      <c r="B81" s="26"/>
      <c r="C81" s="26"/>
      <c r="D81" s="33"/>
      <c r="E81" s="26"/>
      <c r="F81" s="26"/>
      <c r="G81" s="33"/>
    </row>
    <row r="82" spans="2:7" x14ac:dyDescent="0.25">
      <c r="B82" s="26"/>
      <c r="C82" s="26"/>
      <c r="D82" s="33"/>
      <c r="E82" s="26"/>
      <c r="F82" s="26"/>
      <c r="G82" s="33"/>
    </row>
    <row r="83" spans="2:7" x14ac:dyDescent="0.25">
      <c r="B83" s="26"/>
      <c r="C83" s="26"/>
      <c r="D83" s="33"/>
      <c r="E83" s="26"/>
      <c r="F83" s="26"/>
      <c r="G83" s="33"/>
    </row>
    <row r="84" spans="2:7" x14ac:dyDescent="0.25">
      <c r="B84" s="26"/>
      <c r="C84" s="26"/>
      <c r="D84" s="33"/>
      <c r="E84" s="26"/>
      <c r="F84" s="26"/>
      <c r="G84" s="33"/>
    </row>
    <row r="85" spans="2:7" x14ac:dyDescent="0.25">
      <c r="B85" s="26"/>
      <c r="C85" s="26"/>
      <c r="D85" s="33"/>
      <c r="E85" s="26"/>
      <c r="F85" s="26"/>
      <c r="G85" s="33"/>
    </row>
    <row r="86" spans="2:7" x14ac:dyDescent="0.25">
      <c r="B86" s="26"/>
      <c r="C86" s="26"/>
      <c r="D86" s="33"/>
      <c r="E86" s="26"/>
      <c r="F86" s="26"/>
      <c r="G86" s="33"/>
    </row>
    <row r="87" spans="2:7" x14ac:dyDescent="0.25">
      <c r="B87" s="26"/>
      <c r="C87" s="26"/>
      <c r="D87" s="33"/>
      <c r="E87" s="26"/>
      <c r="F87" s="26"/>
      <c r="G87" s="33"/>
    </row>
    <row r="88" spans="2:7" x14ac:dyDescent="0.25">
      <c r="B88" s="26"/>
      <c r="C88" s="26"/>
      <c r="D88" s="33"/>
      <c r="E88" s="26"/>
      <c r="F88" s="26"/>
      <c r="G88" s="33"/>
    </row>
    <row r="89" spans="2:7" x14ac:dyDescent="0.25">
      <c r="B89" s="26"/>
      <c r="C89" s="26"/>
      <c r="D89" s="33"/>
      <c r="E89" s="26"/>
      <c r="F89" s="26"/>
      <c r="G89" s="33"/>
    </row>
    <row r="90" spans="2:7" x14ac:dyDescent="0.25">
      <c r="B90" s="26"/>
      <c r="C90" s="26"/>
      <c r="D90" s="33"/>
      <c r="E90" s="26"/>
      <c r="F90" s="26"/>
      <c r="G90" s="33"/>
    </row>
    <row r="91" spans="2:7" x14ac:dyDescent="0.25">
      <c r="B91" s="26"/>
      <c r="C91" s="26"/>
      <c r="D91" s="33"/>
      <c r="E91" s="26"/>
      <c r="F91" s="26"/>
      <c r="G91" s="33"/>
    </row>
    <row r="92" spans="2:7" x14ac:dyDescent="0.25">
      <c r="B92" s="26"/>
      <c r="C92" s="26"/>
      <c r="D92" s="33"/>
      <c r="E92" s="26"/>
      <c r="F92" s="26"/>
      <c r="G92" s="33"/>
    </row>
    <row r="93" spans="2:7" x14ac:dyDescent="0.25">
      <c r="B93" s="26"/>
      <c r="C93" s="26"/>
      <c r="D93" s="33"/>
      <c r="E93" s="26"/>
      <c r="F93" s="26"/>
      <c r="G93" s="33"/>
    </row>
    <row r="94" spans="2:7" x14ac:dyDescent="0.25">
      <c r="B94" s="26"/>
      <c r="C94" s="26"/>
      <c r="D94" s="33"/>
      <c r="E94" s="26"/>
      <c r="F94" s="26"/>
      <c r="G94" s="33"/>
    </row>
    <row r="95" spans="2:7" x14ac:dyDescent="0.25">
      <c r="B95" s="26"/>
      <c r="C95" s="26"/>
      <c r="D95" s="33"/>
      <c r="E95" s="26"/>
      <c r="F95" s="26"/>
      <c r="G95" s="33"/>
    </row>
    <row r="96" spans="2:7" x14ac:dyDescent="0.25">
      <c r="B96" s="26"/>
      <c r="C96" s="26"/>
      <c r="D96" s="33"/>
      <c r="E96" s="26"/>
      <c r="F96" s="26"/>
      <c r="G96" s="33"/>
    </row>
    <row r="97" spans="2:7" x14ac:dyDescent="0.25">
      <c r="B97" s="26"/>
      <c r="C97" s="26"/>
      <c r="D97" s="33"/>
      <c r="E97" s="26"/>
      <c r="F97" s="26"/>
      <c r="G97" s="33"/>
    </row>
    <row r="98" spans="2:7" x14ac:dyDescent="0.25">
      <c r="B98" s="26"/>
      <c r="C98" s="26"/>
      <c r="D98" s="33"/>
      <c r="E98" s="26"/>
      <c r="F98" s="26"/>
      <c r="G98" s="33"/>
    </row>
    <row r="99" spans="2:7" x14ac:dyDescent="0.25">
      <c r="B99" s="26"/>
      <c r="C99" s="26"/>
      <c r="D99" s="33"/>
      <c r="E99" s="26"/>
      <c r="F99" s="26"/>
      <c r="G99" s="33"/>
    </row>
    <row r="100" spans="2:7" x14ac:dyDescent="0.25">
      <c r="B100" s="26"/>
      <c r="C100" s="26"/>
      <c r="D100" s="33"/>
      <c r="E100" s="26"/>
      <c r="F100" s="26"/>
      <c r="G100" s="33"/>
    </row>
    <row r="101" spans="2:7" x14ac:dyDescent="0.25">
      <c r="B101" s="26"/>
      <c r="C101" s="26"/>
      <c r="D101" s="33"/>
      <c r="E101" s="26"/>
      <c r="F101" s="26"/>
      <c r="G101" s="33"/>
    </row>
    <row r="102" spans="2:7" x14ac:dyDescent="0.25">
      <c r="B102" s="26"/>
      <c r="C102" s="26"/>
      <c r="D102" s="33"/>
      <c r="E102" s="26"/>
      <c r="F102" s="26"/>
      <c r="G102" s="33"/>
    </row>
    <row r="103" spans="2:7" x14ac:dyDescent="0.25">
      <c r="B103" s="26"/>
      <c r="C103" s="26"/>
      <c r="D103" s="33"/>
      <c r="E103" s="26"/>
      <c r="F103" s="26"/>
      <c r="G103" s="33"/>
    </row>
    <row r="104" spans="2:7" x14ac:dyDescent="0.25">
      <c r="B104" s="26"/>
      <c r="C104" s="26"/>
      <c r="D104" s="33"/>
      <c r="E104" s="26"/>
      <c r="F104" s="26"/>
      <c r="G104" s="33"/>
    </row>
    <row r="105" spans="2:7" x14ac:dyDescent="0.25">
      <c r="B105" s="26"/>
      <c r="C105" s="26"/>
      <c r="D105" s="33"/>
      <c r="E105" s="26"/>
      <c r="F105" s="26"/>
      <c r="G105" s="33"/>
    </row>
    <row r="106" spans="2:7" x14ac:dyDescent="0.25">
      <c r="B106" s="26"/>
      <c r="C106" s="26"/>
      <c r="D106" s="33"/>
      <c r="E106" s="26"/>
      <c r="F106" s="26"/>
      <c r="G106" s="33"/>
    </row>
    <row r="107" spans="2:7" x14ac:dyDescent="0.25">
      <c r="B107" s="26"/>
      <c r="C107" s="26"/>
      <c r="D107" s="33"/>
      <c r="E107" s="26"/>
      <c r="F107" s="26"/>
      <c r="G107" s="33"/>
    </row>
    <row r="108" spans="2:7" x14ac:dyDescent="0.25">
      <c r="B108" s="26"/>
      <c r="C108" s="26"/>
      <c r="D108" s="33"/>
      <c r="E108" s="26"/>
      <c r="F108" s="26"/>
      <c r="G108" s="33"/>
    </row>
    <row r="109" spans="2:7" x14ac:dyDescent="0.25">
      <c r="B109" s="26"/>
      <c r="C109" s="26"/>
      <c r="D109" s="33"/>
      <c r="E109" s="26"/>
      <c r="F109" s="26"/>
      <c r="G109" s="33"/>
    </row>
    <row r="110" spans="2:7" x14ac:dyDescent="0.25">
      <c r="B110" s="26"/>
      <c r="C110" s="26"/>
      <c r="D110" s="33"/>
      <c r="E110" s="26"/>
      <c r="F110" s="26"/>
      <c r="G110" s="33"/>
    </row>
    <row r="111" spans="2:7" x14ac:dyDescent="0.25">
      <c r="B111" s="26"/>
      <c r="C111" s="26"/>
      <c r="D111" s="33"/>
      <c r="E111" s="26"/>
      <c r="F111" s="26"/>
      <c r="G111" s="33"/>
    </row>
    <row r="112" spans="2:7" x14ac:dyDescent="0.25">
      <c r="B112" s="26"/>
      <c r="C112" s="26"/>
      <c r="D112" s="33"/>
      <c r="E112" s="26"/>
      <c r="F112" s="26"/>
      <c r="G112" s="33"/>
    </row>
    <row r="113" spans="2:7" x14ac:dyDescent="0.25">
      <c r="B113" s="26"/>
      <c r="C113" s="26"/>
      <c r="D113" s="33"/>
      <c r="E113" s="26"/>
      <c r="F113" s="26"/>
      <c r="G113" s="33"/>
    </row>
    <row r="114" spans="2:7" x14ac:dyDescent="0.25">
      <c r="B114" s="26"/>
      <c r="C114" s="26"/>
      <c r="D114" s="33"/>
      <c r="E114" s="26"/>
      <c r="F114" s="26"/>
      <c r="G114" s="33"/>
    </row>
    <row r="115" spans="2:7" x14ac:dyDescent="0.25">
      <c r="B115" s="26"/>
      <c r="C115" s="26"/>
      <c r="D115" s="33"/>
      <c r="E115" s="26"/>
      <c r="F115" s="26"/>
      <c r="G115" s="33"/>
    </row>
    <row r="116" spans="2:7" x14ac:dyDescent="0.25">
      <c r="B116" s="26"/>
      <c r="C116" s="26"/>
      <c r="D116" s="33"/>
      <c r="E116" s="26"/>
      <c r="F116" s="26"/>
      <c r="G116" s="33"/>
    </row>
    <row r="117" spans="2:7" x14ac:dyDescent="0.25">
      <c r="B117" s="26"/>
      <c r="C117" s="26"/>
      <c r="D117" s="33"/>
      <c r="E117" s="26"/>
      <c r="F117" s="26"/>
      <c r="G117" s="33"/>
    </row>
    <row r="118" spans="2:7" x14ac:dyDescent="0.25">
      <c r="B118" s="26"/>
      <c r="C118" s="26"/>
      <c r="D118" s="33"/>
      <c r="E118" s="26"/>
      <c r="F118" s="26"/>
      <c r="G118" s="33"/>
    </row>
    <row r="119" spans="2:7" x14ac:dyDescent="0.25">
      <c r="B119" s="26"/>
      <c r="C119" s="26"/>
      <c r="D119" s="33"/>
      <c r="E119" s="26"/>
      <c r="F119" s="26"/>
      <c r="G119" s="33"/>
    </row>
    <row r="120" spans="2:7" x14ac:dyDescent="0.25">
      <c r="B120" s="26"/>
      <c r="C120" s="26"/>
      <c r="D120" s="33"/>
      <c r="E120" s="26"/>
      <c r="F120" s="26"/>
      <c r="G120" s="33"/>
    </row>
    <row r="121" spans="2:7" x14ac:dyDescent="0.25">
      <c r="B121" s="26"/>
      <c r="C121" s="26"/>
      <c r="D121" s="33"/>
      <c r="E121" s="26"/>
      <c r="F121" s="26"/>
      <c r="G121" s="33"/>
    </row>
    <row r="122" spans="2:7" x14ac:dyDescent="0.25">
      <c r="B122" s="26"/>
      <c r="C122" s="26"/>
      <c r="D122" s="33"/>
      <c r="E122" s="26"/>
      <c r="F122" s="26"/>
      <c r="G122" s="33"/>
    </row>
    <row r="123" spans="2:7" x14ac:dyDescent="0.25">
      <c r="B123" s="26"/>
      <c r="C123" s="26"/>
      <c r="D123" s="33"/>
      <c r="E123" s="26"/>
      <c r="F123" s="26"/>
      <c r="G123" s="33"/>
    </row>
    <row r="124" spans="2:7" x14ac:dyDescent="0.25">
      <c r="B124" s="26"/>
      <c r="C124" s="26"/>
      <c r="D124" s="33"/>
      <c r="E124" s="26"/>
      <c r="F124" s="26"/>
      <c r="G124" s="33"/>
    </row>
    <row r="125" spans="2:7" x14ac:dyDescent="0.25">
      <c r="B125" s="26"/>
      <c r="C125" s="26"/>
      <c r="D125" s="33"/>
      <c r="E125" s="26"/>
      <c r="F125" s="26"/>
      <c r="G125" s="33"/>
    </row>
    <row r="126" spans="2:7" x14ac:dyDescent="0.25">
      <c r="B126" s="26"/>
      <c r="C126" s="26"/>
      <c r="D126" s="33"/>
      <c r="E126" s="26"/>
      <c r="F126" s="26"/>
      <c r="G126" s="33"/>
    </row>
    <row r="127" spans="2:7" x14ac:dyDescent="0.25">
      <c r="B127" s="26"/>
      <c r="C127" s="26"/>
      <c r="D127" s="33"/>
      <c r="E127" s="26"/>
      <c r="F127" s="26"/>
      <c r="G127" s="33"/>
    </row>
    <row r="128" spans="2:7" x14ac:dyDescent="0.25">
      <c r="B128" s="26"/>
      <c r="C128" s="26"/>
      <c r="D128" s="33"/>
      <c r="E128" s="26"/>
      <c r="F128" s="26"/>
      <c r="G128" s="33"/>
    </row>
    <row r="129" spans="2:7" x14ac:dyDescent="0.25">
      <c r="B129" s="26"/>
      <c r="C129" s="26"/>
      <c r="D129" s="33"/>
      <c r="E129" s="26"/>
      <c r="F129" s="26"/>
      <c r="G129" s="33"/>
    </row>
    <row r="130" spans="2:7" x14ac:dyDescent="0.25">
      <c r="B130" s="26"/>
      <c r="C130" s="26"/>
      <c r="D130" s="33"/>
      <c r="E130" s="26"/>
      <c r="F130" s="26"/>
      <c r="G130" s="33"/>
    </row>
    <row r="131" spans="2:7" x14ac:dyDescent="0.25">
      <c r="B131" s="26"/>
      <c r="C131" s="26"/>
      <c r="D131" s="33"/>
      <c r="E131" s="26"/>
      <c r="F131" s="26"/>
      <c r="G131" s="33"/>
    </row>
    <row r="132" spans="2:7" x14ac:dyDescent="0.25">
      <c r="B132" s="26"/>
      <c r="C132" s="26"/>
      <c r="D132" s="33"/>
      <c r="E132" s="26"/>
      <c r="F132" s="26"/>
      <c r="G132" s="33"/>
    </row>
    <row r="133" spans="2:7" x14ac:dyDescent="0.25">
      <c r="B133" s="26"/>
      <c r="C133" s="26"/>
      <c r="D133" s="33"/>
      <c r="E133" s="26"/>
      <c r="F133" s="26"/>
      <c r="G133" s="33"/>
    </row>
    <row r="134" spans="2:7" x14ac:dyDescent="0.25">
      <c r="B134" s="26"/>
      <c r="C134" s="26"/>
      <c r="D134" s="33"/>
      <c r="E134" s="26"/>
      <c r="F134" s="26"/>
      <c r="G134" s="33"/>
    </row>
    <row r="135" spans="2:7" x14ac:dyDescent="0.25">
      <c r="B135" s="26"/>
      <c r="C135" s="26"/>
      <c r="D135" s="33"/>
      <c r="E135" s="26"/>
      <c r="F135" s="26"/>
      <c r="G135" s="33"/>
    </row>
    <row r="136" spans="2:7" x14ac:dyDescent="0.25">
      <c r="B136" s="26"/>
      <c r="C136" s="26"/>
      <c r="D136" s="33"/>
      <c r="E136" s="26"/>
      <c r="F136" s="26"/>
      <c r="G136" s="33"/>
    </row>
    <row r="137" spans="2:7" x14ac:dyDescent="0.25">
      <c r="B137" s="26"/>
      <c r="C137" s="26"/>
      <c r="D137" s="33"/>
      <c r="E137" s="26"/>
      <c r="F137" s="26"/>
      <c r="G137" s="33"/>
    </row>
    <row r="138" spans="2:7" x14ac:dyDescent="0.25">
      <c r="B138" s="26"/>
      <c r="C138" s="26"/>
      <c r="D138" s="33"/>
      <c r="E138" s="26"/>
      <c r="F138" s="26"/>
      <c r="G138" s="33"/>
    </row>
    <row r="139" spans="2:7" x14ac:dyDescent="0.25">
      <c r="B139" s="26"/>
      <c r="C139" s="26"/>
      <c r="D139" s="33"/>
      <c r="E139" s="26"/>
      <c r="F139" s="26"/>
      <c r="G139" s="33"/>
    </row>
    <row r="140" spans="2:7" x14ac:dyDescent="0.25">
      <c r="B140" s="26"/>
      <c r="C140" s="26"/>
      <c r="D140" s="33"/>
      <c r="E140" s="26"/>
      <c r="F140" s="26"/>
      <c r="G140" s="33"/>
    </row>
    <row r="141" spans="2:7" x14ac:dyDescent="0.25">
      <c r="B141" s="26"/>
      <c r="C141" s="26"/>
      <c r="D141" s="33"/>
      <c r="E141" s="26"/>
      <c r="F141" s="26"/>
      <c r="G141" s="33"/>
    </row>
    <row r="142" spans="2:7" x14ac:dyDescent="0.25">
      <c r="B142" s="26"/>
      <c r="C142" s="26"/>
      <c r="D142" s="33"/>
      <c r="E142" s="26"/>
      <c r="F142" s="26"/>
      <c r="G142" s="33"/>
    </row>
    <row r="143" spans="2:7" x14ac:dyDescent="0.25">
      <c r="B143" s="26"/>
      <c r="C143" s="26"/>
      <c r="D143" s="33"/>
      <c r="E143" s="26"/>
      <c r="F143" s="26"/>
      <c r="G143" s="33"/>
    </row>
    <row r="144" spans="2:7" x14ac:dyDescent="0.25">
      <c r="B144" s="26"/>
      <c r="C144" s="26"/>
      <c r="D144" s="33"/>
      <c r="E144" s="26"/>
      <c r="F144" s="26"/>
      <c r="G144" s="33"/>
    </row>
    <row r="145" spans="2:7" x14ac:dyDescent="0.25">
      <c r="B145" s="26"/>
      <c r="C145" s="26"/>
      <c r="D145" s="33"/>
      <c r="E145" s="26"/>
      <c r="F145" s="26"/>
      <c r="G145" s="33"/>
    </row>
    <row r="146" spans="2:7" x14ac:dyDescent="0.25">
      <c r="B146" s="26"/>
      <c r="C146" s="26"/>
      <c r="D146" s="33"/>
      <c r="E146" s="26"/>
      <c r="F146" s="26"/>
      <c r="G146" s="33"/>
    </row>
    <row r="147" spans="2:7" x14ac:dyDescent="0.25">
      <c r="B147" s="26"/>
      <c r="C147" s="26"/>
      <c r="D147" s="33"/>
      <c r="E147" s="26"/>
      <c r="F147" s="26"/>
      <c r="G147" s="33"/>
    </row>
    <row r="148" spans="2:7" x14ac:dyDescent="0.25">
      <c r="B148" s="26"/>
      <c r="C148" s="26"/>
      <c r="D148" s="33"/>
      <c r="E148" s="26"/>
      <c r="F148" s="26"/>
      <c r="G148" s="33"/>
    </row>
    <row r="149" spans="2:7" x14ac:dyDescent="0.25">
      <c r="B149" s="26"/>
      <c r="C149" s="26"/>
      <c r="D149" s="33"/>
      <c r="E149" s="26"/>
      <c r="F149" s="26"/>
      <c r="G149" s="33"/>
    </row>
    <row r="150" spans="2:7" x14ac:dyDescent="0.25">
      <c r="B150" s="26"/>
      <c r="C150" s="26"/>
      <c r="D150" s="33"/>
      <c r="E150" s="26"/>
      <c r="F150" s="26"/>
      <c r="G150" s="33"/>
    </row>
    <row r="151" spans="2:7" x14ac:dyDescent="0.25">
      <c r="B151" s="26"/>
      <c r="C151" s="26"/>
      <c r="D151" s="33"/>
      <c r="E151" s="26"/>
      <c r="F151" s="26"/>
      <c r="G151" s="33"/>
    </row>
    <row r="152" spans="2:7" x14ac:dyDescent="0.25">
      <c r="B152" s="26"/>
      <c r="C152" s="26"/>
      <c r="D152" s="33"/>
      <c r="E152" s="26"/>
      <c r="F152" s="26"/>
      <c r="G152" s="33"/>
    </row>
    <row r="153" spans="2:7" x14ac:dyDescent="0.25">
      <c r="B153" s="26"/>
      <c r="C153" s="26"/>
      <c r="D153" s="33"/>
      <c r="E153" s="26"/>
      <c r="F153" s="26"/>
      <c r="G153" s="33"/>
    </row>
    <row r="154" spans="2:7" x14ac:dyDescent="0.25">
      <c r="B154" s="26"/>
      <c r="C154" s="26"/>
      <c r="D154" s="33"/>
      <c r="E154" s="26"/>
      <c r="F154" s="26"/>
      <c r="G154" s="33"/>
    </row>
    <row r="155" spans="2:7" x14ac:dyDescent="0.25">
      <c r="B155" s="26"/>
      <c r="C155" s="26"/>
      <c r="D155" s="33"/>
      <c r="E155" s="26"/>
      <c r="F155" s="26"/>
      <c r="G155" s="33"/>
    </row>
    <row r="156" spans="2:7" x14ac:dyDescent="0.25">
      <c r="B156" s="26"/>
      <c r="C156" s="26"/>
      <c r="D156" s="33"/>
      <c r="E156" s="26"/>
      <c r="F156" s="26"/>
      <c r="G156" s="33"/>
    </row>
    <row r="157" spans="2:7" x14ac:dyDescent="0.25">
      <c r="B157" s="26"/>
      <c r="C157" s="26"/>
      <c r="D157" s="33"/>
      <c r="E157" s="26"/>
      <c r="F157" s="26"/>
      <c r="G157" s="33"/>
    </row>
    <row r="158" spans="2:7" x14ac:dyDescent="0.25">
      <c r="B158" s="26"/>
      <c r="C158" s="26"/>
      <c r="D158" s="33"/>
      <c r="E158" s="26"/>
      <c r="F158" s="26"/>
      <c r="G158" s="33"/>
    </row>
    <row r="159" spans="2:7" x14ac:dyDescent="0.25">
      <c r="B159" s="26"/>
      <c r="C159" s="26"/>
      <c r="D159" s="33"/>
      <c r="E159" s="26"/>
      <c r="F159" s="26"/>
      <c r="G159" s="33"/>
    </row>
    <row r="160" spans="2:7" x14ac:dyDescent="0.25">
      <c r="B160" s="26"/>
      <c r="C160" s="26"/>
      <c r="D160" s="33"/>
      <c r="E160" s="26"/>
      <c r="F160" s="26"/>
      <c r="G160" s="33"/>
    </row>
    <row r="161" spans="2:7" x14ac:dyDescent="0.25">
      <c r="B161" s="26"/>
      <c r="C161" s="26"/>
      <c r="D161" s="33"/>
      <c r="E161" s="26"/>
      <c r="F161" s="26"/>
      <c r="G161" s="33"/>
    </row>
    <row r="162" spans="2:7" x14ac:dyDescent="0.25">
      <c r="B162" s="26"/>
      <c r="C162" s="26"/>
      <c r="D162" s="33"/>
      <c r="E162" s="26"/>
      <c r="F162" s="26"/>
      <c r="G162" s="33"/>
    </row>
    <row r="163" spans="2:7" x14ac:dyDescent="0.25">
      <c r="B163" s="26"/>
      <c r="C163" s="26"/>
      <c r="D163" s="33"/>
      <c r="E163" s="26"/>
      <c r="F163" s="26"/>
      <c r="G163" s="33"/>
    </row>
    <row r="164" spans="2:7" x14ac:dyDescent="0.25">
      <c r="B164" s="26"/>
      <c r="C164" s="26"/>
      <c r="D164" s="33"/>
      <c r="E164" s="26"/>
      <c r="F164" s="26"/>
      <c r="G164" s="33"/>
    </row>
    <row r="165" spans="2:7" x14ac:dyDescent="0.25">
      <c r="B165" s="26"/>
      <c r="C165" s="26"/>
      <c r="D165" s="33"/>
      <c r="E165" s="26"/>
      <c r="F165" s="26"/>
      <c r="G165" s="33"/>
    </row>
    <row r="166" spans="2:7" x14ac:dyDescent="0.25">
      <c r="B166" s="26"/>
      <c r="C166" s="26"/>
      <c r="D166" s="33"/>
      <c r="E166" s="26"/>
      <c r="F166" s="26"/>
      <c r="G166" s="33"/>
    </row>
    <row r="167" spans="2:7" x14ac:dyDescent="0.25">
      <c r="B167" s="26"/>
      <c r="C167" s="26"/>
      <c r="D167" s="33"/>
      <c r="E167" s="26"/>
      <c r="F167" s="26"/>
      <c r="G167" s="33"/>
    </row>
    <row r="168" spans="2:7" x14ac:dyDescent="0.25">
      <c r="B168" s="26"/>
      <c r="C168" s="26"/>
      <c r="D168" s="33"/>
      <c r="E168" s="26"/>
      <c r="F168" s="26"/>
      <c r="G168" s="33"/>
    </row>
    <row r="169" spans="2:7" x14ac:dyDescent="0.25">
      <c r="B169" s="26"/>
      <c r="C169" s="26"/>
      <c r="D169" s="33"/>
      <c r="E169" s="26"/>
      <c r="F169" s="26"/>
      <c r="G169" s="33"/>
    </row>
    <row r="170" spans="2:7" x14ac:dyDescent="0.25">
      <c r="B170" s="26"/>
      <c r="C170" s="26"/>
      <c r="D170" s="33"/>
      <c r="E170" s="26"/>
      <c r="F170" s="26"/>
      <c r="G170" s="33"/>
    </row>
    <row r="171" spans="2:7" x14ac:dyDescent="0.25">
      <c r="B171" s="26"/>
      <c r="C171" s="26"/>
      <c r="D171" s="33"/>
      <c r="E171" s="26"/>
      <c r="F171" s="26"/>
      <c r="G171" s="33"/>
    </row>
    <row r="172" spans="2:7" x14ac:dyDescent="0.25">
      <c r="B172" s="26"/>
      <c r="C172" s="26"/>
      <c r="D172" s="33"/>
      <c r="E172" s="26"/>
      <c r="F172" s="26"/>
      <c r="G172" s="33"/>
    </row>
    <row r="173" spans="2:7" x14ac:dyDescent="0.25">
      <c r="B173" s="26"/>
      <c r="C173" s="26"/>
      <c r="D173" s="33"/>
      <c r="E173" s="26"/>
      <c r="F173" s="26"/>
      <c r="G173" s="33"/>
    </row>
    <row r="174" spans="2:7" x14ac:dyDescent="0.25">
      <c r="B174" s="26"/>
      <c r="C174" s="26"/>
      <c r="D174" s="33"/>
      <c r="E174" s="26"/>
      <c r="F174" s="26"/>
      <c r="G174" s="33"/>
    </row>
    <row r="175" spans="2:7" x14ac:dyDescent="0.25">
      <c r="B175" s="26"/>
      <c r="C175" s="26"/>
      <c r="D175" s="33"/>
      <c r="E175" s="26"/>
      <c r="F175" s="26"/>
      <c r="G175" s="33"/>
    </row>
    <row r="176" spans="2:7" x14ac:dyDescent="0.25">
      <c r="B176" s="26"/>
      <c r="C176" s="26"/>
      <c r="D176" s="33"/>
      <c r="E176" s="26"/>
      <c r="F176" s="26"/>
      <c r="G176" s="33"/>
    </row>
    <row r="177" spans="2:7" x14ac:dyDescent="0.25">
      <c r="B177" s="26"/>
      <c r="C177" s="26"/>
      <c r="D177" s="33"/>
      <c r="E177" s="26"/>
      <c r="F177" s="26"/>
      <c r="G177" s="33"/>
    </row>
    <row r="178" spans="2:7" x14ac:dyDescent="0.25">
      <c r="B178" s="26"/>
      <c r="C178" s="26"/>
      <c r="D178" s="33"/>
      <c r="E178" s="26"/>
      <c r="F178" s="26"/>
      <c r="G178" s="33"/>
    </row>
    <row r="179" spans="2:7" x14ac:dyDescent="0.25">
      <c r="B179" s="26"/>
      <c r="C179" s="26"/>
      <c r="D179" s="33"/>
      <c r="E179" s="26"/>
      <c r="F179" s="26"/>
      <c r="G179" s="33"/>
    </row>
    <row r="180" spans="2:7" x14ac:dyDescent="0.25">
      <c r="B180" s="26"/>
      <c r="C180" s="26"/>
      <c r="D180" s="33"/>
      <c r="E180" s="26"/>
      <c r="F180" s="26"/>
      <c r="G180" s="33"/>
    </row>
    <row r="181" spans="2:7" x14ac:dyDescent="0.25">
      <c r="B181" s="26"/>
      <c r="C181" s="26"/>
      <c r="D181" s="33"/>
      <c r="E181" s="26"/>
      <c r="F181" s="26"/>
      <c r="G181" s="33"/>
    </row>
    <row r="182" spans="2:7" x14ac:dyDescent="0.25">
      <c r="B182" s="26"/>
      <c r="C182" s="26"/>
      <c r="D182" s="33"/>
      <c r="E182" s="26"/>
      <c r="F182" s="26"/>
      <c r="G182" s="33"/>
    </row>
    <row r="183" spans="2:7" x14ac:dyDescent="0.25">
      <c r="B183" s="26"/>
      <c r="C183" s="26"/>
      <c r="D183" s="33"/>
      <c r="E183" s="26"/>
      <c r="F183" s="26"/>
      <c r="G183" s="33"/>
    </row>
    <row r="184" spans="2:7" x14ac:dyDescent="0.25">
      <c r="B184" s="26"/>
      <c r="C184" s="26"/>
      <c r="D184" s="33"/>
      <c r="E184" s="26"/>
      <c r="F184" s="26"/>
      <c r="G184" s="33"/>
    </row>
    <row r="185" spans="2:7" x14ac:dyDescent="0.25">
      <c r="B185" s="26"/>
      <c r="C185" s="26"/>
      <c r="D185" s="33"/>
      <c r="E185" s="26"/>
      <c r="F185" s="26"/>
      <c r="G185" s="33"/>
    </row>
    <row r="186" spans="2:7" x14ac:dyDescent="0.25">
      <c r="B186" s="26"/>
      <c r="C186" s="26"/>
      <c r="D186" s="33"/>
      <c r="E186" s="26"/>
      <c r="F186" s="26"/>
      <c r="G186" s="33"/>
    </row>
    <row r="187" spans="2:7" x14ac:dyDescent="0.25">
      <c r="B187" s="26"/>
      <c r="C187" s="26"/>
      <c r="D187" s="33"/>
      <c r="E187" s="26"/>
      <c r="F187" s="26"/>
      <c r="G187" s="33"/>
    </row>
    <row r="188" spans="2:7" x14ac:dyDescent="0.25">
      <c r="B188" s="26"/>
      <c r="C188" s="26"/>
      <c r="D188" s="33"/>
      <c r="E188" s="26"/>
      <c r="F188" s="26"/>
      <c r="G188" s="33"/>
    </row>
    <row r="189" spans="2:7" x14ac:dyDescent="0.25">
      <c r="B189" s="26"/>
      <c r="C189" s="26"/>
      <c r="D189" s="33"/>
      <c r="E189" s="26"/>
      <c r="F189" s="26"/>
      <c r="G189" s="33"/>
    </row>
    <row r="190" spans="2:7" x14ac:dyDescent="0.25">
      <c r="B190" s="26"/>
      <c r="C190" s="26"/>
      <c r="D190" s="33"/>
      <c r="E190" s="26"/>
      <c r="F190" s="26"/>
      <c r="G190" s="33"/>
    </row>
    <row r="191" spans="2:7" x14ac:dyDescent="0.25">
      <c r="B191" s="26"/>
      <c r="C191" s="26"/>
      <c r="D191" s="33"/>
      <c r="E191" s="26"/>
      <c r="F191" s="26"/>
      <c r="G191" s="33"/>
    </row>
    <row r="192" spans="2:7" x14ac:dyDescent="0.25">
      <c r="B192" s="26"/>
      <c r="C192" s="26"/>
      <c r="D192" s="33"/>
      <c r="E192" s="26"/>
      <c r="F192" s="26"/>
      <c r="G192" s="33"/>
    </row>
    <row r="193" spans="2:7" x14ac:dyDescent="0.25">
      <c r="B193" s="26"/>
      <c r="C193" s="26"/>
      <c r="D193" s="33"/>
      <c r="E193" s="26"/>
      <c r="F193" s="26"/>
      <c r="G193" s="33"/>
    </row>
    <row r="194" spans="2:7" x14ac:dyDescent="0.25">
      <c r="B194" s="26"/>
      <c r="C194" s="26"/>
      <c r="D194" s="33"/>
      <c r="E194" s="26"/>
      <c r="F194" s="26"/>
      <c r="G194" s="33"/>
    </row>
    <row r="195" spans="2:7" x14ac:dyDescent="0.25">
      <c r="B195" s="26"/>
      <c r="C195" s="26"/>
      <c r="D195" s="33"/>
      <c r="E195" s="26"/>
      <c r="F195" s="26"/>
      <c r="G195" s="33"/>
    </row>
    <row r="196" spans="2:7" x14ac:dyDescent="0.25">
      <c r="B196" s="26"/>
      <c r="C196" s="26"/>
      <c r="D196" s="33"/>
      <c r="E196" s="26"/>
      <c r="F196" s="26"/>
      <c r="G196" s="33"/>
    </row>
    <row r="197" spans="2:7" x14ac:dyDescent="0.25">
      <c r="B197" s="26"/>
      <c r="C197" s="26"/>
      <c r="D197" s="33"/>
      <c r="E197" s="26"/>
      <c r="F197" s="26"/>
      <c r="G197" s="33"/>
    </row>
    <row r="198" spans="2:7" x14ac:dyDescent="0.25">
      <c r="B198" s="26"/>
      <c r="C198" s="26"/>
      <c r="D198" s="33"/>
      <c r="E198" s="26"/>
      <c r="F198" s="26"/>
      <c r="G198" s="33"/>
    </row>
    <row r="199" spans="2:7" x14ac:dyDescent="0.25">
      <c r="B199" s="26"/>
      <c r="C199" s="26"/>
      <c r="D199" s="33"/>
      <c r="E199" s="26"/>
      <c r="F199" s="26"/>
      <c r="G199" s="33"/>
    </row>
    <row r="200" spans="2:7" x14ac:dyDescent="0.25">
      <c r="B200" s="26"/>
      <c r="C200" s="26"/>
      <c r="D200" s="33"/>
      <c r="E200" s="26"/>
      <c r="F200" s="26"/>
      <c r="G200" s="33"/>
    </row>
    <row r="201" spans="2:7" x14ac:dyDescent="0.25">
      <c r="B201" s="26"/>
      <c r="C201" s="26"/>
      <c r="D201" s="33"/>
      <c r="E201" s="26"/>
      <c r="F201" s="26"/>
      <c r="G201" s="33"/>
    </row>
    <row r="202" spans="2:7" x14ac:dyDescent="0.25">
      <c r="B202" s="26"/>
      <c r="C202" s="26"/>
      <c r="D202" s="33"/>
      <c r="E202" s="26"/>
      <c r="F202" s="26"/>
      <c r="G202" s="33"/>
    </row>
    <row r="203" spans="2:7" x14ac:dyDescent="0.25">
      <c r="B203" s="26"/>
      <c r="C203" s="26"/>
      <c r="D203" s="33"/>
      <c r="E203" s="26"/>
      <c r="F203" s="26"/>
      <c r="G203" s="33"/>
    </row>
    <row r="204" spans="2:7" x14ac:dyDescent="0.25">
      <c r="B204" s="26"/>
      <c r="C204" s="26"/>
      <c r="D204" s="33"/>
      <c r="E204" s="26"/>
      <c r="F204" s="26"/>
      <c r="G204" s="33"/>
    </row>
    <row r="205" spans="2:7" x14ac:dyDescent="0.25">
      <c r="B205" s="26"/>
      <c r="C205" s="26"/>
      <c r="D205" s="33"/>
      <c r="E205" s="26"/>
      <c r="F205" s="26"/>
      <c r="G205" s="33"/>
    </row>
    <row r="206" spans="2:7" x14ac:dyDescent="0.25">
      <c r="B206" s="26"/>
      <c r="C206" s="26"/>
      <c r="D206" s="33"/>
      <c r="E206" s="26"/>
      <c r="F206" s="26"/>
      <c r="G206" s="33"/>
    </row>
    <row r="207" spans="2:7" x14ac:dyDescent="0.25">
      <c r="B207" s="26"/>
      <c r="C207" s="26"/>
      <c r="D207" s="33"/>
      <c r="E207" s="26"/>
      <c r="F207" s="26"/>
      <c r="G207" s="33"/>
    </row>
    <row r="208" spans="2:7" x14ac:dyDescent="0.25">
      <c r="B208" s="26"/>
      <c r="C208" s="26"/>
      <c r="D208" s="33"/>
      <c r="E208" s="26"/>
      <c r="F208" s="26"/>
      <c r="G208" s="33"/>
    </row>
    <row r="209" spans="2:7" x14ac:dyDescent="0.25">
      <c r="B209" s="26"/>
      <c r="C209" s="26"/>
      <c r="D209" s="33"/>
      <c r="E209" s="26"/>
      <c r="F209" s="26"/>
      <c r="G209" s="33"/>
    </row>
    <row r="210" spans="2:7" x14ac:dyDescent="0.25">
      <c r="B210" s="26"/>
      <c r="C210" s="26"/>
      <c r="D210" s="33"/>
      <c r="E210" s="26"/>
      <c r="F210" s="26"/>
      <c r="G210" s="33"/>
    </row>
    <row r="211" spans="2:7" x14ac:dyDescent="0.25">
      <c r="B211" s="26"/>
      <c r="C211" s="26"/>
      <c r="D211" s="33"/>
      <c r="E211" s="26"/>
      <c r="F211" s="26"/>
      <c r="G211" s="33"/>
    </row>
    <row r="212" spans="2:7" x14ac:dyDescent="0.25">
      <c r="B212" s="26"/>
      <c r="C212" s="26"/>
      <c r="D212" s="33"/>
      <c r="E212" s="26"/>
      <c r="F212" s="26"/>
      <c r="G212" s="33"/>
    </row>
    <row r="213" spans="2:7" x14ac:dyDescent="0.25">
      <c r="B213" s="26"/>
      <c r="C213" s="26"/>
      <c r="D213" s="33"/>
      <c r="E213" s="26"/>
      <c r="F213" s="26"/>
      <c r="G213" s="33"/>
    </row>
    <row r="214" spans="2:7" x14ac:dyDescent="0.25">
      <c r="B214" s="26"/>
      <c r="C214" s="26"/>
      <c r="D214" s="33"/>
      <c r="E214" s="26"/>
      <c r="F214" s="26"/>
      <c r="G214" s="33"/>
    </row>
    <row r="215" spans="2:7" x14ac:dyDescent="0.25">
      <c r="B215" s="26"/>
      <c r="C215" s="26"/>
      <c r="D215" s="33"/>
      <c r="E215" s="26"/>
      <c r="F215" s="26"/>
      <c r="G215" s="33"/>
    </row>
    <row r="216" spans="2:7" x14ac:dyDescent="0.25">
      <c r="B216" s="26"/>
      <c r="C216" s="26"/>
      <c r="D216" s="33"/>
      <c r="E216" s="26"/>
      <c r="F216" s="26"/>
      <c r="G216" s="33"/>
    </row>
    <row r="217" spans="2:7" x14ac:dyDescent="0.25">
      <c r="B217" s="26"/>
      <c r="C217" s="26"/>
      <c r="D217" s="33"/>
      <c r="E217" s="26"/>
      <c r="F217" s="26"/>
      <c r="G217" s="33"/>
    </row>
    <row r="218" spans="2:7" x14ac:dyDescent="0.25">
      <c r="B218" s="26"/>
      <c r="C218" s="26"/>
      <c r="D218" s="33"/>
      <c r="E218" s="26"/>
      <c r="F218" s="26"/>
      <c r="G218" s="33"/>
    </row>
    <row r="219" spans="2:7" x14ac:dyDescent="0.25">
      <c r="B219" s="26"/>
      <c r="C219" s="26"/>
      <c r="D219" s="33"/>
      <c r="E219" s="26"/>
      <c r="F219" s="26"/>
      <c r="G219" s="33"/>
    </row>
    <row r="220" spans="2:7" x14ac:dyDescent="0.25">
      <c r="B220" s="26"/>
      <c r="C220" s="26"/>
      <c r="D220" s="33"/>
      <c r="E220" s="26"/>
      <c r="F220" s="26"/>
      <c r="G220" s="33"/>
    </row>
    <row r="221" spans="2:7" x14ac:dyDescent="0.25">
      <c r="B221" s="26"/>
      <c r="C221" s="26"/>
      <c r="D221" s="33"/>
      <c r="E221" s="26"/>
      <c r="F221" s="26"/>
      <c r="G221" s="33"/>
    </row>
    <row r="222" spans="2:7" x14ac:dyDescent="0.25">
      <c r="B222" s="26"/>
      <c r="C222" s="26"/>
      <c r="D222" s="33"/>
      <c r="E222" s="26"/>
      <c r="F222" s="26"/>
      <c r="G222" s="33"/>
    </row>
    <row r="223" spans="2:7" x14ac:dyDescent="0.25">
      <c r="B223" s="26"/>
      <c r="C223" s="26"/>
      <c r="D223" s="33"/>
      <c r="E223" s="26"/>
      <c r="F223" s="26"/>
      <c r="G223" s="33"/>
    </row>
    <row r="224" spans="2:7" x14ac:dyDescent="0.25">
      <c r="B224" s="26"/>
      <c r="C224" s="26"/>
      <c r="D224" s="33"/>
      <c r="E224" s="26"/>
      <c r="F224" s="26"/>
      <c r="G224" s="33"/>
    </row>
    <row r="225" spans="2:7" x14ac:dyDescent="0.25">
      <c r="B225" s="26"/>
      <c r="C225" s="26"/>
      <c r="D225" s="33"/>
      <c r="E225" s="26"/>
      <c r="F225" s="26"/>
      <c r="G225" s="33"/>
    </row>
    <row r="226" spans="2:7" x14ac:dyDescent="0.25">
      <c r="B226" s="26"/>
      <c r="C226" s="26"/>
      <c r="D226" s="33"/>
      <c r="E226" s="26"/>
      <c r="F226" s="26"/>
      <c r="G226" s="33"/>
    </row>
    <row r="227" spans="2:7" x14ac:dyDescent="0.25">
      <c r="B227" s="26"/>
      <c r="C227" s="26"/>
      <c r="D227" s="33"/>
      <c r="E227" s="26"/>
      <c r="F227" s="26"/>
      <c r="G227" s="33"/>
    </row>
    <row r="228" spans="2:7" x14ac:dyDescent="0.25">
      <c r="B228" s="26"/>
      <c r="C228" s="26"/>
      <c r="D228" s="33"/>
      <c r="E228" s="26"/>
      <c r="F228" s="26"/>
      <c r="G228" s="33"/>
    </row>
    <row r="229" spans="2:7" x14ac:dyDescent="0.25">
      <c r="B229" s="26"/>
      <c r="C229" s="26"/>
      <c r="D229" s="33"/>
      <c r="E229" s="26"/>
      <c r="F229" s="26"/>
      <c r="G229" s="33"/>
    </row>
    <row r="230" spans="2:7" x14ac:dyDescent="0.25">
      <c r="B230" s="26"/>
      <c r="C230" s="26"/>
      <c r="D230" s="33"/>
      <c r="E230" s="26"/>
      <c r="F230" s="26"/>
      <c r="G230" s="33"/>
    </row>
    <row r="231" spans="2:7" x14ac:dyDescent="0.25">
      <c r="B231" s="26"/>
      <c r="C231" s="26"/>
      <c r="D231" s="33"/>
      <c r="E231" s="26"/>
      <c r="F231" s="26"/>
      <c r="G231" s="33"/>
    </row>
    <row r="232" spans="2:7" x14ac:dyDescent="0.25">
      <c r="B232" s="26"/>
      <c r="C232" s="26"/>
      <c r="D232" s="33"/>
      <c r="E232" s="26"/>
      <c r="F232" s="26"/>
      <c r="G232" s="33"/>
    </row>
    <row r="233" spans="2:7" x14ac:dyDescent="0.25">
      <c r="B233" s="26"/>
      <c r="C233" s="26"/>
      <c r="D233" s="33"/>
      <c r="E233" s="26"/>
      <c r="F233" s="26"/>
      <c r="G233" s="33"/>
    </row>
    <row r="234" spans="2:7" x14ac:dyDescent="0.25">
      <c r="B234" s="26"/>
      <c r="C234" s="26"/>
      <c r="D234" s="33"/>
      <c r="E234" s="26"/>
      <c r="F234" s="26"/>
      <c r="G234" s="33"/>
    </row>
    <row r="235" spans="2:7" x14ac:dyDescent="0.25">
      <c r="B235" s="26"/>
      <c r="C235" s="26"/>
      <c r="D235" s="33"/>
      <c r="E235" s="26"/>
      <c r="F235" s="26"/>
      <c r="G235" s="33"/>
    </row>
    <row r="236" spans="2:7" x14ac:dyDescent="0.25">
      <c r="B236" s="26"/>
      <c r="C236" s="26"/>
      <c r="D236" s="33"/>
      <c r="E236" s="26"/>
      <c r="F236" s="26"/>
      <c r="G236" s="33"/>
    </row>
    <row r="237" spans="2:7" x14ac:dyDescent="0.25">
      <c r="B237" s="26"/>
      <c r="C237" s="26"/>
      <c r="D237" s="33"/>
      <c r="E237" s="26"/>
      <c r="F237" s="26"/>
      <c r="G237" s="33"/>
    </row>
    <row r="238" spans="2:7" x14ac:dyDescent="0.25">
      <c r="B238" s="26"/>
      <c r="C238" s="26"/>
      <c r="D238" s="33"/>
      <c r="E238" s="26"/>
      <c r="F238" s="26"/>
      <c r="G238" s="33"/>
    </row>
    <row r="239" spans="2:7" x14ac:dyDescent="0.25">
      <c r="B239" s="26"/>
      <c r="C239" s="26"/>
      <c r="D239" s="33"/>
      <c r="E239" s="26"/>
      <c r="F239" s="26"/>
      <c r="G239" s="33"/>
    </row>
    <row r="240" spans="2:7" x14ac:dyDescent="0.25">
      <c r="B240" s="26"/>
      <c r="C240" s="26"/>
      <c r="D240" s="33"/>
      <c r="E240" s="26"/>
      <c r="F240" s="26"/>
      <c r="G240" s="33"/>
    </row>
    <row r="241" spans="2:7" x14ac:dyDescent="0.25">
      <c r="B241" s="26"/>
      <c r="C241" s="26"/>
      <c r="D241" s="33"/>
      <c r="E241" s="26"/>
      <c r="F241" s="26"/>
      <c r="G241" s="33"/>
    </row>
    <row r="242" spans="2:7" x14ac:dyDescent="0.25">
      <c r="B242" s="26"/>
      <c r="C242" s="26"/>
      <c r="D242" s="33"/>
      <c r="E242" s="26"/>
      <c r="F242" s="26"/>
      <c r="G242" s="33"/>
    </row>
    <row r="243" spans="2:7" x14ac:dyDescent="0.25">
      <c r="B243" s="26"/>
      <c r="C243" s="26"/>
      <c r="D243" s="33"/>
      <c r="E243" s="26"/>
      <c r="F243" s="26"/>
      <c r="G243" s="33"/>
    </row>
    <row r="244" spans="2:7" x14ac:dyDescent="0.25">
      <c r="B244" s="26"/>
      <c r="C244" s="26"/>
      <c r="D244" s="33"/>
      <c r="E244" s="26"/>
      <c r="F244" s="26"/>
      <c r="G244" s="33"/>
    </row>
    <row r="245" spans="2:7" x14ac:dyDescent="0.25">
      <c r="B245" s="26"/>
      <c r="C245" s="26"/>
      <c r="D245" s="33"/>
      <c r="E245" s="26"/>
      <c r="F245" s="26"/>
      <c r="G245" s="33"/>
    </row>
    <row r="246" spans="2:7" x14ac:dyDescent="0.25">
      <c r="B246" s="26"/>
      <c r="C246" s="26"/>
      <c r="D246" s="33"/>
      <c r="E246" s="26"/>
      <c r="F246" s="26"/>
      <c r="G246" s="33"/>
    </row>
    <row r="247" spans="2:7" x14ac:dyDescent="0.25">
      <c r="B247" s="26"/>
      <c r="C247" s="26"/>
      <c r="D247" s="33"/>
      <c r="E247" s="26"/>
      <c r="F247" s="26"/>
      <c r="G247" s="33"/>
    </row>
    <row r="248" spans="2:7" x14ac:dyDescent="0.25">
      <c r="B248" s="26"/>
      <c r="C248" s="26"/>
      <c r="D248" s="33"/>
      <c r="E248" s="26"/>
      <c r="F248" s="26"/>
      <c r="G248" s="33"/>
    </row>
    <row r="249" spans="2:7" x14ac:dyDescent="0.25">
      <c r="B249" s="26"/>
      <c r="C249" s="26"/>
      <c r="D249" s="33"/>
      <c r="E249" s="26"/>
      <c r="F249" s="26"/>
      <c r="G249" s="33"/>
    </row>
    <row r="250" spans="2:7" x14ac:dyDescent="0.25">
      <c r="B250" s="26"/>
      <c r="C250" s="26"/>
      <c r="D250" s="33"/>
      <c r="E250" s="26"/>
      <c r="F250" s="26"/>
      <c r="G250" s="33"/>
    </row>
    <row r="251" spans="2:7" x14ac:dyDescent="0.25">
      <c r="B251" s="26"/>
      <c r="C251" s="26"/>
      <c r="D251" s="33"/>
      <c r="E251" s="26"/>
      <c r="F251" s="26"/>
      <c r="G251" s="33"/>
    </row>
    <row r="252" spans="2:7" x14ac:dyDescent="0.25">
      <c r="B252" s="26"/>
      <c r="C252" s="26"/>
      <c r="D252" s="33"/>
      <c r="E252" s="26"/>
      <c r="F252" s="26"/>
      <c r="G252" s="33"/>
    </row>
    <row r="253" spans="2:7" x14ac:dyDescent="0.25">
      <c r="B253" s="26"/>
      <c r="C253" s="26"/>
      <c r="D253" s="33"/>
      <c r="E253" s="26"/>
      <c r="F253" s="26"/>
      <c r="G253" s="33"/>
    </row>
    <row r="254" spans="2:7" x14ac:dyDescent="0.25">
      <c r="B254" s="26"/>
      <c r="C254" s="26"/>
      <c r="D254" s="33"/>
      <c r="E254" s="26"/>
      <c r="F254" s="26"/>
      <c r="G254" s="33"/>
    </row>
    <row r="255" spans="2:7" x14ac:dyDescent="0.25">
      <c r="B255" s="26"/>
      <c r="C255" s="26"/>
      <c r="D255" s="33"/>
      <c r="E255" s="26"/>
      <c r="F255" s="26"/>
      <c r="G255" s="33"/>
    </row>
    <row r="256" spans="2:7" x14ac:dyDescent="0.25">
      <c r="B256" s="26"/>
      <c r="C256" s="26"/>
      <c r="D256" s="33"/>
      <c r="E256" s="26"/>
      <c r="F256" s="26"/>
      <c r="G256" s="33"/>
    </row>
    <row r="257" spans="2:7" x14ac:dyDescent="0.25">
      <c r="B257" s="26"/>
      <c r="C257" s="26"/>
      <c r="D257" s="33"/>
      <c r="E257" s="26"/>
      <c r="F257" s="26"/>
      <c r="G257" s="33"/>
    </row>
    <row r="258" spans="2:7" x14ac:dyDescent="0.25">
      <c r="B258" s="26"/>
      <c r="C258" s="26"/>
      <c r="D258" s="33"/>
      <c r="E258" s="26"/>
      <c r="F258" s="26"/>
      <c r="G258" s="33"/>
    </row>
    <row r="259" spans="2:7" x14ac:dyDescent="0.25">
      <c r="B259" s="26"/>
      <c r="C259" s="26"/>
      <c r="D259" s="33"/>
      <c r="E259" s="26"/>
      <c r="F259" s="26"/>
      <c r="G259" s="33"/>
    </row>
    <row r="260" spans="2:7" x14ac:dyDescent="0.25">
      <c r="B260" s="26"/>
      <c r="C260" s="26"/>
      <c r="D260" s="33"/>
      <c r="E260" s="26"/>
      <c r="F260" s="26"/>
      <c r="G260" s="33"/>
    </row>
    <row r="261" spans="2:7" x14ac:dyDescent="0.25">
      <c r="B261" s="26"/>
      <c r="C261" s="26"/>
      <c r="D261" s="33"/>
      <c r="E261" s="26"/>
      <c r="F261" s="26"/>
      <c r="G261" s="33"/>
    </row>
    <row r="262" spans="2:7" x14ac:dyDescent="0.25">
      <c r="B262" s="26"/>
      <c r="C262" s="26"/>
      <c r="D262" s="33"/>
      <c r="E262" s="26"/>
      <c r="F262" s="26"/>
      <c r="G262" s="33"/>
    </row>
    <row r="263" spans="2:7" x14ac:dyDescent="0.25">
      <c r="B263" s="26"/>
      <c r="C263" s="26"/>
      <c r="D263" s="33"/>
      <c r="E263" s="26"/>
      <c r="F263" s="26"/>
      <c r="G263" s="33"/>
    </row>
    <row r="264" spans="2:7" x14ac:dyDescent="0.25">
      <c r="B264" s="26"/>
      <c r="C264" s="26"/>
      <c r="D264" s="33"/>
      <c r="E264" s="26"/>
      <c r="F264" s="26"/>
      <c r="G264" s="33"/>
    </row>
    <row r="265" spans="2:7" x14ac:dyDescent="0.25">
      <c r="B265" s="26"/>
      <c r="C265" s="26"/>
      <c r="D265" s="33"/>
      <c r="E265" s="26"/>
      <c r="F265" s="26"/>
      <c r="G265" s="33"/>
    </row>
    <row r="266" spans="2:7" x14ac:dyDescent="0.25">
      <c r="B266" s="26"/>
      <c r="C266" s="26"/>
      <c r="D266" s="33"/>
      <c r="E266" s="26"/>
      <c r="F266" s="26"/>
      <c r="G266" s="33"/>
    </row>
    <row r="267" spans="2:7" x14ac:dyDescent="0.25">
      <c r="B267" s="26"/>
      <c r="C267" s="26"/>
      <c r="D267" s="33"/>
      <c r="E267" s="26"/>
      <c r="F267" s="26"/>
      <c r="G267" s="33"/>
    </row>
    <row r="268" spans="2:7" x14ac:dyDescent="0.25">
      <c r="B268" s="26"/>
      <c r="C268" s="26"/>
      <c r="D268" s="33"/>
      <c r="E268" s="26"/>
      <c r="F268" s="26"/>
      <c r="G268" s="33"/>
    </row>
    <row r="269" spans="2:7" x14ac:dyDescent="0.25">
      <c r="B269" s="26"/>
      <c r="C269" s="26"/>
      <c r="D269" s="33"/>
      <c r="E269" s="26"/>
      <c r="F269" s="26"/>
      <c r="G269" s="33"/>
    </row>
    <row r="270" spans="2:7" x14ac:dyDescent="0.25">
      <c r="B270" s="26"/>
      <c r="C270" s="26"/>
      <c r="D270" s="33"/>
      <c r="E270" s="26"/>
      <c r="F270" s="26"/>
      <c r="G270" s="33"/>
    </row>
    <row r="271" spans="2:7" x14ac:dyDescent="0.25">
      <c r="B271" s="26"/>
      <c r="C271" s="26"/>
      <c r="D271" s="33"/>
      <c r="E271" s="26"/>
      <c r="F271" s="26"/>
      <c r="G271" s="33"/>
    </row>
    <row r="272" spans="2:7" x14ac:dyDescent="0.25">
      <c r="B272" s="26"/>
      <c r="C272" s="26"/>
      <c r="D272" s="33"/>
      <c r="E272" s="26"/>
      <c r="F272" s="26"/>
      <c r="G272" s="33"/>
    </row>
    <row r="273" spans="2:7" x14ac:dyDescent="0.25">
      <c r="B273" s="26"/>
      <c r="C273" s="26"/>
      <c r="D273" s="33"/>
      <c r="E273" s="26"/>
      <c r="F273" s="26"/>
      <c r="G273" s="33"/>
    </row>
    <row r="274" spans="2:7" x14ac:dyDescent="0.25">
      <c r="B274" s="26"/>
      <c r="C274" s="26"/>
      <c r="D274" s="33"/>
      <c r="E274" s="26"/>
      <c r="F274" s="26"/>
      <c r="G274" s="33"/>
    </row>
    <row r="275" spans="2:7" x14ac:dyDescent="0.25">
      <c r="B275" s="26"/>
      <c r="C275" s="26"/>
      <c r="D275" s="33"/>
      <c r="E275" s="26"/>
      <c r="F275" s="26"/>
      <c r="G275" s="33"/>
    </row>
    <row r="276" spans="2:7" x14ac:dyDescent="0.25">
      <c r="B276" s="26"/>
      <c r="C276" s="26"/>
      <c r="D276" s="33"/>
      <c r="E276" s="26"/>
      <c r="F276" s="26"/>
      <c r="G276" s="33"/>
    </row>
    <row r="277" spans="2:7" x14ac:dyDescent="0.25">
      <c r="B277" s="26"/>
      <c r="C277" s="26"/>
      <c r="D277" s="33"/>
      <c r="E277" s="26"/>
      <c r="F277" s="26"/>
      <c r="G277" s="33"/>
    </row>
    <row r="278" spans="2:7" x14ac:dyDescent="0.25">
      <c r="B278" s="26"/>
      <c r="C278" s="26"/>
      <c r="D278" s="33"/>
      <c r="E278" s="26"/>
      <c r="F278" s="26"/>
      <c r="G278" s="33"/>
    </row>
    <row r="279" spans="2:7" x14ac:dyDescent="0.25">
      <c r="B279" s="26"/>
      <c r="C279" s="26"/>
      <c r="D279" s="33"/>
      <c r="E279" s="26"/>
      <c r="F279" s="26"/>
      <c r="G279" s="33"/>
    </row>
    <row r="280" spans="2:7" x14ac:dyDescent="0.25">
      <c r="B280" s="26"/>
      <c r="C280" s="26"/>
      <c r="D280" s="33"/>
      <c r="E280" s="26"/>
      <c r="F280" s="26"/>
      <c r="G280" s="33"/>
    </row>
    <row r="281" spans="2:7" x14ac:dyDescent="0.25">
      <c r="B281" s="26"/>
      <c r="C281" s="26"/>
      <c r="D281" s="33"/>
      <c r="E281" s="26"/>
      <c r="F281" s="26"/>
      <c r="G281" s="33"/>
    </row>
    <row r="282" spans="2:7" x14ac:dyDescent="0.25">
      <c r="B282" s="26"/>
      <c r="C282" s="26"/>
      <c r="D282" s="33"/>
      <c r="E282" s="26"/>
      <c r="F282" s="26"/>
      <c r="G282" s="33"/>
    </row>
    <row r="283" spans="2:7" x14ac:dyDescent="0.25">
      <c r="B283" s="26"/>
      <c r="C283" s="26"/>
      <c r="D283" s="33"/>
      <c r="E283" s="26"/>
      <c r="F283" s="26"/>
      <c r="G283" s="33"/>
    </row>
    <row r="284" spans="2:7" x14ac:dyDescent="0.25">
      <c r="B284" s="26"/>
      <c r="C284" s="26"/>
      <c r="D284" s="33"/>
      <c r="E284" s="26"/>
      <c r="F284" s="26"/>
      <c r="G284" s="33"/>
    </row>
    <row r="285" spans="2:7" x14ac:dyDescent="0.25">
      <c r="B285" s="26"/>
      <c r="C285" s="26"/>
      <c r="D285" s="33"/>
      <c r="E285" s="26"/>
      <c r="F285" s="26"/>
      <c r="G285" s="33"/>
    </row>
    <row r="286" spans="2:7" x14ac:dyDescent="0.25">
      <c r="B286" s="26"/>
      <c r="C286" s="26"/>
      <c r="D286" s="33"/>
      <c r="E286" s="26"/>
      <c r="F286" s="26"/>
      <c r="G286" s="33"/>
    </row>
    <row r="287" spans="2:7" x14ac:dyDescent="0.25">
      <c r="B287" s="26"/>
      <c r="C287" s="26"/>
      <c r="D287" s="33"/>
      <c r="E287" s="26"/>
      <c r="F287" s="26"/>
      <c r="G287" s="33"/>
    </row>
    <row r="288" spans="2:7" x14ac:dyDescent="0.25">
      <c r="B288" s="26"/>
      <c r="C288" s="26"/>
      <c r="D288" s="33"/>
      <c r="E288" s="26"/>
      <c r="F288" s="26"/>
      <c r="G288" s="33"/>
    </row>
    <row r="289" spans="2:7" x14ac:dyDescent="0.25">
      <c r="B289" s="26"/>
      <c r="C289" s="26"/>
      <c r="D289" s="33"/>
      <c r="E289" s="26"/>
      <c r="F289" s="26"/>
      <c r="G289" s="33"/>
    </row>
    <row r="290" spans="2:7" x14ac:dyDescent="0.25">
      <c r="B290" s="26"/>
      <c r="C290" s="26"/>
      <c r="D290" s="33"/>
      <c r="E290" s="26"/>
      <c r="F290" s="26"/>
      <c r="G290" s="33"/>
    </row>
    <row r="291" spans="2:7" x14ac:dyDescent="0.25">
      <c r="B291" s="26"/>
      <c r="C291" s="26"/>
      <c r="D291" s="33"/>
      <c r="E291" s="26"/>
      <c r="F291" s="26"/>
      <c r="G291" s="33"/>
    </row>
    <row r="292" spans="2:7" x14ac:dyDescent="0.25">
      <c r="B292" s="26"/>
      <c r="C292" s="26"/>
      <c r="D292" s="33"/>
      <c r="E292" s="26"/>
      <c r="F292" s="26"/>
      <c r="G292" s="33"/>
    </row>
    <row r="293" spans="2:7" x14ac:dyDescent="0.25">
      <c r="B293" s="26"/>
      <c r="C293" s="26"/>
      <c r="D293" s="33"/>
      <c r="E293" s="26"/>
      <c r="F293" s="26"/>
      <c r="G293" s="33"/>
    </row>
    <row r="294" spans="2:7" x14ac:dyDescent="0.25">
      <c r="B294" s="26"/>
      <c r="C294" s="26"/>
      <c r="D294" s="33"/>
      <c r="E294" s="26"/>
      <c r="F294" s="26"/>
      <c r="G294" s="33"/>
    </row>
    <row r="295" spans="2:7" x14ac:dyDescent="0.25">
      <c r="B295" s="26"/>
      <c r="C295" s="26"/>
      <c r="D295" s="33"/>
      <c r="E295" s="26"/>
      <c r="F295" s="26"/>
      <c r="G295" s="33"/>
    </row>
    <row r="296" spans="2:7" x14ac:dyDescent="0.25">
      <c r="B296" s="26"/>
      <c r="C296" s="26"/>
      <c r="D296" s="33"/>
      <c r="E296" s="26"/>
      <c r="F296" s="26"/>
      <c r="G296" s="33"/>
    </row>
    <row r="297" spans="2:7" x14ac:dyDescent="0.25">
      <c r="B297" s="26"/>
      <c r="C297" s="26"/>
      <c r="D297" s="33"/>
      <c r="E297" s="26"/>
      <c r="F297" s="26"/>
      <c r="G297" s="33"/>
    </row>
    <row r="298" spans="2:7" x14ac:dyDescent="0.25">
      <c r="B298" s="26"/>
      <c r="C298" s="26"/>
      <c r="D298" s="33"/>
      <c r="E298" s="26"/>
      <c r="F298" s="26"/>
      <c r="G298" s="33"/>
    </row>
    <row r="299" spans="2:7" x14ac:dyDescent="0.25">
      <c r="B299" s="26"/>
      <c r="C299" s="26"/>
      <c r="D299" s="33"/>
      <c r="E299" s="26"/>
      <c r="F299" s="26"/>
      <c r="G299" s="33"/>
    </row>
    <row r="300" spans="2:7" x14ac:dyDescent="0.25">
      <c r="B300" s="26"/>
      <c r="C300" s="26"/>
      <c r="D300" s="33"/>
      <c r="E300" s="26"/>
      <c r="F300" s="26"/>
      <c r="G300" s="33"/>
    </row>
    <row r="301" spans="2:7" x14ac:dyDescent="0.25">
      <c r="B301" s="26"/>
      <c r="C301" s="26"/>
      <c r="D301" s="33"/>
      <c r="E301" s="26"/>
      <c r="F301" s="26"/>
      <c r="G301" s="33"/>
    </row>
    <row r="302" spans="2:7" x14ac:dyDescent="0.25">
      <c r="B302" s="26"/>
      <c r="C302" s="26"/>
      <c r="D302" s="33"/>
      <c r="E302" s="26"/>
      <c r="F302" s="26"/>
      <c r="G302" s="33"/>
    </row>
    <row r="303" spans="2:7" x14ac:dyDescent="0.25">
      <c r="B303" s="26"/>
      <c r="C303" s="26"/>
      <c r="D303" s="33"/>
      <c r="E303" s="26"/>
      <c r="F303" s="26"/>
      <c r="G303" s="33"/>
    </row>
    <row r="304" spans="2:7" x14ac:dyDescent="0.25">
      <c r="B304" s="26"/>
      <c r="C304" s="26"/>
      <c r="D304" s="33"/>
      <c r="E304" s="26"/>
      <c r="F304" s="26"/>
      <c r="G304" s="33"/>
    </row>
    <row r="305" spans="2:7" x14ac:dyDescent="0.25">
      <c r="B305" s="26"/>
      <c r="C305" s="26"/>
      <c r="D305" s="33"/>
      <c r="E305" s="26"/>
      <c r="F305" s="26"/>
      <c r="G305" s="33"/>
    </row>
    <row r="306" spans="2:7" x14ac:dyDescent="0.25">
      <c r="B306" s="26"/>
      <c r="C306" s="26"/>
      <c r="D306" s="33"/>
      <c r="E306" s="26"/>
      <c r="F306" s="26"/>
      <c r="G306" s="33"/>
    </row>
    <row r="307" spans="2:7" x14ac:dyDescent="0.25">
      <c r="B307" s="26"/>
      <c r="C307" s="26"/>
      <c r="D307" s="33"/>
      <c r="E307" s="26"/>
      <c r="F307" s="26"/>
      <c r="G307" s="33"/>
    </row>
    <row r="308" spans="2:7" x14ac:dyDescent="0.25">
      <c r="B308" s="26"/>
      <c r="C308" s="26"/>
      <c r="D308" s="33"/>
      <c r="E308" s="26"/>
      <c r="F308" s="26"/>
      <c r="G308" s="33"/>
    </row>
    <row r="309" spans="2:7" x14ac:dyDescent="0.25">
      <c r="B309" s="26"/>
      <c r="C309" s="26"/>
      <c r="D309" s="33"/>
      <c r="E309" s="26"/>
      <c r="F309" s="26"/>
      <c r="G309" s="33"/>
    </row>
    <row r="310" spans="2:7" x14ac:dyDescent="0.25">
      <c r="B310" s="26"/>
      <c r="C310" s="26"/>
      <c r="D310" s="33"/>
      <c r="E310" s="26"/>
      <c r="F310" s="26"/>
      <c r="G310" s="33"/>
    </row>
    <row r="311" spans="2:7" x14ac:dyDescent="0.25">
      <c r="B311" s="26"/>
      <c r="C311" s="26"/>
      <c r="D311" s="33"/>
      <c r="E311" s="26"/>
      <c r="F311" s="26"/>
      <c r="G311" s="33"/>
    </row>
    <row r="312" spans="2:7" x14ac:dyDescent="0.25">
      <c r="B312" s="26"/>
      <c r="C312" s="26"/>
      <c r="D312" s="33"/>
      <c r="E312" s="26"/>
      <c r="F312" s="26"/>
      <c r="G312" s="33"/>
    </row>
    <row r="313" spans="2:7" x14ac:dyDescent="0.25">
      <c r="B313" s="26"/>
      <c r="C313" s="26"/>
      <c r="D313" s="33"/>
      <c r="E313" s="26"/>
      <c r="F313" s="26"/>
      <c r="G313" s="33"/>
    </row>
    <row r="314" spans="2:7" x14ac:dyDescent="0.25">
      <c r="B314" s="26"/>
      <c r="C314" s="26"/>
      <c r="D314" s="33"/>
      <c r="E314" s="26"/>
      <c r="F314" s="26"/>
      <c r="G314" s="33"/>
    </row>
    <row r="315" spans="2:7" x14ac:dyDescent="0.25">
      <c r="B315" s="26"/>
      <c r="C315" s="26"/>
      <c r="D315" s="33"/>
      <c r="E315" s="26"/>
      <c r="F315" s="26"/>
      <c r="G315" s="33"/>
    </row>
    <row r="316" spans="2:7" x14ac:dyDescent="0.25">
      <c r="B316" s="26"/>
      <c r="C316" s="26"/>
      <c r="D316" s="33"/>
      <c r="E316" s="26"/>
      <c r="F316" s="26"/>
      <c r="G316" s="33"/>
    </row>
    <row r="317" spans="2:7" x14ac:dyDescent="0.25">
      <c r="B317" s="26"/>
      <c r="C317" s="26"/>
      <c r="D317" s="33"/>
      <c r="E317" s="26"/>
      <c r="F317" s="26"/>
      <c r="G317" s="33"/>
    </row>
    <row r="318" spans="2:7" x14ac:dyDescent="0.25">
      <c r="B318" s="26"/>
      <c r="C318" s="26"/>
      <c r="D318" s="33"/>
      <c r="E318" s="26"/>
      <c r="F318" s="26"/>
      <c r="G318" s="33"/>
    </row>
    <row r="319" spans="2:7" x14ac:dyDescent="0.25">
      <c r="B319" s="26"/>
      <c r="C319" s="26"/>
      <c r="D319" s="33"/>
      <c r="E319" s="26"/>
      <c r="F319" s="26"/>
      <c r="G319" s="33"/>
    </row>
    <row r="320" spans="2:7" x14ac:dyDescent="0.25">
      <c r="B320" s="26"/>
      <c r="C320" s="26"/>
      <c r="D320" s="33"/>
      <c r="E320" s="26"/>
      <c r="F320" s="26"/>
      <c r="G320" s="33"/>
    </row>
    <row r="321" spans="2:7" x14ac:dyDescent="0.25">
      <c r="B321" s="26"/>
      <c r="C321" s="26"/>
      <c r="D321" s="33"/>
      <c r="E321" s="26"/>
      <c r="F321" s="26"/>
      <c r="G321" s="33"/>
    </row>
    <row r="322" spans="2:7" x14ac:dyDescent="0.25">
      <c r="B322" s="26"/>
      <c r="C322" s="26"/>
      <c r="D322" s="33"/>
      <c r="E322" s="26"/>
      <c r="F322" s="26"/>
      <c r="G322" s="33"/>
    </row>
    <row r="323" spans="2:7" x14ac:dyDescent="0.25">
      <c r="B323" s="26"/>
      <c r="C323" s="26"/>
      <c r="D323" s="33"/>
      <c r="E323" s="26"/>
      <c r="F323" s="26"/>
      <c r="G323" s="33"/>
    </row>
    <row r="324" spans="2:7" x14ac:dyDescent="0.25">
      <c r="B324" s="26"/>
      <c r="C324" s="26"/>
      <c r="D324" s="33"/>
      <c r="E324" s="26"/>
      <c r="F324" s="26"/>
      <c r="G324" s="33"/>
    </row>
    <row r="325" spans="2:7" x14ac:dyDescent="0.25">
      <c r="B325" s="26"/>
      <c r="C325" s="26"/>
      <c r="D325" s="33"/>
      <c r="E325" s="26"/>
      <c r="F325" s="26"/>
      <c r="G325" s="33"/>
    </row>
    <row r="326" spans="2:7" x14ac:dyDescent="0.25">
      <c r="B326" s="26"/>
      <c r="C326" s="26"/>
      <c r="D326" s="33"/>
      <c r="E326" s="26"/>
      <c r="F326" s="26"/>
      <c r="G326" s="33"/>
    </row>
    <row r="327" spans="2:7" x14ac:dyDescent="0.25">
      <c r="B327" s="26"/>
      <c r="C327" s="26"/>
      <c r="D327" s="33"/>
      <c r="E327" s="26"/>
      <c r="F327" s="26"/>
      <c r="G327" s="33"/>
    </row>
    <row r="328" spans="2:7" x14ac:dyDescent="0.25">
      <c r="B328" s="26"/>
      <c r="C328" s="26"/>
      <c r="D328" s="33"/>
      <c r="E328" s="26"/>
      <c r="F328" s="26"/>
      <c r="G328" s="33"/>
    </row>
    <row r="329" spans="2:7" x14ac:dyDescent="0.25">
      <c r="B329" s="26"/>
      <c r="C329" s="26"/>
      <c r="D329" s="33"/>
      <c r="E329" s="26"/>
      <c r="F329" s="26"/>
      <c r="G329" s="33"/>
    </row>
    <row r="330" spans="2:7" x14ac:dyDescent="0.25">
      <c r="B330" s="26"/>
      <c r="C330" s="26"/>
      <c r="D330" s="33"/>
      <c r="E330" s="26"/>
      <c r="F330" s="26"/>
      <c r="G330" s="33"/>
    </row>
    <row r="331" spans="2:7" x14ac:dyDescent="0.25">
      <c r="B331" s="26"/>
      <c r="C331" s="26"/>
      <c r="D331" s="33"/>
      <c r="E331" s="26"/>
      <c r="F331" s="26"/>
      <c r="G331" s="33"/>
    </row>
    <row r="332" spans="2:7" x14ac:dyDescent="0.25">
      <c r="B332" s="26"/>
      <c r="C332" s="26"/>
      <c r="D332" s="33"/>
      <c r="E332" s="26"/>
      <c r="F332" s="26"/>
      <c r="G332" s="33"/>
    </row>
    <row r="333" spans="2:7" x14ac:dyDescent="0.25">
      <c r="B333" s="26"/>
      <c r="C333" s="26"/>
      <c r="D333" s="33"/>
      <c r="E333" s="26"/>
      <c r="F333" s="26"/>
      <c r="G333" s="33"/>
    </row>
    <row r="334" spans="2:7" x14ac:dyDescent="0.25">
      <c r="B334" s="26"/>
      <c r="C334" s="26"/>
      <c r="D334" s="33"/>
      <c r="E334" s="26"/>
      <c r="F334" s="26"/>
      <c r="G334" s="33"/>
    </row>
    <row r="335" spans="2:7" x14ac:dyDescent="0.25">
      <c r="B335" s="26"/>
      <c r="C335" s="26"/>
      <c r="D335" s="33"/>
      <c r="E335" s="26"/>
      <c r="F335" s="26"/>
      <c r="G335" s="33"/>
    </row>
    <row r="336" spans="2:7" x14ac:dyDescent="0.25">
      <c r="B336" s="26"/>
      <c r="C336" s="26"/>
      <c r="D336" s="33"/>
      <c r="E336" s="26"/>
      <c r="F336" s="26"/>
      <c r="G336" s="33"/>
    </row>
    <row r="337" spans="2:7" x14ac:dyDescent="0.25">
      <c r="B337" s="26"/>
      <c r="C337" s="26"/>
      <c r="D337" s="33"/>
      <c r="E337" s="26"/>
      <c r="F337" s="26"/>
      <c r="G337" s="33"/>
    </row>
    <row r="338" spans="2:7" x14ac:dyDescent="0.25">
      <c r="B338" s="26"/>
      <c r="C338" s="26"/>
      <c r="D338" s="33"/>
      <c r="E338" s="26"/>
      <c r="F338" s="26"/>
      <c r="G338" s="33"/>
    </row>
    <row r="339" spans="2:7" x14ac:dyDescent="0.25">
      <c r="B339" s="26"/>
      <c r="C339" s="26"/>
      <c r="D339" s="33"/>
      <c r="E339" s="26"/>
      <c r="F339" s="26"/>
      <c r="G339" s="33"/>
    </row>
    <row r="340" spans="2:7" x14ac:dyDescent="0.25">
      <c r="B340" s="26"/>
      <c r="C340" s="26"/>
      <c r="D340" s="33"/>
      <c r="E340" s="26"/>
      <c r="F340" s="26"/>
      <c r="G340" s="33"/>
    </row>
    <row r="341" spans="2:7" x14ac:dyDescent="0.25">
      <c r="B341" s="26"/>
      <c r="C341" s="26"/>
      <c r="D341" s="33"/>
      <c r="E341" s="26"/>
      <c r="F341" s="26"/>
      <c r="G341" s="33"/>
    </row>
    <row r="342" spans="2:7" x14ac:dyDescent="0.25">
      <c r="B342" s="26"/>
      <c r="C342" s="26"/>
      <c r="D342" s="33"/>
      <c r="E342" s="26"/>
      <c r="F342" s="26"/>
      <c r="G342" s="33"/>
    </row>
    <row r="343" spans="2:7" x14ac:dyDescent="0.25">
      <c r="B343" s="26"/>
      <c r="C343" s="26"/>
      <c r="D343" s="33"/>
      <c r="E343" s="26"/>
      <c r="F343" s="26"/>
      <c r="G343" s="33"/>
    </row>
    <row r="344" spans="2:7" x14ac:dyDescent="0.25">
      <c r="B344" s="26"/>
      <c r="C344" s="26"/>
      <c r="D344" s="33"/>
      <c r="E344" s="26"/>
      <c r="F344" s="26"/>
      <c r="G344" s="33"/>
    </row>
    <row r="345" spans="2:7" x14ac:dyDescent="0.25">
      <c r="B345" s="26"/>
      <c r="C345" s="26"/>
      <c r="D345" s="33"/>
      <c r="E345" s="26"/>
      <c r="F345" s="26"/>
      <c r="G345" s="33"/>
    </row>
    <row r="346" spans="2:7" x14ac:dyDescent="0.25">
      <c r="B346" s="26"/>
      <c r="C346" s="26"/>
      <c r="D346" s="33"/>
      <c r="E346" s="26"/>
      <c r="F346" s="26"/>
      <c r="G346" s="33"/>
    </row>
    <row r="347" spans="2:7" x14ac:dyDescent="0.25">
      <c r="B347" s="26"/>
      <c r="C347" s="26"/>
      <c r="D347" s="33"/>
      <c r="E347" s="26"/>
      <c r="F347" s="26"/>
      <c r="G347" s="33"/>
    </row>
    <row r="348" spans="2:7" x14ac:dyDescent="0.25">
      <c r="B348" s="26"/>
      <c r="C348" s="26"/>
      <c r="D348" s="33"/>
      <c r="E348" s="26"/>
      <c r="F348" s="26"/>
      <c r="G348" s="33"/>
    </row>
    <row r="349" spans="2:7" x14ac:dyDescent="0.25">
      <c r="B349" s="26"/>
      <c r="C349" s="26"/>
      <c r="D349" s="33"/>
      <c r="E349" s="26"/>
      <c r="F349" s="26"/>
      <c r="G349" s="33"/>
    </row>
    <row r="350" spans="2:7" x14ac:dyDescent="0.25">
      <c r="B350" s="26"/>
      <c r="C350" s="26"/>
      <c r="D350" s="33"/>
      <c r="E350" s="26"/>
      <c r="F350" s="26"/>
      <c r="G350" s="33"/>
    </row>
    <row r="351" spans="2:7" x14ac:dyDescent="0.25">
      <c r="B351" s="26"/>
      <c r="C351" s="26"/>
      <c r="D351" s="33"/>
      <c r="E351" s="26"/>
      <c r="F351" s="26"/>
      <c r="G351" s="33"/>
    </row>
    <row r="352" spans="2:7" x14ac:dyDescent="0.25">
      <c r="B352" s="26"/>
      <c r="C352" s="26"/>
      <c r="D352" s="33"/>
      <c r="E352" s="26"/>
      <c r="F352" s="26"/>
      <c r="G352" s="33"/>
    </row>
    <row r="353" spans="2:7" x14ac:dyDescent="0.25">
      <c r="B353" s="26"/>
      <c r="C353" s="26"/>
      <c r="D353" s="33"/>
      <c r="E353" s="26"/>
      <c r="F353" s="26"/>
      <c r="G353" s="33"/>
    </row>
    <row r="354" spans="2:7" x14ac:dyDescent="0.25">
      <c r="B354" s="26"/>
      <c r="C354" s="26"/>
      <c r="D354" s="33"/>
      <c r="E354" s="26"/>
      <c r="F354" s="26"/>
      <c r="G354" s="33"/>
    </row>
    <row r="355" spans="2:7" x14ac:dyDescent="0.25">
      <c r="B355" s="26"/>
      <c r="C355" s="26"/>
      <c r="D355" s="33"/>
      <c r="E355" s="26"/>
      <c r="F355" s="26"/>
      <c r="G355" s="33"/>
    </row>
    <row r="356" spans="2:7" x14ac:dyDescent="0.25">
      <c r="B356" s="26"/>
      <c r="C356" s="26"/>
      <c r="D356" s="33"/>
      <c r="E356" s="26"/>
      <c r="F356" s="26"/>
      <c r="G356" s="33"/>
    </row>
    <row r="357" spans="2:7" x14ac:dyDescent="0.25">
      <c r="B357" s="26"/>
      <c r="C357" s="26"/>
      <c r="D357" s="33"/>
      <c r="E357" s="26"/>
      <c r="F357" s="26"/>
      <c r="G357" s="33"/>
    </row>
    <row r="358" spans="2:7" x14ac:dyDescent="0.25">
      <c r="B358" s="26"/>
      <c r="C358" s="26"/>
      <c r="D358" s="33"/>
      <c r="E358" s="26"/>
      <c r="F358" s="26"/>
      <c r="G358" s="33"/>
    </row>
    <row r="359" spans="2:7" x14ac:dyDescent="0.25">
      <c r="B359" s="26"/>
      <c r="C359" s="26"/>
      <c r="D359" s="33"/>
      <c r="E359" s="26"/>
      <c r="F359" s="26"/>
      <c r="G359" s="33"/>
    </row>
    <row r="360" spans="2:7" x14ac:dyDescent="0.25">
      <c r="B360" s="26"/>
      <c r="C360" s="26"/>
      <c r="D360" s="33"/>
      <c r="E360" s="26"/>
      <c r="F360" s="26"/>
      <c r="G360" s="33"/>
    </row>
    <row r="361" spans="2:7" x14ac:dyDescent="0.25">
      <c r="B361" s="26"/>
      <c r="C361" s="26"/>
      <c r="D361" s="33"/>
      <c r="E361" s="26"/>
      <c r="F361" s="26"/>
      <c r="G361" s="33"/>
    </row>
    <row r="362" spans="2:7" x14ac:dyDescent="0.25">
      <c r="B362" s="26"/>
      <c r="C362" s="26"/>
      <c r="D362" s="33"/>
      <c r="E362" s="26"/>
      <c r="F362" s="26"/>
      <c r="G362" s="33"/>
    </row>
    <row r="363" spans="2:7" x14ac:dyDescent="0.25">
      <c r="B363" s="26"/>
      <c r="C363" s="26"/>
      <c r="D363" s="33"/>
      <c r="E363" s="26"/>
      <c r="F363" s="26"/>
      <c r="G363" s="33"/>
    </row>
    <row r="364" spans="2:7" x14ac:dyDescent="0.25">
      <c r="B364" s="26"/>
      <c r="C364" s="26"/>
      <c r="D364" s="33"/>
      <c r="E364" s="26"/>
      <c r="F364" s="26"/>
      <c r="G364" s="33"/>
    </row>
    <row r="365" spans="2:7" x14ac:dyDescent="0.25">
      <c r="B365" s="26"/>
      <c r="C365" s="26"/>
      <c r="D365" s="33"/>
      <c r="E365" s="26"/>
      <c r="F365" s="26"/>
      <c r="G365" s="33"/>
    </row>
    <row r="366" spans="2:7" x14ac:dyDescent="0.25">
      <c r="B366" s="26"/>
      <c r="C366" s="26"/>
      <c r="D366" s="33"/>
      <c r="E366" s="26"/>
      <c r="F366" s="26"/>
      <c r="G366" s="33"/>
    </row>
    <row r="367" spans="2:7" x14ac:dyDescent="0.25">
      <c r="B367" s="26"/>
      <c r="C367" s="26"/>
      <c r="D367" s="33"/>
      <c r="E367" s="26"/>
      <c r="F367" s="26"/>
      <c r="G367" s="33"/>
    </row>
    <row r="368" spans="2:7" x14ac:dyDescent="0.25">
      <c r="B368" s="26"/>
      <c r="C368" s="26"/>
      <c r="D368" s="33"/>
      <c r="E368" s="26"/>
      <c r="F368" s="26"/>
      <c r="G368" s="33"/>
    </row>
    <row r="369" spans="2:7" x14ac:dyDescent="0.25">
      <c r="B369" s="26"/>
      <c r="C369" s="26"/>
      <c r="D369" s="33"/>
      <c r="E369" s="26"/>
      <c r="F369" s="26"/>
      <c r="G369" s="33"/>
    </row>
    <row r="370" spans="2:7" x14ac:dyDescent="0.25">
      <c r="B370" s="26"/>
      <c r="C370" s="26"/>
      <c r="D370" s="33"/>
      <c r="E370" s="26"/>
      <c r="F370" s="26"/>
      <c r="G370" s="33"/>
    </row>
    <row r="371" spans="2:7" x14ac:dyDescent="0.25">
      <c r="B371" s="26"/>
      <c r="C371" s="26"/>
      <c r="D371" s="33"/>
      <c r="E371" s="26"/>
      <c r="F371" s="26"/>
      <c r="G371" s="33"/>
    </row>
    <row r="372" spans="2:7" x14ac:dyDescent="0.25">
      <c r="B372" s="26"/>
      <c r="C372" s="26"/>
      <c r="D372" s="33"/>
      <c r="E372" s="26"/>
      <c r="F372" s="26"/>
      <c r="G372" s="33"/>
    </row>
    <row r="373" spans="2:7" x14ac:dyDescent="0.25">
      <c r="B373" s="26"/>
      <c r="C373" s="26"/>
      <c r="D373" s="33"/>
      <c r="E373" s="26"/>
      <c r="F373" s="26"/>
      <c r="G373" s="33"/>
    </row>
    <row r="374" spans="2:7" x14ac:dyDescent="0.25">
      <c r="B374" s="26"/>
      <c r="C374" s="26"/>
      <c r="D374" s="33"/>
      <c r="E374" s="26"/>
      <c r="F374" s="26"/>
      <c r="G374" s="33"/>
    </row>
    <row r="375" spans="2:7" x14ac:dyDescent="0.25">
      <c r="B375" s="26"/>
      <c r="C375" s="26"/>
      <c r="D375" s="33"/>
      <c r="E375" s="26"/>
      <c r="F375" s="26"/>
      <c r="G375" s="33"/>
    </row>
    <row r="376" spans="2:7" x14ac:dyDescent="0.25">
      <c r="B376" s="26"/>
      <c r="C376" s="26"/>
      <c r="D376" s="33"/>
      <c r="E376" s="26"/>
      <c r="F376" s="26"/>
      <c r="G376" s="33"/>
    </row>
    <row r="377" spans="2:7" x14ac:dyDescent="0.25">
      <c r="B377" s="26"/>
      <c r="C377" s="26"/>
      <c r="D377" s="33"/>
      <c r="E377" s="26"/>
      <c r="F377" s="26"/>
      <c r="G377" s="33"/>
    </row>
    <row r="378" spans="2:7" x14ac:dyDescent="0.25">
      <c r="B378" s="26"/>
      <c r="C378" s="26"/>
      <c r="D378" s="33"/>
      <c r="E378" s="26"/>
      <c r="F378" s="26"/>
      <c r="G378" s="33"/>
    </row>
    <row r="379" spans="2:7" x14ac:dyDescent="0.25">
      <c r="B379" s="26"/>
      <c r="C379" s="26"/>
      <c r="D379" s="33"/>
      <c r="E379" s="26"/>
      <c r="F379" s="26"/>
      <c r="G379" s="33"/>
    </row>
    <row r="380" spans="2:7" x14ac:dyDescent="0.25">
      <c r="B380" s="26"/>
      <c r="C380" s="26"/>
      <c r="D380" s="33"/>
      <c r="E380" s="26"/>
      <c r="F380" s="26"/>
      <c r="G380" s="33"/>
    </row>
    <row r="381" spans="2:7" x14ac:dyDescent="0.25">
      <c r="B381" s="26"/>
      <c r="C381" s="26"/>
      <c r="D381" s="33"/>
      <c r="E381" s="26"/>
      <c r="F381" s="26"/>
      <c r="G381" s="33"/>
    </row>
    <row r="382" spans="2:7" x14ac:dyDescent="0.25">
      <c r="B382" s="26"/>
      <c r="C382" s="26"/>
      <c r="D382" s="33"/>
      <c r="E382" s="26"/>
      <c r="F382" s="26"/>
      <c r="G382" s="33"/>
    </row>
    <row r="383" spans="2:7" x14ac:dyDescent="0.25">
      <c r="B383" s="26"/>
      <c r="C383" s="26"/>
      <c r="D383" s="33"/>
      <c r="E383" s="26"/>
      <c r="F383" s="26"/>
      <c r="G383" s="33"/>
    </row>
    <row r="384" spans="2:7" x14ac:dyDescent="0.25">
      <c r="B384" s="26"/>
      <c r="C384" s="26"/>
      <c r="D384" s="33"/>
      <c r="E384" s="26"/>
      <c r="F384" s="26"/>
      <c r="G384" s="33"/>
    </row>
    <row r="385" spans="2:7" x14ac:dyDescent="0.25">
      <c r="B385" s="26"/>
      <c r="C385" s="26"/>
      <c r="D385" s="33"/>
      <c r="E385" s="26"/>
      <c r="F385" s="26"/>
      <c r="G385" s="33"/>
    </row>
    <row r="386" spans="2:7" x14ac:dyDescent="0.25">
      <c r="B386" s="26"/>
      <c r="C386" s="26"/>
      <c r="D386" s="33"/>
      <c r="E386" s="26"/>
      <c r="F386" s="26"/>
      <c r="G386" s="33"/>
    </row>
    <row r="387" spans="2:7" x14ac:dyDescent="0.25">
      <c r="B387" s="26"/>
      <c r="C387" s="26"/>
      <c r="D387" s="33"/>
      <c r="E387" s="26"/>
      <c r="F387" s="26"/>
      <c r="G387" s="33"/>
    </row>
    <row r="388" spans="2:7" x14ac:dyDescent="0.25">
      <c r="B388" s="26"/>
      <c r="C388" s="26"/>
      <c r="D388" s="33"/>
      <c r="E388" s="26"/>
      <c r="F388" s="26"/>
      <c r="G388" s="33"/>
    </row>
    <row r="389" spans="2:7" x14ac:dyDescent="0.25">
      <c r="B389" s="26"/>
      <c r="C389" s="26"/>
      <c r="D389" s="33"/>
      <c r="E389" s="26"/>
      <c r="F389" s="26"/>
      <c r="G389" s="33"/>
    </row>
    <row r="390" spans="2:7" x14ac:dyDescent="0.25">
      <c r="B390" s="26"/>
      <c r="C390" s="26"/>
      <c r="D390" s="33"/>
      <c r="E390" s="26"/>
      <c r="F390" s="26"/>
      <c r="G390" s="33"/>
    </row>
    <row r="391" spans="2:7" x14ac:dyDescent="0.25">
      <c r="B391" s="26"/>
      <c r="C391" s="26"/>
      <c r="D391" s="33"/>
      <c r="E391" s="26"/>
      <c r="F391" s="26"/>
      <c r="G391" s="33"/>
    </row>
    <row r="392" spans="2:7" x14ac:dyDescent="0.25">
      <c r="B392" s="26"/>
      <c r="C392" s="26"/>
      <c r="D392" s="33"/>
      <c r="E392" s="26"/>
      <c r="F392" s="26"/>
      <c r="G392" s="33"/>
    </row>
    <row r="393" spans="2:7" x14ac:dyDescent="0.25">
      <c r="B393" s="26"/>
      <c r="C393" s="26"/>
      <c r="D393" s="33"/>
      <c r="E393" s="26"/>
      <c r="F393" s="26"/>
      <c r="G393" s="33"/>
    </row>
    <row r="394" spans="2:7" x14ac:dyDescent="0.25">
      <c r="B394" s="26"/>
      <c r="C394" s="26"/>
      <c r="D394" s="33"/>
      <c r="E394" s="26"/>
      <c r="F394" s="26"/>
      <c r="G394" s="33"/>
    </row>
    <row r="395" spans="2:7" x14ac:dyDescent="0.25">
      <c r="B395" s="26"/>
      <c r="C395" s="26"/>
      <c r="D395" s="33"/>
      <c r="E395" s="26"/>
      <c r="F395" s="26"/>
      <c r="G395" s="33"/>
    </row>
    <row r="396" spans="2:7" x14ac:dyDescent="0.25">
      <c r="B396" s="26"/>
      <c r="C396" s="26"/>
      <c r="D396" s="33"/>
      <c r="E396" s="26"/>
      <c r="F396" s="26"/>
      <c r="G396" s="33"/>
    </row>
    <row r="397" spans="2:7" x14ac:dyDescent="0.25">
      <c r="B397" s="26"/>
      <c r="C397" s="26"/>
      <c r="D397" s="33"/>
      <c r="E397" s="26"/>
      <c r="F397" s="26"/>
      <c r="G397" s="33"/>
    </row>
    <row r="398" spans="2:7" x14ac:dyDescent="0.25">
      <c r="B398" s="26"/>
      <c r="C398" s="26"/>
      <c r="D398" s="33"/>
      <c r="E398" s="26"/>
      <c r="F398" s="26"/>
      <c r="G398" s="33"/>
    </row>
    <row r="399" spans="2:7" x14ac:dyDescent="0.25">
      <c r="B399" s="26"/>
      <c r="C399" s="26"/>
      <c r="D399" s="33"/>
      <c r="E399" s="26"/>
      <c r="F399" s="26"/>
      <c r="G399" s="33"/>
    </row>
    <row r="400" spans="2:7" x14ac:dyDescent="0.25">
      <c r="B400" s="26"/>
      <c r="C400" s="26"/>
      <c r="D400" s="33"/>
      <c r="E400" s="26"/>
      <c r="F400" s="26"/>
      <c r="G400" s="33"/>
    </row>
    <row r="401" spans="2:7" x14ac:dyDescent="0.25">
      <c r="B401" s="26"/>
      <c r="C401" s="26"/>
      <c r="D401" s="33"/>
      <c r="E401" s="26"/>
      <c r="F401" s="26"/>
      <c r="G401" s="33"/>
    </row>
    <row r="402" spans="2:7" x14ac:dyDescent="0.25">
      <c r="B402" s="26"/>
      <c r="C402" s="26"/>
      <c r="D402" s="33"/>
      <c r="E402" s="26"/>
      <c r="F402" s="26"/>
      <c r="G402" s="33"/>
    </row>
    <row r="403" spans="2:7" x14ac:dyDescent="0.25">
      <c r="B403" s="26"/>
      <c r="C403" s="26"/>
      <c r="D403" s="33"/>
      <c r="E403" s="26"/>
      <c r="F403" s="26"/>
      <c r="G403" s="33"/>
    </row>
    <row r="404" spans="2:7" x14ac:dyDescent="0.25">
      <c r="B404" s="26"/>
      <c r="C404" s="26"/>
      <c r="D404" s="33"/>
      <c r="E404" s="26"/>
      <c r="F404" s="26"/>
      <c r="G404" s="33"/>
    </row>
    <row r="405" spans="2:7" x14ac:dyDescent="0.25">
      <c r="B405" s="26"/>
      <c r="C405" s="26"/>
      <c r="D405" s="33"/>
      <c r="E405" s="26"/>
      <c r="F405" s="26"/>
      <c r="G405" s="33"/>
    </row>
    <row r="406" spans="2:7" x14ac:dyDescent="0.25">
      <c r="B406" s="26"/>
      <c r="C406" s="26"/>
      <c r="D406" s="33"/>
      <c r="E406" s="26"/>
      <c r="F406" s="26"/>
      <c r="G406" s="33"/>
    </row>
    <row r="407" spans="2:7" x14ac:dyDescent="0.25">
      <c r="B407" s="26"/>
      <c r="C407" s="26"/>
      <c r="D407" s="33"/>
      <c r="E407" s="26"/>
      <c r="F407" s="26"/>
      <c r="G407" s="33"/>
    </row>
    <row r="408" spans="2:7" x14ac:dyDescent="0.25">
      <c r="B408" s="26"/>
      <c r="C408" s="26"/>
      <c r="D408" s="33"/>
      <c r="E408" s="26"/>
      <c r="F408" s="26"/>
      <c r="G408" s="33"/>
    </row>
    <row r="409" spans="2:7" x14ac:dyDescent="0.25">
      <c r="B409" s="26"/>
      <c r="C409" s="26"/>
      <c r="D409" s="33"/>
      <c r="E409" s="26"/>
      <c r="F409" s="26"/>
      <c r="G409" s="33"/>
    </row>
    <row r="410" spans="2:7" x14ac:dyDescent="0.25">
      <c r="B410" s="26"/>
      <c r="C410" s="26"/>
      <c r="D410" s="33"/>
      <c r="E410" s="26"/>
      <c r="F410" s="26"/>
      <c r="G410" s="33"/>
    </row>
    <row r="411" spans="2:7" x14ac:dyDescent="0.25">
      <c r="B411" s="26"/>
      <c r="C411" s="26"/>
      <c r="D411" s="33"/>
      <c r="E411" s="26"/>
      <c r="F411" s="26"/>
      <c r="G411" s="33"/>
    </row>
    <row r="412" spans="2:7" x14ac:dyDescent="0.25">
      <c r="B412" s="26"/>
      <c r="C412" s="26"/>
      <c r="D412" s="33"/>
      <c r="E412" s="26"/>
      <c r="F412" s="26"/>
      <c r="G412" s="33"/>
    </row>
    <row r="413" spans="2:7" x14ac:dyDescent="0.25">
      <c r="B413" s="26"/>
      <c r="C413" s="26"/>
      <c r="D413" s="33"/>
      <c r="E413" s="26"/>
      <c r="F413" s="26"/>
      <c r="G413" s="33"/>
    </row>
    <row r="414" spans="2:7" x14ac:dyDescent="0.25">
      <c r="B414" s="26"/>
      <c r="C414" s="26"/>
      <c r="D414" s="33"/>
      <c r="E414" s="26"/>
      <c r="F414" s="26"/>
      <c r="G414" s="33"/>
    </row>
    <row r="415" spans="2:7" x14ac:dyDescent="0.25">
      <c r="B415" s="26"/>
      <c r="C415" s="26"/>
      <c r="D415" s="33"/>
      <c r="E415" s="26"/>
      <c r="F415" s="26"/>
      <c r="G415" s="33"/>
    </row>
    <row r="416" spans="2:7" x14ac:dyDescent="0.25">
      <c r="B416" s="26"/>
      <c r="C416" s="26"/>
      <c r="D416" s="33"/>
      <c r="E416" s="26"/>
      <c r="F416" s="26"/>
      <c r="G416" s="33"/>
    </row>
    <row r="417" spans="2:7" x14ac:dyDescent="0.25">
      <c r="B417" s="26"/>
      <c r="C417" s="26"/>
      <c r="D417" s="33"/>
      <c r="E417" s="26"/>
      <c r="F417" s="26"/>
      <c r="G417" s="33"/>
    </row>
    <row r="418" spans="2:7" x14ac:dyDescent="0.25">
      <c r="B418" s="26"/>
      <c r="C418" s="26"/>
      <c r="D418" s="33"/>
      <c r="E418" s="26"/>
      <c r="F418" s="26"/>
      <c r="G418" s="33"/>
    </row>
    <row r="419" spans="2:7" x14ac:dyDescent="0.25">
      <c r="B419" s="26"/>
      <c r="C419" s="26"/>
      <c r="D419" s="33"/>
      <c r="E419" s="26"/>
      <c r="F419" s="26"/>
      <c r="G419" s="33"/>
    </row>
    <row r="420" spans="2:7" x14ac:dyDescent="0.25">
      <c r="B420" s="26"/>
      <c r="C420" s="26"/>
      <c r="D420" s="33"/>
      <c r="E420" s="26"/>
      <c r="F420" s="26"/>
      <c r="G420" s="33"/>
    </row>
    <row r="421" spans="2:7" x14ac:dyDescent="0.25">
      <c r="B421" s="26"/>
      <c r="C421" s="26"/>
      <c r="D421" s="33"/>
      <c r="E421" s="26"/>
      <c r="F421" s="26"/>
      <c r="G421" s="33"/>
    </row>
    <row r="422" spans="2:7" x14ac:dyDescent="0.25">
      <c r="B422" s="26"/>
      <c r="C422" s="26"/>
      <c r="D422" s="33"/>
      <c r="E422" s="26"/>
      <c r="F422" s="26"/>
      <c r="G422" s="33"/>
    </row>
    <row r="423" spans="2:7" x14ac:dyDescent="0.25">
      <c r="B423" s="26"/>
      <c r="C423" s="26"/>
      <c r="D423" s="33"/>
      <c r="E423" s="26"/>
      <c r="F423" s="26"/>
      <c r="G423" s="33"/>
    </row>
    <row r="424" spans="2:7" x14ac:dyDescent="0.25">
      <c r="B424" s="26"/>
      <c r="C424" s="26"/>
      <c r="D424" s="33"/>
      <c r="E424" s="26"/>
      <c r="F424" s="26"/>
      <c r="G424" s="33"/>
    </row>
    <row r="425" spans="2:7" x14ac:dyDescent="0.25">
      <c r="B425" s="26"/>
      <c r="C425" s="26"/>
      <c r="D425" s="33"/>
      <c r="E425" s="26"/>
      <c r="F425" s="26"/>
      <c r="G425" s="33"/>
    </row>
    <row r="426" spans="2:7" x14ac:dyDescent="0.25">
      <c r="B426" s="26"/>
      <c r="C426" s="26"/>
      <c r="D426" s="33"/>
      <c r="E426" s="26"/>
      <c r="F426" s="26"/>
      <c r="G426" s="33"/>
    </row>
    <row r="427" spans="2:7" x14ac:dyDescent="0.25">
      <c r="B427" s="26"/>
      <c r="C427" s="26"/>
      <c r="D427" s="33"/>
      <c r="E427" s="26"/>
      <c r="F427" s="26"/>
      <c r="G427" s="33"/>
    </row>
    <row r="428" spans="2:7" x14ac:dyDescent="0.25">
      <c r="B428" s="26"/>
      <c r="C428" s="26"/>
      <c r="D428" s="33"/>
      <c r="E428" s="26"/>
      <c r="F428" s="26"/>
      <c r="G428" s="33"/>
    </row>
    <row r="429" spans="2:7" x14ac:dyDescent="0.25">
      <c r="B429" s="26"/>
      <c r="C429" s="26"/>
      <c r="D429" s="33"/>
      <c r="E429" s="26"/>
      <c r="F429" s="26"/>
      <c r="G429" s="33"/>
    </row>
    <row r="430" spans="2:7" x14ac:dyDescent="0.25">
      <c r="B430" s="26"/>
      <c r="C430" s="26"/>
      <c r="D430" s="33"/>
      <c r="E430" s="26"/>
      <c r="F430" s="26"/>
      <c r="G430" s="33"/>
    </row>
    <row r="431" spans="2:7" x14ac:dyDescent="0.25">
      <c r="B431" s="26"/>
      <c r="C431" s="26"/>
      <c r="D431" s="33"/>
      <c r="E431" s="26"/>
      <c r="F431" s="26"/>
      <c r="G431" s="33"/>
    </row>
    <row r="432" spans="2:7" x14ac:dyDescent="0.25">
      <c r="B432" s="26"/>
      <c r="C432" s="26"/>
      <c r="D432" s="33"/>
      <c r="E432" s="26"/>
      <c r="F432" s="26"/>
      <c r="G432" s="33"/>
    </row>
    <row r="433" spans="2:7" x14ac:dyDescent="0.25">
      <c r="B433" s="26"/>
      <c r="C433" s="26"/>
      <c r="D433" s="33"/>
      <c r="E433" s="26"/>
      <c r="F433" s="26"/>
      <c r="G433" s="33"/>
    </row>
    <row r="434" spans="2:7" x14ac:dyDescent="0.25">
      <c r="B434" s="26"/>
      <c r="C434" s="26"/>
      <c r="D434" s="33"/>
      <c r="E434" s="26"/>
      <c r="F434" s="26"/>
      <c r="G434" s="33"/>
    </row>
    <row r="435" spans="2:7" x14ac:dyDescent="0.25">
      <c r="B435" s="26"/>
      <c r="C435" s="26"/>
      <c r="D435" s="33"/>
      <c r="E435" s="26"/>
      <c r="F435" s="26"/>
      <c r="G435" s="33"/>
    </row>
    <row r="436" spans="2:7" x14ac:dyDescent="0.25">
      <c r="B436" s="26"/>
      <c r="C436" s="26"/>
      <c r="D436" s="33"/>
      <c r="E436" s="26"/>
      <c r="F436" s="26"/>
      <c r="G436" s="33"/>
    </row>
    <row r="437" spans="2:7" x14ac:dyDescent="0.25">
      <c r="B437" s="26"/>
      <c r="C437" s="26"/>
      <c r="D437" s="33"/>
      <c r="E437" s="26"/>
      <c r="F437" s="26"/>
      <c r="G437" s="33"/>
    </row>
    <row r="438" spans="2:7" x14ac:dyDescent="0.25">
      <c r="B438" s="26"/>
      <c r="C438" s="26"/>
      <c r="D438" s="33"/>
      <c r="E438" s="26"/>
      <c r="F438" s="26"/>
      <c r="G438" s="33"/>
    </row>
    <row r="439" spans="2:7" x14ac:dyDescent="0.25">
      <c r="B439" s="26"/>
      <c r="C439" s="26"/>
      <c r="D439" s="33"/>
      <c r="E439" s="26"/>
      <c r="F439" s="26"/>
      <c r="G439" s="33"/>
    </row>
    <row r="440" spans="2:7" x14ac:dyDescent="0.25">
      <c r="B440" s="26"/>
      <c r="C440" s="26"/>
      <c r="D440" s="33"/>
      <c r="E440" s="26"/>
      <c r="F440" s="26"/>
      <c r="G440" s="33"/>
    </row>
    <row r="441" spans="2:7" x14ac:dyDescent="0.25">
      <c r="B441" s="26"/>
      <c r="C441" s="26"/>
      <c r="D441" s="33"/>
      <c r="E441" s="26"/>
      <c r="F441" s="26"/>
      <c r="G441" s="33"/>
    </row>
    <row r="442" spans="2:7" x14ac:dyDescent="0.25">
      <c r="B442" s="26"/>
      <c r="C442" s="26"/>
      <c r="D442" s="33"/>
      <c r="E442" s="26"/>
      <c r="F442" s="26"/>
      <c r="G442" s="33"/>
    </row>
    <row r="443" spans="2:7" x14ac:dyDescent="0.25">
      <c r="B443" s="26"/>
      <c r="C443" s="26"/>
      <c r="D443" s="33"/>
      <c r="E443" s="26"/>
      <c r="F443" s="26"/>
      <c r="G443" s="33"/>
    </row>
    <row r="444" spans="2:7" x14ac:dyDescent="0.25">
      <c r="B444" s="26"/>
      <c r="C444" s="26"/>
      <c r="D444" s="33"/>
      <c r="E444" s="26"/>
      <c r="F444" s="26"/>
      <c r="G444" s="33"/>
    </row>
    <row r="445" spans="2:7" x14ac:dyDescent="0.25">
      <c r="B445" s="26"/>
      <c r="C445" s="26"/>
      <c r="D445" s="33"/>
      <c r="E445" s="26"/>
      <c r="F445" s="26"/>
      <c r="G445" s="33"/>
    </row>
    <row r="446" spans="2:7" x14ac:dyDescent="0.25">
      <c r="B446" s="26"/>
      <c r="C446" s="26"/>
      <c r="D446" s="33"/>
      <c r="E446" s="26"/>
      <c r="F446" s="26"/>
      <c r="G446" s="33"/>
    </row>
    <row r="447" spans="2:7" x14ac:dyDescent="0.25">
      <c r="B447" s="26"/>
      <c r="C447" s="26"/>
      <c r="D447" s="33"/>
      <c r="E447" s="26"/>
      <c r="F447" s="26"/>
      <c r="G447" s="33"/>
    </row>
    <row r="448" spans="2:7" x14ac:dyDescent="0.25">
      <c r="B448" s="26"/>
      <c r="C448" s="26"/>
      <c r="D448" s="33"/>
      <c r="E448" s="26"/>
      <c r="F448" s="26"/>
      <c r="G448" s="33"/>
    </row>
    <row r="449" spans="2:7" x14ac:dyDescent="0.25">
      <c r="B449" s="26"/>
      <c r="C449" s="26"/>
      <c r="D449" s="33"/>
      <c r="E449" s="26"/>
      <c r="F449" s="26"/>
      <c r="G449" s="33"/>
    </row>
    <row r="450" spans="2:7" x14ac:dyDescent="0.25">
      <c r="B450" s="26"/>
      <c r="C450" s="26"/>
      <c r="D450" s="33"/>
      <c r="E450" s="26"/>
      <c r="F450" s="26"/>
      <c r="G450" s="33"/>
    </row>
    <row r="451" spans="2:7" x14ac:dyDescent="0.25">
      <c r="B451" s="26"/>
      <c r="C451" s="26"/>
      <c r="D451" s="33"/>
      <c r="E451" s="26"/>
      <c r="F451" s="26"/>
      <c r="G451" s="33"/>
    </row>
    <row r="452" spans="2:7" x14ac:dyDescent="0.25">
      <c r="B452" s="26"/>
      <c r="C452" s="26"/>
      <c r="D452" s="33"/>
      <c r="E452" s="26"/>
      <c r="F452" s="26"/>
      <c r="G452" s="33"/>
    </row>
    <row r="453" spans="2:7" x14ac:dyDescent="0.25">
      <c r="B453" s="26"/>
      <c r="C453" s="26"/>
      <c r="D453" s="33"/>
      <c r="E453" s="26"/>
      <c r="F453" s="26"/>
      <c r="G453" s="33"/>
    </row>
    <row r="454" spans="2:7" x14ac:dyDescent="0.25">
      <c r="B454" s="26"/>
      <c r="C454" s="26"/>
      <c r="D454" s="33"/>
      <c r="E454" s="26"/>
      <c r="F454" s="26"/>
      <c r="G454" s="33"/>
    </row>
    <row r="455" spans="2:7" x14ac:dyDescent="0.25">
      <c r="B455" s="26"/>
      <c r="C455" s="26"/>
      <c r="D455" s="33"/>
      <c r="E455" s="26"/>
      <c r="F455" s="26"/>
      <c r="G455" s="33"/>
    </row>
    <row r="456" spans="2:7" x14ac:dyDescent="0.25">
      <c r="B456" s="26"/>
      <c r="C456" s="26"/>
      <c r="D456" s="33"/>
      <c r="E456" s="26"/>
      <c r="F456" s="26"/>
      <c r="G456" s="33"/>
    </row>
    <row r="457" spans="2:7" x14ac:dyDescent="0.25">
      <c r="B457" s="26"/>
      <c r="C457" s="26"/>
      <c r="D457" s="33"/>
      <c r="E457" s="26"/>
      <c r="F457" s="26"/>
      <c r="G457" s="33"/>
    </row>
    <row r="458" spans="2:7" x14ac:dyDescent="0.25">
      <c r="B458" s="26"/>
      <c r="C458" s="26"/>
      <c r="D458" s="33"/>
      <c r="E458" s="26"/>
      <c r="F458" s="26"/>
      <c r="G458" s="33"/>
    </row>
    <row r="459" spans="2:7" x14ac:dyDescent="0.25">
      <c r="B459" s="26"/>
      <c r="C459" s="26"/>
      <c r="D459" s="33"/>
      <c r="E459" s="26"/>
      <c r="F459" s="26"/>
      <c r="G459" s="33"/>
    </row>
    <row r="460" spans="2:7" x14ac:dyDescent="0.25">
      <c r="B460" s="26"/>
      <c r="C460" s="26"/>
      <c r="D460" s="33"/>
      <c r="E460" s="26"/>
      <c r="F460" s="26"/>
      <c r="G460" s="33"/>
    </row>
    <row r="461" spans="2:7" x14ac:dyDescent="0.25">
      <c r="B461" s="26"/>
      <c r="C461" s="26"/>
      <c r="D461" s="33"/>
      <c r="E461" s="26"/>
      <c r="F461" s="26"/>
      <c r="G461" s="33"/>
    </row>
    <row r="462" spans="2:7" x14ac:dyDescent="0.25">
      <c r="B462" s="26"/>
      <c r="C462" s="26"/>
      <c r="D462" s="33"/>
      <c r="E462" s="26"/>
      <c r="F462" s="26"/>
      <c r="G462" s="33"/>
    </row>
    <row r="463" spans="2:7" x14ac:dyDescent="0.25">
      <c r="B463" s="26"/>
      <c r="C463" s="26"/>
      <c r="D463" s="33"/>
      <c r="E463" s="26"/>
      <c r="F463" s="26"/>
      <c r="G463" s="33"/>
    </row>
    <row r="464" spans="2:7" x14ac:dyDescent="0.25">
      <c r="B464" s="26"/>
      <c r="C464" s="26"/>
      <c r="D464" s="33"/>
      <c r="E464" s="26"/>
      <c r="F464" s="26"/>
      <c r="G464" s="33"/>
    </row>
    <row r="465" spans="2:7" x14ac:dyDescent="0.25">
      <c r="B465" s="26"/>
      <c r="C465" s="26"/>
      <c r="D465" s="33"/>
      <c r="E465" s="26"/>
      <c r="F465" s="26"/>
      <c r="G465" s="33"/>
    </row>
    <row r="466" spans="2:7" x14ac:dyDescent="0.25">
      <c r="B466" s="26"/>
      <c r="C466" s="26"/>
      <c r="D466" s="33"/>
      <c r="E466" s="26"/>
      <c r="F466" s="26"/>
      <c r="G466" s="33"/>
    </row>
    <row r="467" spans="2:7" x14ac:dyDescent="0.25">
      <c r="B467" s="26"/>
      <c r="C467" s="26"/>
      <c r="D467" s="33"/>
      <c r="E467" s="26"/>
      <c r="F467" s="26"/>
      <c r="G467" s="33"/>
    </row>
    <row r="468" spans="2:7" x14ac:dyDescent="0.25">
      <c r="B468" s="26"/>
      <c r="C468" s="26"/>
      <c r="D468" s="33"/>
      <c r="E468" s="26"/>
      <c r="F468" s="26"/>
      <c r="G468" s="33"/>
    </row>
    <row r="469" spans="2:7" x14ac:dyDescent="0.25">
      <c r="B469" s="26"/>
      <c r="C469" s="26"/>
      <c r="D469" s="33"/>
      <c r="E469" s="26"/>
      <c r="F469" s="26"/>
      <c r="G469" s="33"/>
    </row>
    <row r="470" spans="2:7" x14ac:dyDescent="0.25">
      <c r="B470" s="26"/>
      <c r="C470" s="26"/>
      <c r="D470" s="33"/>
      <c r="E470" s="26"/>
      <c r="F470" s="26"/>
      <c r="G470" s="33"/>
    </row>
    <row r="471" spans="2:7" x14ac:dyDescent="0.25">
      <c r="B471" s="26"/>
      <c r="C471" s="26"/>
      <c r="D471" s="33"/>
      <c r="E471" s="26"/>
      <c r="F471" s="26"/>
      <c r="G471" s="33"/>
    </row>
    <row r="472" spans="2:7" x14ac:dyDescent="0.25">
      <c r="B472" s="26"/>
      <c r="C472" s="26"/>
      <c r="D472" s="33"/>
      <c r="E472" s="26"/>
      <c r="F472" s="26"/>
      <c r="G472" s="33"/>
    </row>
    <row r="473" spans="2:7" x14ac:dyDescent="0.25">
      <c r="B473" s="26"/>
      <c r="C473" s="26"/>
      <c r="D473" s="33"/>
      <c r="E473" s="26"/>
      <c r="F473" s="26"/>
      <c r="G473" s="33"/>
    </row>
    <row r="474" spans="2:7" x14ac:dyDescent="0.25">
      <c r="B474" s="26"/>
      <c r="C474" s="26"/>
      <c r="D474" s="33"/>
      <c r="E474" s="26"/>
      <c r="F474" s="26"/>
      <c r="G474" s="33"/>
    </row>
    <row r="475" spans="2:7" x14ac:dyDescent="0.25">
      <c r="B475" s="26"/>
      <c r="C475" s="26"/>
      <c r="D475" s="33"/>
      <c r="E475" s="26"/>
      <c r="F475" s="26"/>
      <c r="G475" s="33"/>
    </row>
    <row r="476" spans="2:7" x14ac:dyDescent="0.25">
      <c r="B476" s="26"/>
      <c r="C476" s="26"/>
      <c r="D476" s="33"/>
      <c r="E476" s="26"/>
      <c r="F476" s="26"/>
      <c r="G476" s="33"/>
    </row>
    <row r="477" spans="2:7" x14ac:dyDescent="0.25">
      <c r="B477" s="26"/>
      <c r="C477" s="26"/>
      <c r="D477" s="33"/>
      <c r="E477" s="26"/>
      <c r="F477" s="26"/>
      <c r="G477" s="33"/>
    </row>
    <row r="478" spans="2:7" x14ac:dyDescent="0.25">
      <c r="B478" s="26"/>
      <c r="C478" s="26"/>
      <c r="D478" s="33"/>
      <c r="E478" s="26"/>
      <c r="F478" s="26"/>
      <c r="G478" s="33"/>
    </row>
    <row r="479" spans="2:7" x14ac:dyDescent="0.25">
      <c r="B479" s="26"/>
      <c r="C479" s="26"/>
      <c r="D479" s="33"/>
      <c r="E479" s="26"/>
      <c r="F479" s="26"/>
      <c r="G479" s="33"/>
    </row>
    <row r="480" spans="2:7" x14ac:dyDescent="0.25">
      <c r="B480" s="26"/>
      <c r="C480" s="26"/>
      <c r="D480" s="33"/>
      <c r="E480" s="26"/>
      <c r="F480" s="26"/>
      <c r="G480" s="33"/>
    </row>
    <row r="481" spans="2:7" x14ac:dyDescent="0.25">
      <c r="B481" s="26"/>
      <c r="C481" s="26"/>
      <c r="D481" s="33"/>
      <c r="E481" s="26"/>
      <c r="F481" s="26"/>
      <c r="G481" s="33"/>
    </row>
    <row r="482" spans="2:7" x14ac:dyDescent="0.25">
      <c r="B482" s="26"/>
      <c r="C482" s="26"/>
      <c r="D482" s="33"/>
      <c r="E482" s="26"/>
      <c r="F482" s="26"/>
      <c r="G482" s="33"/>
    </row>
    <row r="483" spans="2:7" x14ac:dyDescent="0.25">
      <c r="B483" s="26"/>
      <c r="C483" s="26"/>
      <c r="D483" s="33"/>
      <c r="E483" s="26"/>
      <c r="F483" s="26"/>
      <c r="G483" s="33"/>
    </row>
    <row r="484" spans="2:7" x14ac:dyDescent="0.25">
      <c r="B484" s="26"/>
      <c r="C484" s="26"/>
      <c r="D484" s="33"/>
      <c r="E484" s="26"/>
      <c r="F484" s="26"/>
      <c r="G484" s="33"/>
    </row>
    <row r="485" spans="2:7" x14ac:dyDescent="0.25">
      <c r="B485" s="26"/>
      <c r="C485" s="26"/>
      <c r="D485" s="33"/>
      <c r="E485" s="26"/>
      <c r="F485" s="26"/>
      <c r="G485" s="33"/>
    </row>
    <row r="486" spans="2:7" x14ac:dyDescent="0.25">
      <c r="B486" s="26"/>
      <c r="C486" s="26"/>
      <c r="D486" s="33"/>
      <c r="E486" s="26"/>
      <c r="F486" s="26"/>
      <c r="G486" s="33"/>
    </row>
    <row r="487" spans="2:7" x14ac:dyDescent="0.25">
      <c r="B487" s="26"/>
      <c r="C487" s="26"/>
      <c r="D487" s="33"/>
      <c r="E487" s="26"/>
      <c r="F487" s="26"/>
      <c r="G487" s="33"/>
    </row>
    <row r="488" spans="2:7" x14ac:dyDescent="0.25">
      <c r="B488" s="26"/>
      <c r="C488" s="26"/>
      <c r="D488" s="33"/>
      <c r="E488" s="26"/>
      <c r="F488" s="26"/>
      <c r="G488" s="33"/>
    </row>
    <row r="489" spans="2:7" x14ac:dyDescent="0.25">
      <c r="B489" s="26"/>
      <c r="C489" s="26"/>
      <c r="D489" s="33"/>
      <c r="E489" s="26"/>
      <c r="F489" s="26"/>
      <c r="G489" s="33"/>
    </row>
    <row r="490" spans="2:7" x14ac:dyDescent="0.25">
      <c r="B490" s="26"/>
      <c r="C490" s="26"/>
      <c r="D490" s="33"/>
      <c r="E490" s="26"/>
      <c r="F490" s="26"/>
      <c r="G490" s="33"/>
    </row>
    <row r="491" spans="2:7" x14ac:dyDescent="0.25">
      <c r="B491" s="26"/>
      <c r="C491" s="26"/>
      <c r="D491" s="33"/>
      <c r="E491" s="26"/>
      <c r="F491" s="26"/>
      <c r="G491" s="33"/>
    </row>
    <row r="492" spans="2:7" x14ac:dyDescent="0.25">
      <c r="B492" s="26"/>
      <c r="C492" s="26"/>
      <c r="D492" s="33"/>
      <c r="E492" s="26"/>
      <c r="F492" s="26"/>
      <c r="G492" s="33"/>
    </row>
    <row r="493" spans="2:7" x14ac:dyDescent="0.25">
      <c r="B493" s="26"/>
      <c r="C493" s="26"/>
      <c r="D493" s="33"/>
      <c r="E493" s="26"/>
      <c r="F493" s="26"/>
      <c r="G493" s="33"/>
    </row>
    <row r="494" spans="2:7" x14ac:dyDescent="0.25">
      <c r="B494" s="26"/>
      <c r="C494" s="26"/>
      <c r="D494" s="33"/>
      <c r="E494" s="26"/>
      <c r="F494" s="26"/>
      <c r="G494" s="33"/>
    </row>
    <row r="495" spans="2:7" x14ac:dyDescent="0.25">
      <c r="B495" s="26"/>
      <c r="C495" s="26"/>
      <c r="D495" s="33"/>
      <c r="E495" s="26"/>
      <c r="F495" s="26"/>
      <c r="G495" s="33"/>
    </row>
    <row r="496" spans="2:7" x14ac:dyDescent="0.25">
      <c r="B496" s="26"/>
      <c r="C496" s="26"/>
      <c r="D496" s="33"/>
      <c r="E496" s="26"/>
      <c r="F496" s="26"/>
      <c r="G496" s="33"/>
    </row>
    <row r="497" spans="2:7" x14ac:dyDescent="0.25">
      <c r="B497" s="26"/>
      <c r="C497" s="26"/>
      <c r="D497" s="33"/>
      <c r="E497" s="26"/>
      <c r="F497" s="26"/>
      <c r="G497" s="33"/>
    </row>
    <row r="498" spans="2:7" x14ac:dyDescent="0.25">
      <c r="B498" s="26"/>
      <c r="C498" s="26"/>
      <c r="D498" s="33"/>
      <c r="E498" s="26"/>
      <c r="F498" s="26"/>
      <c r="G498" s="33"/>
    </row>
    <row r="499" spans="2:7" x14ac:dyDescent="0.25">
      <c r="B499" s="26"/>
      <c r="C499" s="26"/>
      <c r="D499" s="33"/>
      <c r="E499" s="26"/>
      <c r="F499" s="26"/>
      <c r="G499" s="33"/>
    </row>
    <row r="500" spans="2:7" x14ac:dyDescent="0.25">
      <c r="B500" s="26"/>
      <c r="C500" s="26"/>
      <c r="D500" s="33"/>
      <c r="E500" s="26"/>
      <c r="F500" s="26"/>
      <c r="G500" s="33"/>
    </row>
    <row r="501" spans="2:7" x14ac:dyDescent="0.25">
      <c r="B501" s="26"/>
      <c r="C501" s="26"/>
      <c r="D501" s="33"/>
      <c r="E501" s="26"/>
      <c r="F501" s="26"/>
      <c r="G501" s="33"/>
    </row>
    <row r="502" spans="2:7" x14ac:dyDescent="0.25">
      <c r="B502" s="26"/>
      <c r="C502" s="26"/>
      <c r="D502" s="33"/>
      <c r="E502" s="26"/>
      <c r="F502" s="26"/>
      <c r="G502" s="33"/>
    </row>
    <row r="503" spans="2:7" x14ac:dyDescent="0.25">
      <c r="B503" s="26"/>
      <c r="C503" s="26"/>
      <c r="D503" s="33"/>
      <c r="E503" s="26"/>
      <c r="F503" s="26"/>
      <c r="G503" s="33"/>
    </row>
    <row r="504" spans="2:7" x14ac:dyDescent="0.25">
      <c r="B504" s="26"/>
      <c r="C504" s="26"/>
      <c r="D504" s="33"/>
      <c r="E504" s="26"/>
      <c r="F504" s="26"/>
      <c r="G504" s="33"/>
    </row>
    <row r="505" spans="2:7" x14ac:dyDescent="0.25">
      <c r="B505" s="26"/>
      <c r="C505" s="26"/>
      <c r="D505" s="33"/>
      <c r="E505" s="26"/>
      <c r="F505" s="26"/>
      <c r="G505" s="33"/>
    </row>
    <row r="506" spans="2:7" x14ac:dyDescent="0.25">
      <c r="B506" s="26"/>
      <c r="C506" s="26"/>
      <c r="D506" s="33"/>
      <c r="E506" s="26"/>
      <c r="F506" s="26"/>
      <c r="G506" s="33"/>
    </row>
    <row r="507" spans="2:7" x14ac:dyDescent="0.25">
      <c r="B507" s="26"/>
      <c r="C507" s="26"/>
      <c r="D507" s="33"/>
      <c r="E507" s="26"/>
      <c r="F507" s="26"/>
      <c r="G507" s="33"/>
    </row>
    <row r="508" spans="2:7" x14ac:dyDescent="0.25">
      <c r="B508" s="26"/>
      <c r="C508" s="26"/>
      <c r="D508" s="33"/>
      <c r="E508" s="26"/>
      <c r="F508" s="26"/>
      <c r="G508" s="33"/>
    </row>
    <row r="509" spans="2:7" x14ac:dyDescent="0.25">
      <c r="B509" s="26"/>
      <c r="C509" s="26"/>
      <c r="D509" s="33"/>
      <c r="E509" s="26"/>
      <c r="F509" s="26"/>
      <c r="G509" s="33"/>
    </row>
    <row r="510" spans="2:7" x14ac:dyDescent="0.25">
      <c r="B510" s="26"/>
      <c r="C510" s="26"/>
      <c r="D510" s="33"/>
      <c r="E510" s="26"/>
      <c r="F510" s="26"/>
      <c r="G510" s="33"/>
    </row>
    <row r="511" spans="2:7" x14ac:dyDescent="0.25">
      <c r="B511" s="26"/>
      <c r="C511" s="26"/>
      <c r="D511" s="33"/>
      <c r="E511" s="26"/>
      <c r="F511" s="26"/>
      <c r="G511" s="33"/>
    </row>
    <row r="512" spans="2:7" x14ac:dyDescent="0.25">
      <c r="B512" s="26"/>
      <c r="C512" s="26"/>
      <c r="D512" s="33"/>
      <c r="E512" s="26"/>
      <c r="F512" s="26"/>
      <c r="G512" s="33"/>
    </row>
  </sheetData>
  <mergeCells count="4">
    <mergeCell ref="B3:D3"/>
    <mergeCell ref="A3:A4"/>
    <mergeCell ref="E3:H3"/>
    <mergeCell ref="A5:D5"/>
  </mergeCells>
  <phoneticPr fontId="8" type="noConversion"/>
  <conditionalFormatting sqref="B7:H57">
    <cfRule type="containsBlanks" dxfId="51" priority="2">
      <formula>LEN(TRIM(B7))=0</formula>
    </cfRule>
  </conditionalFormatting>
  <conditionalFormatting sqref="E5:F5">
    <cfRule type="containsBlanks" dxfId="50" priority="18">
      <formula>LEN(TRIM(E5))=0</formula>
    </cfRule>
  </conditionalFormatting>
  <pageMargins left="0" right="0" top="0" bottom="0" header="0" footer="0"/>
  <pageSetup paperSize="10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 codeName="Hoja16">
    <tabColor rgb="FFFFDDDD"/>
  </sheetPr>
  <dimension ref="A1:J2884"/>
  <sheetViews>
    <sheetView showGridLines="0" tabSelected="1" zoomScaleNormal="100" zoomScalePageLayoutView="150" workbookViewId="0">
      <selection activeCell="N73" sqref="N73"/>
    </sheetView>
  </sheetViews>
  <sheetFormatPr baseColWidth="10" defaultColWidth="30.28515625" defaultRowHeight="13.5" x14ac:dyDescent="0.25"/>
  <cols>
    <col min="1" max="1" width="8" style="23" customWidth="1"/>
    <col min="2" max="2" width="1.42578125" style="23" customWidth="1"/>
    <col min="3" max="3" width="36.42578125" style="23" customWidth="1"/>
    <col min="4" max="4" width="5.85546875" style="23" customWidth="1"/>
    <col min="5" max="5" width="6.7109375" style="23" customWidth="1"/>
    <col min="6" max="6" width="7" style="23" customWidth="1"/>
    <col min="7" max="7" width="6" style="23" customWidth="1"/>
    <col min="8" max="8" width="6.7109375" style="23" customWidth="1"/>
    <col min="9" max="9" width="6.85546875" style="23" customWidth="1"/>
    <col min="10" max="10" width="6.7109375" style="23" customWidth="1"/>
    <col min="11" max="16384" width="30.28515625" style="23"/>
  </cols>
  <sheetData>
    <row r="1" spans="1:10" ht="15" customHeight="1" x14ac:dyDescent="0.25">
      <c r="A1" s="72" t="s">
        <v>395</v>
      </c>
    </row>
    <row r="2" spans="1:10" ht="3" customHeight="1" x14ac:dyDescent="0.25">
      <c r="A2" s="45"/>
      <c r="B2" s="203"/>
      <c r="C2" s="204"/>
      <c r="D2" s="205"/>
      <c r="E2" s="205"/>
      <c r="F2" s="204"/>
      <c r="G2" s="205"/>
      <c r="H2" s="205"/>
      <c r="I2" s="24"/>
    </row>
    <row r="3" spans="1:10" s="3" customFormat="1" ht="15" customHeight="1" x14ac:dyDescent="0.25">
      <c r="A3" s="292" t="s">
        <v>5</v>
      </c>
      <c r="B3" s="294" t="s">
        <v>63</v>
      </c>
      <c r="C3" s="295"/>
      <c r="D3" s="289" t="s">
        <v>14</v>
      </c>
      <c r="E3" s="289"/>
      <c r="F3" s="289"/>
      <c r="G3" s="289" t="s">
        <v>57</v>
      </c>
      <c r="H3" s="289"/>
      <c r="I3" s="289"/>
      <c r="J3" s="289"/>
    </row>
    <row r="4" spans="1:10" s="25" customFormat="1" ht="22.35" customHeight="1" x14ac:dyDescent="0.2">
      <c r="A4" s="299"/>
      <c r="B4" s="300"/>
      <c r="C4" s="301"/>
      <c r="D4" s="154">
        <v>2023</v>
      </c>
      <c r="E4" s="155" t="s">
        <v>326</v>
      </c>
      <c r="F4" s="164" t="s">
        <v>332</v>
      </c>
      <c r="G4" s="154">
        <v>2023</v>
      </c>
      <c r="H4" s="155" t="s">
        <v>326</v>
      </c>
      <c r="I4" s="164" t="s">
        <v>332</v>
      </c>
      <c r="J4" s="164" t="s">
        <v>336</v>
      </c>
    </row>
    <row r="5" spans="1:10" s="25" customFormat="1" ht="4.3499999999999996" customHeight="1" x14ac:dyDescent="0.2">
      <c r="A5" s="67"/>
      <c r="B5" s="67"/>
      <c r="C5" s="67"/>
      <c r="D5" s="65"/>
      <c r="E5" s="65"/>
      <c r="F5" s="66"/>
      <c r="G5" s="65"/>
      <c r="H5" s="65"/>
      <c r="I5" s="66"/>
      <c r="J5" s="66"/>
    </row>
    <row r="6" spans="1:10" s="3" customFormat="1" ht="14.1" customHeight="1" x14ac:dyDescent="0.25">
      <c r="A6" s="176" t="s">
        <v>146</v>
      </c>
      <c r="B6" s="175" t="s">
        <v>284</v>
      </c>
      <c r="C6" s="175"/>
      <c r="D6" s="232">
        <v>1221398.6599999999</v>
      </c>
      <c r="E6" s="232">
        <v>1535820.196</v>
      </c>
      <c r="F6" s="256">
        <v>0.25742744469688561</v>
      </c>
      <c r="G6" s="232">
        <v>403538.81711199996</v>
      </c>
      <c r="H6" s="232">
        <v>357347.63727499993</v>
      </c>
      <c r="I6" s="256">
        <v>-0.11446527044802213</v>
      </c>
      <c r="J6" s="192">
        <v>1</v>
      </c>
    </row>
    <row r="7" spans="1:10" ht="11.1" customHeight="1" x14ac:dyDescent="0.25">
      <c r="A7" s="148"/>
      <c r="B7" s="16"/>
      <c r="C7" s="27" t="s">
        <v>87</v>
      </c>
      <c r="D7" s="17">
        <v>829665.72</v>
      </c>
      <c r="E7" s="17">
        <v>1509851.15</v>
      </c>
      <c r="F7" s="257">
        <v>0.81983070241831846</v>
      </c>
      <c r="G7" s="17">
        <v>276201.31026399997</v>
      </c>
      <c r="H7" s="17">
        <v>351610.91564799997</v>
      </c>
      <c r="I7" s="257">
        <v>0.27302406824906678</v>
      </c>
      <c r="J7" s="190">
        <v>0.98394638433670345</v>
      </c>
    </row>
    <row r="8" spans="1:10" ht="11.1" customHeight="1" x14ac:dyDescent="0.25">
      <c r="A8" s="148"/>
      <c r="B8" s="16"/>
      <c r="C8" s="27" t="s">
        <v>74</v>
      </c>
      <c r="D8" s="17" t="s">
        <v>355</v>
      </c>
      <c r="E8" s="17">
        <v>22349.33</v>
      </c>
      <c r="F8" s="257">
        <v>0</v>
      </c>
      <c r="G8" s="17" t="s">
        <v>355</v>
      </c>
      <c r="H8" s="17">
        <v>4963.83446</v>
      </c>
      <c r="I8" s="257">
        <v>0</v>
      </c>
      <c r="J8" s="190">
        <v>1.3890771736598998E-2</v>
      </c>
    </row>
    <row r="9" spans="1:10" ht="11.1" customHeight="1" x14ac:dyDescent="0.25">
      <c r="A9" s="148"/>
      <c r="B9" s="16"/>
      <c r="C9" s="27" t="s">
        <v>84</v>
      </c>
      <c r="D9" s="17">
        <v>47499.319999999992</v>
      </c>
      <c r="E9" s="17">
        <v>2148.35</v>
      </c>
      <c r="F9" s="257">
        <v>-0.9547709314575451</v>
      </c>
      <c r="G9" s="17">
        <v>15603.530362000001</v>
      </c>
      <c r="H9" s="17">
        <v>443.46817000000004</v>
      </c>
      <c r="I9" s="257">
        <v>-0.97157898503020834</v>
      </c>
      <c r="J9" s="190">
        <v>1.2409993063945328E-3</v>
      </c>
    </row>
    <row r="10" spans="1:10" ht="11.1" customHeight="1" x14ac:dyDescent="0.25">
      <c r="A10" s="16"/>
      <c r="B10" s="16"/>
      <c r="C10" s="16" t="s">
        <v>18</v>
      </c>
      <c r="D10" s="17">
        <v>344233.62</v>
      </c>
      <c r="E10" s="17">
        <v>1471.3659999999218</v>
      </c>
      <c r="F10" s="257">
        <v>-0.9957256760684795</v>
      </c>
      <c r="G10" s="17">
        <v>111733.976486</v>
      </c>
      <c r="H10" s="17">
        <v>329.41899699997157</v>
      </c>
      <c r="I10" s="257">
        <v>-0.99705175625749576</v>
      </c>
      <c r="J10" s="190">
        <v>9.218446203030702E-4</v>
      </c>
    </row>
    <row r="11" spans="1:10" s="3" customFormat="1" ht="14.1" customHeight="1" x14ac:dyDescent="0.25">
      <c r="A11" s="176" t="s">
        <v>147</v>
      </c>
      <c r="B11" s="175" t="s">
        <v>197</v>
      </c>
      <c r="C11" s="175"/>
      <c r="D11" s="232">
        <v>760350.99499999988</v>
      </c>
      <c r="E11" s="232">
        <v>967056.35800000001</v>
      </c>
      <c r="F11" s="256">
        <v>0.27185518840545497</v>
      </c>
      <c r="G11" s="232">
        <v>306894.38177800004</v>
      </c>
      <c r="H11" s="232">
        <v>304003.39963600005</v>
      </c>
      <c r="I11" s="256">
        <v>-9.4201207765715056E-3</v>
      </c>
      <c r="J11" s="192">
        <v>1</v>
      </c>
    </row>
    <row r="12" spans="1:10" ht="11.1" customHeight="1" x14ac:dyDescent="0.25">
      <c r="A12" s="148"/>
      <c r="B12" s="15"/>
      <c r="C12" s="27" t="s">
        <v>85</v>
      </c>
      <c r="D12" s="17">
        <v>618117.05200000003</v>
      </c>
      <c r="E12" s="17">
        <v>610642.14799999993</v>
      </c>
      <c r="F12" s="257">
        <v>-1.2093023442427353E-2</v>
      </c>
      <c r="G12" s="17">
        <v>248961.64409400002</v>
      </c>
      <c r="H12" s="17">
        <v>198661.63821700003</v>
      </c>
      <c r="I12" s="257">
        <v>-0.20203917780205649</v>
      </c>
      <c r="J12" s="190">
        <v>0.65348492304648076</v>
      </c>
    </row>
    <row r="13" spans="1:10" ht="11.1" customHeight="1" x14ac:dyDescent="0.25">
      <c r="A13" s="148"/>
      <c r="B13" s="15"/>
      <c r="C13" s="27" t="s">
        <v>87</v>
      </c>
      <c r="D13" s="17">
        <v>89973.022999999986</v>
      </c>
      <c r="E13" s="17">
        <v>266463.66000000003</v>
      </c>
      <c r="F13" s="257">
        <v>0</v>
      </c>
      <c r="G13" s="17">
        <v>36600.899240000006</v>
      </c>
      <c r="H13" s="17">
        <v>78066.809303000016</v>
      </c>
      <c r="I13" s="257">
        <v>1.1329205272006866</v>
      </c>
      <c r="J13" s="190">
        <v>0.25679584306120817</v>
      </c>
    </row>
    <row r="14" spans="1:10" ht="11.1" customHeight="1" x14ac:dyDescent="0.25">
      <c r="A14" s="148"/>
      <c r="B14" s="15"/>
      <c r="C14" s="27" t="s">
        <v>70</v>
      </c>
      <c r="D14" s="259">
        <v>49836.850000000006</v>
      </c>
      <c r="E14" s="17">
        <v>89950.55</v>
      </c>
      <c r="F14" s="257">
        <v>0.80490038997248003</v>
      </c>
      <c r="G14" s="259">
        <v>20356.752294000005</v>
      </c>
      <c r="H14" s="17">
        <v>27274.952115999997</v>
      </c>
      <c r="I14" s="257">
        <v>0.33984791493675925</v>
      </c>
      <c r="J14" s="190">
        <v>8.9719233892311054E-2</v>
      </c>
    </row>
    <row r="15" spans="1:10" ht="11.1" customHeight="1" x14ac:dyDescent="0.25">
      <c r="A15" s="148"/>
      <c r="B15" s="15"/>
      <c r="C15" s="16" t="s">
        <v>18</v>
      </c>
      <c r="D15" s="17">
        <v>2424.0699999999488</v>
      </c>
      <c r="E15" s="17">
        <v>0</v>
      </c>
      <c r="F15" s="257">
        <v>-1</v>
      </c>
      <c r="G15" s="17">
        <v>975.08614999998827</v>
      </c>
      <c r="H15" s="17">
        <v>0</v>
      </c>
      <c r="I15" s="257">
        <v>-1</v>
      </c>
      <c r="J15" s="190">
        <v>0</v>
      </c>
    </row>
    <row r="16" spans="1:10" s="3" customFormat="1" ht="23.1" customHeight="1" x14ac:dyDescent="0.25">
      <c r="A16" s="176" t="s">
        <v>148</v>
      </c>
      <c r="B16" s="290" t="s">
        <v>298</v>
      </c>
      <c r="C16" s="298"/>
      <c r="D16" s="232">
        <v>643309.679</v>
      </c>
      <c r="E16" s="232">
        <v>612379.72200000007</v>
      </c>
      <c r="F16" s="256">
        <v>-4.8079421170965975E-2</v>
      </c>
      <c r="G16" s="232">
        <v>374615.969789</v>
      </c>
      <c r="H16" s="232">
        <v>283364.49826299993</v>
      </c>
      <c r="I16" s="256">
        <v>-0.24358670981751485</v>
      </c>
      <c r="J16" s="192">
        <v>1</v>
      </c>
    </row>
    <row r="17" spans="1:10" ht="11.1" customHeight="1" x14ac:dyDescent="0.25">
      <c r="A17" s="148"/>
      <c r="B17" s="27"/>
      <c r="C17" s="16" t="s">
        <v>86</v>
      </c>
      <c r="D17" s="17">
        <v>286846.89900000003</v>
      </c>
      <c r="E17" s="17">
        <v>272226.576</v>
      </c>
      <c r="F17" s="257">
        <v>-5.0969081593592702E-2</v>
      </c>
      <c r="G17" s="17">
        <v>159751.64021799999</v>
      </c>
      <c r="H17" s="17">
        <v>122833.56018099995</v>
      </c>
      <c r="I17" s="257">
        <v>-0.23109671979969004</v>
      </c>
      <c r="J17" s="190">
        <v>0.43348253198251419</v>
      </c>
    </row>
    <row r="18" spans="1:10" ht="11.1" customHeight="1" x14ac:dyDescent="0.25">
      <c r="A18" s="148"/>
      <c r="B18" s="27"/>
      <c r="C18" s="16" t="s">
        <v>87</v>
      </c>
      <c r="D18" s="17">
        <v>268867.35000000003</v>
      </c>
      <c r="E18" s="17">
        <v>173800.41000000006</v>
      </c>
      <c r="F18" s="257">
        <v>-0.35358305870906215</v>
      </c>
      <c r="G18" s="17">
        <v>162478.86754799998</v>
      </c>
      <c r="H18" s="17">
        <v>82570.157835999984</v>
      </c>
      <c r="I18" s="257">
        <v>-0.49180986375593205</v>
      </c>
      <c r="J18" s="190">
        <v>0.29139203514253892</v>
      </c>
    </row>
    <row r="19" spans="1:10" ht="11.1" customHeight="1" x14ac:dyDescent="0.25">
      <c r="A19" s="148"/>
      <c r="B19" s="27"/>
      <c r="C19" s="16" t="s">
        <v>83</v>
      </c>
      <c r="D19" s="17">
        <v>32038.21</v>
      </c>
      <c r="E19" s="17">
        <v>166103.44</v>
      </c>
      <c r="F19" s="257">
        <v>4.184541833017513</v>
      </c>
      <c r="G19" s="17">
        <v>19185.221847000001</v>
      </c>
      <c r="H19" s="17">
        <v>77836.415053999997</v>
      </c>
      <c r="I19" s="257">
        <v>3.057102684281511</v>
      </c>
      <c r="J19" s="190">
        <v>0.27468654517813823</v>
      </c>
    </row>
    <row r="20" spans="1:10" ht="11.1" customHeight="1" x14ac:dyDescent="0.25">
      <c r="A20" s="148"/>
      <c r="B20" s="27"/>
      <c r="C20" s="16" t="s">
        <v>18</v>
      </c>
      <c r="D20" s="17">
        <v>55557.219999999972</v>
      </c>
      <c r="E20" s="17">
        <v>249.29600000008941</v>
      </c>
      <c r="F20" s="257">
        <v>-0.99551280643631757</v>
      </c>
      <c r="G20" s="17">
        <v>33200.240175999992</v>
      </c>
      <c r="H20" s="17">
        <v>124.36519199999748</v>
      </c>
      <c r="I20" s="257">
        <v>-0.99625408758067058</v>
      </c>
      <c r="J20" s="190">
        <v>4.388876968086879E-4</v>
      </c>
    </row>
    <row r="21" spans="1:10" s="3" customFormat="1" ht="14.1" customHeight="1" x14ac:dyDescent="0.25">
      <c r="A21" s="176" t="s">
        <v>149</v>
      </c>
      <c r="B21" s="175" t="s">
        <v>291</v>
      </c>
      <c r="C21" s="175"/>
      <c r="D21" s="232">
        <v>175561.78200000001</v>
      </c>
      <c r="E21" s="232">
        <v>180315.31299999997</v>
      </c>
      <c r="F21" s="256">
        <v>2.7076115005485457E-2</v>
      </c>
      <c r="G21" s="232">
        <v>224710.99431300003</v>
      </c>
      <c r="H21" s="232">
        <v>174377.77858499996</v>
      </c>
      <c r="I21" s="256">
        <v>-0.22399089052977494</v>
      </c>
      <c r="J21" s="192">
        <v>0.99999999999999989</v>
      </c>
    </row>
    <row r="22" spans="1:10" ht="11.1" customHeight="1" x14ac:dyDescent="0.25">
      <c r="A22" s="148"/>
      <c r="B22" s="27"/>
      <c r="C22" s="16" t="s">
        <v>87</v>
      </c>
      <c r="D22" s="17">
        <v>134545.23200000002</v>
      </c>
      <c r="E22" s="17">
        <v>136964.07499999998</v>
      </c>
      <c r="F22" s="257">
        <v>1.7977916898608282E-2</v>
      </c>
      <c r="G22" s="17">
        <v>174699.58679100001</v>
      </c>
      <c r="H22" s="17">
        <v>133864.58833499998</v>
      </c>
      <c r="I22" s="257">
        <v>-0.23374410441423965</v>
      </c>
      <c r="J22" s="190">
        <v>0.76766999454433382</v>
      </c>
    </row>
    <row r="23" spans="1:10" ht="11.1" customHeight="1" x14ac:dyDescent="0.25">
      <c r="A23" s="148"/>
      <c r="B23" s="27"/>
      <c r="C23" s="16" t="s">
        <v>83</v>
      </c>
      <c r="D23" s="17">
        <v>10802.3</v>
      </c>
      <c r="E23" s="17">
        <v>35475.438000000002</v>
      </c>
      <c r="F23" s="257">
        <v>2.2840633939068535</v>
      </c>
      <c r="G23" s="17">
        <v>13200.394410000001</v>
      </c>
      <c r="H23" s="17">
        <v>33731.601410000003</v>
      </c>
      <c r="I23" s="257">
        <v>1.5553479966058075</v>
      </c>
      <c r="J23" s="190">
        <v>0.19343979309587103</v>
      </c>
    </row>
    <row r="24" spans="1:10" ht="11.1" customHeight="1" x14ac:dyDescent="0.25">
      <c r="A24" s="148"/>
      <c r="B24" s="27"/>
      <c r="C24" s="16" t="s">
        <v>86</v>
      </c>
      <c r="D24" s="17">
        <v>8421.8520000000008</v>
      </c>
      <c r="E24" s="17">
        <v>5479.5</v>
      </c>
      <c r="F24" s="257">
        <v>-0.34937113594492053</v>
      </c>
      <c r="G24" s="17">
        <v>9721.2090939999998</v>
      </c>
      <c r="H24" s="17">
        <v>4695.427725999999</v>
      </c>
      <c r="I24" s="257">
        <v>-0.51699138650375798</v>
      </c>
      <c r="J24" s="190">
        <v>2.6926755026364931E-2</v>
      </c>
    </row>
    <row r="25" spans="1:10" ht="11.1" customHeight="1" x14ac:dyDescent="0.25">
      <c r="A25" s="16"/>
      <c r="B25" s="27"/>
      <c r="C25" s="16" t="s">
        <v>18</v>
      </c>
      <c r="D25" s="17">
        <v>21792.397999999986</v>
      </c>
      <c r="E25" s="17">
        <v>2396.2999999999884</v>
      </c>
      <c r="F25" s="257">
        <v>-0.8900396367577359</v>
      </c>
      <c r="G25" s="17">
        <v>27089.804018000024</v>
      </c>
      <c r="H25" s="17">
        <v>2086.1611139999877</v>
      </c>
      <c r="I25" s="257">
        <v>-0.92299091153949209</v>
      </c>
      <c r="J25" s="190">
        <v>1.1963457333430213E-2</v>
      </c>
    </row>
    <row r="26" spans="1:10" s="3" customFormat="1" ht="23.1" customHeight="1" x14ac:dyDescent="0.25">
      <c r="A26" s="176" t="s">
        <v>151</v>
      </c>
      <c r="B26" s="290" t="s">
        <v>276</v>
      </c>
      <c r="C26" s="298"/>
      <c r="D26" s="232">
        <v>7732.0245879999993</v>
      </c>
      <c r="E26" s="232">
        <v>8940.7710200000056</v>
      </c>
      <c r="F26" s="256">
        <v>0.15632987430950029</v>
      </c>
      <c r="G26" s="232">
        <v>54561.926640999998</v>
      </c>
      <c r="H26" s="232">
        <v>54498.21244599999</v>
      </c>
      <c r="I26" s="256">
        <v>-1.167740930763439E-3</v>
      </c>
      <c r="J26" s="192">
        <v>0.52036995099793382</v>
      </c>
    </row>
    <row r="27" spans="1:10" s="3" customFormat="1" ht="11.1" customHeight="1" x14ac:dyDescent="0.25">
      <c r="A27" s="148"/>
      <c r="B27" s="16"/>
      <c r="C27" s="62" t="s">
        <v>233</v>
      </c>
      <c r="D27" s="17">
        <v>764.23057800000004</v>
      </c>
      <c r="E27" s="17">
        <v>614.82650700000011</v>
      </c>
      <c r="F27" s="257">
        <v>-0.1954960653249338</v>
      </c>
      <c r="G27" s="17">
        <v>10815.504808999998</v>
      </c>
      <c r="H27" s="17">
        <v>8495.2997690000011</v>
      </c>
      <c r="I27" s="257">
        <v>-0.21452582019743227</v>
      </c>
      <c r="J27" s="190">
        <v>0.15588217278534852</v>
      </c>
    </row>
    <row r="28" spans="1:10" s="3" customFormat="1" ht="11.1" customHeight="1" x14ac:dyDescent="0.25">
      <c r="A28" s="148"/>
      <c r="B28" s="16"/>
      <c r="C28" s="62" t="s">
        <v>180</v>
      </c>
      <c r="D28" s="17">
        <v>929.42421300000012</v>
      </c>
      <c r="E28" s="260">
        <v>1423.3927320000003</v>
      </c>
      <c r="F28" s="257">
        <v>0.53147799690473541</v>
      </c>
      <c r="G28" s="17">
        <v>6384.5408570000018</v>
      </c>
      <c r="H28" s="17">
        <v>8130.3769379999976</v>
      </c>
      <c r="I28" s="257">
        <v>0.27344739740930057</v>
      </c>
      <c r="J28" s="190">
        <v>0.1491861213990468</v>
      </c>
    </row>
    <row r="29" spans="1:10" s="3" customFormat="1" ht="11.1" customHeight="1" x14ac:dyDescent="0.25">
      <c r="A29" s="148"/>
      <c r="B29" s="16"/>
      <c r="C29" s="62" t="s">
        <v>71</v>
      </c>
      <c r="D29" s="17">
        <v>100.63668499999997</v>
      </c>
      <c r="E29" s="260">
        <v>382.83563699999996</v>
      </c>
      <c r="F29" s="257">
        <v>2.8041360066659595</v>
      </c>
      <c r="G29" s="17">
        <v>1234.167989</v>
      </c>
      <c r="H29" s="17">
        <v>6143.2917150000021</v>
      </c>
      <c r="I29" s="257">
        <v>3.9776787031866547</v>
      </c>
      <c r="J29" s="190">
        <v>0.11272464617233334</v>
      </c>
    </row>
    <row r="30" spans="1:10" s="3" customFormat="1" ht="11.1" customHeight="1" x14ac:dyDescent="0.25">
      <c r="A30" s="148"/>
      <c r="B30" s="16"/>
      <c r="C30" s="62" t="s">
        <v>70</v>
      </c>
      <c r="D30" s="17">
        <v>985.5131100000001</v>
      </c>
      <c r="E30" s="260">
        <v>1442.67815</v>
      </c>
      <c r="F30" s="257">
        <v>0.46388529524482913</v>
      </c>
      <c r="G30" s="17">
        <v>4072.2244199999991</v>
      </c>
      <c r="H30" s="17">
        <v>5590.2637179999983</v>
      </c>
      <c r="I30" s="257">
        <v>0.3727788897253359</v>
      </c>
      <c r="J30" s="190">
        <v>0.10257701064120513</v>
      </c>
    </row>
    <row r="31" spans="1:10" s="3" customFormat="1" ht="11.1" customHeight="1" x14ac:dyDescent="0.25">
      <c r="A31" s="148"/>
      <c r="B31" s="16"/>
      <c r="C31" s="62" t="s">
        <v>140</v>
      </c>
      <c r="D31" s="17">
        <v>448.91520000000003</v>
      </c>
      <c r="E31" s="260">
        <v>328.95233299999995</v>
      </c>
      <c r="F31" s="257">
        <v>-0.26722834735825396</v>
      </c>
      <c r="G31" s="17">
        <v>6148.644405</v>
      </c>
      <c r="H31" s="17">
        <v>4332.5109119999997</v>
      </c>
      <c r="I31" s="257">
        <v>-0.29537136535707664</v>
      </c>
      <c r="J31" s="190">
        <v>7.9498220538754452E-2</v>
      </c>
    </row>
    <row r="32" spans="1:10" s="3" customFormat="1" ht="11.1" customHeight="1" x14ac:dyDescent="0.25">
      <c r="A32" s="148"/>
      <c r="B32" s="16"/>
      <c r="C32" s="16" t="s">
        <v>18</v>
      </c>
      <c r="D32" s="17">
        <v>4503.3048019999987</v>
      </c>
      <c r="E32" s="17">
        <v>4748.0856610000046</v>
      </c>
      <c r="F32" s="257">
        <v>5.4355827500571108E-2</v>
      </c>
      <c r="G32" s="17">
        <v>25906.844161000001</v>
      </c>
      <c r="H32" s="17">
        <v>21806.469393999992</v>
      </c>
      <c r="I32" s="257">
        <v>-0.15827380369133059</v>
      </c>
      <c r="J32" s="190">
        <v>0.4001318284633118</v>
      </c>
    </row>
    <row r="33" spans="1:10" s="3" customFormat="1" ht="23.1" customHeight="1" x14ac:dyDescent="0.25">
      <c r="A33" s="176" t="s">
        <v>67</v>
      </c>
      <c r="B33" s="290" t="s">
        <v>253</v>
      </c>
      <c r="C33" s="298"/>
      <c r="D33" s="232">
        <v>73160.058000000005</v>
      </c>
      <c r="E33" s="232">
        <v>74080.335999999996</v>
      </c>
      <c r="F33" s="256">
        <v>1.2578967610987757E-2</v>
      </c>
      <c r="G33" s="232">
        <v>46344.180105999993</v>
      </c>
      <c r="H33" s="232">
        <v>53273.844069000006</v>
      </c>
      <c r="I33" s="256">
        <v>0.14952608821971269</v>
      </c>
      <c r="J33" s="192">
        <v>1.0000000000000002</v>
      </c>
    </row>
    <row r="34" spans="1:10" s="3" customFormat="1" ht="11.1" customHeight="1" x14ac:dyDescent="0.25">
      <c r="A34" s="148"/>
      <c r="B34" s="27"/>
      <c r="C34" s="16" t="s">
        <v>79</v>
      </c>
      <c r="D34" s="17">
        <v>32094.515000000003</v>
      </c>
      <c r="E34" s="17">
        <v>26589.766000000003</v>
      </c>
      <c r="F34" s="257">
        <v>-0.17151681525643869</v>
      </c>
      <c r="G34" s="17">
        <v>20170.446549999997</v>
      </c>
      <c r="H34" s="17">
        <v>20345.618440000002</v>
      </c>
      <c r="I34" s="257">
        <v>8.6845816509701912E-3</v>
      </c>
      <c r="J34" s="190">
        <v>0.38190633312753747</v>
      </c>
    </row>
    <row r="35" spans="1:10" s="3" customFormat="1" ht="11.1" customHeight="1" x14ac:dyDescent="0.25">
      <c r="A35" s="148"/>
      <c r="B35" s="27"/>
      <c r="C35" s="16" t="s">
        <v>134</v>
      </c>
      <c r="D35" s="17">
        <v>7100.91</v>
      </c>
      <c r="E35" s="17">
        <v>15921.218999999999</v>
      </c>
      <c r="F35" s="257">
        <v>1.2421378386713813</v>
      </c>
      <c r="G35" s="17">
        <v>4325.8484900000003</v>
      </c>
      <c r="H35" s="17">
        <v>10836.704168000002</v>
      </c>
      <c r="I35" s="257">
        <v>1.5051048812853827</v>
      </c>
      <c r="J35" s="190">
        <v>0.20341509717159437</v>
      </c>
    </row>
    <row r="36" spans="1:10" s="3" customFormat="1" ht="11.1" customHeight="1" x14ac:dyDescent="0.25">
      <c r="A36" s="148"/>
      <c r="B36" s="27"/>
      <c r="C36" s="16" t="s">
        <v>118</v>
      </c>
      <c r="D36" s="17">
        <v>21134.347000000002</v>
      </c>
      <c r="E36" s="17">
        <v>14060.718000000001</v>
      </c>
      <c r="F36" s="257">
        <v>-0.33469825209172543</v>
      </c>
      <c r="G36" s="17">
        <v>13572.893166999998</v>
      </c>
      <c r="H36" s="17">
        <v>9987.1503620000021</v>
      </c>
      <c r="I36" s="257">
        <v>-0.26418411762925187</v>
      </c>
      <c r="J36" s="190">
        <v>0.18746817573488214</v>
      </c>
    </row>
    <row r="37" spans="1:10" s="3" customFormat="1" ht="11.1" customHeight="1" x14ac:dyDescent="0.25">
      <c r="A37" s="148"/>
      <c r="B37" s="27"/>
      <c r="C37" s="16" t="s">
        <v>84</v>
      </c>
      <c r="D37" s="17">
        <v>11924.07</v>
      </c>
      <c r="E37" s="17">
        <v>12150.805</v>
      </c>
      <c r="F37" s="257">
        <v>1.9014900113803579E-2</v>
      </c>
      <c r="G37" s="17">
        <v>7598.0146249999998</v>
      </c>
      <c r="H37" s="17">
        <v>8566.0151539999988</v>
      </c>
      <c r="I37" s="257">
        <v>0.12740177227547766</v>
      </c>
      <c r="J37" s="190">
        <v>0.16079213549721211</v>
      </c>
    </row>
    <row r="38" spans="1:10" s="3" customFormat="1" ht="11.1" customHeight="1" x14ac:dyDescent="0.25">
      <c r="A38" s="16"/>
      <c r="B38" s="27"/>
      <c r="C38" s="16" t="s">
        <v>18</v>
      </c>
      <c r="D38" s="17">
        <v>906.21600000000035</v>
      </c>
      <c r="E38" s="17">
        <v>5357.8279999999941</v>
      </c>
      <c r="F38" s="257">
        <v>4.9123078824474433</v>
      </c>
      <c r="G38" s="17">
        <v>676.97727399999712</v>
      </c>
      <c r="H38" s="17">
        <v>3538.355945000003</v>
      </c>
      <c r="I38" s="257">
        <v>4.2266982672745055</v>
      </c>
      <c r="J38" s="190">
        <v>6.6418258468773958E-2</v>
      </c>
    </row>
    <row r="39" spans="1:10" s="3" customFormat="1" ht="23.1" customHeight="1" x14ac:dyDescent="0.25">
      <c r="A39" s="176" t="s">
        <v>153</v>
      </c>
      <c r="B39" s="290" t="s">
        <v>286</v>
      </c>
      <c r="C39" s="298"/>
      <c r="D39" s="232">
        <v>30953.654081999997</v>
      </c>
      <c r="E39" s="232">
        <v>41613.250823999988</v>
      </c>
      <c r="F39" s="256">
        <v>0.34437280696364381</v>
      </c>
      <c r="G39" s="232">
        <v>50225.910739999992</v>
      </c>
      <c r="H39" s="232">
        <v>50421.239476999988</v>
      </c>
      <c r="I39" s="256">
        <v>3.889003387337997E-3</v>
      </c>
      <c r="J39" s="192">
        <v>1.0000000000000002</v>
      </c>
    </row>
    <row r="40" spans="1:10" s="3" customFormat="1" ht="11.1" customHeight="1" x14ac:dyDescent="0.25">
      <c r="A40" s="148"/>
      <c r="B40" s="27"/>
      <c r="C40" s="16" t="s">
        <v>86</v>
      </c>
      <c r="D40" s="17">
        <v>16995.349014000003</v>
      </c>
      <c r="E40" s="17">
        <v>30710.243231999986</v>
      </c>
      <c r="F40" s="257">
        <v>0.80697926277961529</v>
      </c>
      <c r="G40" s="17">
        <v>25985.989148999997</v>
      </c>
      <c r="H40" s="17">
        <v>36106.323654999993</v>
      </c>
      <c r="I40" s="257">
        <v>0.38945350311552218</v>
      </c>
      <c r="J40" s="190">
        <v>0.71609353577018175</v>
      </c>
    </row>
    <row r="41" spans="1:10" s="3" customFormat="1" ht="11.1" customHeight="1" x14ac:dyDescent="0.25">
      <c r="A41" s="148"/>
      <c r="B41" s="27"/>
      <c r="C41" s="16" t="s">
        <v>84</v>
      </c>
      <c r="D41" s="17">
        <v>9510.9951799999981</v>
      </c>
      <c r="E41" s="17">
        <v>7495.8099440000005</v>
      </c>
      <c r="F41" s="257">
        <v>-0.21187953498678969</v>
      </c>
      <c r="G41" s="17">
        <v>15086.417436</v>
      </c>
      <c r="H41" s="17">
        <v>9854.5881959999988</v>
      </c>
      <c r="I41" s="257">
        <v>-0.34679069846732036</v>
      </c>
      <c r="J41" s="190">
        <v>0.19544517941680589</v>
      </c>
    </row>
    <row r="42" spans="1:10" s="3" customFormat="1" ht="11.1" customHeight="1" x14ac:dyDescent="0.25">
      <c r="A42" s="148"/>
      <c r="B42" s="27"/>
      <c r="C42" s="16" t="s">
        <v>87</v>
      </c>
      <c r="D42" s="17">
        <v>4424.0739100000001</v>
      </c>
      <c r="E42" s="17">
        <v>3369.2068430000004</v>
      </c>
      <c r="F42" s="257">
        <v>-0.23843793943306879</v>
      </c>
      <c r="G42" s="17">
        <v>9015.5916099999995</v>
      </c>
      <c r="H42" s="17">
        <v>4264.3300710000003</v>
      </c>
      <c r="I42" s="257">
        <v>-0.52700496479121228</v>
      </c>
      <c r="J42" s="190">
        <v>8.4574082573777368E-2</v>
      </c>
    </row>
    <row r="43" spans="1:10" s="3" customFormat="1" ht="11.1" customHeight="1" x14ac:dyDescent="0.25">
      <c r="A43" s="148"/>
      <c r="B43" s="27"/>
      <c r="C43" s="16" t="s">
        <v>70</v>
      </c>
      <c r="D43" s="17">
        <v>21.777977999999997</v>
      </c>
      <c r="E43" s="17">
        <v>29.921812000000003</v>
      </c>
      <c r="F43" s="257">
        <v>0.37394812319123494</v>
      </c>
      <c r="G43" s="17">
        <v>125.73465900000001</v>
      </c>
      <c r="H43" s="17">
        <v>169.71547699999996</v>
      </c>
      <c r="I43" s="257">
        <v>0.34979072874409245</v>
      </c>
      <c r="J43" s="190">
        <v>3.3659521019394397E-3</v>
      </c>
    </row>
    <row r="44" spans="1:10" s="3" customFormat="1" ht="11.1" customHeight="1" x14ac:dyDescent="0.25">
      <c r="A44" s="148"/>
      <c r="B44" s="27"/>
      <c r="C44" s="16" t="s">
        <v>18</v>
      </c>
      <c r="D44" s="17">
        <v>1.4579999999987194</v>
      </c>
      <c r="E44" s="17">
        <v>8.0689930000007735</v>
      </c>
      <c r="F44" s="257">
        <v>4.5342887517200685</v>
      </c>
      <c r="G44" s="17">
        <v>12.17788599999767</v>
      </c>
      <c r="H44" s="17">
        <v>26.282078000003821</v>
      </c>
      <c r="I44" s="257">
        <v>1.158180656314967</v>
      </c>
      <c r="J44" s="190">
        <v>5.2125013729566443E-4</v>
      </c>
    </row>
    <row r="45" spans="1:10" s="3" customFormat="1" ht="23.1" customHeight="1" x14ac:dyDescent="0.25">
      <c r="A45" s="176" t="s">
        <v>155</v>
      </c>
      <c r="B45" s="290" t="s">
        <v>293</v>
      </c>
      <c r="C45" s="298"/>
      <c r="D45" s="232">
        <v>76832.299999999988</v>
      </c>
      <c r="E45" s="232">
        <v>64331.934648000002</v>
      </c>
      <c r="F45" s="256">
        <v>-0.16269674800832445</v>
      </c>
      <c r="G45" s="232">
        <v>70608.648449</v>
      </c>
      <c r="H45" s="232">
        <v>46330.946201000006</v>
      </c>
      <c r="I45" s="256">
        <v>-0.34383468287932972</v>
      </c>
      <c r="J45" s="192">
        <v>0.99997271940023591</v>
      </c>
    </row>
    <row r="46" spans="1:10" s="3" customFormat="1" ht="11.1" customHeight="1" x14ac:dyDescent="0.25">
      <c r="A46" s="148"/>
      <c r="B46" s="27"/>
      <c r="C46" s="16" t="s">
        <v>70</v>
      </c>
      <c r="D46" s="17">
        <v>76832.299999999988</v>
      </c>
      <c r="E46" s="17">
        <v>64331.878000000004</v>
      </c>
      <c r="F46" s="257">
        <v>-0.16269748530240513</v>
      </c>
      <c r="G46" s="17">
        <v>70608.648449</v>
      </c>
      <c r="H46" s="17">
        <v>46329.682265000003</v>
      </c>
      <c r="I46" s="257">
        <v>-0.34385258346272518</v>
      </c>
      <c r="J46" s="190">
        <v>0.99997271940023591</v>
      </c>
    </row>
    <row r="47" spans="1:10" s="3" customFormat="1" ht="23.1" customHeight="1" x14ac:dyDescent="0.25">
      <c r="A47" s="176" t="s">
        <v>35</v>
      </c>
      <c r="B47" s="290" t="s">
        <v>300</v>
      </c>
      <c r="C47" s="298"/>
      <c r="D47" s="232">
        <v>30510.947674000003</v>
      </c>
      <c r="E47" s="232">
        <v>25952.794031000001</v>
      </c>
      <c r="F47" s="256">
        <v>-0.14939403691102804</v>
      </c>
      <c r="G47" s="232">
        <v>49292.968443999991</v>
      </c>
      <c r="H47" s="232">
        <v>46132.979526000003</v>
      </c>
      <c r="I47" s="256">
        <v>-6.4106281641162277E-2</v>
      </c>
      <c r="J47" s="192">
        <v>1</v>
      </c>
    </row>
    <row r="48" spans="1:10" s="3" customFormat="1" ht="11.1" customHeight="1" x14ac:dyDescent="0.25">
      <c r="A48" s="148"/>
      <c r="B48" s="15"/>
      <c r="C48" s="27" t="s">
        <v>73</v>
      </c>
      <c r="D48" s="17">
        <v>19834.284999999996</v>
      </c>
      <c r="E48" s="17">
        <v>9326.2860000000019</v>
      </c>
      <c r="F48" s="257">
        <v>-0.52978965463085737</v>
      </c>
      <c r="G48" s="17">
        <v>22036.608245999996</v>
      </c>
      <c r="H48" s="17">
        <v>10528.977722</v>
      </c>
      <c r="I48" s="257">
        <v>-0.52220515950265711</v>
      </c>
      <c r="J48" s="190">
        <v>0.2282310362387496</v>
      </c>
    </row>
    <row r="49" spans="1:10" s="3" customFormat="1" ht="11.1" customHeight="1" x14ac:dyDescent="0.25">
      <c r="A49" s="148"/>
      <c r="B49" s="15"/>
      <c r="C49" s="27" t="s">
        <v>81</v>
      </c>
      <c r="D49" s="17">
        <v>5260.0599999999995</v>
      </c>
      <c r="E49" s="17">
        <v>4498.2999999999993</v>
      </c>
      <c r="F49" s="257">
        <v>-0.14481964084059884</v>
      </c>
      <c r="G49" s="17">
        <v>10238.249186999999</v>
      </c>
      <c r="H49" s="17">
        <v>8927.7881739999993</v>
      </c>
      <c r="I49" s="257">
        <v>-0.12799659288073939</v>
      </c>
      <c r="J49" s="190">
        <v>0.19352290412910364</v>
      </c>
    </row>
    <row r="50" spans="1:10" s="3" customFormat="1" ht="11.1" customHeight="1" x14ac:dyDescent="0.25">
      <c r="A50" s="148"/>
      <c r="B50" s="15"/>
      <c r="C50" s="27" t="s">
        <v>70</v>
      </c>
      <c r="D50" s="17">
        <v>855.09711399999992</v>
      </c>
      <c r="E50" s="17">
        <v>3923.723387</v>
      </c>
      <c r="F50" s="257">
        <v>3.5886289671186988</v>
      </c>
      <c r="G50" s="17">
        <v>3099.9314250000007</v>
      </c>
      <c r="H50" s="17">
        <v>6237.5388750000002</v>
      </c>
      <c r="I50" s="257">
        <v>1.0121538253059899</v>
      </c>
      <c r="J50" s="190">
        <v>0.13520780446198141</v>
      </c>
    </row>
    <row r="51" spans="1:10" s="3" customFormat="1" ht="11.1" customHeight="1" x14ac:dyDescent="0.25">
      <c r="A51" s="148"/>
      <c r="B51" s="15"/>
      <c r="C51" s="27" t="s">
        <v>84</v>
      </c>
      <c r="D51" s="17">
        <v>1507.9681850000002</v>
      </c>
      <c r="E51" s="17">
        <v>1895.1812159999997</v>
      </c>
      <c r="F51" s="257">
        <v>0.25677798434454346</v>
      </c>
      <c r="G51" s="17">
        <v>3649.0816909999999</v>
      </c>
      <c r="H51" s="17">
        <v>5144.4746140000007</v>
      </c>
      <c r="I51" s="257">
        <v>0.40979979338040007</v>
      </c>
      <c r="J51" s="190">
        <v>0.11151403327636004</v>
      </c>
    </row>
    <row r="52" spans="1:10" s="3" customFormat="1" ht="11.1" customHeight="1" x14ac:dyDescent="0.25">
      <c r="A52" s="148"/>
      <c r="B52" s="15"/>
      <c r="C52" s="27" t="s">
        <v>138</v>
      </c>
      <c r="D52" s="17">
        <v>300.39999999999998</v>
      </c>
      <c r="E52" s="17">
        <v>990.51999999999987</v>
      </c>
      <c r="F52" s="257">
        <v>2.2973368841544604</v>
      </c>
      <c r="G52" s="17">
        <v>886.00301300000001</v>
      </c>
      <c r="H52" s="17">
        <v>2813.3179809999997</v>
      </c>
      <c r="I52" s="257">
        <v>2.1752916634833155</v>
      </c>
      <c r="J52" s="190">
        <v>6.0982793869068158E-2</v>
      </c>
    </row>
    <row r="53" spans="1:10" s="3" customFormat="1" ht="11.1" customHeight="1" x14ac:dyDescent="0.25">
      <c r="A53" s="148"/>
      <c r="B53" s="15"/>
      <c r="C53" s="16" t="s">
        <v>18</v>
      </c>
      <c r="D53" s="17">
        <v>2753.1373750000057</v>
      </c>
      <c r="E53" s="17">
        <v>5318.7834279999988</v>
      </c>
      <c r="F53" s="257">
        <v>0.93189903137324848</v>
      </c>
      <c r="G53" s="17">
        <v>9383.0948819999903</v>
      </c>
      <c r="H53" s="17">
        <v>12480.882160000008</v>
      </c>
      <c r="I53" s="257">
        <v>0.33014557744083373</v>
      </c>
      <c r="J53" s="190">
        <v>0.2705414280247373</v>
      </c>
    </row>
    <row r="54" spans="1:10" s="3" customFormat="1" ht="14.1" customHeight="1" x14ac:dyDescent="0.25">
      <c r="A54" s="176" t="s">
        <v>34</v>
      </c>
      <c r="B54" s="175" t="s">
        <v>307</v>
      </c>
      <c r="C54" s="175"/>
      <c r="D54" s="232">
        <v>45155.556460000007</v>
      </c>
      <c r="E54" s="232">
        <v>51848.584040000002</v>
      </c>
      <c r="F54" s="256">
        <v>0.1482215723756799</v>
      </c>
      <c r="G54" s="232">
        <v>31490.715672999999</v>
      </c>
      <c r="H54" s="232">
        <v>43026.429757999998</v>
      </c>
      <c r="I54" s="256">
        <v>0.36632111523875821</v>
      </c>
      <c r="J54" s="192">
        <v>1</v>
      </c>
    </row>
    <row r="55" spans="1:10" s="3" customFormat="1" ht="11.1" customHeight="1" x14ac:dyDescent="0.25">
      <c r="A55" s="148"/>
      <c r="B55" s="15"/>
      <c r="C55" s="27" t="s">
        <v>84</v>
      </c>
      <c r="D55" s="17">
        <v>19817.990000000002</v>
      </c>
      <c r="E55" s="17">
        <v>26431.0455</v>
      </c>
      <c r="F55" s="257">
        <v>0.33368951644440226</v>
      </c>
      <c r="G55" s="17">
        <v>14417.145081999999</v>
      </c>
      <c r="H55" s="17">
        <v>22682.498223999999</v>
      </c>
      <c r="I55" s="257">
        <v>0.57330026818689683</v>
      </c>
      <c r="J55" s="190">
        <v>0.52717593236474825</v>
      </c>
    </row>
    <row r="56" spans="1:10" s="3" customFormat="1" ht="11.1" customHeight="1" x14ac:dyDescent="0.25">
      <c r="A56" s="148"/>
      <c r="B56" s="15"/>
      <c r="C56" s="27" t="s">
        <v>82</v>
      </c>
      <c r="D56" s="17">
        <v>22305.46</v>
      </c>
      <c r="E56" s="17">
        <v>22877.660000000003</v>
      </c>
      <c r="F56" s="257">
        <v>2.565291188794161E-2</v>
      </c>
      <c r="G56" s="17">
        <v>15190.796666999999</v>
      </c>
      <c r="H56" s="17">
        <v>18349.659940000005</v>
      </c>
      <c r="I56" s="257">
        <v>0.20794585973639035</v>
      </c>
      <c r="J56" s="190">
        <v>0.42647414724407184</v>
      </c>
    </row>
    <row r="57" spans="1:10" s="3" customFormat="1" ht="11.1" customHeight="1" x14ac:dyDescent="0.25">
      <c r="A57" s="148"/>
      <c r="B57" s="15"/>
      <c r="C57" s="27" t="s">
        <v>129</v>
      </c>
      <c r="D57" s="17">
        <v>2871.1549999999997</v>
      </c>
      <c r="E57" s="17">
        <v>1959.954</v>
      </c>
      <c r="F57" s="257">
        <v>-0.31736391800512331</v>
      </c>
      <c r="G57" s="17">
        <v>1636.2360350000001</v>
      </c>
      <c r="H57" s="17">
        <v>1484.2360859999999</v>
      </c>
      <c r="I57" s="257">
        <v>-9.2896101631205208E-2</v>
      </c>
      <c r="J57" s="190">
        <v>3.449591551862452E-2</v>
      </c>
    </row>
    <row r="58" spans="1:10" s="3" customFormat="1" ht="11.1" customHeight="1" x14ac:dyDescent="0.25">
      <c r="A58" s="148"/>
      <c r="B58" s="15"/>
      <c r="C58" s="27" t="s">
        <v>83</v>
      </c>
      <c r="D58" s="17" t="s">
        <v>355</v>
      </c>
      <c r="E58" s="17">
        <v>520</v>
      </c>
      <c r="F58" s="257">
        <v>0</v>
      </c>
      <c r="G58" s="17" t="s">
        <v>355</v>
      </c>
      <c r="H58" s="17">
        <v>429.37517000000003</v>
      </c>
      <c r="I58" s="257">
        <v>0</v>
      </c>
      <c r="J58" s="190">
        <v>9.9793353158744331E-3</v>
      </c>
    </row>
    <row r="59" spans="1:10" s="3" customFormat="1" ht="11.1" customHeight="1" x14ac:dyDescent="0.25">
      <c r="A59" s="151"/>
      <c r="B59" s="129"/>
      <c r="C59" s="107" t="s">
        <v>18</v>
      </c>
      <c r="D59" s="233">
        <v>160.95146000001114</v>
      </c>
      <c r="E59" s="233">
        <v>59.924539999999979</v>
      </c>
      <c r="F59" s="258">
        <v>-0.6276856388876757</v>
      </c>
      <c r="G59" s="233">
        <v>246.53788899999927</v>
      </c>
      <c r="H59" s="233">
        <v>80.660337999994226</v>
      </c>
      <c r="I59" s="258">
        <v>-0.6728278224204538</v>
      </c>
      <c r="J59" s="193">
        <v>1.8746695566809579E-3</v>
      </c>
    </row>
    <row r="60" spans="1:10" ht="8.1" customHeight="1" x14ac:dyDescent="0.25">
      <c r="A60" s="8" t="s">
        <v>44</v>
      </c>
      <c r="B60" s="29"/>
      <c r="C60" s="9"/>
      <c r="D60" s="32"/>
      <c r="E60" s="9"/>
      <c r="F60" s="9"/>
      <c r="G60" s="9"/>
      <c r="H60" s="9"/>
      <c r="I60" s="9"/>
      <c r="J60" s="30"/>
    </row>
    <row r="61" spans="1:10" ht="8.1" customHeight="1" x14ac:dyDescent="0.25">
      <c r="A61" s="11" t="s">
        <v>20</v>
      </c>
      <c r="B61" s="29"/>
      <c r="C61" s="9"/>
      <c r="D61" s="32"/>
      <c r="E61" s="9"/>
      <c r="F61" s="9"/>
      <c r="G61" s="32"/>
      <c r="H61" s="10"/>
      <c r="I61" s="9"/>
      <c r="J61" s="30"/>
    </row>
    <row r="62" spans="1:10" ht="8.1" customHeight="1" x14ac:dyDescent="0.25">
      <c r="A62" s="11" t="s">
        <v>229</v>
      </c>
      <c r="B62" s="11"/>
      <c r="C62" s="11"/>
      <c r="D62" s="11"/>
      <c r="E62" s="11"/>
      <c r="F62" s="11"/>
      <c r="G62" s="11"/>
      <c r="H62" s="10"/>
      <c r="I62" s="9"/>
      <c r="J62" s="10"/>
    </row>
    <row r="63" spans="1:10" x14ac:dyDescent="0.25">
      <c r="C63" s="31" t="s">
        <v>30</v>
      </c>
      <c r="F63" s="26"/>
      <c r="I63" s="26"/>
    </row>
    <row r="64" spans="1:10" x14ac:dyDescent="0.25">
      <c r="C64" s="31" t="s">
        <v>30</v>
      </c>
      <c r="F64" s="26"/>
      <c r="I64" s="26"/>
    </row>
    <row r="65" spans="3:9" x14ac:dyDescent="0.25">
      <c r="C65" s="31" t="s">
        <v>30</v>
      </c>
      <c r="F65" s="26"/>
      <c r="I65" s="26"/>
    </row>
    <row r="66" spans="3:9" x14ac:dyDescent="0.25">
      <c r="C66" s="31" t="s">
        <v>30</v>
      </c>
      <c r="F66" s="26"/>
      <c r="I66" s="26"/>
    </row>
    <row r="67" spans="3:9" x14ac:dyDescent="0.25">
      <c r="C67" s="31" t="s">
        <v>30</v>
      </c>
      <c r="F67" s="26"/>
      <c r="I67" s="26"/>
    </row>
    <row r="68" spans="3:9" x14ac:dyDescent="0.25">
      <c r="C68" s="31" t="s">
        <v>30</v>
      </c>
      <c r="F68" s="26"/>
      <c r="I68" s="26"/>
    </row>
    <row r="69" spans="3:9" x14ac:dyDescent="0.25">
      <c r="C69" s="31" t="s">
        <v>30</v>
      </c>
      <c r="F69" s="26"/>
      <c r="I69" s="26"/>
    </row>
    <row r="70" spans="3:9" x14ac:dyDescent="0.25">
      <c r="C70" s="31" t="s">
        <v>30</v>
      </c>
      <c r="F70" s="26"/>
      <c r="I70" s="26"/>
    </row>
    <row r="71" spans="3:9" x14ac:dyDescent="0.25">
      <c r="C71" s="31" t="s">
        <v>30</v>
      </c>
      <c r="F71" s="26"/>
      <c r="I71" s="26"/>
    </row>
    <row r="72" spans="3:9" x14ac:dyDescent="0.25">
      <c r="C72" s="31" t="s">
        <v>30</v>
      </c>
      <c r="F72" s="26"/>
      <c r="I72" s="26"/>
    </row>
    <row r="73" spans="3:9" x14ac:dyDescent="0.25">
      <c r="C73" s="31" t="s">
        <v>30</v>
      </c>
      <c r="F73" s="26"/>
      <c r="I73" s="26"/>
    </row>
    <row r="74" spans="3:9" x14ac:dyDescent="0.25">
      <c r="C74" s="31" t="s">
        <v>30</v>
      </c>
      <c r="F74" s="26"/>
      <c r="I74" s="26"/>
    </row>
    <row r="75" spans="3:9" x14ac:dyDescent="0.25">
      <c r="C75" s="31" t="s">
        <v>30</v>
      </c>
      <c r="F75" s="26"/>
      <c r="I75" s="26"/>
    </row>
    <row r="76" spans="3:9" x14ac:dyDescent="0.25">
      <c r="C76" s="31" t="s">
        <v>30</v>
      </c>
      <c r="F76" s="26"/>
      <c r="I76" s="26"/>
    </row>
    <row r="77" spans="3:9" x14ac:dyDescent="0.25">
      <c r="C77" s="31" t="s">
        <v>30</v>
      </c>
      <c r="F77" s="26"/>
      <c r="I77" s="26"/>
    </row>
    <row r="78" spans="3:9" x14ac:dyDescent="0.25">
      <c r="C78" s="31" t="s">
        <v>30</v>
      </c>
      <c r="F78" s="26"/>
      <c r="I78" s="26"/>
    </row>
    <row r="79" spans="3:9" x14ac:dyDescent="0.25">
      <c r="C79" s="31" t="s">
        <v>30</v>
      </c>
      <c r="F79" s="26"/>
      <c r="I79" s="26"/>
    </row>
    <row r="80" spans="3:9" x14ac:dyDescent="0.25">
      <c r="C80" s="31" t="s">
        <v>30</v>
      </c>
      <c r="F80" s="26"/>
      <c r="I80" s="26"/>
    </row>
    <row r="81" spans="3:9" x14ac:dyDescent="0.25">
      <c r="C81" s="31" t="s">
        <v>30</v>
      </c>
      <c r="F81" s="26"/>
      <c r="I81" s="26"/>
    </row>
    <row r="82" spans="3:9" x14ac:dyDescent="0.25">
      <c r="C82" s="31" t="s">
        <v>30</v>
      </c>
      <c r="F82" s="26"/>
      <c r="I82" s="26"/>
    </row>
    <row r="83" spans="3:9" x14ac:dyDescent="0.25">
      <c r="C83" s="31" t="s">
        <v>30</v>
      </c>
      <c r="F83" s="26"/>
      <c r="I83" s="26"/>
    </row>
    <row r="84" spans="3:9" x14ac:dyDescent="0.25">
      <c r="C84" s="31" t="s">
        <v>30</v>
      </c>
      <c r="F84" s="26"/>
      <c r="I84" s="26"/>
    </row>
    <row r="85" spans="3:9" x14ac:dyDescent="0.25">
      <c r="C85" s="31" t="s">
        <v>30</v>
      </c>
      <c r="F85" s="26"/>
      <c r="I85" s="26"/>
    </row>
    <row r="86" spans="3:9" x14ac:dyDescent="0.25">
      <c r="C86" s="31" t="s">
        <v>30</v>
      </c>
      <c r="F86" s="26"/>
      <c r="I86" s="26"/>
    </row>
    <row r="87" spans="3:9" x14ac:dyDescent="0.25">
      <c r="C87" s="31" t="s">
        <v>30</v>
      </c>
      <c r="F87" s="26"/>
      <c r="I87" s="26"/>
    </row>
    <row r="88" spans="3:9" x14ac:dyDescent="0.25">
      <c r="C88" s="31" t="s">
        <v>30</v>
      </c>
      <c r="F88" s="26"/>
      <c r="I88" s="26"/>
    </row>
    <row r="89" spans="3:9" x14ac:dyDescent="0.25">
      <c r="C89" s="31" t="s">
        <v>30</v>
      </c>
      <c r="F89" s="26"/>
      <c r="I89" s="26"/>
    </row>
    <row r="90" spans="3:9" x14ac:dyDescent="0.25">
      <c r="C90" s="31" t="s">
        <v>30</v>
      </c>
      <c r="F90" s="26"/>
      <c r="I90" s="26"/>
    </row>
    <row r="91" spans="3:9" x14ac:dyDescent="0.25">
      <c r="C91" s="31" t="s">
        <v>30</v>
      </c>
      <c r="F91" s="26"/>
      <c r="I91" s="26"/>
    </row>
    <row r="92" spans="3:9" x14ac:dyDescent="0.25">
      <c r="C92" s="31" t="s">
        <v>30</v>
      </c>
      <c r="F92" s="26"/>
      <c r="I92" s="26"/>
    </row>
    <row r="93" spans="3:9" x14ac:dyDescent="0.25">
      <c r="C93" s="31" t="s">
        <v>30</v>
      </c>
      <c r="F93" s="26"/>
      <c r="I93" s="26"/>
    </row>
    <row r="94" spans="3:9" x14ac:dyDescent="0.25">
      <c r="C94" s="31" t="s">
        <v>30</v>
      </c>
      <c r="F94" s="26"/>
      <c r="I94" s="26"/>
    </row>
    <row r="95" spans="3:9" x14ac:dyDescent="0.25">
      <c r="C95" s="31" t="s">
        <v>30</v>
      </c>
      <c r="F95" s="26"/>
      <c r="I95" s="26"/>
    </row>
    <row r="96" spans="3:9" x14ac:dyDescent="0.25">
      <c r="C96" s="31" t="s">
        <v>30</v>
      </c>
      <c r="F96" s="26"/>
      <c r="I96" s="26"/>
    </row>
    <row r="97" spans="3:9" x14ac:dyDescent="0.25">
      <c r="C97" s="31" t="s">
        <v>30</v>
      </c>
      <c r="F97" s="26"/>
      <c r="I97" s="26"/>
    </row>
    <row r="98" spans="3:9" x14ac:dyDescent="0.25">
      <c r="C98" s="31" t="s">
        <v>30</v>
      </c>
      <c r="F98" s="26"/>
      <c r="I98" s="26"/>
    </row>
    <row r="99" spans="3:9" x14ac:dyDescent="0.25">
      <c r="C99" s="31" t="s">
        <v>30</v>
      </c>
      <c r="F99" s="26"/>
      <c r="I99" s="26"/>
    </row>
    <row r="100" spans="3:9" x14ac:dyDescent="0.25">
      <c r="C100" s="31" t="s">
        <v>30</v>
      </c>
      <c r="F100" s="26"/>
      <c r="I100" s="26"/>
    </row>
    <row r="101" spans="3:9" x14ac:dyDescent="0.25">
      <c r="C101" s="31" t="s">
        <v>30</v>
      </c>
      <c r="F101" s="26"/>
      <c r="I101" s="26"/>
    </row>
    <row r="102" spans="3:9" x14ac:dyDescent="0.25">
      <c r="C102" s="31" t="s">
        <v>30</v>
      </c>
      <c r="F102" s="26"/>
      <c r="I102" s="26"/>
    </row>
    <row r="103" spans="3:9" x14ac:dyDescent="0.25">
      <c r="C103" s="31" t="s">
        <v>30</v>
      </c>
      <c r="F103" s="26"/>
      <c r="I103" s="26"/>
    </row>
    <row r="104" spans="3:9" x14ac:dyDescent="0.25">
      <c r="C104" s="31" t="s">
        <v>30</v>
      </c>
      <c r="F104" s="26"/>
      <c r="I104" s="26"/>
    </row>
    <row r="105" spans="3:9" x14ac:dyDescent="0.25">
      <c r="C105" s="31" t="s">
        <v>30</v>
      </c>
      <c r="F105" s="26"/>
      <c r="I105" s="26"/>
    </row>
    <row r="106" spans="3:9" x14ac:dyDescent="0.25">
      <c r="C106" s="31" t="s">
        <v>30</v>
      </c>
      <c r="F106" s="26"/>
      <c r="I106" s="26"/>
    </row>
    <row r="107" spans="3:9" x14ac:dyDescent="0.25">
      <c r="C107" s="31" t="s">
        <v>30</v>
      </c>
      <c r="F107" s="26"/>
      <c r="I107" s="26"/>
    </row>
    <row r="108" spans="3:9" x14ac:dyDescent="0.25">
      <c r="C108" s="31" t="s">
        <v>30</v>
      </c>
      <c r="F108" s="26"/>
      <c r="I108" s="26"/>
    </row>
    <row r="109" spans="3:9" x14ac:dyDescent="0.25">
      <c r="C109" s="31" t="s">
        <v>30</v>
      </c>
      <c r="F109" s="26"/>
      <c r="I109" s="26"/>
    </row>
    <row r="110" spans="3:9" x14ac:dyDescent="0.25">
      <c r="C110" s="31" t="s">
        <v>30</v>
      </c>
      <c r="F110" s="26"/>
      <c r="I110" s="26"/>
    </row>
    <row r="111" spans="3:9" x14ac:dyDescent="0.25">
      <c r="C111" s="31" t="s">
        <v>30</v>
      </c>
      <c r="F111" s="26"/>
      <c r="I111" s="26"/>
    </row>
    <row r="112" spans="3:9" x14ac:dyDescent="0.25">
      <c r="C112" s="31" t="s">
        <v>30</v>
      </c>
      <c r="F112" s="26"/>
      <c r="I112" s="26"/>
    </row>
    <row r="113" spans="3:9" x14ac:dyDescent="0.25">
      <c r="C113" s="31" t="s">
        <v>30</v>
      </c>
      <c r="F113" s="26"/>
      <c r="I113" s="26"/>
    </row>
    <row r="114" spans="3:9" x14ac:dyDescent="0.25">
      <c r="C114" s="31" t="s">
        <v>30</v>
      </c>
      <c r="F114" s="26"/>
      <c r="I114" s="26"/>
    </row>
    <row r="115" spans="3:9" x14ac:dyDescent="0.25">
      <c r="C115" s="31" t="s">
        <v>30</v>
      </c>
      <c r="F115" s="26"/>
      <c r="I115" s="26"/>
    </row>
    <row r="116" spans="3:9" x14ac:dyDescent="0.25">
      <c r="C116" s="31" t="s">
        <v>30</v>
      </c>
      <c r="F116" s="26"/>
      <c r="I116" s="26"/>
    </row>
    <row r="117" spans="3:9" x14ac:dyDescent="0.25">
      <c r="C117" s="31" t="s">
        <v>30</v>
      </c>
      <c r="F117" s="26"/>
      <c r="I117" s="26"/>
    </row>
    <row r="118" spans="3:9" x14ac:dyDescent="0.25">
      <c r="C118" s="31" t="s">
        <v>30</v>
      </c>
      <c r="F118" s="26"/>
      <c r="I118" s="26"/>
    </row>
    <row r="119" spans="3:9" x14ac:dyDescent="0.25">
      <c r="C119" s="31" t="s">
        <v>30</v>
      </c>
      <c r="F119" s="26"/>
      <c r="I119" s="26"/>
    </row>
    <row r="120" spans="3:9" x14ac:dyDescent="0.25">
      <c r="C120" s="31" t="s">
        <v>30</v>
      </c>
      <c r="F120" s="26"/>
      <c r="I120" s="26"/>
    </row>
    <row r="121" spans="3:9" x14ac:dyDescent="0.25">
      <c r="C121" s="31" t="s">
        <v>30</v>
      </c>
      <c r="F121" s="26"/>
      <c r="I121" s="26"/>
    </row>
    <row r="122" spans="3:9" x14ac:dyDescent="0.25">
      <c r="C122" s="31" t="s">
        <v>30</v>
      </c>
      <c r="F122" s="26"/>
      <c r="I122" s="26"/>
    </row>
    <row r="123" spans="3:9" x14ac:dyDescent="0.25">
      <c r="C123" s="31" t="s">
        <v>30</v>
      </c>
      <c r="F123" s="26"/>
      <c r="I123" s="26"/>
    </row>
    <row r="124" spans="3:9" x14ac:dyDescent="0.25">
      <c r="C124" s="31" t="s">
        <v>30</v>
      </c>
      <c r="F124" s="26"/>
      <c r="I124" s="26"/>
    </row>
    <row r="125" spans="3:9" x14ac:dyDescent="0.25">
      <c r="C125" s="31" t="s">
        <v>30</v>
      </c>
      <c r="F125" s="26"/>
      <c r="I125" s="26"/>
    </row>
    <row r="126" spans="3:9" x14ac:dyDescent="0.25">
      <c r="C126" s="31" t="s">
        <v>30</v>
      </c>
      <c r="F126" s="26"/>
      <c r="I126" s="26"/>
    </row>
    <row r="127" spans="3:9" x14ac:dyDescent="0.25">
      <c r="C127" s="31" t="s">
        <v>30</v>
      </c>
      <c r="F127" s="26"/>
      <c r="I127" s="26"/>
    </row>
    <row r="128" spans="3:9" x14ac:dyDescent="0.25">
      <c r="C128" s="31" t="s">
        <v>30</v>
      </c>
      <c r="F128" s="26"/>
      <c r="I128" s="26"/>
    </row>
    <row r="129" spans="3:9" x14ac:dyDescent="0.25">
      <c r="C129" s="31" t="s">
        <v>30</v>
      </c>
      <c r="F129" s="26"/>
      <c r="I129" s="26"/>
    </row>
    <row r="130" spans="3:9" x14ac:dyDescent="0.25">
      <c r="C130" s="31" t="s">
        <v>30</v>
      </c>
      <c r="F130" s="26"/>
      <c r="I130" s="26"/>
    </row>
    <row r="131" spans="3:9" x14ac:dyDescent="0.25">
      <c r="C131" s="31" t="s">
        <v>30</v>
      </c>
      <c r="F131" s="26"/>
      <c r="I131" s="26"/>
    </row>
    <row r="132" spans="3:9" x14ac:dyDescent="0.25">
      <c r="C132" s="31" t="s">
        <v>30</v>
      </c>
      <c r="F132" s="26"/>
      <c r="I132" s="26"/>
    </row>
    <row r="133" spans="3:9" x14ac:dyDescent="0.25">
      <c r="C133" s="31" t="s">
        <v>30</v>
      </c>
      <c r="F133" s="26"/>
      <c r="I133" s="26"/>
    </row>
    <row r="134" spans="3:9" x14ac:dyDescent="0.25">
      <c r="C134" s="31" t="s">
        <v>30</v>
      </c>
      <c r="F134" s="26"/>
      <c r="I134" s="26"/>
    </row>
    <row r="135" spans="3:9" x14ac:dyDescent="0.25">
      <c r="C135" s="31" t="s">
        <v>30</v>
      </c>
      <c r="F135" s="26"/>
      <c r="I135" s="26"/>
    </row>
    <row r="136" spans="3:9" x14ac:dyDescent="0.25">
      <c r="C136" s="31" t="s">
        <v>30</v>
      </c>
      <c r="F136" s="26"/>
      <c r="I136" s="26"/>
    </row>
    <row r="137" spans="3:9" x14ac:dyDescent="0.25">
      <c r="C137" s="31" t="s">
        <v>30</v>
      </c>
      <c r="F137" s="26"/>
      <c r="I137" s="26"/>
    </row>
    <row r="138" spans="3:9" x14ac:dyDescent="0.25">
      <c r="C138" s="31" t="s">
        <v>30</v>
      </c>
      <c r="F138" s="26"/>
      <c r="I138" s="26"/>
    </row>
    <row r="139" spans="3:9" x14ac:dyDescent="0.25">
      <c r="C139" s="31" t="s">
        <v>30</v>
      </c>
      <c r="F139" s="26"/>
      <c r="I139" s="26"/>
    </row>
    <row r="140" spans="3:9" x14ac:dyDescent="0.25">
      <c r="C140" s="31" t="s">
        <v>30</v>
      </c>
      <c r="F140" s="26"/>
      <c r="I140" s="26"/>
    </row>
    <row r="141" spans="3:9" x14ac:dyDescent="0.25">
      <c r="C141" s="31" t="s">
        <v>30</v>
      </c>
      <c r="F141" s="26"/>
      <c r="I141" s="26"/>
    </row>
    <row r="142" spans="3:9" x14ac:dyDescent="0.25">
      <c r="C142" s="31" t="s">
        <v>30</v>
      </c>
      <c r="F142" s="26"/>
      <c r="I142" s="26"/>
    </row>
    <row r="143" spans="3:9" x14ac:dyDescent="0.25">
      <c r="C143" s="31" t="s">
        <v>30</v>
      </c>
      <c r="F143" s="26"/>
      <c r="I143" s="26"/>
    </row>
    <row r="144" spans="3:9" x14ac:dyDescent="0.25">
      <c r="C144" s="31" t="s">
        <v>30</v>
      </c>
      <c r="F144" s="26"/>
      <c r="I144" s="26"/>
    </row>
    <row r="145" spans="3:9" x14ac:dyDescent="0.25">
      <c r="C145" s="31" t="s">
        <v>30</v>
      </c>
      <c r="F145" s="26"/>
      <c r="I145" s="26"/>
    </row>
    <row r="146" spans="3:9" x14ac:dyDescent="0.25">
      <c r="C146" s="31" t="s">
        <v>30</v>
      </c>
      <c r="F146" s="26"/>
      <c r="I146" s="26"/>
    </row>
    <row r="147" spans="3:9" x14ac:dyDescent="0.25">
      <c r="C147" s="31" t="s">
        <v>30</v>
      </c>
      <c r="F147" s="26"/>
      <c r="I147" s="26"/>
    </row>
    <row r="148" spans="3:9" x14ac:dyDescent="0.25">
      <c r="C148" s="31" t="s">
        <v>30</v>
      </c>
      <c r="F148" s="26"/>
      <c r="I148" s="26"/>
    </row>
    <row r="149" spans="3:9" x14ac:dyDescent="0.25">
      <c r="C149" s="31" t="s">
        <v>30</v>
      </c>
      <c r="F149" s="26"/>
      <c r="I149" s="26"/>
    </row>
    <row r="150" spans="3:9" x14ac:dyDescent="0.25">
      <c r="C150" s="31" t="s">
        <v>30</v>
      </c>
      <c r="F150" s="26"/>
      <c r="I150" s="26"/>
    </row>
    <row r="151" spans="3:9" x14ac:dyDescent="0.25">
      <c r="C151" s="31" t="s">
        <v>30</v>
      </c>
      <c r="F151" s="26"/>
      <c r="I151" s="26"/>
    </row>
    <row r="152" spans="3:9" x14ac:dyDescent="0.25">
      <c r="C152" s="31" t="s">
        <v>30</v>
      </c>
      <c r="F152" s="26"/>
      <c r="I152" s="26"/>
    </row>
    <row r="153" spans="3:9" x14ac:dyDescent="0.25">
      <c r="C153" s="31" t="s">
        <v>30</v>
      </c>
      <c r="F153" s="26"/>
      <c r="I153" s="26"/>
    </row>
    <row r="154" spans="3:9" x14ac:dyDescent="0.25">
      <c r="C154" s="31" t="s">
        <v>30</v>
      </c>
      <c r="F154" s="26"/>
      <c r="I154" s="26"/>
    </row>
    <row r="155" spans="3:9" x14ac:dyDescent="0.25">
      <c r="C155" s="31" t="s">
        <v>30</v>
      </c>
      <c r="F155" s="26"/>
      <c r="I155" s="26"/>
    </row>
    <row r="156" spans="3:9" x14ac:dyDescent="0.25">
      <c r="C156" s="31" t="s">
        <v>30</v>
      </c>
      <c r="F156" s="26"/>
      <c r="I156" s="26"/>
    </row>
    <row r="157" spans="3:9" x14ac:dyDescent="0.25">
      <c r="C157" s="31" t="s">
        <v>30</v>
      </c>
      <c r="F157" s="26"/>
      <c r="I157" s="26"/>
    </row>
    <row r="158" spans="3:9" x14ac:dyDescent="0.25">
      <c r="C158" s="31" t="s">
        <v>30</v>
      </c>
      <c r="F158" s="26"/>
      <c r="I158" s="26"/>
    </row>
    <row r="159" spans="3:9" x14ac:dyDescent="0.25">
      <c r="C159" s="31" t="s">
        <v>30</v>
      </c>
      <c r="F159" s="26"/>
      <c r="I159" s="26"/>
    </row>
    <row r="160" spans="3:9" x14ac:dyDescent="0.25">
      <c r="C160" s="31" t="s">
        <v>30</v>
      </c>
      <c r="F160" s="26"/>
      <c r="I160" s="26"/>
    </row>
    <row r="161" spans="3:9" x14ac:dyDescent="0.25">
      <c r="C161" s="31" t="s">
        <v>30</v>
      </c>
      <c r="F161" s="26"/>
      <c r="I161" s="26"/>
    </row>
    <row r="162" spans="3:9" x14ac:dyDescent="0.25">
      <c r="C162" s="31" t="s">
        <v>30</v>
      </c>
      <c r="F162" s="26"/>
      <c r="I162" s="26"/>
    </row>
    <row r="163" spans="3:9" x14ac:dyDescent="0.25">
      <c r="C163" s="31" t="s">
        <v>30</v>
      </c>
      <c r="F163" s="26"/>
      <c r="I163" s="26"/>
    </row>
    <row r="164" spans="3:9" x14ac:dyDescent="0.25">
      <c r="C164" s="31" t="s">
        <v>30</v>
      </c>
      <c r="F164" s="26"/>
      <c r="I164" s="26"/>
    </row>
    <row r="165" spans="3:9" x14ac:dyDescent="0.25">
      <c r="C165" s="31" t="s">
        <v>30</v>
      </c>
      <c r="F165" s="26"/>
      <c r="I165" s="26"/>
    </row>
    <row r="166" spans="3:9" x14ac:dyDescent="0.25">
      <c r="C166" s="31" t="s">
        <v>30</v>
      </c>
      <c r="F166" s="26"/>
      <c r="I166" s="26"/>
    </row>
    <row r="167" spans="3:9" x14ac:dyDescent="0.25">
      <c r="C167" s="31" t="s">
        <v>30</v>
      </c>
      <c r="F167" s="26"/>
      <c r="I167" s="26"/>
    </row>
    <row r="168" spans="3:9" x14ac:dyDescent="0.25">
      <c r="C168" s="31" t="s">
        <v>30</v>
      </c>
      <c r="F168" s="26"/>
      <c r="I168" s="26"/>
    </row>
    <row r="169" spans="3:9" x14ac:dyDescent="0.25">
      <c r="C169" s="31" t="s">
        <v>30</v>
      </c>
      <c r="F169" s="26"/>
      <c r="I169" s="26"/>
    </row>
    <row r="170" spans="3:9" x14ac:dyDescent="0.25">
      <c r="C170" s="31" t="s">
        <v>30</v>
      </c>
      <c r="F170" s="26"/>
      <c r="I170" s="26"/>
    </row>
    <row r="171" spans="3:9" x14ac:dyDescent="0.25">
      <c r="C171" s="31" t="s">
        <v>30</v>
      </c>
      <c r="F171" s="26"/>
      <c r="I171" s="26"/>
    </row>
    <row r="172" spans="3:9" x14ac:dyDescent="0.25">
      <c r="C172" s="31" t="s">
        <v>30</v>
      </c>
      <c r="F172" s="26"/>
      <c r="I172" s="26"/>
    </row>
    <row r="173" spans="3:9" x14ac:dyDescent="0.25">
      <c r="C173" s="31" t="s">
        <v>30</v>
      </c>
      <c r="F173" s="26"/>
      <c r="I173" s="26"/>
    </row>
    <row r="174" spans="3:9" x14ac:dyDescent="0.25">
      <c r="C174" s="31" t="s">
        <v>30</v>
      </c>
      <c r="F174" s="26"/>
      <c r="I174" s="26"/>
    </row>
    <row r="175" spans="3:9" x14ac:dyDescent="0.25">
      <c r="C175" s="31" t="s">
        <v>30</v>
      </c>
      <c r="F175" s="26"/>
      <c r="I175" s="26"/>
    </row>
    <row r="176" spans="3:9" x14ac:dyDescent="0.25">
      <c r="C176" s="31" t="s">
        <v>30</v>
      </c>
      <c r="F176" s="26"/>
      <c r="I176" s="26"/>
    </row>
    <row r="177" spans="3:9" x14ac:dyDescent="0.25">
      <c r="C177" s="31" t="s">
        <v>30</v>
      </c>
      <c r="F177" s="26"/>
      <c r="I177" s="26"/>
    </row>
    <row r="178" spans="3:9" x14ac:dyDescent="0.25">
      <c r="C178" s="31" t="s">
        <v>30</v>
      </c>
      <c r="F178" s="26"/>
      <c r="I178" s="26"/>
    </row>
    <row r="179" spans="3:9" x14ac:dyDescent="0.25">
      <c r="C179" s="31" t="s">
        <v>30</v>
      </c>
      <c r="F179" s="26"/>
      <c r="I179" s="26"/>
    </row>
    <row r="180" spans="3:9" x14ac:dyDescent="0.25">
      <c r="C180" s="31" t="s">
        <v>30</v>
      </c>
      <c r="F180" s="26"/>
      <c r="I180" s="26"/>
    </row>
    <row r="181" spans="3:9" x14ac:dyDescent="0.25">
      <c r="C181" s="31" t="s">
        <v>30</v>
      </c>
      <c r="F181" s="26"/>
      <c r="I181" s="26"/>
    </row>
    <row r="182" spans="3:9" x14ac:dyDescent="0.25">
      <c r="C182" s="31" t="s">
        <v>30</v>
      </c>
      <c r="F182" s="26"/>
      <c r="I182" s="26"/>
    </row>
    <row r="183" spans="3:9" x14ac:dyDescent="0.25">
      <c r="C183" s="31" t="s">
        <v>30</v>
      </c>
      <c r="F183" s="26"/>
      <c r="I183" s="26"/>
    </row>
    <row r="184" spans="3:9" x14ac:dyDescent="0.25">
      <c r="C184" s="31" t="s">
        <v>30</v>
      </c>
      <c r="F184" s="26"/>
      <c r="I184" s="26"/>
    </row>
    <row r="185" spans="3:9" x14ac:dyDescent="0.25">
      <c r="C185" s="31" t="s">
        <v>30</v>
      </c>
      <c r="F185" s="26"/>
      <c r="I185" s="26"/>
    </row>
    <row r="186" spans="3:9" x14ac:dyDescent="0.25">
      <c r="C186" s="31" t="s">
        <v>30</v>
      </c>
      <c r="F186" s="26"/>
      <c r="I186" s="26"/>
    </row>
    <row r="187" spans="3:9" x14ac:dyDescent="0.25">
      <c r="C187" s="31" t="s">
        <v>30</v>
      </c>
      <c r="F187" s="26"/>
      <c r="I187" s="26"/>
    </row>
    <row r="188" spans="3:9" x14ac:dyDescent="0.25">
      <c r="C188" s="31" t="s">
        <v>30</v>
      </c>
      <c r="F188" s="26"/>
      <c r="I188" s="26"/>
    </row>
    <row r="189" spans="3:9" x14ac:dyDescent="0.25">
      <c r="C189" s="23" t="s">
        <v>30</v>
      </c>
      <c r="F189" s="26"/>
      <c r="I189" s="26"/>
    </row>
    <row r="190" spans="3:9" x14ac:dyDescent="0.25">
      <c r="C190" s="23" t="s">
        <v>30</v>
      </c>
      <c r="F190" s="26"/>
      <c r="I190" s="26"/>
    </row>
    <row r="191" spans="3:9" x14ac:dyDescent="0.25">
      <c r="C191" s="23" t="s">
        <v>30</v>
      </c>
      <c r="F191" s="26"/>
      <c r="I191" s="26"/>
    </row>
    <row r="192" spans="3:9" x14ac:dyDescent="0.25">
      <c r="C192" s="23" t="s">
        <v>30</v>
      </c>
      <c r="F192" s="26"/>
      <c r="I192" s="26"/>
    </row>
    <row r="193" spans="3:9" x14ac:dyDescent="0.25">
      <c r="C193" s="23" t="s">
        <v>30</v>
      </c>
      <c r="F193" s="26"/>
      <c r="I193" s="26"/>
    </row>
    <row r="194" spans="3:9" x14ac:dyDescent="0.25">
      <c r="C194" s="23" t="s">
        <v>30</v>
      </c>
      <c r="F194" s="26"/>
      <c r="I194" s="26"/>
    </row>
    <row r="195" spans="3:9" x14ac:dyDescent="0.25">
      <c r="C195" s="23" t="s">
        <v>30</v>
      </c>
      <c r="F195" s="26"/>
      <c r="I195" s="26"/>
    </row>
    <row r="196" spans="3:9" x14ac:dyDescent="0.25">
      <c r="C196" s="23" t="s">
        <v>30</v>
      </c>
      <c r="F196" s="26"/>
      <c r="I196" s="26"/>
    </row>
    <row r="197" spans="3:9" x14ac:dyDescent="0.25">
      <c r="C197" s="23" t="s">
        <v>30</v>
      </c>
      <c r="F197" s="26"/>
      <c r="I197" s="26"/>
    </row>
    <row r="198" spans="3:9" x14ac:dyDescent="0.25">
      <c r="C198" s="23" t="s">
        <v>30</v>
      </c>
      <c r="F198" s="26"/>
      <c r="I198" s="26"/>
    </row>
    <row r="199" spans="3:9" x14ac:dyDescent="0.25">
      <c r="C199" s="23" t="s">
        <v>30</v>
      </c>
      <c r="F199" s="26"/>
      <c r="I199" s="26"/>
    </row>
    <row r="200" spans="3:9" x14ac:dyDescent="0.25">
      <c r="C200" s="23" t="s">
        <v>30</v>
      </c>
      <c r="F200" s="26"/>
      <c r="I200" s="26"/>
    </row>
    <row r="201" spans="3:9" x14ac:dyDescent="0.25">
      <c r="C201" s="23" t="s">
        <v>30</v>
      </c>
      <c r="F201" s="26"/>
      <c r="I201" s="26"/>
    </row>
    <row r="202" spans="3:9" x14ac:dyDescent="0.25">
      <c r="F202" s="26"/>
      <c r="I202" s="26"/>
    </row>
    <row r="203" spans="3:9" x14ac:dyDescent="0.25">
      <c r="F203" s="26"/>
      <c r="I203" s="26"/>
    </row>
    <row r="204" spans="3:9" x14ac:dyDescent="0.25">
      <c r="F204" s="26"/>
      <c r="I204" s="26"/>
    </row>
    <row r="205" spans="3:9" x14ac:dyDescent="0.25">
      <c r="F205" s="26"/>
      <c r="I205" s="26"/>
    </row>
    <row r="206" spans="3:9" x14ac:dyDescent="0.25">
      <c r="F206" s="26"/>
      <c r="I206" s="26"/>
    </row>
    <row r="207" spans="3:9" x14ac:dyDescent="0.25">
      <c r="F207" s="26"/>
      <c r="I207" s="26"/>
    </row>
    <row r="208" spans="3:9" x14ac:dyDescent="0.25">
      <c r="F208" s="26"/>
      <c r="I208" s="26"/>
    </row>
    <row r="209" spans="6:9" x14ac:dyDescent="0.25">
      <c r="F209" s="26"/>
      <c r="I209" s="26"/>
    </row>
    <row r="210" spans="6:9" x14ac:dyDescent="0.25">
      <c r="F210" s="26"/>
      <c r="I210" s="26"/>
    </row>
    <row r="211" spans="6:9" x14ac:dyDescent="0.25">
      <c r="F211" s="26"/>
      <c r="I211" s="26"/>
    </row>
    <row r="212" spans="6:9" x14ac:dyDescent="0.25">
      <c r="F212" s="26"/>
      <c r="I212" s="26"/>
    </row>
    <row r="213" spans="6:9" x14ac:dyDescent="0.25">
      <c r="F213" s="26"/>
      <c r="I213" s="26"/>
    </row>
    <row r="214" spans="6:9" x14ac:dyDescent="0.25">
      <c r="F214" s="26"/>
      <c r="I214" s="26"/>
    </row>
    <row r="215" spans="6:9" x14ac:dyDescent="0.25">
      <c r="F215" s="26"/>
      <c r="I215" s="26"/>
    </row>
    <row r="216" spans="6:9" x14ac:dyDescent="0.25">
      <c r="F216" s="26"/>
      <c r="I216" s="26"/>
    </row>
    <row r="217" spans="6:9" x14ac:dyDescent="0.25">
      <c r="F217" s="26"/>
      <c r="I217" s="26"/>
    </row>
    <row r="218" spans="6:9" x14ac:dyDescent="0.25">
      <c r="F218" s="26"/>
      <c r="I218" s="26"/>
    </row>
    <row r="219" spans="6:9" x14ac:dyDescent="0.25">
      <c r="F219" s="26"/>
      <c r="I219" s="26"/>
    </row>
    <row r="220" spans="6:9" x14ac:dyDescent="0.25">
      <c r="F220" s="26"/>
      <c r="I220" s="26"/>
    </row>
    <row r="221" spans="6:9" x14ac:dyDescent="0.25">
      <c r="F221" s="26"/>
      <c r="I221" s="26"/>
    </row>
    <row r="222" spans="6:9" x14ac:dyDescent="0.25">
      <c r="F222" s="26"/>
      <c r="I222" s="26"/>
    </row>
    <row r="223" spans="6:9" x14ac:dyDescent="0.25">
      <c r="F223" s="26"/>
      <c r="I223" s="26"/>
    </row>
    <row r="224" spans="6:9" x14ac:dyDescent="0.25">
      <c r="F224" s="26"/>
      <c r="I224" s="26"/>
    </row>
    <row r="225" spans="6:9" x14ac:dyDescent="0.25">
      <c r="F225" s="26"/>
      <c r="I225" s="26"/>
    </row>
    <row r="226" spans="6:9" x14ac:dyDescent="0.25">
      <c r="F226" s="26"/>
      <c r="I226" s="26"/>
    </row>
    <row r="227" spans="6:9" x14ac:dyDescent="0.25">
      <c r="F227" s="26"/>
      <c r="I227" s="26"/>
    </row>
    <row r="228" spans="6:9" x14ac:dyDescent="0.25">
      <c r="F228" s="26"/>
      <c r="I228" s="26"/>
    </row>
    <row r="229" spans="6:9" x14ac:dyDescent="0.25">
      <c r="F229" s="26"/>
      <c r="I229" s="26"/>
    </row>
    <row r="230" spans="6:9" x14ac:dyDescent="0.25">
      <c r="F230" s="26"/>
      <c r="I230" s="26"/>
    </row>
    <row r="231" spans="6:9" x14ac:dyDescent="0.25">
      <c r="F231" s="26"/>
      <c r="I231" s="26"/>
    </row>
    <row r="232" spans="6:9" x14ac:dyDescent="0.25">
      <c r="F232" s="26"/>
      <c r="I232" s="26"/>
    </row>
    <row r="233" spans="6:9" x14ac:dyDescent="0.25">
      <c r="F233" s="26"/>
      <c r="I233" s="26"/>
    </row>
    <row r="234" spans="6:9" x14ac:dyDescent="0.25">
      <c r="F234" s="26"/>
      <c r="I234" s="26"/>
    </row>
    <row r="235" spans="6:9" x14ac:dyDescent="0.25">
      <c r="F235" s="26"/>
      <c r="I235" s="26"/>
    </row>
    <row r="236" spans="6:9" x14ac:dyDescent="0.25">
      <c r="F236" s="26"/>
      <c r="I236" s="26"/>
    </row>
    <row r="237" spans="6:9" x14ac:dyDescent="0.25">
      <c r="F237" s="26"/>
      <c r="I237" s="26"/>
    </row>
    <row r="238" spans="6:9" x14ac:dyDescent="0.25">
      <c r="F238" s="26"/>
      <c r="I238" s="26"/>
    </row>
    <row r="239" spans="6:9" x14ac:dyDescent="0.25">
      <c r="F239" s="26"/>
      <c r="I239" s="26"/>
    </row>
    <row r="240" spans="6:9" x14ac:dyDescent="0.25">
      <c r="F240" s="26"/>
      <c r="I240" s="26"/>
    </row>
    <row r="241" spans="6:9" x14ac:dyDescent="0.25">
      <c r="F241" s="26"/>
      <c r="I241" s="26"/>
    </row>
    <row r="242" spans="6:9" x14ac:dyDescent="0.25">
      <c r="F242" s="26"/>
      <c r="I242" s="26"/>
    </row>
    <row r="243" spans="6:9" x14ac:dyDescent="0.25">
      <c r="F243" s="26"/>
      <c r="I243" s="26"/>
    </row>
    <row r="244" spans="6:9" x14ac:dyDescent="0.25">
      <c r="F244" s="26"/>
      <c r="I244" s="26"/>
    </row>
    <row r="245" spans="6:9" x14ac:dyDescent="0.25">
      <c r="F245" s="26"/>
      <c r="I245" s="26"/>
    </row>
    <row r="246" spans="6:9" x14ac:dyDescent="0.25">
      <c r="F246" s="26"/>
      <c r="I246" s="26"/>
    </row>
    <row r="247" spans="6:9" x14ac:dyDescent="0.25">
      <c r="F247" s="26"/>
      <c r="I247" s="26"/>
    </row>
    <row r="248" spans="6:9" x14ac:dyDescent="0.25">
      <c r="F248" s="26"/>
      <c r="I248" s="26"/>
    </row>
    <row r="249" spans="6:9" x14ac:dyDescent="0.25">
      <c r="F249" s="26"/>
      <c r="I249" s="26"/>
    </row>
    <row r="250" spans="6:9" x14ac:dyDescent="0.25">
      <c r="F250" s="26"/>
      <c r="I250" s="26"/>
    </row>
    <row r="251" spans="6:9" x14ac:dyDescent="0.25">
      <c r="F251" s="26"/>
      <c r="I251" s="26"/>
    </row>
    <row r="252" spans="6:9" x14ac:dyDescent="0.25">
      <c r="F252" s="26"/>
      <c r="I252" s="26"/>
    </row>
    <row r="253" spans="6:9" x14ac:dyDescent="0.25">
      <c r="F253" s="26"/>
      <c r="I253" s="26"/>
    </row>
    <row r="254" spans="6:9" x14ac:dyDescent="0.25">
      <c r="F254" s="26"/>
      <c r="I254" s="26"/>
    </row>
    <row r="255" spans="6:9" x14ac:dyDescent="0.25">
      <c r="F255" s="26"/>
      <c r="I255" s="26"/>
    </row>
    <row r="256" spans="6:9" x14ac:dyDescent="0.25">
      <c r="F256" s="26"/>
      <c r="I256" s="26"/>
    </row>
    <row r="257" spans="6:9" x14ac:dyDescent="0.25">
      <c r="F257" s="26"/>
      <c r="I257" s="26"/>
    </row>
    <row r="258" spans="6:9" x14ac:dyDescent="0.25">
      <c r="F258" s="26"/>
      <c r="I258" s="26"/>
    </row>
    <row r="259" spans="6:9" x14ac:dyDescent="0.25">
      <c r="F259" s="26"/>
      <c r="I259" s="26"/>
    </row>
    <row r="260" spans="6:9" x14ac:dyDescent="0.25">
      <c r="F260" s="26"/>
      <c r="I260" s="26"/>
    </row>
    <row r="261" spans="6:9" x14ac:dyDescent="0.25">
      <c r="F261" s="26"/>
      <c r="I261" s="26"/>
    </row>
    <row r="262" spans="6:9" x14ac:dyDescent="0.25">
      <c r="F262" s="26"/>
      <c r="I262" s="26"/>
    </row>
    <row r="263" spans="6:9" x14ac:dyDescent="0.25">
      <c r="F263" s="26"/>
      <c r="I263" s="26"/>
    </row>
    <row r="264" spans="6:9" x14ac:dyDescent="0.25">
      <c r="F264" s="26"/>
      <c r="I264" s="26"/>
    </row>
    <row r="265" spans="6:9" x14ac:dyDescent="0.25">
      <c r="F265" s="26"/>
      <c r="I265" s="26"/>
    </row>
    <row r="266" spans="6:9" x14ac:dyDescent="0.25">
      <c r="F266" s="26"/>
      <c r="I266" s="26"/>
    </row>
    <row r="267" spans="6:9" x14ac:dyDescent="0.25">
      <c r="F267" s="26"/>
      <c r="I267" s="26"/>
    </row>
    <row r="268" spans="6:9" x14ac:dyDescent="0.25">
      <c r="F268" s="26"/>
      <c r="I268" s="26"/>
    </row>
    <row r="269" spans="6:9" x14ac:dyDescent="0.25">
      <c r="F269" s="26"/>
      <c r="I269" s="26"/>
    </row>
    <row r="270" spans="6:9" x14ac:dyDescent="0.25">
      <c r="F270" s="26"/>
      <c r="I270" s="26"/>
    </row>
    <row r="271" spans="6:9" x14ac:dyDescent="0.25">
      <c r="F271" s="26"/>
      <c r="I271" s="26"/>
    </row>
    <row r="272" spans="6:9" x14ac:dyDescent="0.25">
      <c r="F272" s="26"/>
      <c r="I272" s="26"/>
    </row>
    <row r="273" spans="6:9" x14ac:dyDescent="0.25">
      <c r="F273" s="26"/>
      <c r="I273" s="26"/>
    </row>
    <row r="274" spans="6:9" x14ac:dyDescent="0.25">
      <c r="F274" s="26"/>
      <c r="I274" s="26"/>
    </row>
    <row r="275" spans="6:9" x14ac:dyDescent="0.25">
      <c r="F275" s="26"/>
      <c r="I275" s="26"/>
    </row>
    <row r="276" spans="6:9" x14ac:dyDescent="0.25">
      <c r="F276" s="26"/>
      <c r="I276" s="26"/>
    </row>
    <row r="277" spans="6:9" x14ac:dyDescent="0.25">
      <c r="F277" s="26"/>
      <c r="I277" s="26"/>
    </row>
    <row r="278" spans="6:9" x14ac:dyDescent="0.25">
      <c r="F278" s="26"/>
      <c r="I278" s="26"/>
    </row>
    <row r="279" spans="6:9" x14ac:dyDescent="0.25">
      <c r="F279" s="26"/>
      <c r="I279" s="26"/>
    </row>
    <row r="280" spans="6:9" x14ac:dyDescent="0.25">
      <c r="F280" s="26"/>
      <c r="I280" s="26"/>
    </row>
    <row r="281" spans="6:9" x14ac:dyDescent="0.25">
      <c r="F281" s="26"/>
      <c r="I281" s="26"/>
    </row>
    <row r="282" spans="6:9" x14ac:dyDescent="0.25">
      <c r="F282" s="26"/>
      <c r="I282" s="26"/>
    </row>
    <row r="283" spans="6:9" x14ac:dyDescent="0.25">
      <c r="F283" s="26"/>
      <c r="I283" s="26"/>
    </row>
    <row r="284" spans="6:9" x14ac:dyDescent="0.25">
      <c r="F284" s="26"/>
      <c r="I284" s="26"/>
    </row>
    <row r="285" spans="6:9" x14ac:dyDescent="0.25">
      <c r="F285" s="26"/>
      <c r="I285" s="26"/>
    </row>
    <row r="286" spans="6:9" x14ac:dyDescent="0.25">
      <c r="F286" s="26"/>
      <c r="I286" s="26"/>
    </row>
    <row r="287" spans="6:9" x14ac:dyDescent="0.25">
      <c r="F287" s="26"/>
      <c r="I287" s="26"/>
    </row>
    <row r="288" spans="6:9" x14ac:dyDescent="0.25">
      <c r="F288" s="26"/>
      <c r="I288" s="26"/>
    </row>
    <row r="289" spans="6:9" x14ac:dyDescent="0.25">
      <c r="F289" s="26"/>
      <c r="I289" s="26"/>
    </row>
    <row r="290" spans="6:9" x14ac:dyDescent="0.25">
      <c r="F290" s="26"/>
      <c r="I290" s="26"/>
    </row>
    <row r="291" spans="6:9" x14ac:dyDescent="0.25">
      <c r="F291" s="26"/>
      <c r="I291" s="26"/>
    </row>
    <row r="292" spans="6:9" x14ac:dyDescent="0.25">
      <c r="F292" s="26"/>
      <c r="I292" s="26"/>
    </row>
    <row r="293" spans="6:9" x14ac:dyDescent="0.25">
      <c r="F293" s="26"/>
      <c r="I293" s="26"/>
    </row>
    <row r="294" spans="6:9" x14ac:dyDescent="0.25">
      <c r="F294" s="26"/>
      <c r="I294" s="26"/>
    </row>
    <row r="295" spans="6:9" x14ac:dyDescent="0.25">
      <c r="F295" s="26"/>
      <c r="I295" s="26"/>
    </row>
    <row r="296" spans="6:9" x14ac:dyDescent="0.25">
      <c r="F296" s="26"/>
      <c r="I296" s="26"/>
    </row>
    <row r="297" spans="6:9" x14ac:dyDescent="0.25">
      <c r="F297" s="26"/>
      <c r="I297" s="26"/>
    </row>
    <row r="298" spans="6:9" x14ac:dyDescent="0.25">
      <c r="F298" s="26"/>
      <c r="I298" s="26"/>
    </row>
    <row r="299" spans="6:9" x14ac:dyDescent="0.25">
      <c r="F299" s="26"/>
      <c r="I299" s="26"/>
    </row>
    <row r="300" spans="6:9" x14ac:dyDescent="0.25">
      <c r="F300" s="26"/>
      <c r="I300" s="26"/>
    </row>
    <row r="301" spans="6:9" x14ac:dyDescent="0.25">
      <c r="F301" s="26"/>
      <c r="I301" s="26"/>
    </row>
    <row r="302" spans="6:9" x14ac:dyDescent="0.25">
      <c r="F302" s="26"/>
      <c r="I302" s="26"/>
    </row>
    <row r="303" spans="6:9" x14ac:dyDescent="0.25">
      <c r="F303" s="26"/>
      <c r="I303" s="26"/>
    </row>
    <row r="304" spans="6:9" x14ac:dyDescent="0.25">
      <c r="F304" s="26"/>
      <c r="I304" s="26"/>
    </row>
    <row r="305" spans="6:9" x14ac:dyDescent="0.25">
      <c r="F305" s="26"/>
      <c r="I305" s="26"/>
    </row>
    <row r="306" spans="6:9" x14ac:dyDescent="0.25">
      <c r="F306" s="26"/>
      <c r="I306" s="26"/>
    </row>
    <row r="307" spans="6:9" x14ac:dyDescent="0.25">
      <c r="F307" s="26"/>
      <c r="I307" s="26"/>
    </row>
    <row r="308" spans="6:9" x14ac:dyDescent="0.25">
      <c r="F308" s="26"/>
      <c r="I308" s="26"/>
    </row>
    <row r="309" spans="6:9" x14ac:dyDescent="0.25">
      <c r="F309" s="26"/>
      <c r="I309" s="26"/>
    </row>
    <row r="310" spans="6:9" x14ac:dyDescent="0.25">
      <c r="F310" s="26"/>
      <c r="I310" s="26"/>
    </row>
    <row r="311" spans="6:9" x14ac:dyDescent="0.25">
      <c r="F311" s="26"/>
      <c r="I311" s="26"/>
    </row>
    <row r="312" spans="6:9" x14ac:dyDescent="0.25">
      <c r="F312" s="26"/>
      <c r="I312" s="26"/>
    </row>
    <row r="313" spans="6:9" x14ac:dyDescent="0.25">
      <c r="F313" s="26"/>
      <c r="I313" s="26"/>
    </row>
    <row r="314" spans="6:9" x14ac:dyDescent="0.25">
      <c r="F314" s="26"/>
      <c r="I314" s="26"/>
    </row>
    <row r="315" spans="6:9" x14ac:dyDescent="0.25">
      <c r="F315" s="26"/>
      <c r="I315" s="26"/>
    </row>
    <row r="316" spans="6:9" x14ac:dyDescent="0.25">
      <c r="F316" s="26"/>
      <c r="I316" s="26"/>
    </row>
    <row r="317" spans="6:9" x14ac:dyDescent="0.25">
      <c r="F317" s="26"/>
      <c r="I317" s="26"/>
    </row>
    <row r="318" spans="6:9" x14ac:dyDescent="0.25">
      <c r="F318" s="26"/>
      <c r="I318" s="26"/>
    </row>
    <row r="319" spans="6:9" x14ac:dyDescent="0.25">
      <c r="F319" s="26"/>
      <c r="I319" s="26"/>
    </row>
    <row r="320" spans="6:9" x14ac:dyDescent="0.25">
      <c r="F320" s="26"/>
      <c r="I320" s="26"/>
    </row>
    <row r="321" spans="6:9" x14ac:dyDescent="0.25">
      <c r="F321" s="26"/>
      <c r="I321" s="26"/>
    </row>
    <row r="322" spans="6:9" x14ac:dyDescent="0.25">
      <c r="F322" s="26"/>
      <c r="I322" s="26"/>
    </row>
    <row r="323" spans="6:9" x14ac:dyDescent="0.25">
      <c r="F323" s="26"/>
      <c r="I323" s="26"/>
    </row>
    <row r="324" spans="6:9" x14ac:dyDescent="0.25">
      <c r="F324" s="26"/>
      <c r="I324" s="26"/>
    </row>
    <row r="325" spans="6:9" x14ac:dyDescent="0.25">
      <c r="F325" s="26"/>
      <c r="I325" s="26"/>
    </row>
    <row r="326" spans="6:9" x14ac:dyDescent="0.25">
      <c r="F326" s="26"/>
      <c r="I326" s="26"/>
    </row>
    <row r="327" spans="6:9" x14ac:dyDescent="0.25">
      <c r="F327" s="26"/>
      <c r="I327" s="26"/>
    </row>
    <row r="328" spans="6:9" x14ac:dyDescent="0.25">
      <c r="F328" s="26"/>
      <c r="I328" s="26"/>
    </row>
    <row r="329" spans="6:9" x14ac:dyDescent="0.25">
      <c r="F329" s="26"/>
      <c r="I329" s="26"/>
    </row>
    <row r="330" spans="6:9" x14ac:dyDescent="0.25">
      <c r="F330" s="26"/>
      <c r="I330" s="26"/>
    </row>
    <row r="331" spans="6:9" x14ac:dyDescent="0.25">
      <c r="F331" s="26"/>
      <c r="I331" s="26"/>
    </row>
    <row r="332" spans="6:9" x14ac:dyDescent="0.25">
      <c r="F332" s="26"/>
      <c r="I332" s="26"/>
    </row>
    <row r="333" spans="6:9" x14ac:dyDescent="0.25">
      <c r="F333" s="26"/>
      <c r="I333" s="26"/>
    </row>
    <row r="334" spans="6:9" x14ac:dyDescent="0.25">
      <c r="F334" s="26"/>
      <c r="I334" s="26"/>
    </row>
    <row r="335" spans="6:9" x14ac:dyDescent="0.25">
      <c r="F335" s="26"/>
      <c r="I335" s="26"/>
    </row>
    <row r="336" spans="6:9" x14ac:dyDescent="0.25">
      <c r="F336" s="26"/>
      <c r="I336" s="26"/>
    </row>
    <row r="337" spans="6:9" x14ac:dyDescent="0.25">
      <c r="F337" s="26"/>
      <c r="I337" s="26"/>
    </row>
    <row r="338" spans="6:9" x14ac:dyDescent="0.25">
      <c r="F338" s="26"/>
      <c r="I338" s="26"/>
    </row>
    <row r="339" spans="6:9" x14ac:dyDescent="0.25">
      <c r="F339" s="26"/>
      <c r="I339" s="26"/>
    </row>
    <row r="340" spans="6:9" x14ac:dyDescent="0.25">
      <c r="F340" s="26"/>
      <c r="I340" s="26"/>
    </row>
    <row r="341" spans="6:9" x14ac:dyDescent="0.25">
      <c r="F341" s="26"/>
      <c r="I341" s="26"/>
    </row>
    <row r="342" spans="6:9" x14ac:dyDescent="0.25">
      <c r="F342" s="26"/>
      <c r="I342" s="26"/>
    </row>
    <row r="343" spans="6:9" x14ac:dyDescent="0.25">
      <c r="F343" s="26"/>
      <c r="I343" s="26"/>
    </row>
    <row r="344" spans="6:9" x14ac:dyDescent="0.25">
      <c r="F344" s="26"/>
      <c r="I344" s="26"/>
    </row>
    <row r="345" spans="6:9" x14ac:dyDescent="0.25">
      <c r="F345" s="26"/>
      <c r="I345" s="26"/>
    </row>
    <row r="346" spans="6:9" x14ac:dyDescent="0.25">
      <c r="F346" s="26"/>
      <c r="I346" s="26"/>
    </row>
    <row r="347" spans="6:9" x14ac:dyDescent="0.25">
      <c r="F347" s="26"/>
      <c r="I347" s="26"/>
    </row>
    <row r="348" spans="6:9" x14ac:dyDescent="0.25">
      <c r="F348" s="26"/>
      <c r="I348" s="26"/>
    </row>
    <row r="349" spans="6:9" x14ac:dyDescent="0.25">
      <c r="F349" s="26"/>
      <c r="I349" s="26"/>
    </row>
    <row r="350" spans="6:9" x14ac:dyDescent="0.25">
      <c r="F350" s="26"/>
      <c r="I350" s="26"/>
    </row>
    <row r="351" spans="6:9" x14ac:dyDescent="0.25">
      <c r="F351" s="26"/>
      <c r="I351" s="26"/>
    </row>
    <row r="352" spans="6:9" x14ac:dyDescent="0.25">
      <c r="F352" s="26"/>
      <c r="I352" s="26"/>
    </row>
    <row r="353" spans="6:9" x14ac:dyDescent="0.25">
      <c r="F353" s="26"/>
      <c r="I353" s="26"/>
    </row>
    <row r="354" spans="6:9" x14ac:dyDescent="0.25">
      <c r="F354" s="26"/>
      <c r="I354" s="26"/>
    </row>
    <row r="355" spans="6:9" x14ac:dyDescent="0.25">
      <c r="F355" s="26"/>
      <c r="I355" s="26"/>
    </row>
    <row r="356" spans="6:9" x14ac:dyDescent="0.25">
      <c r="F356" s="26"/>
      <c r="I356" s="26"/>
    </row>
    <row r="357" spans="6:9" x14ac:dyDescent="0.25">
      <c r="F357" s="26"/>
      <c r="I357" s="26"/>
    </row>
    <row r="358" spans="6:9" x14ac:dyDescent="0.25">
      <c r="F358" s="26"/>
      <c r="I358" s="26"/>
    </row>
    <row r="359" spans="6:9" x14ac:dyDescent="0.25">
      <c r="F359" s="26"/>
      <c r="I359" s="26"/>
    </row>
    <row r="360" spans="6:9" x14ac:dyDescent="0.25">
      <c r="F360" s="26"/>
      <c r="I360" s="26"/>
    </row>
    <row r="361" spans="6:9" x14ac:dyDescent="0.25">
      <c r="F361" s="26"/>
      <c r="I361" s="26"/>
    </row>
    <row r="362" spans="6:9" x14ac:dyDescent="0.25">
      <c r="F362" s="26"/>
      <c r="I362" s="26"/>
    </row>
    <row r="363" spans="6:9" x14ac:dyDescent="0.25">
      <c r="F363" s="26"/>
      <c r="I363" s="26"/>
    </row>
    <row r="364" spans="6:9" x14ac:dyDescent="0.25">
      <c r="F364" s="26"/>
      <c r="I364" s="26"/>
    </row>
    <row r="365" spans="6:9" x14ac:dyDescent="0.25">
      <c r="F365" s="26"/>
      <c r="I365" s="26"/>
    </row>
    <row r="366" spans="6:9" x14ac:dyDescent="0.25">
      <c r="F366" s="26"/>
      <c r="I366" s="26"/>
    </row>
    <row r="367" spans="6:9" x14ac:dyDescent="0.25">
      <c r="F367" s="26"/>
      <c r="I367" s="26"/>
    </row>
    <row r="368" spans="6:9" x14ac:dyDescent="0.25">
      <c r="F368" s="26"/>
      <c r="I368" s="26"/>
    </row>
    <row r="369" spans="6:9" x14ac:dyDescent="0.25">
      <c r="F369" s="26"/>
      <c r="I369" s="26"/>
    </row>
    <row r="370" spans="6:9" x14ac:dyDescent="0.25">
      <c r="F370" s="26"/>
      <c r="I370" s="26"/>
    </row>
    <row r="371" spans="6:9" x14ac:dyDescent="0.25">
      <c r="F371" s="26"/>
      <c r="I371" s="26"/>
    </row>
    <row r="372" spans="6:9" x14ac:dyDescent="0.25">
      <c r="F372" s="26"/>
      <c r="I372" s="26"/>
    </row>
    <row r="373" spans="6:9" x14ac:dyDescent="0.25">
      <c r="F373" s="26"/>
      <c r="I373" s="26"/>
    </row>
    <row r="374" spans="6:9" x14ac:dyDescent="0.25">
      <c r="F374" s="26"/>
      <c r="I374" s="26"/>
    </row>
    <row r="375" spans="6:9" x14ac:dyDescent="0.25">
      <c r="F375" s="26"/>
      <c r="I375" s="26"/>
    </row>
    <row r="376" spans="6:9" x14ac:dyDescent="0.25">
      <c r="F376" s="26"/>
      <c r="I376" s="26"/>
    </row>
    <row r="377" spans="6:9" x14ac:dyDescent="0.25">
      <c r="F377" s="26"/>
      <c r="I377" s="26"/>
    </row>
    <row r="378" spans="6:9" x14ac:dyDescent="0.25">
      <c r="F378" s="26"/>
      <c r="I378" s="26"/>
    </row>
    <row r="379" spans="6:9" x14ac:dyDescent="0.25">
      <c r="F379" s="26"/>
      <c r="I379" s="26"/>
    </row>
    <row r="380" spans="6:9" x14ac:dyDescent="0.25">
      <c r="F380" s="26"/>
      <c r="I380" s="26"/>
    </row>
    <row r="381" spans="6:9" x14ac:dyDescent="0.25">
      <c r="F381" s="26"/>
      <c r="I381" s="26"/>
    </row>
    <row r="382" spans="6:9" x14ac:dyDescent="0.25">
      <c r="F382" s="26"/>
      <c r="I382" s="26"/>
    </row>
    <row r="383" spans="6:9" x14ac:dyDescent="0.25">
      <c r="F383" s="26"/>
      <c r="I383" s="26"/>
    </row>
    <row r="384" spans="6:9" x14ac:dyDescent="0.25">
      <c r="F384" s="26"/>
      <c r="I384" s="26"/>
    </row>
    <row r="385" spans="6:9" x14ac:dyDescent="0.25">
      <c r="F385" s="26"/>
      <c r="I385" s="26"/>
    </row>
    <row r="386" spans="6:9" x14ac:dyDescent="0.25">
      <c r="F386" s="26"/>
      <c r="I386" s="26"/>
    </row>
    <row r="387" spans="6:9" x14ac:dyDescent="0.25">
      <c r="F387" s="26"/>
      <c r="I387" s="26"/>
    </row>
    <row r="388" spans="6:9" x14ac:dyDescent="0.25">
      <c r="F388" s="26"/>
      <c r="I388" s="26"/>
    </row>
    <row r="389" spans="6:9" x14ac:dyDescent="0.25">
      <c r="F389" s="26"/>
      <c r="I389" s="26"/>
    </row>
    <row r="390" spans="6:9" x14ac:dyDescent="0.25">
      <c r="F390" s="26"/>
      <c r="I390" s="26"/>
    </row>
    <row r="391" spans="6:9" x14ac:dyDescent="0.25">
      <c r="F391" s="26"/>
      <c r="I391" s="26"/>
    </row>
    <row r="392" spans="6:9" x14ac:dyDescent="0.25">
      <c r="F392" s="26"/>
      <c r="I392" s="26"/>
    </row>
    <row r="393" spans="6:9" x14ac:dyDescent="0.25">
      <c r="F393" s="26"/>
      <c r="I393" s="26"/>
    </row>
    <row r="394" spans="6:9" x14ac:dyDescent="0.25">
      <c r="F394" s="26"/>
      <c r="I394" s="26"/>
    </row>
    <row r="395" spans="6:9" x14ac:dyDescent="0.25">
      <c r="F395" s="26"/>
      <c r="I395" s="26"/>
    </row>
    <row r="396" spans="6:9" x14ac:dyDescent="0.25">
      <c r="F396" s="26"/>
      <c r="I396" s="26"/>
    </row>
    <row r="397" spans="6:9" x14ac:dyDescent="0.25">
      <c r="F397" s="26"/>
      <c r="I397" s="26"/>
    </row>
    <row r="398" spans="6:9" x14ac:dyDescent="0.25">
      <c r="F398" s="26"/>
      <c r="I398" s="26"/>
    </row>
    <row r="399" spans="6:9" x14ac:dyDescent="0.25">
      <c r="F399" s="26"/>
      <c r="I399" s="26"/>
    </row>
    <row r="400" spans="6:9" x14ac:dyDescent="0.25">
      <c r="F400" s="26"/>
      <c r="I400" s="26"/>
    </row>
    <row r="401" spans="6:9" x14ac:dyDescent="0.25">
      <c r="F401" s="26"/>
      <c r="I401" s="26"/>
    </row>
    <row r="402" spans="6:9" x14ac:dyDescent="0.25">
      <c r="F402" s="26"/>
      <c r="I402" s="26"/>
    </row>
    <row r="403" spans="6:9" x14ac:dyDescent="0.25">
      <c r="F403" s="26"/>
      <c r="I403" s="26"/>
    </row>
    <row r="404" spans="6:9" x14ac:dyDescent="0.25">
      <c r="F404" s="26"/>
      <c r="I404" s="26"/>
    </row>
    <row r="405" spans="6:9" x14ac:dyDescent="0.25">
      <c r="F405" s="26"/>
      <c r="I405" s="26"/>
    </row>
    <row r="406" spans="6:9" x14ac:dyDescent="0.25">
      <c r="F406" s="26"/>
      <c r="I406" s="26"/>
    </row>
    <row r="407" spans="6:9" x14ac:dyDescent="0.25">
      <c r="F407" s="26"/>
      <c r="I407" s="26"/>
    </row>
    <row r="408" spans="6:9" x14ac:dyDescent="0.25">
      <c r="F408" s="26"/>
      <c r="I408" s="26"/>
    </row>
    <row r="409" spans="6:9" x14ac:dyDescent="0.25">
      <c r="F409" s="26"/>
      <c r="I409" s="26"/>
    </row>
    <row r="410" spans="6:9" x14ac:dyDescent="0.25">
      <c r="F410" s="26"/>
      <c r="I410" s="26"/>
    </row>
    <row r="411" spans="6:9" x14ac:dyDescent="0.25">
      <c r="F411" s="26"/>
      <c r="I411" s="26"/>
    </row>
    <row r="412" spans="6:9" x14ac:dyDescent="0.25">
      <c r="F412" s="26"/>
      <c r="I412" s="26"/>
    </row>
    <row r="413" spans="6:9" x14ac:dyDescent="0.25">
      <c r="F413" s="26"/>
      <c r="I413" s="26"/>
    </row>
    <row r="414" spans="6:9" x14ac:dyDescent="0.25">
      <c r="F414" s="26"/>
      <c r="I414" s="26"/>
    </row>
    <row r="415" spans="6:9" x14ac:dyDescent="0.25">
      <c r="F415" s="26"/>
      <c r="I415" s="26"/>
    </row>
    <row r="416" spans="6:9" x14ac:dyDescent="0.25">
      <c r="F416" s="26"/>
      <c r="I416" s="26"/>
    </row>
    <row r="417" spans="6:9" x14ac:dyDescent="0.25">
      <c r="F417" s="26"/>
      <c r="I417" s="26"/>
    </row>
    <row r="418" spans="6:9" x14ac:dyDescent="0.25">
      <c r="F418" s="26"/>
      <c r="I418" s="26"/>
    </row>
    <row r="419" spans="6:9" x14ac:dyDescent="0.25">
      <c r="F419" s="26"/>
      <c r="I419" s="26"/>
    </row>
    <row r="420" spans="6:9" x14ac:dyDescent="0.25">
      <c r="F420" s="26"/>
      <c r="I420" s="26"/>
    </row>
    <row r="421" spans="6:9" x14ac:dyDescent="0.25">
      <c r="F421" s="26"/>
      <c r="I421" s="26"/>
    </row>
    <row r="422" spans="6:9" x14ac:dyDescent="0.25">
      <c r="F422" s="26"/>
      <c r="I422" s="26"/>
    </row>
    <row r="423" spans="6:9" x14ac:dyDescent="0.25">
      <c r="F423" s="26"/>
      <c r="I423" s="26"/>
    </row>
    <row r="424" spans="6:9" x14ac:dyDescent="0.25">
      <c r="F424" s="26"/>
      <c r="I424" s="26"/>
    </row>
    <row r="425" spans="6:9" x14ac:dyDescent="0.25">
      <c r="F425" s="26"/>
      <c r="I425" s="26"/>
    </row>
    <row r="426" spans="6:9" x14ac:dyDescent="0.25">
      <c r="F426" s="26"/>
      <c r="I426" s="26"/>
    </row>
    <row r="427" spans="6:9" x14ac:dyDescent="0.25">
      <c r="F427" s="26"/>
      <c r="I427" s="26"/>
    </row>
    <row r="428" spans="6:9" x14ac:dyDescent="0.25">
      <c r="F428" s="26"/>
      <c r="I428" s="26"/>
    </row>
    <row r="429" spans="6:9" x14ac:dyDescent="0.25">
      <c r="F429" s="26"/>
      <c r="I429" s="26"/>
    </row>
    <row r="430" spans="6:9" x14ac:dyDescent="0.25">
      <c r="F430" s="26"/>
      <c r="I430" s="26"/>
    </row>
    <row r="431" spans="6:9" x14ac:dyDescent="0.25">
      <c r="F431" s="26"/>
      <c r="I431" s="26"/>
    </row>
    <row r="432" spans="6:9" x14ac:dyDescent="0.25">
      <c r="F432" s="26"/>
      <c r="I432" s="26"/>
    </row>
    <row r="433" spans="6:9" x14ac:dyDescent="0.25">
      <c r="F433" s="26"/>
      <c r="I433" s="26"/>
    </row>
    <row r="434" spans="6:9" x14ac:dyDescent="0.25">
      <c r="F434" s="26"/>
      <c r="I434" s="26"/>
    </row>
    <row r="435" spans="6:9" x14ac:dyDescent="0.25">
      <c r="F435" s="26"/>
      <c r="I435" s="26"/>
    </row>
    <row r="436" spans="6:9" x14ac:dyDescent="0.25">
      <c r="F436" s="26"/>
      <c r="I436" s="26"/>
    </row>
    <row r="437" spans="6:9" x14ac:dyDescent="0.25">
      <c r="F437" s="26"/>
      <c r="I437" s="26"/>
    </row>
    <row r="438" spans="6:9" x14ac:dyDescent="0.25">
      <c r="F438" s="26"/>
      <c r="I438" s="26"/>
    </row>
    <row r="439" spans="6:9" x14ac:dyDescent="0.25">
      <c r="F439" s="26"/>
      <c r="I439" s="26"/>
    </row>
    <row r="440" spans="6:9" x14ac:dyDescent="0.25">
      <c r="F440" s="26"/>
      <c r="I440" s="26"/>
    </row>
    <row r="441" spans="6:9" x14ac:dyDescent="0.25">
      <c r="F441" s="26"/>
      <c r="I441" s="26"/>
    </row>
    <row r="442" spans="6:9" x14ac:dyDescent="0.25">
      <c r="F442" s="26"/>
      <c r="I442" s="26"/>
    </row>
    <row r="443" spans="6:9" x14ac:dyDescent="0.25">
      <c r="F443" s="26"/>
      <c r="I443" s="26"/>
    </row>
    <row r="444" spans="6:9" x14ac:dyDescent="0.25">
      <c r="F444" s="26"/>
      <c r="I444" s="26"/>
    </row>
    <row r="445" spans="6:9" x14ac:dyDescent="0.25">
      <c r="F445" s="26"/>
      <c r="I445" s="26"/>
    </row>
    <row r="446" spans="6:9" x14ac:dyDescent="0.25">
      <c r="F446" s="26"/>
      <c r="I446" s="26"/>
    </row>
    <row r="447" spans="6:9" x14ac:dyDescent="0.25">
      <c r="F447" s="26"/>
      <c r="I447" s="26"/>
    </row>
    <row r="448" spans="6:9" x14ac:dyDescent="0.25">
      <c r="F448" s="26"/>
      <c r="I448" s="26"/>
    </row>
    <row r="449" spans="6:9" x14ac:dyDescent="0.25">
      <c r="F449" s="26"/>
      <c r="I449" s="26"/>
    </row>
    <row r="450" spans="6:9" x14ac:dyDescent="0.25">
      <c r="F450" s="26"/>
      <c r="I450" s="26"/>
    </row>
    <row r="451" spans="6:9" x14ac:dyDescent="0.25">
      <c r="F451" s="26"/>
      <c r="I451" s="26"/>
    </row>
    <row r="452" spans="6:9" x14ac:dyDescent="0.25">
      <c r="F452" s="26"/>
      <c r="I452" s="26"/>
    </row>
    <row r="453" spans="6:9" x14ac:dyDescent="0.25">
      <c r="F453" s="26"/>
      <c r="I453" s="26"/>
    </row>
    <row r="454" spans="6:9" x14ac:dyDescent="0.25">
      <c r="F454" s="26"/>
      <c r="I454" s="26"/>
    </row>
    <row r="455" spans="6:9" x14ac:dyDescent="0.25">
      <c r="F455" s="26"/>
      <c r="I455" s="26"/>
    </row>
    <row r="456" spans="6:9" x14ac:dyDescent="0.25">
      <c r="F456" s="26"/>
      <c r="I456" s="26"/>
    </row>
    <row r="457" spans="6:9" x14ac:dyDescent="0.25">
      <c r="F457" s="26"/>
      <c r="I457" s="26"/>
    </row>
    <row r="458" spans="6:9" x14ac:dyDescent="0.25">
      <c r="F458" s="26"/>
      <c r="I458" s="26"/>
    </row>
    <row r="459" spans="6:9" x14ac:dyDescent="0.25">
      <c r="F459" s="26"/>
      <c r="I459" s="26"/>
    </row>
    <row r="460" spans="6:9" x14ac:dyDescent="0.25">
      <c r="F460" s="26"/>
      <c r="I460" s="26"/>
    </row>
    <row r="461" spans="6:9" x14ac:dyDescent="0.25">
      <c r="F461" s="26"/>
      <c r="I461" s="26"/>
    </row>
    <row r="462" spans="6:9" x14ac:dyDescent="0.25">
      <c r="F462" s="26"/>
      <c r="I462" s="26"/>
    </row>
    <row r="463" spans="6:9" x14ac:dyDescent="0.25">
      <c r="F463" s="26"/>
      <c r="I463" s="26"/>
    </row>
    <row r="464" spans="6:9" x14ac:dyDescent="0.25">
      <c r="F464" s="26"/>
      <c r="I464" s="26"/>
    </row>
    <row r="465" spans="6:9" x14ac:dyDescent="0.25">
      <c r="F465" s="26"/>
      <c r="I465" s="26"/>
    </row>
    <row r="466" spans="6:9" x14ac:dyDescent="0.25">
      <c r="F466" s="26"/>
      <c r="I466" s="26"/>
    </row>
    <row r="467" spans="6:9" x14ac:dyDescent="0.25">
      <c r="F467" s="26"/>
      <c r="I467" s="26"/>
    </row>
    <row r="468" spans="6:9" x14ac:dyDescent="0.25">
      <c r="F468" s="26"/>
      <c r="I468" s="26"/>
    </row>
    <row r="469" spans="6:9" x14ac:dyDescent="0.25">
      <c r="F469" s="26"/>
      <c r="I469" s="26"/>
    </row>
    <row r="470" spans="6:9" x14ac:dyDescent="0.25">
      <c r="F470" s="26"/>
      <c r="I470" s="26"/>
    </row>
    <row r="471" spans="6:9" x14ac:dyDescent="0.25">
      <c r="F471" s="26"/>
      <c r="I471" s="26"/>
    </row>
    <row r="472" spans="6:9" x14ac:dyDescent="0.25">
      <c r="F472" s="26"/>
      <c r="I472" s="26"/>
    </row>
    <row r="473" spans="6:9" x14ac:dyDescent="0.25">
      <c r="F473" s="26"/>
      <c r="I473" s="26"/>
    </row>
    <row r="474" spans="6:9" x14ac:dyDescent="0.25">
      <c r="F474" s="26"/>
      <c r="I474" s="26"/>
    </row>
    <row r="475" spans="6:9" x14ac:dyDescent="0.25">
      <c r="F475" s="26"/>
      <c r="I475" s="26"/>
    </row>
    <row r="476" spans="6:9" x14ac:dyDescent="0.25">
      <c r="F476" s="26"/>
      <c r="I476" s="26"/>
    </row>
    <row r="477" spans="6:9" x14ac:dyDescent="0.25">
      <c r="F477" s="26"/>
      <c r="I477" s="26"/>
    </row>
    <row r="478" spans="6:9" x14ac:dyDescent="0.25">
      <c r="F478" s="26"/>
      <c r="I478" s="26"/>
    </row>
    <row r="479" spans="6:9" x14ac:dyDescent="0.25">
      <c r="F479" s="26"/>
      <c r="I479" s="26"/>
    </row>
    <row r="480" spans="6:9" x14ac:dyDescent="0.25">
      <c r="F480" s="26"/>
      <c r="I480" s="26"/>
    </row>
    <row r="481" spans="6:9" x14ac:dyDescent="0.25">
      <c r="F481" s="26"/>
      <c r="I481" s="26"/>
    </row>
    <row r="482" spans="6:9" x14ac:dyDescent="0.25">
      <c r="F482" s="26"/>
      <c r="I482" s="26"/>
    </row>
    <row r="483" spans="6:9" x14ac:dyDescent="0.25">
      <c r="F483" s="26"/>
      <c r="I483" s="26"/>
    </row>
    <row r="484" spans="6:9" x14ac:dyDescent="0.25">
      <c r="F484" s="26"/>
      <c r="I484" s="26"/>
    </row>
    <row r="485" spans="6:9" x14ac:dyDescent="0.25">
      <c r="F485" s="26"/>
      <c r="I485" s="26"/>
    </row>
    <row r="486" spans="6:9" x14ac:dyDescent="0.25">
      <c r="F486" s="26"/>
      <c r="I486" s="26"/>
    </row>
    <row r="487" spans="6:9" x14ac:dyDescent="0.25">
      <c r="F487" s="26"/>
      <c r="I487" s="26"/>
    </row>
    <row r="488" spans="6:9" x14ac:dyDescent="0.25">
      <c r="F488" s="26"/>
      <c r="I488" s="26"/>
    </row>
    <row r="489" spans="6:9" x14ac:dyDescent="0.25">
      <c r="F489" s="26"/>
      <c r="I489" s="26"/>
    </row>
    <row r="490" spans="6:9" x14ac:dyDescent="0.25">
      <c r="F490" s="26"/>
      <c r="I490" s="26"/>
    </row>
    <row r="491" spans="6:9" x14ac:dyDescent="0.25">
      <c r="F491" s="26"/>
      <c r="I491" s="26"/>
    </row>
    <row r="492" spans="6:9" x14ac:dyDescent="0.25">
      <c r="F492" s="26"/>
      <c r="I492" s="26"/>
    </row>
    <row r="493" spans="6:9" x14ac:dyDescent="0.25">
      <c r="F493" s="26"/>
      <c r="I493" s="26"/>
    </row>
    <row r="494" spans="6:9" x14ac:dyDescent="0.25">
      <c r="F494" s="26"/>
      <c r="I494" s="26"/>
    </row>
    <row r="495" spans="6:9" x14ac:dyDescent="0.25">
      <c r="F495" s="26"/>
      <c r="I495" s="26"/>
    </row>
    <row r="496" spans="6:9" x14ac:dyDescent="0.25">
      <c r="F496" s="26"/>
      <c r="I496" s="26"/>
    </row>
    <row r="497" spans="6:9" x14ac:dyDescent="0.25">
      <c r="F497" s="26"/>
      <c r="I497" s="26"/>
    </row>
    <row r="498" spans="6:9" x14ac:dyDescent="0.25">
      <c r="F498" s="26"/>
      <c r="I498" s="26"/>
    </row>
    <row r="499" spans="6:9" x14ac:dyDescent="0.25">
      <c r="F499" s="26"/>
      <c r="I499" s="26"/>
    </row>
    <row r="500" spans="6:9" x14ac:dyDescent="0.25">
      <c r="F500" s="26"/>
      <c r="I500" s="26"/>
    </row>
    <row r="501" spans="6:9" x14ac:dyDescent="0.25">
      <c r="F501" s="26"/>
      <c r="I501" s="26"/>
    </row>
    <row r="502" spans="6:9" x14ac:dyDescent="0.25">
      <c r="F502" s="26"/>
      <c r="I502" s="26"/>
    </row>
    <row r="503" spans="6:9" x14ac:dyDescent="0.25">
      <c r="F503" s="26"/>
      <c r="I503" s="26"/>
    </row>
    <row r="504" spans="6:9" x14ac:dyDescent="0.25">
      <c r="F504" s="26"/>
      <c r="I504" s="26"/>
    </row>
    <row r="505" spans="6:9" x14ac:dyDescent="0.25">
      <c r="F505" s="26"/>
      <c r="I505" s="26"/>
    </row>
    <row r="506" spans="6:9" x14ac:dyDescent="0.25">
      <c r="F506" s="26"/>
      <c r="I506" s="26"/>
    </row>
    <row r="507" spans="6:9" x14ac:dyDescent="0.25">
      <c r="F507" s="26"/>
      <c r="I507" s="26"/>
    </row>
    <row r="508" spans="6:9" x14ac:dyDescent="0.25">
      <c r="F508" s="26"/>
      <c r="I508" s="26"/>
    </row>
    <row r="509" spans="6:9" x14ac:dyDescent="0.25">
      <c r="F509" s="26"/>
      <c r="I509" s="26"/>
    </row>
    <row r="510" spans="6:9" x14ac:dyDescent="0.25">
      <c r="F510" s="26"/>
      <c r="I510" s="26"/>
    </row>
    <row r="511" spans="6:9" x14ac:dyDescent="0.25">
      <c r="F511" s="26"/>
      <c r="I511" s="26"/>
    </row>
    <row r="512" spans="6:9" x14ac:dyDescent="0.25">
      <c r="F512" s="26"/>
      <c r="I512" s="26"/>
    </row>
    <row r="513" spans="6:9" x14ac:dyDescent="0.25">
      <c r="F513" s="26"/>
      <c r="I513" s="26"/>
    </row>
    <row r="514" spans="6:9" x14ac:dyDescent="0.25">
      <c r="F514" s="26"/>
      <c r="I514" s="26"/>
    </row>
    <row r="515" spans="6:9" x14ac:dyDescent="0.25">
      <c r="F515" s="26"/>
      <c r="I515" s="26"/>
    </row>
    <row r="516" spans="6:9" x14ac:dyDescent="0.25">
      <c r="F516" s="26"/>
      <c r="I516" s="26"/>
    </row>
    <row r="517" spans="6:9" x14ac:dyDescent="0.25">
      <c r="F517" s="26"/>
      <c r="I517" s="26"/>
    </row>
    <row r="518" spans="6:9" x14ac:dyDescent="0.25">
      <c r="F518" s="26"/>
      <c r="I518" s="26"/>
    </row>
    <row r="519" spans="6:9" x14ac:dyDescent="0.25">
      <c r="F519" s="26"/>
      <c r="I519" s="26"/>
    </row>
    <row r="520" spans="6:9" x14ac:dyDescent="0.25">
      <c r="F520" s="26"/>
      <c r="I520" s="26"/>
    </row>
    <row r="521" spans="6:9" x14ac:dyDescent="0.25">
      <c r="F521" s="26"/>
      <c r="I521" s="26"/>
    </row>
    <row r="522" spans="6:9" x14ac:dyDescent="0.25">
      <c r="F522" s="26"/>
      <c r="I522" s="26"/>
    </row>
    <row r="523" spans="6:9" x14ac:dyDescent="0.25">
      <c r="F523" s="26"/>
      <c r="I523" s="26"/>
    </row>
    <row r="524" spans="6:9" x14ac:dyDescent="0.25">
      <c r="F524" s="26"/>
      <c r="I524" s="26"/>
    </row>
    <row r="525" spans="6:9" x14ac:dyDescent="0.25">
      <c r="F525" s="26"/>
      <c r="I525" s="26"/>
    </row>
    <row r="526" spans="6:9" x14ac:dyDescent="0.25">
      <c r="F526" s="26"/>
      <c r="I526" s="26"/>
    </row>
    <row r="527" spans="6:9" x14ac:dyDescent="0.25">
      <c r="F527" s="26"/>
      <c r="I527" s="26"/>
    </row>
    <row r="528" spans="6:9" x14ac:dyDescent="0.25">
      <c r="F528" s="26"/>
      <c r="I528" s="26"/>
    </row>
    <row r="529" spans="6:9" x14ac:dyDescent="0.25">
      <c r="F529" s="26"/>
      <c r="I529" s="26"/>
    </row>
    <row r="530" spans="6:9" x14ac:dyDescent="0.25">
      <c r="F530" s="26"/>
      <c r="I530" s="26"/>
    </row>
    <row r="531" spans="6:9" x14ac:dyDescent="0.25">
      <c r="F531" s="26"/>
      <c r="I531" s="26"/>
    </row>
    <row r="532" spans="6:9" x14ac:dyDescent="0.25">
      <c r="F532" s="26"/>
      <c r="I532" s="26"/>
    </row>
    <row r="533" spans="6:9" x14ac:dyDescent="0.25">
      <c r="F533" s="26"/>
      <c r="I533" s="26"/>
    </row>
    <row r="534" spans="6:9" x14ac:dyDescent="0.25">
      <c r="F534" s="26"/>
      <c r="I534" s="26"/>
    </row>
    <row r="535" spans="6:9" x14ac:dyDescent="0.25">
      <c r="F535" s="26"/>
      <c r="I535" s="26"/>
    </row>
    <row r="536" spans="6:9" x14ac:dyDescent="0.25">
      <c r="F536" s="26"/>
      <c r="I536" s="26"/>
    </row>
    <row r="537" spans="6:9" x14ac:dyDescent="0.25">
      <c r="F537" s="26"/>
      <c r="I537" s="26"/>
    </row>
    <row r="538" spans="6:9" x14ac:dyDescent="0.25">
      <c r="F538" s="26"/>
      <c r="I538" s="26"/>
    </row>
    <row r="539" spans="6:9" x14ac:dyDescent="0.25">
      <c r="F539" s="26"/>
      <c r="I539" s="26"/>
    </row>
    <row r="540" spans="6:9" x14ac:dyDescent="0.25">
      <c r="F540" s="26"/>
      <c r="I540" s="26"/>
    </row>
    <row r="541" spans="6:9" x14ac:dyDescent="0.25">
      <c r="F541" s="26"/>
      <c r="I541" s="26"/>
    </row>
    <row r="542" spans="6:9" x14ac:dyDescent="0.25">
      <c r="F542" s="26"/>
      <c r="I542" s="26"/>
    </row>
    <row r="543" spans="6:9" x14ac:dyDescent="0.25">
      <c r="F543" s="26"/>
      <c r="I543" s="26"/>
    </row>
    <row r="544" spans="6:9" x14ac:dyDescent="0.25">
      <c r="F544" s="26"/>
      <c r="I544" s="26"/>
    </row>
    <row r="545" spans="6:9" x14ac:dyDescent="0.25">
      <c r="F545" s="26"/>
      <c r="I545" s="26"/>
    </row>
    <row r="546" spans="6:9" x14ac:dyDescent="0.25">
      <c r="F546" s="26"/>
      <c r="I546" s="26"/>
    </row>
    <row r="547" spans="6:9" x14ac:dyDescent="0.25">
      <c r="F547" s="26"/>
      <c r="I547" s="26"/>
    </row>
    <row r="548" spans="6:9" x14ac:dyDescent="0.25">
      <c r="F548" s="26"/>
      <c r="I548" s="26"/>
    </row>
    <row r="549" spans="6:9" x14ac:dyDescent="0.25">
      <c r="F549" s="26"/>
      <c r="I549" s="26"/>
    </row>
    <row r="550" spans="6:9" x14ac:dyDescent="0.25">
      <c r="F550" s="26"/>
      <c r="I550" s="26"/>
    </row>
    <row r="551" spans="6:9" x14ac:dyDescent="0.25">
      <c r="F551" s="26"/>
      <c r="I551" s="26"/>
    </row>
    <row r="552" spans="6:9" x14ac:dyDescent="0.25">
      <c r="F552" s="26"/>
      <c r="I552" s="26"/>
    </row>
    <row r="553" spans="6:9" x14ac:dyDescent="0.25">
      <c r="F553" s="26"/>
      <c r="I553" s="26"/>
    </row>
    <row r="554" spans="6:9" x14ac:dyDescent="0.25">
      <c r="F554" s="26"/>
      <c r="I554" s="26"/>
    </row>
    <row r="555" spans="6:9" x14ac:dyDescent="0.25">
      <c r="F555" s="26"/>
      <c r="I555" s="26"/>
    </row>
    <row r="556" spans="6:9" x14ac:dyDescent="0.25">
      <c r="F556" s="26"/>
      <c r="I556" s="26"/>
    </row>
    <row r="557" spans="6:9" x14ac:dyDescent="0.25">
      <c r="F557" s="26"/>
      <c r="I557" s="26"/>
    </row>
    <row r="558" spans="6:9" x14ac:dyDescent="0.25">
      <c r="F558" s="26"/>
      <c r="I558" s="26"/>
    </row>
    <row r="559" spans="6:9" x14ac:dyDescent="0.25">
      <c r="F559" s="26"/>
      <c r="I559" s="26"/>
    </row>
    <row r="560" spans="6:9" x14ac:dyDescent="0.25">
      <c r="F560" s="26"/>
      <c r="I560" s="26"/>
    </row>
    <row r="561" spans="6:9" x14ac:dyDescent="0.25">
      <c r="F561" s="26"/>
      <c r="I561" s="26"/>
    </row>
    <row r="562" spans="6:9" x14ac:dyDescent="0.25">
      <c r="F562" s="26"/>
      <c r="I562" s="26"/>
    </row>
    <row r="563" spans="6:9" x14ac:dyDescent="0.25">
      <c r="F563" s="26"/>
      <c r="I563" s="26"/>
    </row>
    <row r="564" spans="6:9" x14ac:dyDescent="0.25">
      <c r="F564" s="26"/>
      <c r="I564" s="26"/>
    </row>
    <row r="565" spans="6:9" x14ac:dyDescent="0.25">
      <c r="F565" s="26"/>
      <c r="I565" s="26"/>
    </row>
    <row r="566" spans="6:9" x14ac:dyDescent="0.25">
      <c r="F566" s="26"/>
      <c r="I566" s="26"/>
    </row>
    <row r="567" spans="6:9" x14ac:dyDescent="0.25">
      <c r="F567" s="26"/>
      <c r="I567" s="26"/>
    </row>
    <row r="568" spans="6:9" x14ac:dyDescent="0.25">
      <c r="F568" s="26"/>
      <c r="I568" s="26"/>
    </row>
    <row r="569" spans="6:9" x14ac:dyDescent="0.25">
      <c r="F569" s="26"/>
      <c r="I569" s="26"/>
    </row>
    <row r="570" spans="6:9" x14ac:dyDescent="0.25">
      <c r="F570" s="26"/>
      <c r="I570" s="26"/>
    </row>
    <row r="571" spans="6:9" x14ac:dyDescent="0.25">
      <c r="F571" s="26"/>
      <c r="I571" s="26"/>
    </row>
    <row r="572" spans="6:9" x14ac:dyDescent="0.25">
      <c r="F572" s="26"/>
      <c r="I572" s="26"/>
    </row>
    <row r="573" spans="6:9" x14ac:dyDescent="0.25">
      <c r="F573" s="26"/>
      <c r="I573" s="26"/>
    </row>
    <row r="574" spans="6:9" x14ac:dyDescent="0.25">
      <c r="F574" s="26"/>
      <c r="I574" s="26"/>
    </row>
    <row r="575" spans="6:9" x14ac:dyDescent="0.25">
      <c r="F575" s="26"/>
      <c r="I575" s="26"/>
    </row>
    <row r="576" spans="6:9" x14ac:dyDescent="0.25">
      <c r="F576" s="26"/>
      <c r="I576" s="26"/>
    </row>
    <row r="577" spans="6:9" x14ac:dyDescent="0.25">
      <c r="F577" s="26"/>
      <c r="I577" s="26"/>
    </row>
    <row r="578" spans="6:9" x14ac:dyDescent="0.25">
      <c r="F578" s="26"/>
      <c r="I578" s="26"/>
    </row>
    <row r="579" spans="6:9" x14ac:dyDescent="0.25">
      <c r="F579" s="26"/>
      <c r="I579" s="26"/>
    </row>
    <row r="580" spans="6:9" x14ac:dyDescent="0.25">
      <c r="F580" s="26"/>
      <c r="I580" s="26"/>
    </row>
    <row r="581" spans="6:9" x14ac:dyDescent="0.25">
      <c r="F581" s="26"/>
      <c r="I581" s="26"/>
    </row>
    <row r="582" spans="6:9" x14ac:dyDescent="0.25">
      <c r="F582" s="26"/>
      <c r="I582" s="26"/>
    </row>
    <row r="583" spans="6:9" x14ac:dyDescent="0.25">
      <c r="F583" s="26"/>
      <c r="I583" s="26"/>
    </row>
    <row r="584" spans="6:9" x14ac:dyDescent="0.25">
      <c r="F584" s="26"/>
      <c r="I584" s="26"/>
    </row>
    <row r="585" spans="6:9" x14ac:dyDescent="0.25">
      <c r="F585" s="26"/>
      <c r="I585" s="26"/>
    </row>
    <row r="586" spans="6:9" x14ac:dyDescent="0.25">
      <c r="F586" s="26"/>
      <c r="I586" s="26"/>
    </row>
    <row r="587" spans="6:9" x14ac:dyDescent="0.25">
      <c r="F587" s="26"/>
      <c r="I587" s="26"/>
    </row>
    <row r="588" spans="6:9" x14ac:dyDescent="0.25">
      <c r="F588" s="26"/>
      <c r="I588" s="26"/>
    </row>
    <row r="589" spans="6:9" x14ac:dyDescent="0.25">
      <c r="F589" s="26"/>
      <c r="I589" s="26"/>
    </row>
    <row r="590" spans="6:9" x14ac:dyDescent="0.25">
      <c r="F590" s="26"/>
      <c r="I590" s="26"/>
    </row>
    <row r="591" spans="6:9" x14ac:dyDescent="0.25">
      <c r="F591" s="26"/>
      <c r="I591" s="26"/>
    </row>
    <row r="592" spans="6:9" x14ac:dyDescent="0.25">
      <c r="F592" s="26"/>
      <c r="I592" s="26"/>
    </row>
    <row r="593" spans="6:9" x14ac:dyDescent="0.25">
      <c r="F593" s="26"/>
      <c r="I593" s="26"/>
    </row>
    <row r="594" spans="6:9" x14ac:dyDescent="0.25">
      <c r="F594" s="26"/>
      <c r="I594" s="26"/>
    </row>
    <row r="595" spans="6:9" x14ac:dyDescent="0.25">
      <c r="F595" s="26"/>
      <c r="I595" s="26"/>
    </row>
    <row r="596" spans="6:9" x14ac:dyDescent="0.25">
      <c r="F596" s="26"/>
      <c r="I596" s="26"/>
    </row>
    <row r="597" spans="6:9" x14ac:dyDescent="0.25">
      <c r="F597" s="26"/>
      <c r="I597" s="26"/>
    </row>
    <row r="598" spans="6:9" x14ac:dyDescent="0.25">
      <c r="F598" s="26"/>
      <c r="I598" s="26"/>
    </row>
    <row r="599" spans="6:9" x14ac:dyDescent="0.25">
      <c r="F599" s="26"/>
      <c r="I599" s="26"/>
    </row>
    <row r="600" spans="6:9" x14ac:dyDescent="0.25">
      <c r="F600" s="26"/>
      <c r="I600" s="26"/>
    </row>
    <row r="601" spans="6:9" x14ac:dyDescent="0.25">
      <c r="F601" s="26"/>
      <c r="I601" s="26"/>
    </row>
    <row r="602" spans="6:9" x14ac:dyDescent="0.25">
      <c r="F602" s="26"/>
      <c r="I602" s="26"/>
    </row>
    <row r="603" spans="6:9" x14ac:dyDescent="0.25">
      <c r="F603" s="26"/>
      <c r="I603" s="26"/>
    </row>
    <row r="604" spans="6:9" x14ac:dyDescent="0.25">
      <c r="F604" s="26"/>
      <c r="I604" s="26"/>
    </row>
    <row r="605" spans="6:9" x14ac:dyDescent="0.25">
      <c r="F605" s="26"/>
      <c r="I605" s="26"/>
    </row>
    <row r="606" spans="6:9" x14ac:dyDescent="0.25">
      <c r="F606" s="26"/>
      <c r="I606" s="26"/>
    </row>
    <row r="607" spans="6:9" x14ac:dyDescent="0.25">
      <c r="F607" s="26"/>
      <c r="I607" s="26"/>
    </row>
    <row r="608" spans="6:9" x14ac:dyDescent="0.25">
      <c r="F608" s="26"/>
      <c r="I608" s="26"/>
    </row>
    <row r="609" spans="6:9" x14ac:dyDescent="0.25">
      <c r="F609" s="26"/>
      <c r="I609" s="26"/>
    </row>
    <row r="610" spans="6:9" x14ac:dyDescent="0.25">
      <c r="F610" s="26"/>
      <c r="I610" s="26"/>
    </row>
    <row r="611" spans="6:9" x14ac:dyDescent="0.25">
      <c r="F611" s="26"/>
      <c r="I611" s="26"/>
    </row>
    <row r="612" spans="6:9" x14ac:dyDescent="0.25">
      <c r="F612" s="26"/>
      <c r="I612" s="26"/>
    </row>
    <row r="613" spans="6:9" x14ac:dyDescent="0.25">
      <c r="F613" s="26"/>
      <c r="I613" s="26"/>
    </row>
    <row r="614" spans="6:9" x14ac:dyDescent="0.25">
      <c r="F614" s="26"/>
      <c r="I614" s="26"/>
    </row>
    <row r="615" spans="6:9" x14ac:dyDescent="0.25">
      <c r="F615" s="26"/>
      <c r="I615" s="26"/>
    </row>
    <row r="616" spans="6:9" x14ac:dyDescent="0.25">
      <c r="F616" s="26"/>
      <c r="I616" s="26"/>
    </row>
    <row r="617" spans="6:9" x14ac:dyDescent="0.25">
      <c r="F617" s="26"/>
      <c r="I617" s="26"/>
    </row>
    <row r="618" spans="6:9" x14ac:dyDescent="0.25">
      <c r="F618" s="26"/>
      <c r="I618" s="26"/>
    </row>
    <row r="619" spans="6:9" x14ac:dyDescent="0.25">
      <c r="F619" s="26"/>
      <c r="I619" s="26"/>
    </row>
    <row r="620" spans="6:9" x14ac:dyDescent="0.25">
      <c r="F620" s="26"/>
      <c r="I620" s="26"/>
    </row>
    <row r="621" spans="6:9" x14ac:dyDescent="0.25">
      <c r="F621" s="26"/>
      <c r="I621" s="26"/>
    </row>
    <row r="622" spans="6:9" x14ac:dyDescent="0.25">
      <c r="F622" s="26"/>
      <c r="I622" s="26"/>
    </row>
    <row r="623" spans="6:9" x14ac:dyDescent="0.25">
      <c r="F623" s="26"/>
      <c r="I623" s="26"/>
    </row>
    <row r="624" spans="6:9" x14ac:dyDescent="0.25">
      <c r="F624" s="26"/>
      <c r="I624" s="26"/>
    </row>
    <row r="625" spans="6:9" x14ac:dyDescent="0.25">
      <c r="F625" s="26"/>
      <c r="I625" s="26"/>
    </row>
    <row r="626" spans="6:9" x14ac:dyDescent="0.25">
      <c r="F626" s="26"/>
      <c r="I626" s="26"/>
    </row>
    <row r="627" spans="6:9" x14ac:dyDescent="0.25">
      <c r="F627" s="26"/>
      <c r="I627" s="26"/>
    </row>
    <row r="628" spans="6:9" x14ac:dyDescent="0.25">
      <c r="F628" s="26"/>
      <c r="I628" s="26"/>
    </row>
    <row r="629" spans="6:9" x14ac:dyDescent="0.25">
      <c r="F629" s="26"/>
      <c r="I629" s="26"/>
    </row>
    <row r="630" spans="6:9" x14ac:dyDescent="0.25">
      <c r="F630" s="26"/>
      <c r="I630" s="26"/>
    </row>
    <row r="631" spans="6:9" x14ac:dyDescent="0.25">
      <c r="F631" s="26"/>
      <c r="I631" s="26"/>
    </row>
    <row r="632" spans="6:9" x14ac:dyDescent="0.25">
      <c r="F632" s="26"/>
      <c r="I632" s="26"/>
    </row>
    <row r="633" spans="6:9" x14ac:dyDescent="0.25">
      <c r="F633" s="26"/>
      <c r="I633" s="26"/>
    </row>
    <row r="634" spans="6:9" x14ac:dyDescent="0.25">
      <c r="F634" s="26"/>
      <c r="I634" s="26"/>
    </row>
    <row r="635" spans="6:9" x14ac:dyDescent="0.25">
      <c r="F635" s="26"/>
      <c r="I635" s="26"/>
    </row>
    <row r="636" spans="6:9" x14ac:dyDescent="0.25">
      <c r="F636" s="26"/>
      <c r="I636" s="26"/>
    </row>
    <row r="637" spans="6:9" x14ac:dyDescent="0.25">
      <c r="F637" s="26"/>
      <c r="I637" s="26"/>
    </row>
    <row r="638" spans="6:9" x14ac:dyDescent="0.25">
      <c r="F638" s="26"/>
      <c r="I638" s="26"/>
    </row>
    <row r="639" spans="6:9" x14ac:dyDescent="0.25">
      <c r="F639" s="26"/>
      <c r="I639" s="26"/>
    </row>
    <row r="640" spans="6:9" x14ac:dyDescent="0.25">
      <c r="F640" s="26"/>
      <c r="I640" s="26"/>
    </row>
    <row r="641" spans="6:9" x14ac:dyDescent="0.25">
      <c r="F641" s="26"/>
      <c r="I641" s="26"/>
    </row>
    <row r="642" spans="6:9" x14ac:dyDescent="0.25">
      <c r="F642" s="26"/>
      <c r="I642" s="26"/>
    </row>
    <row r="643" spans="6:9" x14ac:dyDescent="0.25">
      <c r="F643" s="26"/>
      <c r="I643" s="26"/>
    </row>
    <row r="644" spans="6:9" x14ac:dyDescent="0.25">
      <c r="F644" s="26"/>
      <c r="I644" s="26"/>
    </row>
    <row r="645" spans="6:9" x14ac:dyDescent="0.25">
      <c r="F645" s="26"/>
      <c r="I645" s="26"/>
    </row>
    <row r="646" spans="6:9" x14ac:dyDescent="0.25">
      <c r="F646" s="26"/>
      <c r="I646" s="26"/>
    </row>
    <row r="647" spans="6:9" x14ac:dyDescent="0.25">
      <c r="F647" s="26"/>
      <c r="I647" s="26"/>
    </row>
    <row r="648" spans="6:9" x14ac:dyDescent="0.25">
      <c r="F648" s="26"/>
      <c r="I648" s="26"/>
    </row>
    <row r="649" spans="6:9" x14ac:dyDescent="0.25">
      <c r="F649" s="26"/>
      <c r="I649" s="26"/>
    </row>
    <row r="650" spans="6:9" x14ac:dyDescent="0.25">
      <c r="F650" s="26"/>
      <c r="I650" s="26"/>
    </row>
    <row r="651" spans="6:9" x14ac:dyDescent="0.25">
      <c r="F651" s="26"/>
      <c r="I651" s="26"/>
    </row>
    <row r="652" spans="6:9" x14ac:dyDescent="0.25">
      <c r="F652" s="26"/>
      <c r="I652" s="26"/>
    </row>
    <row r="653" spans="6:9" x14ac:dyDescent="0.25">
      <c r="F653" s="26"/>
      <c r="I653" s="26"/>
    </row>
    <row r="654" spans="6:9" x14ac:dyDescent="0.25">
      <c r="F654" s="26"/>
      <c r="I654" s="26"/>
    </row>
    <row r="655" spans="6:9" x14ac:dyDescent="0.25">
      <c r="F655" s="26"/>
      <c r="I655" s="26"/>
    </row>
    <row r="656" spans="6:9" x14ac:dyDescent="0.25">
      <c r="F656" s="26"/>
      <c r="I656" s="26"/>
    </row>
    <row r="657" spans="6:9" x14ac:dyDescent="0.25">
      <c r="F657" s="26"/>
      <c r="I657" s="26"/>
    </row>
    <row r="658" spans="6:9" x14ac:dyDescent="0.25">
      <c r="F658" s="26"/>
      <c r="I658" s="26"/>
    </row>
    <row r="659" spans="6:9" x14ac:dyDescent="0.25">
      <c r="F659" s="26"/>
      <c r="I659" s="26"/>
    </row>
    <row r="660" spans="6:9" x14ac:dyDescent="0.25">
      <c r="F660" s="26"/>
      <c r="I660" s="26"/>
    </row>
    <row r="661" spans="6:9" x14ac:dyDescent="0.25">
      <c r="F661" s="26"/>
      <c r="I661" s="26"/>
    </row>
    <row r="662" spans="6:9" x14ac:dyDescent="0.25">
      <c r="F662" s="26"/>
      <c r="I662" s="26"/>
    </row>
    <row r="663" spans="6:9" x14ac:dyDescent="0.25">
      <c r="F663" s="26"/>
      <c r="I663" s="26"/>
    </row>
    <row r="664" spans="6:9" x14ac:dyDescent="0.25">
      <c r="F664" s="26"/>
      <c r="I664" s="26"/>
    </row>
    <row r="665" spans="6:9" x14ac:dyDescent="0.25">
      <c r="F665" s="26"/>
      <c r="I665" s="26"/>
    </row>
    <row r="666" spans="6:9" x14ac:dyDescent="0.25">
      <c r="F666" s="26"/>
      <c r="I666" s="26"/>
    </row>
    <row r="667" spans="6:9" x14ac:dyDescent="0.25">
      <c r="F667" s="26"/>
      <c r="I667" s="26"/>
    </row>
    <row r="668" spans="6:9" x14ac:dyDescent="0.25">
      <c r="F668" s="26"/>
      <c r="I668" s="26"/>
    </row>
    <row r="669" spans="6:9" x14ac:dyDescent="0.25">
      <c r="F669" s="26"/>
      <c r="I669" s="26"/>
    </row>
    <row r="670" spans="6:9" x14ac:dyDescent="0.25">
      <c r="F670" s="26"/>
      <c r="I670" s="26"/>
    </row>
    <row r="671" spans="6:9" x14ac:dyDescent="0.25">
      <c r="F671" s="26"/>
      <c r="I671" s="26"/>
    </row>
    <row r="672" spans="6:9" x14ac:dyDescent="0.25">
      <c r="F672" s="26"/>
      <c r="I672" s="26"/>
    </row>
    <row r="673" spans="6:9" x14ac:dyDescent="0.25">
      <c r="F673" s="26"/>
      <c r="I673" s="26"/>
    </row>
    <row r="674" spans="6:9" x14ac:dyDescent="0.25">
      <c r="F674" s="26"/>
      <c r="I674" s="26"/>
    </row>
    <row r="675" spans="6:9" x14ac:dyDescent="0.25">
      <c r="F675" s="26"/>
      <c r="I675" s="26"/>
    </row>
    <row r="676" spans="6:9" x14ac:dyDescent="0.25">
      <c r="F676" s="26"/>
      <c r="I676" s="26"/>
    </row>
    <row r="677" spans="6:9" x14ac:dyDescent="0.25">
      <c r="F677" s="26"/>
      <c r="I677" s="26"/>
    </row>
    <row r="678" spans="6:9" x14ac:dyDescent="0.25">
      <c r="F678" s="26"/>
      <c r="I678" s="26"/>
    </row>
    <row r="679" spans="6:9" x14ac:dyDescent="0.25">
      <c r="F679" s="26"/>
      <c r="I679" s="26"/>
    </row>
    <row r="680" spans="6:9" x14ac:dyDescent="0.25">
      <c r="F680" s="26"/>
      <c r="I680" s="26"/>
    </row>
    <row r="681" spans="6:9" x14ac:dyDescent="0.25">
      <c r="F681" s="26"/>
      <c r="I681" s="26"/>
    </row>
    <row r="682" spans="6:9" x14ac:dyDescent="0.25">
      <c r="F682" s="26"/>
      <c r="I682" s="26"/>
    </row>
    <row r="683" spans="6:9" x14ac:dyDescent="0.25">
      <c r="F683" s="26"/>
      <c r="I683" s="26"/>
    </row>
    <row r="684" spans="6:9" x14ac:dyDescent="0.25">
      <c r="F684" s="26"/>
      <c r="I684" s="26"/>
    </row>
    <row r="685" spans="6:9" x14ac:dyDescent="0.25">
      <c r="F685" s="26"/>
      <c r="I685" s="26"/>
    </row>
    <row r="686" spans="6:9" x14ac:dyDescent="0.25">
      <c r="F686" s="26"/>
      <c r="I686" s="26"/>
    </row>
    <row r="687" spans="6:9" x14ac:dyDescent="0.25">
      <c r="F687" s="26"/>
      <c r="I687" s="26"/>
    </row>
    <row r="688" spans="6:9" x14ac:dyDescent="0.25">
      <c r="F688" s="26"/>
      <c r="I688" s="26"/>
    </row>
    <row r="689" spans="6:9" x14ac:dyDescent="0.25">
      <c r="F689" s="26"/>
      <c r="I689" s="26"/>
    </row>
    <row r="690" spans="6:9" x14ac:dyDescent="0.25">
      <c r="F690" s="26"/>
      <c r="I690" s="26"/>
    </row>
    <row r="691" spans="6:9" x14ac:dyDescent="0.25">
      <c r="F691" s="26"/>
      <c r="I691" s="26"/>
    </row>
    <row r="692" spans="6:9" x14ac:dyDescent="0.25">
      <c r="F692" s="26"/>
      <c r="I692" s="26"/>
    </row>
    <row r="693" spans="6:9" x14ac:dyDescent="0.25">
      <c r="F693" s="26"/>
      <c r="I693" s="26"/>
    </row>
    <row r="694" spans="6:9" x14ac:dyDescent="0.25">
      <c r="F694" s="26"/>
      <c r="I694" s="26"/>
    </row>
    <row r="695" spans="6:9" x14ac:dyDescent="0.25">
      <c r="F695" s="26"/>
      <c r="I695" s="26"/>
    </row>
    <row r="696" spans="6:9" x14ac:dyDescent="0.25">
      <c r="F696" s="26"/>
      <c r="I696" s="26"/>
    </row>
    <row r="697" spans="6:9" x14ac:dyDescent="0.25">
      <c r="F697" s="26"/>
      <c r="I697" s="26"/>
    </row>
    <row r="698" spans="6:9" x14ac:dyDescent="0.25">
      <c r="F698" s="26"/>
      <c r="I698" s="26"/>
    </row>
    <row r="699" spans="6:9" x14ac:dyDescent="0.25">
      <c r="F699" s="26"/>
      <c r="I699" s="26"/>
    </row>
    <row r="700" spans="6:9" x14ac:dyDescent="0.25">
      <c r="F700" s="26"/>
      <c r="I700" s="26"/>
    </row>
    <row r="701" spans="6:9" x14ac:dyDescent="0.25">
      <c r="F701" s="26"/>
      <c r="I701" s="26"/>
    </row>
    <row r="702" spans="6:9" x14ac:dyDescent="0.25">
      <c r="F702" s="26"/>
      <c r="I702" s="26"/>
    </row>
    <row r="703" spans="6:9" x14ac:dyDescent="0.25">
      <c r="F703" s="26"/>
      <c r="I703" s="26"/>
    </row>
    <row r="704" spans="6:9" x14ac:dyDescent="0.25">
      <c r="F704" s="26"/>
      <c r="I704" s="26"/>
    </row>
    <row r="705" spans="6:9" x14ac:dyDescent="0.25">
      <c r="F705" s="26"/>
      <c r="I705" s="26"/>
    </row>
    <row r="706" spans="6:9" x14ac:dyDescent="0.25">
      <c r="F706" s="26"/>
      <c r="I706" s="26"/>
    </row>
    <row r="707" spans="6:9" x14ac:dyDescent="0.25">
      <c r="F707" s="26"/>
      <c r="I707" s="26"/>
    </row>
    <row r="708" spans="6:9" x14ac:dyDescent="0.25">
      <c r="F708" s="26"/>
      <c r="I708" s="26"/>
    </row>
    <row r="709" spans="6:9" x14ac:dyDescent="0.25">
      <c r="F709" s="26"/>
      <c r="I709" s="26"/>
    </row>
    <row r="710" spans="6:9" x14ac:dyDescent="0.25">
      <c r="F710" s="26"/>
      <c r="I710" s="26"/>
    </row>
    <row r="711" spans="6:9" x14ac:dyDescent="0.25">
      <c r="F711" s="26"/>
      <c r="I711" s="26"/>
    </row>
    <row r="712" spans="6:9" x14ac:dyDescent="0.25">
      <c r="F712" s="26"/>
      <c r="I712" s="26"/>
    </row>
    <row r="713" spans="6:9" x14ac:dyDescent="0.25">
      <c r="F713" s="26"/>
      <c r="I713" s="26"/>
    </row>
    <row r="714" spans="6:9" x14ac:dyDescent="0.25">
      <c r="F714" s="26"/>
      <c r="I714" s="26"/>
    </row>
    <row r="715" spans="6:9" x14ac:dyDescent="0.25">
      <c r="F715" s="26"/>
      <c r="I715" s="26"/>
    </row>
    <row r="716" spans="6:9" x14ac:dyDescent="0.25">
      <c r="F716" s="26"/>
      <c r="I716" s="26"/>
    </row>
    <row r="717" spans="6:9" x14ac:dyDescent="0.25">
      <c r="F717" s="26"/>
      <c r="I717" s="26"/>
    </row>
    <row r="718" spans="6:9" x14ac:dyDescent="0.25">
      <c r="F718" s="26"/>
      <c r="I718" s="26"/>
    </row>
    <row r="719" spans="6:9" x14ac:dyDescent="0.25">
      <c r="F719" s="26"/>
      <c r="I719" s="26"/>
    </row>
    <row r="720" spans="6:9" x14ac:dyDescent="0.25">
      <c r="F720" s="26"/>
      <c r="I720" s="26"/>
    </row>
    <row r="721" spans="6:9" x14ac:dyDescent="0.25">
      <c r="F721" s="26"/>
      <c r="I721" s="26"/>
    </row>
    <row r="722" spans="6:9" x14ac:dyDescent="0.25">
      <c r="F722" s="26"/>
      <c r="I722" s="26"/>
    </row>
    <row r="723" spans="6:9" x14ac:dyDescent="0.25">
      <c r="F723" s="26"/>
      <c r="I723" s="26"/>
    </row>
    <row r="724" spans="6:9" x14ac:dyDescent="0.25">
      <c r="F724" s="26"/>
      <c r="I724" s="26"/>
    </row>
    <row r="725" spans="6:9" x14ac:dyDescent="0.25">
      <c r="F725" s="26"/>
      <c r="I725" s="26"/>
    </row>
    <row r="726" spans="6:9" x14ac:dyDescent="0.25">
      <c r="F726" s="26"/>
      <c r="I726" s="26"/>
    </row>
    <row r="727" spans="6:9" x14ac:dyDescent="0.25">
      <c r="F727" s="26"/>
      <c r="I727" s="26"/>
    </row>
    <row r="728" spans="6:9" x14ac:dyDescent="0.25">
      <c r="F728" s="26"/>
      <c r="I728" s="26"/>
    </row>
    <row r="729" spans="6:9" x14ac:dyDescent="0.25">
      <c r="F729" s="26"/>
      <c r="I729" s="26"/>
    </row>
    <row r="730" spans="6:9" x14ac:dyDescent="0.25">
      <c r="F730" s="26"/>
      <c r="I730" s="26"/>
    </row>
    <row r="731" spans="6:9" x14ac:dyDescent="0.25">
      <c r="F731" s="26"/>
      <c r="I731" s="26"/>
    </row>
    <row r="732" spans="6:9" x14ac:dyDescent="0.25">
      <c r="F732" s="26"/>
      <c r="I732" s="26"/>
    </row>
    <row r="733" spans="6:9" x14ac:dyDescent="0.25">
      <c r="F733" s="26"/>
      <c r="I733" s="26"/>
    </row>
    <row r="734" spans="6:9" x14ac:dyDescent="0.25">
      <c r="F734" s="26"/>
      <c r="I734" s="26"/>
    </row>
    <row r="735" spans="6:9" x14ac:dyDescent="0.25">
      <c r="F735" s="26"/>
      <c r="I735" s="26"/>
    </row>
    <row r="736" spans="6:9" x14ac:dyDescent="0.25">
      <c r="F736" s="26"/>
      <c r="I736" s="26"/>
    </row>
    <row r="737" spans="6:9" x14ac:dyDescent="0.25">
      <c r="F737" s="26"/>
      <c r="I737" s="26"/>
    </row>
    <row r="738" spans="6:9" x14ac:dyDescent="0.25">
      <c r="F738" s="26"/>
      <c r="I738" s="26"/>
    </row>
    <row r="739" spans="6:9" x14ac:dyDescent="0.25">
      <c r="F739" s="26"/>
      <c r="I739" s="26"/>
    </row>
    <row r="740" spans="6:9" x14ac:dyDescent="0.25">
      <c r="F740" s="26"/>
      <c r="I740" s="26"/>
    </row>
    <row r="741" spans="6:9" x14ac:dyDescent="0.25">
      <c r="F741" s="26"/>
      <c r="I741" s="26"/>
    </row>
    <row r="742" spans="6:9" x14ac:dyDescent="0.25">
      <c r="F742" s="26"/>
      <c r="I742" s="26"/>
    </row>
    <row r="743" spans="6:9" x14ac:dyDescent="0.25">
      <c r="F743" s="26"/>
      <c r="I743" s="26"/>
    </row>
    <row r="744" spans="6:9" x14ac:dyDescent="0.25">
      <c r="F744" s="26"/>
      <c r="I744" s="26"/>
    </row>
    <row r="745" spans="6:9" x14ac:dyDescent="0.25">
      <c r="F745" s="26"/>
      <c r="I745" s="26"/>
    </row>
    <row r="746" spans="6:9" x14ac:dyDescent="0.25">
      <c r="F746" s="26"/>
      <c r="I746" s="26"/>
    </row>
    <row r="747" spans="6:9" x14ac:dyDescent="0.25">
      <c r="F747" s="26"/>
      <c r="I747" s="26"/>
    </row>
    <row r="748" spans="6:9" x14ac:dyDescent="0.25">
      <c r="F748" s="26"/>
      <c r="I748" s="26"/>
    </row>
    <row r="749" spans="6:9" x14ac:dyDescent="0.25">
      <c r="F749" s="26"/>
      <c r="I749" s="26"/>
    </row>
    <row r="750" spans="6:9" x14ac:dyDescent="0.25">
      <c r="F750" s="26"/>
      <c r="I750" s="26"/>
    </row>
    <row r="751" spans="6:9" x14ac:dyDescent="0.25">
      <c r="F751" s="26"/>
      <c r="I751" s="26"/>
    </row>
    <row r="752" spans="6:9" x14ac:dyDescent="0.25">
      <c r="F752" s="26"/>
      <c r="I752" s="26"/>
    </row>
    <row r="753" spans="6:9" x14ac:dyDescent="0.25">
      <c r="F753" s="26"/>
      <c r="I753" s="26"/>
    </row>
    <row r="754" spans="6:9" x14ac:dyDescent="0.25">
      <c r="F754" s="26"/>
      <c r="I754" s="26"/>
    </row>
    <row r="755" spans="6:9" x14ac:dyDescent="0.25">
      <c r="F755" s="26"/>
      <c r="I755" s="26"/>
    </row>
    <row r="756" spans="6:9" x14ac:dyDescent="0.25">
      <c r="F756" s="26"/>
      <c r="I756" s="26"/>
    </row>
    <row r="757" spans="6:9" x14ac:dyDescent="0.25">
      <c r="F757" s="26"/>
      <c r="I757" s="26"/>
    </row>
    <row r="758" spans="6:9" x14ac:dyDescent="0.25">
      <c r="F758" s="26"/>
      <c r="I758" s="26"/>
    </row>
    <row r="759" spans="6:9" x14ac:dyDescent="0.25">
      <c r="F759" s="26"/>
      <c r="I759" s="26"/>
    </row>
    <row r="760" spans="6:9" x14ac:dyDescent="0.25">
      <c r="F760" s="26"/>
      <c r="I760" s="26"/>
    </row>
    <row r="761" spans="6:9" x14ac:dyDescent="0.25">
      <c r="F761" s="26"/>
      <c r="I761" s="26"/>
    </row>
    <row r="762" spans="6:9" x14ac:dyDescent="0.25">
      <c r="F762" s="26"/>
      <c r="I762" s="26"/>
    </row>
    <row r="763" spans="6:9" x14ac:dyDescent="0.25">
      <c r="F763" s="26"/>
      <c r="I763" s="26"/>
    </row>
    <row r="764" spans="6:9" x14ac:dyDescent="0.25">
      <c r="F764" s="26"/>
      <c r="I764" s="26"/>
    </row>
    <row r="765" spans="6:9" x14ac:dyDescent="0.25">
      <c r="F765" s="26"/>
      <c r="I765" s="26"/>
    </row>
    <row r="766" spans="6:9" x14ac:dyDescent="0.25">
      <c r="F766" s="26"/>
      <c r="I766" s="26"/>
    </row>
    <row r="767" spans="6:9" x14ac:dyDescent="0.25">
      <c r="F767" s="26"/>
      <c r="I767" s="26"/>
    </row>
    <row r="768" spans="6:9" x14ac:dyDescent="0.25">
      <c r="F768" s="26"/>
      <c r="I768" s="26"/>
    </row>
    <row r="769" spans="6:9" x14ac:dyDescent="0.25">
      <c r="F769" s="26"/>
      <c r="I769" s="26"/>
    </row>
    <row r="770" spans="6:9" x14ac:dyDescent="0.25">
      <c r="F770" s="26"/>
      <c r="I770" s="26"/>
    </row>
    <row r="771" spans="6:9" x14ac:dyDescent="0.25">
      <c r="F771" s="26"/>
      <c r="I771" s="26"/>
    </row>
    <row r="772" spans="6:9" x14ac:dyDescent="0.25">
      <c r="F772" s="26"/>
      <c r="I772" s="26"/>
    </row>
    <row r="773" spans="6:9" x14ac:dyDescent="0.25">
      <c r="F773" s="26"/>
      <c r="I773" s="26"/>
    </row>
    <row r="774" spans="6:9" x14ac:dyDescent="0.25">
      <c r="F774" s="26"/>
      <c r="I774" s="26"/>
    </row>
    <row r="775" spans="6:9" x14ac:dyDescent="0.25">
      <c r="F775" s="26"/>
      <c r="I775" s="26"/>
    </row>
    <row r="776" spans="6:9" x14ac:dyDescent="0.25">
      <c r="F776" s="26"/>
      <c r="I776" s="26"/>
    </row>
    <row r="777" spans="6:9" x14ac:dyDescent="0.25">
      <c r="F777" s="26"/>
      <c r="I777" s="26"/>
    </row>
    <row r="778" spans="6:9" x14ac:dyDescent="0.25">
      <c r="F778" s="26"/>
      <c r="I778" s="26"/>
    </row>
    <row r="779" spans="6:9" x14ac:dyDescent="0.25">
      <c r="F779" s="26"/>
      <c r="I779" s="26"/>
    </row>
    <row r="780" spans="6:9" x14ac:dyDescent="0.25">
      <c r="F780" s="26"/>
      <c r="I780" s="26"/>
    </row>
    <row r="781" spans="6:9" x14ac:dyDescent="0.25">
      <c r="F781" s="26"/>
      <c r="I781" s="26"/>
    </row>
    <row r="782" spans="6:9" x14ac:dyDescent="0.25">
      <c r="F782" s="26"/>
      <c r="I782" s="26"/>
    </row>
    <row r="783" spans="6:9" x14ac:dyDescent="0.25">
      <c r="F783" s="26"/>
      <c r="I783" s="26"/>
    </row>
    <row r="784" spans="6:9" x14ac:dyDescent="0.25">
      <c r="F784" s="26"/>
      <c r="I784" s="26"/>
    </row>
    <row r="785" spans="6:9" x14ac:dyDescent="0.25">
      <c r="F785" s="26"/>
      <c r="I785" s="26"/>
    </row>
    <row r="786" spans="6:9" x14ac:dyDescent="0.25">
      <c r="F786" s="26"/>
      <c r="I786" s="26"/>
    </row>
    <row r="787" spans="6:9" x14ac:dyDescent="0.25">
      <c r="F787" s="26"/>
      <c r="I787" s="26"/>
    </row>
    <row r="788" spans="6:9" x14ac:dyDescent="0.25">
      <c r="F788" s="26"/>
      <c r="I788" s="26"/>
    </row>
    <row r="789" spans="6:9" x14ac:dyDescent="0.25">
      <c r="F789" s="26"/>
      <c r="I789" s="26"/>
    </row>
    <row r="790" spans="6:9" x14ac:dyDescent="0.25">
      <c r="F790" s="26"/>
      <c r="I790" s="26"/>
    </row>
    <row r="791" spans="6:9" x14ac:dyDescent="0.25">
      <c r="F791" s="26"/>
      <c r="I791" s="26"/>
    </row>
    <row r="792" spans="6:9" x14ac:dyDescent="0.25">
      <c r="F792" s="26"/>
      <c r="I792" s="26"/>
    </row>
    <row r="793" spans="6:9" x14ac:dyDescent="0.25">
      <c r="F793" s="26"/>
      <c r="I793" s="26"/>
    </row>
    <row r="794" spans="6:9" x14ac:dyDescent="0.25">
      <c r="F794" s="26"/>
      <c r="I794" s="26"/>
    </row>
    <row r="795" spans="6:9" x14ac:dyDescent="0.25">
      <c r="F795" s="26"/>
      <c r="I795" s="26"/>
    </row>
    <row r="796" spans="6:9" x14ac:dyDescent="0.25">
      <c r="F796" s="26"/>
      <c r="I796" s="26"/>
    </row>
    <row r="797" spans="6:9" x14ac:dyDescent="0.25">
      <c r="F797" s="26"/>
      <c r="I797" s="26"/>
    </row>
    <row r="798" spans="6:9" x14ac:dyDescent="0.25">
      <c r="F798" s="26"/>
      <c r="I798" s="26"/>
    </row>
    <row r="799" spans="6:9" x14ac:dyDescent="0.25">
      <c r="F799" s="26"/>
      <c r="I799" s="26"/>
    </row>
    <row r="800" spans="6:9" x14ac:dyDescent="0.25">
      <c r="F800" s="26"/>
      <c r="I800" s="26"/>
    </row>
    <row r="801" spans="6:9" x14ac:dyDescent="0.25">
      <c r="F801" s="26"/>
      <c r="I801" s="26"/>
    </row>
    <row r="802" spans="6:9" x14ac:dyDescent="0.25">
      <c r="F802" s="26"/>
      <c r="I802" s="26"/>
    </row>
    <row r="803" spans="6:9" x14ac:dyDescent="0.25">
      <c r="F803" s="26"/>
      <c r="I803" s="26"/>
    </row>
    <row r="804" spans="6:9" x14ac:dyDescent="0.25">
      <c r="F804" s="26"/>
      <c r="I804" s="26"/>
    </row>
    <row r="805" spans="6:9" x14ac:dyDescent="0.25">
      <c r="F805" s="26"/>
      <c r="I805" s="26"/>
    </row>
    <row r="806" spans="6:9" x14ac:dyDescent="0.25">
      <c r="F806" s="26"/>
      <c r="I806" s="26"/>
    </row>
    <row r="807" spans="6:9" x14ac:dyDescent="0.25">
      <c r="F807" s="26"/>
      <c r="I807" s="26"/>
    </row>
    <row r="808" spans="6:9" x14ac:dyDescent="0.25">
      <c r="F808" s="26"/>
      <c r="I808" s="26"/>
    </row>
    <row r="809" spans="6:9" x14ac:dyDescent="0.25">
      <c r="F809" s="26"/>
      <c r="I809" s="26"/>
    </row>
    <row r="810" spans="6:9" x14ac:dyDescent="0.25">
      <c r="F810" s="26"/>
      <c r="I810" s="26"/>
    </row>
    <row r="811" spans="6:9" x14ac:dyDescent="0.25">
      <c r="F811" s="26"/>
      <c r="I811" s="26"/>
    </row>
    <row r="812" spans="6:9" x14ac:dyDescent="0.25">
      <c r="F812" s="26"/>
      <c r="I812" s="26"/>
    </row>
    <row r="813" spans="6:9" x14ac:dyDescent="0.25">
      <c r="F813" s="26"/>
      <c r="I813" s="26"/>
    </row>
    <row r="814" spans="6:9" x14ac:dyDescent="0.25">
      <c r="F814" s="26"/>
      <c r="I814" s="26"/>
    </row>
    <row r="815" spans="6:9" x14ac:dyDescent="0.25">
      <c r="F815" s="26"/>
      <c r="I815" s="26"/>
    </row>
    <row r="816" spans="6:9" x14ac:dyDescent="0.25">
      <c r="F816" s="26"/>
      <c r="I816" s="26"/>
    </row>
    <row r="817" spans="6:9" x14ac:dyDescent="0.25">
      <c r="F817" s="26"/>
      <c r="I817" s="26"/>
    </row>
    <row r="818" spans="6:9" x14ac:dyDescent="0.25">
      <c r="F818" s="26"/>
      <c r="I818" s="26"/>
    </row>
    <row r="819" spans="6:9" x14ac:dyDescent="0.25">
      <c r="F819" s="26"/>
      <c r="I819" s="26"/>
    </row>
    <row r="820" spans="6:9" x14ac:dyDescent="0.25">
      <c r="F820" s="26"/>
      <c r="I820" s="26"/>
    </row>
    <row r="821" spans="6:9" x14ac:dyDescent="0.25">
      <c r="F821" s="26"/>
      <c r="I821" s="26"/>
    </row>
    <row r="822" spans="6:9" x14ac:dyDescent="0.25">
      <c r="F822" s="26"/>
      <c r="I822" s="26"/>
    </row>
    <row r="823" spans="6:9" x14ac:dyDescent="0.25">
      <c r="F823" s="26"/>
      <c r="I823" s="26"/>
    </row>
    <row r="824" spans="6:9" x14ac:dyDescent="0.25">
      <c r="F824" s="26"/>
      <c r="I824" s="26"/>
    </row>
    <row r="825" spans="6:9" x14ac:dyDescent="0.25">
      <c r="F825" s="26"/>
      <c r="I825" s="26"/>
    </row>
    <row r="826" spans="6:9" x14ac:dyDescent="0.25">
      <c r="F826" s="26"/>
      <c r="I826" s="26"/>
    </row>
    <row r="827" spans="6:9" x14ac:dyDescent="0.25">
      <c r="F827" s="26"/>
      <c r="I827" s="26"/>
    </row>
    <row r="828" spans="6:9" x14ac:dyDescent="0.25">
      <c r="F828" s="26"/>
      <c r="I828" s="26"/>
    </row>
    <row r="829" spans="6:9" x14ac:dyDescent="0.25">
      <c r="F829" s="26"/>
      <c r="I829" s="26"/>
    </row>
    <row r="830" spans="6:9" x14ac:dyDescent="0.25">
      <c r="F830" s="26"/>
      <c r="I830" s="26"/>
    </row>
    <row r="831" spans="6:9" x14ac:dyDescent="0.25">
      <c r="F831" s="26"/>
      <c r="I831" s="26"/>
    </row>
    <row r="832" spans="6:9" x14ac:dyDescent="0.25">
      <c r="F832" s="26"/>
      <c r="I832" s="26"/>
    </row>
    <row r="833" spans="6:9" x14ac:dyDescent="0.25">
      <c r="F833" s="26"/>
      <c r="I833" s="26"/>
    </row>
    <row r="834" spans="6:9" x14ac:dyDescent="0.25">
      <c r="F834" s="26"/>
      <c r="I834" s="26"/>
    </row>
    <row r="835" spans="6:9" x14ac:dyDescent="0.25">
      <c r="F835" s="26"/>
      <c r="I835" s="26"/>
    </row>
    <row r="836" spans="6:9" x14ac:dyDescent="0.25">
      <c r="F836" s="26"/>
      <c r="I836" s="26"/>
    </row>
    <row r="837" spans="6:9" x14ac:dyDescent="0.25">
      <c r="F837" s="26"/>
      <c r="I837" s="26"/>
    </row>
    <row r="838" spans="6:9" x14ac:dyDescent="0.25">
      <c r="F838" s="26"/>
      <c r="I838" s="26"/>
    </row>
    <row r="839" spans="6:9" x14ac:dyDescent="0.25">
      <c r="F839" s="26"/>
      <c r="I839" s="26"/>
    </row>
    <row r="840" spans="6:9" x14ac:dyDescent="0.25">
      <c r="F840" s="26"/>
      <c r="I840" s="26"/>
    </row>
    <row r="841" spans="6:9" x14ac:dyDescent="0.25">
      <c r="F841" s="26"/>
      <c r="I841" s="26"/>
    </row>
    <row r="842" spans="6:9" x14ac:dyDescent="0.25">
      <c r="F842" s="26"/>
      <c r="I842" s="26"/>
    </row>
    <row r="843" spans="6:9" x14ac:dyDescent="0.25">
      <c r="F843" s="26"/>
      <c r="I843" s="26"/>
    </row>
    <row r="844" spans="6:9" x14ac:dyDescent="0.25">
      <c r="F844" s="26"/>
      <c r="I844" s="26"/>
    </row>
    <row r="845" spans="6:9" x14ac:dyDescent="0.25">
      <c r="F845" s="26"/>
      <c r="I845" s="26"/>
    </row>
    <row r="846" spans="6:9" x14ac:dyDescent="0.25">
      <c r="F846" s="26"/>
      <c r="I846" s="26"/>
    </row>
    <row r="847" spans="6:9" x14ac:dyDescent="0.25">
      <c r="F847" s="26"/>
      <c r="I847" s="26"/>
    </row>
    <row r="848" spans="6:9" x14ac:dyDescent="0.25">
      <c r="F848" s="26"/>
      <c r="I848" s="26"/>
    </row>
    <row r="849" spans="6:9" x14ac:dyDescent="0.25">
      <c r="F849" s="26"/>
      <c r="I849" s="26"/>
    </row>
    <row r="850" spans="6:9" x14ac:dyDescent="0.25">
      <c r="F850" s="26"/>
      <c r="I850" s="26"/>
    </row>
    <row r="851" spans="6:9" x14ac:dyDescent="0.25">
      <c r="F851" s="26"/>
      <c r="I851" s="26"/>
    </row>
    <row r="852" spans="6:9" x14ac:dyDescent="0.25">
      <c r="F852" s="26"/>
      <c r="I852" s="26"/>
    </row>
    <row r="853" spans="6:9" x14ac:dyDescent="0.25">
      <c r="F853" s="26"/>
      <c r="I853" s="26"/>
    </row>
    <row r="854" spans="6:9" x14ac:dyDescent="0.25">
      <c r="F854" s="26"/>
      <c r="I854" s="26"/>
    </row>
    <row r="855" spans="6:9" x14ac:dyDescent="0.25">
      <c r="F855" s="26"/>
      <c r="I855" s="26"/>
    </row>
    <row r="856" spans="6:9" x14ac:dyDescent="0.25">
      <c r="F856" s="26"/>
      <c r="I856" s="26"/>
    </row>
    <row r="857" spans="6:9" x14ac:dyDescent="0.25">
      <c r="F857" s="26"/>
      <c r="I857" s="26"/>
    </row>
    <row r="858" spans="6:9" x14ac:dyDescent="0.25">
      <c r="F858" s="26"/>
      <c r="I858" s="26"/>
    </row>
    <row r="859" spans="6:9" x14ac:dyDescent="0.25">
      <c r="F859" s="26"/>
      <c r="I859" s="26"/>
    </row>
    <row r="860" spans="6:9" x14ac:dyDescent="0.25">
      <c r="F860" s="26"/>
      <c r="I860" s="26"/>
    </row>
    <row r="861" spans="6:9" x14ac:dyDescent="0.25">
      <c r="F861" s="26"/>
      <c r="I861" s="26"/>
    </row>
    <row r="862" spans="6:9" x14ac:dyDescent="0.25">
      <c r="F862" s="26"/>
      <c r="I862" s="26"/>
    </row>
    <row r="863" spans="6:9" x14ac:dyDescent="0.25">
      <c r="F863" s="26"/>
      <c r="I863" s="26"/>
    </row>
    <row r="864" spans="6:9" x14ac:dyDescent="0.25">
      <c r="F864" s="26"/>
      <c r="I864" s="26"/>
    </row>
    <row r="865" spans="6:9" x14ac:dyDescent="0.25">
      <c r="F865" s="26"/>
      <c r="I865" s="26"/>
    </row>
    <row r="866" spans="6:9" x14ac:dyDescent="0.25">
      <c r="F866" s="26"/>
      <c r="I866" s="26"/>
    </row>
    <row r="867" spans="6:9" x14ac:dyDescent="0.25">
      <c r="F867" s="26"/>
      <c r="I867" s="26"/>
    </row>
    <row r="868" spans="6:9" x14ac:dyDescent="0.25">
      <c r="F868" s="26"/>
      <c r="I868" s="26"/>
    </row>
    <row r="869" spans="6:9" x14ac:dyDescent="0.25">
      <c r="F869" s="26"/>
      <c r="I869" s="26"/>
    </row>
    <row r="870" spans="6:9" x14ac:dyDescent="0.25">
      <c r="F870" s="26"/>
      <c r="I870" s="26"/>
    </row>
    <row r="871" spans="6:9" x14ac:dyDescent="0.25">
      <c r="F871" s="26"/>
      <c r="I871" s="26"/>
    </row>
    <row r="872" spans="6:9" x14ac:dyDescent="0.25">
      <c r="F872" s="26"/>
      <c r="I872" s="26"/>
    </row>
    <row r="873" spans="6:9" x14ac:dyDescent="0.25">
      <c r="F873" s="26"/>
      <c r="I873" s="26"/>
    </row>
    <row r="874" spans="6:9" x14ac:dyDescent="0.25">
      <c r="F874" s="26"/>
      <c r="I874" s="26"/>
    </row>
    <row r="875" spans="6:9" x14ac:dyDescent="0.25">
      <c r="F875" s="26"/>
      <c r="I875" s="26"/>
    </row>
    <row r="876" spans="6:9" x14ac:dyDescent="0.25">
      <c r="F876" s="26"/>
      <c r="I876" s="26"/>
    </row>
    <row r="877" spans="6:9" x14ac:dyDescent="0.25">
      <c r="F877" s="26"/>
      <c r="I877" s="26"/>
    </row>
    <row r="878" spans="6:9" x14ac:dyDescent="0.25">
      <c r="F878" s="26"/>
      <c r="I878" s="26"/>
    </row>
    <row r="879" spans="6:9" x14ac:dyDescent="0.25">
      <c r="F879" s="26"/>
      <c r="I879" s="26"/>
    </row>
    <row r="880" spans="6:9" x14ac:dyDescent="0.25">
      <c r="F880" s="26"/>
      <c r="I880" s="26"/>
    </row>
    <row r="881" spans="6:9" x14ac:dyDescent="0.25">
      <c r="F881" s="26"/>
      <c r="I881" s="26"/>
    </row>
    <row r="882" spans="6:9" x14ac:dyDescent="0.25">
      <c r="F882" s="26"/>
      <c r="I882" s="26"/>
    </row>
    <row r="883" spans="6:9" x14ac:dyDescent="0.25">
      <c r="F883" s="26"/>
      <c r="I883" s="26"/>
    </row>
    <row r="884" spans="6:9" x14ac:dyDescent="0.25">
      <c r="F884" s="26"/>
      <c r="I884" s="26"/>
    </row>
    <row r="885" spans="6:9" x14ac:dyDescent="0.25">
      <c r="F885" s="26"/>
      <c r="I885" s="26"/>
    </row>
    <row r="886" spans="6:9" x14ac:dyDescent="0.25">
      <c r="F886" s="26"/>
      <c r="I886" s="26"/>
    </row>
    <row r="887" spans="6:9" x14ac:dyDescent="0.25">
      <c r="F887" s="26"/>
      <c r="I887" s="26"/>
    </row>
    <row r="888" spans="6:9" x14ac:dyDescent="0.25">
      <c r="F888" s="26"/>
      <c r="I888" s="26"/>
    </row>
    <row r="889" spans="6:9" x14ac:dyDescent="0.25">
      <c r="F889" s="26"/>
      <c r="I889" s="26"/>
    </row>
    <row r="890" spans="6:9" x14ac:dyDescent="0.25">
      <c r="F890" s="26"/>
      <c r="I890" s="26"/>
    </row>
    <row r="891" spans="6:9" x14ac:dyDescent="0.25">
      <c r="F891" s="26"/>
      <c r="I891" s="26"/>
    </row>
    <row r="892" spans="6:9" x14ac:dyDescent="0.25">
      <c r="F892" s="26"/>
      <c r="I892" s="26"/>
    </row>
    <row r="893" spans="6:9" x14ac:dyDescent="0.25">
      <c r="F893" s="26"/>
      <c r="I893" s="26"/>
    </row>
    <row r="894" spans="6:9" x14ac:dyDescent="0.25">
      <c r="F894" s="26"/>
      <c r="I894" s="26"/>
    </row>
    <row r="895" spans="6:9" x14ac:dyDescent="0.25">
      <c r="F895" s="26"/>
      <c r="I895" s="26"/>
    </row>
    <row r="896" spans="6:9" x14ac:dyDescent="0.25">
      <c r="F896" s="26"/>
      <c r="I896" s="26"/>
    </row>
    <row r="897" spans="6:9" x14ac:dyDescent="0.25">
      <c r="F897" s="26"/>
      <c r="I897" s="26"/>
    </row>
    <row r="898" spans="6:9" x14ac:dyDescent="0.25">
      <c r="F898" s="26"/>
      <c r="I898" s="26"/>
    </row>
    <row r="899" spans="6:9" x14ac:dyDescent="0.25">
      <c r="F899" s="26"/>
      <c r="I899" s="26"/>
    </row>
    <row r="900" spans="6:9" x14ac:dyDescent="0.25">
      <c r="F900" s="26"/>
      <c r="I900" s="26"/>
    </row>
    <row r="901" spans="6:9" x14ac:dyDescent="0.25">
      <c r="F901" s="26"/>
      <c r="I901" s="26"/>
    </row>
    <row r="902" spans="6:9" x14ac:dyDescent="0.25">
      <c r="F902" s="26"/>
      <c r="I902" s="26"/>
    </row>
    <row r="903" spans="6:9" x14ac:dyDescent="0.25">
      <c r="F903" s="26"/>
      <c r="I903" s="26"/>
    </row>
    <row r="904" spans="6:9" x14ac:dyDescent="0.25">
      <c r="F904" s="26"/>
      <c r="I904" s="26"/>
    </row>
    <row r="905" spans="6:9" x14ac:dyDescent="0.25">
      <c r="F905" s="26"/>
      <c r="I905" s="26"/>
    </row>
    <row r="906" spans="6:9" x14ac:dyDescent="0.25">
      <c r="F906" s="26"/>
      <c r="I906" s="26"/>
    </row>
    <row r="907" spans="6:9" x14ac:dyDescent="0.25">
      <c r="F907" s="26"/>
      <c r="I907" s="26"/>
    </row>
    <row r="908" spans="6:9" x14ac:dyDescent="0.25">
      <c r="F908" s="26"/>
      <c r="I908" s="26"/>
    </row>
    <row r="909" spans="6:9" x14ac:dyDescent="0.25">
      <c r="F909" s="26"/>
      <c r="I909" s="26"/>
    </row>
    <row r="910" spans="6:9" x14ac:dyDescent="0.25">
      <c r="F910" s="26"/>
      <c r="I910" s="26"/>
    </row>
    <row r="911" spans="6:9" x14ac:dyDescent="0.25">
      <c r="F911" s="26"/>
      <c r="I911" s="26"/>
    </row>
    <row r="912" spans="6:9" x14ac:dyDescent="0.25">
      <c r="F912" s="26"/>
      <c r="I912" s="26"/>
    </row>
    <row r="913" spans="6:9" x14ac:dyDescent="0.25">
      <c r="F913" s="26"/>
      <c r="I913" s="26"/>
    </row>
    <row r="914" spans="6:9" x14ac:dyDescent="0.25">
      <c r="F914" s="26"/>
      <c r="I914" s="26"/>
    </row>
    <row r="915" spans="6:9" x14ac:dyDescent="0.25">
      <c r="F915" s="26"/>
      <c r="I915" s="26"/>
    </row>
    <row r="916" spans="6:9" x14ac:dyDescent="0.25">
      <c r="F916" s="26"/>
      <c r="I916" s="26"/>
    </row>
    <row r="917" spans="6:9" x14ac:dyDescent="0.25">
      <c r="F917" s="26"/>
      <c r="I917" s="26"/>
    </row>
    <row r="918" spans="6:9" x14ac:dyDescent="0.25">
      <c r="F918" s="26"/>
      <c r="I918" s="26"/>
    </row>
    <row r="919" spans="6:9" x14ac:dyDescent="0.25">
      <c r="F919" s="26"/>
      <c r="I919" s="26"/>
    </row>
    <row r="920" spans="6:9" x14ac:dyDescent="0.25">
      <c r="F920" s="26"/>
      <c r="I920" s="26"/>
    </row>
    <row r="921" spans="6:9" x14ac:dyDescent="0.25">
      <c r="F921" s="26"/>
      <c r="I921" s="26"/>
    </row>
    <row r="922" spans="6:9" x14ac:dyDescent="0.25">
      <c r="F922" s="26"/>
      <c r="I922" s="26"/>
    </row>
    <row r="923" spans="6:9" x14ac:dyDescent="0.25">
      <c r="F923" s="26"/>
      <c r="I923" s="26"/>
    </row>
    <row r="924" spans="6:9" x14ac:dyDescent="0.25">
      <c r="F924" s="26"/>
      <c r="I924" s="26"/>
    </row>
    <row r="925" spans="6:9" x14ac:dyDescent="0.25">
      <c r="F925" s="26"/>
      <c r="I925" s="26"/>
    </row>
    <row r="926" spans="6:9" x14ac:dyDescent="0.25">
      <c r="F926" s="26"/>
      <c r="I926" s="26"/>
    </row>
    <row r="927" spans="6:9" x14ac:dyDescent="0.25">
      <c r="F927" s="26"/>
      <c r="I927" s="26"/>
    </row>
    <row r="928" spans="6:9" x14ac:dyDescent="0.25">
      <c r="F928" s="26"/>
      <c r="I928" s="26"/>
    </row>
    <row r="929" spans="6:9" x14ac:dyDescent="0.25">
      <c r="F929" s="26"/>
      <c r="I929" s="26"/>
    </row>
    <row r="930" spans="6:9" x14ac:dyDescent="0.25">
      <c r="F930" s="26"/>
      <c r="I930" s="26"/>
    </row>
    <row r="931" spans="6:9" x14ac:dyDescent="0.25">
      <c r="F931" s="26"/>
      <c r="I931" s="26"/>
    </row>
    <row r="932" spans="6:9" x14ac:dyDescent="0.25">
      <c r="F932" s="26"/>
      <c r="I932" s="26"/>
    </row>
    <row r="933" spans="6:9" x14ac:dyDescent="0.25">
      <c r="F933" s="26"/>
      <c r="I933" s="26"/>
    </row>
    <row r="934" spans="6:9" x14ac:dyDescent="0.25">
      <c r="F934" s="26"/>
      <c r="I934" s="26"/>
    </row>
    <row r="935" spans="6:9" x14ac:dyDescent="0.25">
      <c r="F935" s="26"/>
      <c r="I935" s="26"/>
    </row>
    <row r="936" spans="6:9" x14ac:dyDescent="0.25">
      <c r="F936" s="26"/>
      <c r="I936" s="26"/>
    </row>
    <row r="937" spans="6:9" x14ac:dyDescent="0.25">
      <c r="F937" s="26"/>
      <c r="I937" s="26"/>
    </row>
    <row r="938" spans="6:9" x14ac:dyDescent="0.25">
      <c r="F938" s="26"/>
      <c r="I938" s="26"/>
    </row>
    <row r="939" spans="6:9" x14ac:dyDescent="0.25">
      <c r="F939" s="26"/>
      <c r="I939" s="26"/>
    </row>
    <row r="940" spans="6:9" x14ac:dyDescent="0.25">
      <c r="F940" s="26"/>
      <c r="I940" s="26"/>
    </row>
    <row r="941" spans="6:9" x14ac:dyDescent="0.25">
      <c r="F941" s="26"/>
      <c r="I941" s="26"/>
    </row>
    <row r="942" spans="6:9" x14ac:dyDescent="0.25">
      <c r="F942" s="26"/>
      <c r="I942" s="26"/>
    </row>
    <row r="943" spans="6:9" x14ac:dyDescent="0.25">
      <c r="F943" s="26"/>
      <c r="I943" s="26"/>
    </row>
    <row r="944" spans="6:9" x14ac:dyDescent="0.25">
      <c r="F944" s="26"/>
      <c r="I944" s="26"/>
    </row>
    <row r="945" spans="6:9" x14ac:dyDescent="0.25">
      <c r="F945" s="26"/>
      <c r="I945" s="26"/>
    </row>
    <row r="946" spans="6:9" x14ac:dyDescent="0.25">
      <c r="F946" s="26"/>
      <c r="I946" s="26"/>
    </row>
    <row r="947" spans="6:9" x14ac:dyDescent="0.25">
      <c r="F947" s="26"/>
      <c r="I947" s="26"/>
    </row>
    <row r="948" spans="6:9" x14ac:dyDescent="0.25">
      <c r="F948" s="26"/>
      <c r="I948" s="26"/>
    </row>
    <row r="949" spans="6:9" x14ac:dyDescent="0.25">
      <c r="F949" s="26"/>
      <c r="I949" s="26"/>
    </row>
    <row r="950" spans="6:9" x14ac:dyDescent="0.25">
      <c r="F950" s="26"/>
      <c r="I950" s="26"/>
    </row>
    <row r="951" spans="6:9" x14ac:dyDescent="0.25">
      <c r="F951" s="26"/>
      <c r="I951" s="26"/>
    </row>
    <row r="952" spans="6:9" x14ac:dyDescent="0.25">
      <c r="F952" s="26"/>
      <c r="I952" s="26"/>
    </row>
    <row r="953" spans="6:9" x14ac:dyDescent="0.25">
      <c r="F953" s="26"/>
      <c r="I953" s="26"/>
    </row>
    <row r="954" spans="6:9" x14ac:dyDescent="0.25">
      <c r="F954" s="26"/>
      <c r="I954" s="26"/>
    </row>
    <row r="955" spans="6:9" x14ac:dyDescent="0.25">
      <c r="F955" s="26"/>
      <c r="I955" s="26"/>
    </row>
    <row r="956" spans="6:9" x14ac:dyDescent="0.25">
      <c r="F956" s="26"/>
      <c r="I956" s="26"/>
    </row>
    <row r="957" spans="6:9" x14ac:dyDescent="0.25">
      <c r="F957" s="26"/>
      <c r="I957" s="26"/>
    </row>
    <row r="958" spans="6:9" x14ac:dyDescent="0.25">
      <c r="F958" s="26"/>
      <c r="I958" s="26"/>
    </row>
    <row r="959" spans="6:9" x14ac:dyDescent="0.25">
      <c r="F959" s="26"/>
      <c r="I959" s="26"/>
    </row>
    <row r="960" spans="6:9" x14ac:dyDescent="0.25">
      <c r="F960" s="26"/>
      <c r="I960" s="26"/>
    </row>
    <row r="961" spans="6:9" x14ac:dyDescent="0.25">
      <c r="F961" s="26"/>
      <c r="I961" s="26"/>
    </row>
    <row r="962" spans="6:9" x14ac:dyDescent="0.25">
      <c r="F962" s="26"/>
      <c r="I962" s="26"/>
    </row>
    <row r="963" spans="6:9" x14ac:dyDescent="0.25">
      <c r="F963" s="26"/>
      <c r="I963" s="26"/>
    </row>
    <row r="964" spans="6:9" x14ac:dyDescent="0.25">
      <c r="F964" s="26"/>
      <c r="I964" s="26"/>
    </row>
    <row r="965" spans="6:9" x14ac:dyDescent="0.25">
      <c r="F965" s="26"/>
      <c r="I965" s="26"/>
    </row>
    <row r="966" spans="6:9" x14ac:dyDescent="0.25">
      <c r="F966" s="26"/>
      <c r="I966" s="26"/>
    </row>
    <row r="967" spans="6:9" x14ac:dyDescent="0.25">
      <c r="F967" s="26"/>
      <c r="I967" s="26"/>
    </row>
    <row r="968" spans="6:9" x14ac:dyDescent="0.25">
      <c r="F968" s="26"/>
      <c r="I968" s="26"/>
    </row>
    <row r="969" spans="6:9" x14ac:dyDescent="0.25">
      <c r="F969" s="26"/>
      <c r="I969" s="26"/>
    </row>
    <row r="970" spans="6:9" x14ac:dyDescent="0.25">
      <c r="F970" s="26"/>
      <c r="I970" s="26"/>
    </row>
    <row r="971" spans="6:9" x14ac:dyDescent="0.25">
      <c r="F971" s="26"/>
      <c r="I971" s="26"/>
    </row>
    <row r="972" spans="6:9" x14ac:dyDescent="0.25">
      <c r="F972" s="26"/>
      <c r="I972" s="26"/>
    </row>
    <row r="973" spans="6:9" x14ac:dyDescent="0.25">
      <c r="F973" s="26"/>
      <c r="I973" s="26"/>
    </row>
    <row r="974" spans="6:9" x14ac:dyDescent="0.25">
      <c r="F974" s="26"/>
      <c r="I974" s="26"/>
    </row>
    <row r="975" spans="6:9" x14ac:dyDescent="0.25">
      <c r="F975" s="26"/>
      <c r="I975" s="26"/>
    </row>
    <row r="976" spans="6:9" x14ac:dyDescent="0.25">
      <c r="F976" s="26"/>
      <c r="I976" s="26"/>
    </row>
    <row r="977" spans="6:9" x14ac:dyDescent="0.25">
      <c r="F977" s="26"/>
      <c r="I977" s="26"/>
    </row>
    <row r="978" spans="6:9" x14ac:dyDescent="0.25">
      <c r="F978" s="26"/>
      <c r="I978" s="26"/>
    </row>
    <row r="979" spans="6:9" x14ac:dyDescent="0.25">
      <c r="F979" s="26"/>
      <c r="I979" s="26"/>
    </row>
    <row r="980" spans="6:9" x14ac:dyDescent="0.25">
      <c r="F980" s="26"/>
      <c r="I980" s="26"/>
    </row>
    <row r="981" spans="6:9" x14ac:dyDescent="0.25">
      <c r="F981" s="26"/>
      <c r="I981" s="26"/>
    </row>
    <row r="982" spans="6:9" x14ac:dyDescent="0.25">
      <c r="F982" s="26"/>
      <c r="I982" s="26"/>
    </row>
    <row r="983" spans="6:9" x14ac:dyDescent="0.25">
      <c r="F983" s="26"/>
      <c r="I983" s="26"/>
    </row>
    <row r="984" spans="6:9" x14ac:dyDescent="0.25">
      <c r="F984" s="26"/>
      <c r="I984" s="26"/>
    </row>
    <row r="985" spans="6:9" x14ac:dyDescent="0.25">
      <c r="F985" s="26"/>
      <c r="I985" s="26"/>
    </row>
    <row r="986" spans="6:9" x14ac:dyDescent="0.25">
      <c r="F986" s="26"/>
      <c r="I986" s="26"/>
    </row>
    <row r="987" spans="6:9" x14ac:dyDescent="0.25">
      <c r="F987" s="26"/>
      <c r="I987" s="26"/>
    </row>
    <row r="988" spans="6:9" x14ac:dyDescent="0.25">
      <c r="F988" s="26"/>
      <c r="I988" s="26"/>
    </row>
    <row r="989" spans="6:9" x14ac:dyDescent="0.25">
      <c r="F989" s="26"/>
      <c r="I989" s="26"/>
    </row>
    <row r="990" spans="6:9" x14ac:dyDescent="0.25">
      <c r="F990" s="26"/>
      <c r="I990" s="26"/>
    </row>
    <row r="991" spans="6:9" x14ac:dyDescent="0.25">
      <c r="F991" s="26"/>
      <c r="I991" s="26"/>
    </row>
    <row r="992" spans="6:9" x14ac:dyDescent="0.25">
      <c r="F992" s="26"/>
      <c r="I992" s="26"/>
    </row>
    <row r="993" spans="6:9" x14ac:dyDescent="0.25">
      <c r="F993" s="26"/>
      <c r="I993" s="26"/>
    </row>
    <row r="994" spans="6:9" x14ac:dyDescent="0.25">
      <c r="F994" s="26"/>
      <c r="I994" s="26"/>
    </row>
    <row r="995" spans="6:9" x14ac:dyDescent="0.25">
      <c r="F995" s="26"/>
      <c r="I995" s="26"/>
    </row>
    <row r="996" spans="6:9" x14ac:dyDescent="0.25">
      <c r="F996" s="26"/>
      <c r="I996" s="26"/>
    </row>
    <row r="997" spans="6:9" x14ac:dyDescent="0.25">
      <c r="F997" s="26"/>
      <c r="I997" s="26"/>
    </row>
    <row r="998" spans="6:9" x14ac:dyDescent="0.25">
      <c r="F998" s="26"/>
      <c r="I998" s="26"/>
    </row>
    <row r="999" spans="6:9" x14ac:dyDescent="0.25">
      <c r="F999" s="26"/>
      <c r="I999" s="26"/>
    </row>
    <row r="1000" spans="6:9" x14ac:dyDescent="0.25">
      <c r="F1000" s="26"/>
      <c r="I1000" s="26"/>
    </row>
    <row r="1001" spans="6:9" x14ac:dyDescent="0.25">
      <c r="F1001" s="26"/>
      <c r="I1001" s="26"/>
    </row>
    <row r="1002" spans="6:9" x14ac:dyDescent="0.25">
      <c r="F1002" s="26"/>
      <c r="I1002" s="26"/>
    </row>
    <row r="1003" spans="6:9" x14ac:dyDescent="0.25">
      <c r="F1003" s="26"/>
      <c r="I1003" s="26"/>
    </row>
    <row r="1004" spans="6:9" x14ac:dyDescent="0.25">
      <c r="F1004" s="26"/>
      <c r="I1004" s="26"/>
    </row>
    <row r="1005" spans="6:9" x14ac:dyDescent="0.25">
      <c r="F1005" s="26"/>
      <c r="I1005" s="26"/>
    </row>
    <row r="1006" spans="6:9" x14ac:dyDescent="0.25">
      <c r="F1006" s="26"/>
      <c r="I1006" s="26"/>
    </row>
    <row r="1007" spans="6:9" x14ac:dyDescent="0.25">
      <c r="F1007" s="26"/>
      <c r="I1007" s="26"/>
    </row>
    <row r="1008" spans="6:9" x14ac:dyDescent="0.25">
      <c r="F1008" s="26"/>
      <c r="I1008" s="26"/>
    </row>
    <row r="1009" spans="6:9" x14ac:dyDescent="0.25">
      <c r="F1009" s="26"/>
      <c r="I1009" s="26"/>
    </row>
    <row r="1010" spans="6:9" x14ac:dyDescent="0.25">
      <c r="F1010" s="26"/>
      <c r="I1010" s="26"/>
    </row>
    <row r="1011" spans="6:9" x14ac:dyDescent="0.25">
      <c r="F1011" s="26"/>
      <c r="I1011" s="26"/>
    </row>
    <row r="1012" spans="6:9" x14ac:dyDescent="0.25">
      <c r="F1012" s="26"/>
      <c r="I1012" s="26"/>
    </row>
    <row r="1013" spans="6:9" x14ac:dyDescent="0.25">
      <c r="F1013" s="26"/>
      <c r="I1013" s="26"/>
    </row>
    <row r="1014" spans="6:9" x14ac:dyDescent="0.25">
      <c r="F1014" s="26"/>
      <c r="I1014" s="26"/>
    </row>
    <row r="1015" spans="6:9" x14ac:dyDescent="0.25">
      <c r="F1015" s="26"/>
      <c r="I1015" s="26"/>
    </row>
    <row r="1016" spans="6:9" x14ac:dyDescent="0.25">
      <c r="F1016" s="26"/>
      <c r="I1016" s="26"/>
    </row>
    <row r="1017" spans="6:9" x14ac:dyDescent="0.25">
      <c r="F1017" s="26"/>
      <c r="I1017" s="26"/>
    </row>
    <row r="1018" spans="6:9" x14ac:dyDescent="0.25">
      <c r="F1018" s="26"/>
      <c r="I1018" s="26"/>
    </row>
    <row r="1019" spans="6:9" x14ac:dyDescent="0.25">
      <c r="F1019" s="26"/>
      <c r="I1019" s="26"/>
    </row>
    <row r="1020" spans="6:9" x14ac:dyDescent="0.25">
      <c r="F1020" s="26"/>
      <c r="I1020" s="26"/>
    </row>
    <row r="1021" spans="6:9" x14ac:dyDescent="0.25">
      <c r="F1021" s="26"/>
      <c r="I1021" s="26"/>
    </row>
    <row r="1022" spans="6:9" x14ac:dyDescent="0.25">
      <c r="F1022" s="26"/>
      <c r="I1022" s="26"/>
    </row>
    <row r="1023" spans="6:9" x14ac:dyDescent="0.25">
      <c r="F1023" s="26"/>
      <c r="I1023" s="26"/>
    </row>
    <row r="1024" spans="6:9" x14ac:dyDescent="0.25">
      <c r="F1024" s="26"/>
      <c r="I1024" s="26"/>
    </row>
    <row r="1025" spans="6:9" x14ac:dyDescent="0.25">
      <c r="F1025" s="26"/>
      <c r="I1025" s="26"/>
    </row>
    <row r="1026" spans="6:9" x14ac:dyDescent="0.25">
      <c r="F1026" s="26"/>
      <c r="I1026" s="26"/>
    </row>
    <row r="1027" spans="6:9" x14ac:dyDescent="0.25">
      <c r="F1027" s="26"/>
      <c r="I1027" s="26"/>
    </row>
    <row r="1028" spans="6:9" x14ac:dyDescent="0.25">
      <c r="F1028" s="26"/>
      <c r="I1028" s="26"/>
    </row>
    <row r="1029" spans="6:9" x14ac:dyDescent="0.25">
      <c r="F1029" s="26"/>
      <c r="I1029" s="26"/>
    </row>
    <row r="1030" spans="6:9" x14ac:dyDescent="0.25">
      <c r="F1030" s="26"/>
      <c r="I1030" s="26"/>
    </row>
    <row r="1031" spans="6:9" x14ac:dyDescent="0.25">
      <c r="F1031" s="26"/>
      <c r="I1031" s="26"/>
    </row>
    <row r="1032" spans="6:9" x14ac:dyDescent="0.25">
      <c r="F1032" s="26"/>
      <c r="I1032" s="26"/>
    </row>
    <row r="1033" spans="6:9" x14ac:dyDescent="0.25">
      <c r="F1033" s="26"/>
      <c r="I1033" s="26"/>
    </row>
    <row r="1034" spans="6:9" x14ac:dyDescent="0.25">
      <c r="F1034" s="26"/>
      <c r="I1034" s="26"/>
    </row>
    <row r="1035" spans="6:9" x14ac:dyDescent="0.25">
      <c r="F1035" s="26"/>
      <c r="I1035" s="26"/>
    </row>
    <row r="1036" spans="6:9" x14ac:dyDescent="0.25">
      <c r="F1036" s="26"/>
      <c r="I1036" s="26"/>
    </row>
    <row r="1037" spans="6:9" x14ac:dyDescent="0.25">
      <c r="F1037" s="26"/>
      <c r="I1037" s="26"/>
    </row>
    <row r="1038" spans="6:9" x14ac:dyDescent="0.25">
      <c r="F1038" s="26"/>
      <c r="I1038" s="26"/>
    </row>
    <row r="1039" spans="6:9" x14ac:dyDescent="0.25">
      <c r="F1039" s="26"/>
      <c r="I1039" s="26"/>
    </row>
    <row r="1040" spans="6:9" x14ac:dyDescent="0.25">
      <c r="F1040" s="26"/>
      <c r="I1040" s="26"/>
    </row>
    <row r="1041" spans="6:9" x14ac:dyDescent="0.25">
      <c r="F1041" s="26"/>
      <c r="I1041" s="26"/>
    </row>
    <row r="1042" spans="6:9" x14ac:dyDescent="0.25">
      <c r="F1042" s="26"/>
      <c r="I1042" s="26"/>
    </row>
    <row r="1043" spans="6:9" x14ac:dyDescent="0.25">
      <c r="F1043" s="26"/>
      <c r="I1043" s="26"/>
    </row>
    <row r="1044" spans="6:9" x14ac:dyDescent="0.25">
      <c r="F1044" s="26"/>
      <c r="I1044" s="26"/>
    </row>
    <row r="1045" spans="6:9" x14ac:dyDescent="0.25">
      <c r="F1045" s="26"/>
      <c r="I1045" s="26"/>
    </row>
    <row r="1046" spans="6:9" x14ac:dyDescent="0.25">
      <c r="F1046" s="26"/>
      <c r="I1046" s="26"/>
    </row>
    <row r="1047" spans="6:9" x14ac:dyDescent="0.25">
      <c r="F1047" s="26"/>
      <c r="I1047" s="26"/>
    </row>
    <row r="1048" spans="6:9" x14ac:dyDescent="0.25">
      <c r="F1048" s="26"/>
      <c r="I1048" s="26"/>
    </row>
    <row r="1049" spans="6:9" x14ac:dyDescent="0.25">
      <c r="F1049" s="26"/>
      <c r="I1049" s="26"/>
    </row>
    <row r="1050" spans="6:9" x14ac:dyDescent="0.25">
      <c r="F1050" s="26"/>
      <c r="I1050" s="26"/>
    </row>
    <row r="1051" spans="6:9" x14ac:dyDescent="0.25">
      <c r="F1051" s="26"/>
      <c r="I1051" s="26"/>
    </row>
    <row r="1052" spans="6:9" x14ac:dyDescent="0.25">
      <c r="F1052" s="26"/>
      <c r="I1052" s="26"/>
    </row>
    <row r="1053" spans="6:9" x14ac:dyDescent="0.25">
      <c r="F1053" s="26"/>
      <c r="I1053" s="26"/>
    </row>
    <row r="1054" spans="6:9" x14ac:dyDescent="0.25">
      <c r="F1054" s="26"/>
      <c r="I1054" s="26"/>
    </row>
    <row r="1055" spans="6:9" x14ac:dyDescent="0.25">
      <c r="F1055" s="26"/>
      <c r="I1055" s="26"/>
    </row>
    <row r="1056" spans="6:9" x14ac:dyDescent="0.25">
      <c r="F1056" s="26"/>
      <c r="I1056" s="26"/>
    </row>
    <row r="1057" spans="6:9" x14ac:dyDescent="0.25">
      <c r="F1057" s="26"/>
      <c r="I1057" s="26"/>
    </row>
    <row r="1058" spans="6:9" x14ac:dyDescent="0.25">
      <c r="F1058" s="26"/>
      <c r="I1058" s="26"/>
    </row>
    <row r="1059" spans="6:9" x14ac:dyDescent="0.25">
      <c r="F1059" s="26"/>
      <c r="I1059" s="26"/>
    </row>
    <row r="1060" spans="6:9" x14ac:dyDescent="0.25">
      <c r="F1060" s="26"/>
      <c r="I1060" s="26"/>
    </row>
    <row r="1061" spans="6:9" x14ac:dyDescent="0.25">
      <c r="F1061" s="26"/>
      <c r="I1061" s="26"/>
    </row>
    <row r="1062" spans="6:9" x14ac:dyDescent="0.25">
      <c r="F1062" s="26"/>
      <c r="I1062" s="26"/>
    </row>
    <row r="1063" spans="6:9" x14ac:dyDescent="0.25">
      <c r="F1063" s="26"/>
      <c r="I1063" s="26"/>
    </row>
    <row r="1064" spans="6:9" x14ac:dyDescent="0.25">
      <c r="F1064" s="26"/>
      <c r="I1064" s="26"/>
    </row>
    <row r="1065" spans="6:9" x14ac:dyDescent="0.25">
      <c r="F1065" s="26"/>
      <c r="I1065" s="26"/>
    </row>
    <row r="1066" spans="6:9" x14ac:dyDescent="0.25">
      <c r="F1066" s="26"/>
      <c r="I1066" s="26"/>
    </row>
    <row r="1067" spans="6:9" x14ac:dyDescent="0.25">
      <c r="F1067" s="26"/>
      <c r="I1067" s="26"/>
    </row>
    <row r="1068" spans="6:9" x14ac:dyDescent="0.25">
      <c r="F1068" s="26"/>
      <c r="I1068" s="26"/>
    </row>
    <row r="1069" spans="6:9" x14ac:dyDescent="0.25">
      <c r="F1069" s="26"/>
      <c r="I1069" s="26"/>
    </row>
    <row r="1070" spans="6:9" x14ac:dyDescent="0.25">
      <c r="F1070" s="26"/>
      <c r="I1070" s="26"/>
    </row>
    <row r="1071" spans="6:9" x14ac:dyDescent="0.25">
      <c r="F1071" s="26"/>
      <c r="I1071" s="26"/>
    </row>
    <row r="1072" spans="6:9" x14ac:dyDescent="0.25">
      <c r="F1072" s="26"/>
      <c r="I1072" s="26"/>
    </row>
    <row r="1073" spans="6:9" x14ac:dyDescent="0.25">
      <c r="F1073" s="26"/>
      <c r="I1073" s="26"/>
    </row>
    <row r="1074" spans="6:9" x14ac:dyDescent="0.25">
      <c r="F1074" s="26"/>
      <c r="I1074" s="26"/>
    </row>
    <row r="1075" spans="6:9" x14ac:dyDescent="0.25">
      <c r="F1075" s="26"/>
      <c r="I1075" s="26"/>
    </row>
    <row r="1076" spans="6:9" x14ac:dyDescent="0.25">
      <c r="F1076" s="26"/>
      <c r="I1076" s="26"/>
    </row>
    <row r="1077" spans="6:9" x14ac:dyDescent="0.25">
      <c r="F1077" s="26"/>
      <c r="I1077" s="26"/>
    </row>
    <row r="1078" spans="6:9" x14ac:dyDescent="0.25">
      <c r="F1078" s="26"/>
      <c r="I1078" s="26"/>
    </row>
    <row r="1079" spans="6:9" x14ac:dyDescent="0.25">
      <c r="F1079" s="26"/>
      <c r="I1079" s="26"/>
    </row>
    <row r="1080" spans="6:9" x14ac:dyDescent="0.25">
      <c r="F1080" s="26"/>
      <c r="I1080" s="26"/>
    </row>
    <row r="1081" spans="6:9" x14ac:dyDescent="0.25">
      <c r="F1081" s="26"/>
      <c r="I1081" s="26"/>
    </row>
    <row r="1082" spans="6:9" x14ac:dyDescent="0.25">
      <c r="F1082" s="26"/>
      <c r="I1082" s="26"/>
    </row>
    <row r="1083" spans="6:9" x14ac:dyDescent="0.25">
      <c r="F1083" s="26"/>
      <c r="I1083" s="26"/>
    </row>
    <row r="1084" spans="6:9" x14ac:dyDescent="0.25">
      <c r="F1084" s="26"/>
      <c r="I1084" s="26"/>
    </row>
    <row r="1085" spans="6:9" x14ac:dyDescent="0.25">
      <c r="F1085" s="26"/>
      <c r="I1085" s="26"/>
    </row>
    <row r="1086" spans="6:9" x14ac:dyDescent="0.25">
      <c r="F1086" s="26"/>
      <c r="I1086" s="26"/>
    </row>
    <row r="1087" spans="6:9" x14ac:dyDescent="0.25">
      <c r="F1087" s="26"/>
      <c r="I1087" s="26"/>
    </row>
    <row r="1088" spans="6:9" x14ac:dyDescent="0.25">
      <c r="F1088" s="26"/>
      <c r="I1088" s="26"/>
    </row>
    <row r="1089" spans="6:9" x14ac:dyDescent="0.25">
      <c r="F1089" s="26"/>
      <c r="I1089" s="26"/>
    </row>
    <row r="1090" spans="6:9" x14ac:dyDescent="0.25">
      <c r="F1090" s="26"/>
      <c r="I1090" s="26"/>
    </row>
    <row r="1091" spans="6:9" x14ac:dyDescent="0.25">
      <c r="F1091" s="26"/>
      <c r="I1091" s="26"/>
    </row>
    <row r="1092" spans="6:9" x14ac:dyDescent="0.25">
      <c r="F1092" s="26"/>
      <c r="I1092" s="26"/>
    </row>
    <row r="1093" spans="6:9" x14ac:dyDescent="0.25">
      <c r="F1093" s="26"/>
      <c r="I1093" s="26"/>
    </row>
    <row r="1094" spans="6:9" x14ac:dyDescent="0.25">
      <c r="F1094" s="26"/>
      <c r="I1094" s="26"/>
    </row>
    <row r="1095" spans="6:9" x14ac:dyDescent="0.25">
      <c r="F1095" s="26"/>
      <c r="I1095" s="26"/>
    </row>
    <row r="1096" spans="6:9" x14ac:dyDescent="0.25">
      <c r="F1096" s="26"/>
      <c r="I1096" s="26"/>
    </row>
    <row r="1097" spans="6:9" x14ac:dyDescent="0.25">
      <c r="F1097" s="26"/>
      <c r="I1097" s="26"/>
    </row>
    <row r="1098" spans="6:9" x14ac:dyDescent="0.25">
      <c r="F1098" s="26"/>
      <c r="I1098" s="26"/>
    </row>
    <row r="1099" spans="6:9" x14ac:dyDescent="0.25">
      <c r="F1099" s="26"/>
      <c r="I1099" s="26"/>
    </row>
    <row r="1100" spans="6:9" x14ac:dyDescent="0.25">
      <c r="F1100" s="26"/>
      <c r="I1100" s="26"/>
    </row>
    <row r="1101" spans="6:9" x14ac:dyDescent="0.25">
      <c r="F1101" s="26"/>
      <c r="I1101" s="26"/>
    </row>
    <row r="1102" spans="6:9" x14ac:dyDescent="0.25">
      <c r="F1102" s="26"/>
      <c r="I1102" s="26"/>
    </row>
    <row r="1103" spans="6:9" x14ac:dyDescent="0.25">
      <c r="F1103" s="26"/>
      <c r="I1103" s="26"/>
    </row>
    <row r="1104" spans="6:9" x14ac:dyDescent="0.25">
      <c r="F1104" s="26"/>
      <c r="I1104" s="26"/>
    </row>
    <row r="1105" spans="6:9" x14ac:dyDescent="0.25">
      <c r="F1105" s="26"/>
      <c r="I1105" s="26"/>
    </row>
    <row r="1106" spans="6:9" x14ac:dyDescent="0.25">
      <c r="F1106" s="26"/>
      <c r="I1106" s="26"/>
    </row>
    <row r="1107" spans="6:9" x14ac:dyDescent="0.25">
      <c r="F1107" s="26"/>
      <c r="I1107" s="26"/>
    </row>
    <row r="1108" spans="6:9" x14ac:dyDescent="0.25">
      <c r="F1108" s="26"/>
      <c r="I1108" s="26"/>
    </row>
    <row r="1109" spans="6:9" x14ac:dyDescent="0.25">
      <c r="F1109" s="26"/>
      <c r="I1109" s="26"/>
    </row>
    <row r="1110" spans="6:9" x14ac:dyDescent="0.25">
      <c r="F1110" s="26"/>
      <c r="I1110" s="26"/>
    </row>
    <row r="1111" spans="6:9" x14ac:dyDescent="0.25">
      <c r="F1111" s="26"/>
      <c r="I1111" s="26"/>
    </row>
    <row r="1112" spans="6:9" x14ac:dyDescent="0.25">
      <c r="F1112" s="26"/>
      <c r="I1112" s="26"/>
    </row>
    <row r="1113" spans="6:9" x14ac:dyDescent="0.25">
      <c r="F1113" s="26"/>
      <c r="I1113" s="26"/>
    </row>
    <row r="1114" spans="6:9" x14ac:dyDescent="0.25">
      <c r="F1114" s="26"/>
      <c r="I1114" s="26"/>
    </row>
    <row r="1115" spans="6:9" x14ac:dyDescent="0.25">
      <c r="F1115" s="26"/>
      <c r="I1115" s="26"/>
    </row>
    <row r="1116" spans="6:9" x14ac:dyDescent="0.25">
      <c r="F1116" s="26"/>
      <c r="I1116" s="26"/>
    </row>
    <row r="1117" spans="6:9" x14ac:dyDescent="0.25">
      <c r="F1117" s="26"/>
      <c r="I1117" s="26"/>
    </row>
    <row r="1118" spans="6:9" x14ac:dyDescent="0.25">
      <c r="F1118" s="26"/>
      <c r="I1118" s="26"/>
    </row>
    <row r="1119" spans="6:9" x14ac:dyDescent="0.25">
      <c r="F1119" s="26"/>
      <c r="I1119" s="26"/>
    </row>
    <row r="1120" spans="6:9" x14ac:dyDescent="0.25">
      <c r="F1120" s="26"/>
      <c r="I1120" s="26"/>
    </row>
    <row r="1121" spans="6:9" x14ac:dyDescent="0.25">
      <c r="F1121" s="26"/>
      <c r="I1121" s="26"/>
    </row>
    <row r="1122" spans="6:9" x14ac:dyDescent="0.25">
      <c r="F1122" s="26"/>
      <c r="I1122" s="26"/>
    </row>
    <row r="1123" spans="6:9" x14ac:dyDescent="0.25">
      <c r="F1123" s="26"/>
      <c r="I1123" s="26"/>
    </row>
    <row r="1124" spans="6:9" x14ac:dyDescent="0.25">
      <c r="F1124" s="26"/>
      <c r="I1124" s="26"/>
    </row>
    <row r="1125" spans="6:9" x14ac:dyDescent="0.25">
      <c r="F1125" s="26"/>
      <c r="I1125" s="26"/>
    </row>
    <row r="1126" spans="6:9" x14ac:dyDescent="0.25">
      <c r="F1126" s="26"/>
      <c r="I1126" s="26"/>
    </row>
    <row r="1127" spans="6:9" x14ac:dyDescent="0.25">
      <c r="F1127" s="26"/>
      <c r="I1127" s="26"/>
    </row>
    <row r="1128" spans="6:9" x14ac:dyDescent="0.25">
      <c r="F1128" s="26"/>
      <c r="I1128" s="26"/>
    </row>
    <row r="1129" spans="6:9" x14ac:dyDescent="0.25">
      <c r="F1129" s="26"/>
      <c r="I1129" s="26"/>
    </row>
    <row r="1130" spans="6:9" x14ac:dyDescent="0.25">
      <c r="F1130" s="26"/>
      <c r="I1130" s="26"/>
    </row>
    <row r="1131" spans="6:9" x14ac:dyDescent="0.25">
      <c r="F1131" s="26"/>
      <c r="I1131" s="26"/>
    </row>
    <row r="1132" spans="6:9" x14ac:dyDescent="0.25">
      <c r="F1132" s="26"/>
      <c r="I1132" s="26"/>
    </row>
    <row r="1133" spans="6:9" x14ac:dyDescent="0.25">
      <c r="F1133" s="26"/>
      <c r="I1133" s="26"/>
    </row>
    <row r="1134" spans="6:9" x14ac:dyDescent="0.25">
      <c r="F1134" s="26"/>
      <c r="I1134" s="26"/>
    </row>
    <row r="1135" spans="6:9" x14ac:dyDescent="0.25">
      <c r="F1135" s="26"/>
      <c r="I1135" s="26"/>
    </row>
    <row r="1136" spans="6:9" x14ac:dyDescent="0.25">
      <c r="F1136" s="26"/>
      <c r="I1136" s="26"/>
    </row>
    <row r="1137" spans="6:9" x14ac:dyDescent="0.25">
      <c r="F1137" s="26"/>
      <c r="I1137" s="26"/>
    </row>
    <row r="1138" spans="6:9" x14ac:dyDescent="0.25">
      <c r="F1138" s="26"/>
      <c r="I1138" s="26"/>
    </row>
    <row r="1139" spans="6:9" x14ac:dyDescent="0.25">
      <c r="F1139" s="26"/>
      <c r="I1139" s="26"/>
    </row>
    <row r="1140" spans="6:9" x14ac:dyDescent="0.25">
      <c r="F1140" s="26"/>
      <c r="I1140" s="26"/>
    </row>
    <row r="1141" spans="6:9" x14ac:dyDescent="0.25">
      <c r="F1141" s="26"/>
      <c r="I1141" s="26"/>
    </row>
    <row r="1142" spans="6:9" x14ac:dyDescent="0.25">
      <c r="F1142" s="26"/>
      <c r="I1142" s="26"/>
    </row>
    <row r="1143" spans="6:9" x14ac:dyDescent="0.25">
      <c r="F1143" s="26"/>
      <c r="I1143" s="26"/>
    </row>
    <row r="1144" spans="6:9" x14ac:dyDescent="0.25">
      <c r="F1144" s="26"/>
      <c r="I1144" s="26"/>
    </row>
    <row r="1145" spans="6:9" x14ac:dyDescent="0.25">
      <c r="F1145" s="26"/>
      <c r="I1145" s="26"/>
    </row>
    <row r="1146" spans="6:9" x14ac:dyDescent="0.25">
      <c r="F1146" s="26"/>
      <c r="I1146" s="26"/>
    </row>
    <row r="1147" spans="6:9" x14ac:dyDescent="0.25">
      <c r="F1147" s="26"/>
      <c r="I1147" s="26"/>
    </row>
    <row r="1148" spans="6:9" x14ac:dyDescent="0.25">
      <c r="F1148" s="26"/>
      <c r="I1148" s="26"/>
    </row>
    <row r="1149" spans="6:9" x14ac:dyDescent="0.25">
      <c r="F1149" s="26"/>
      <c r="I1149" s="26"/>
    </row>
    <row r="1150" spans="6:9" x14ac:dyDescent="0.25">
      <c r="F1150" s="26"/>
      <c r="I1150" s="26"/>
    </row>
    <row r="1151" spans="6:9" x14ac:dyDescent="0.25">
      <c r="F1151" s="26"/>
      <c r="I1151" s="26"/>
    </row>
    <row r="1152" spans="6:9" x14ac:dyDescent="0.25">
      <c r="F1152" s="26"/>
      <c r="I1152" s="26"/>
    </row>
    <row r="1153" spans="6:9" x14ac:dyDescent="0.25">
      <c r="F1153" s="26"/>
      <c r="I1153" s="26"/>
    </row>
    <row r="1154" spans="6:9" x14ac:dyDescent="0.25">
      <c r="F1154" s="26"/>
      <c r="I1154" s="26"/>
    </row>
    <row r="1155" spans="6:9" x14ac:dyDescent="0.25">
      <c r="F1155" s="26"/>
      <c r="I1155" s="26"/>
    </row>
    <row r="1156" spans="6:9" x14ac:dyDescent="0.25">
      <c r="F1156" s="26"/>
      <c r="I1156" s="26"/>
    </row>
    <row r="1157" spans="6:9" x14ac:dyDescent="0.25">
      <c r="F1157" s="26"/>
      <c r="I1157" s="26"/>
    </row>
    <row r="1158" spans="6:9" x14ac:dyDescent="0.25">
      <c r="F1158" s="26"/>
      <c r="I1158" s="26"/>
    </row>
    <row r="1159" spans="6:9" x14ac:dyDescent="0.25">
      <c r="F1159" s="26"/>
      <c r="I1159" s="26"/>
    </row>
    <row r="1160" spans="6:9" x14ac:dyDescent="0.25">
      <c r="F1160" s="26"/>
      <c r="I1160" s="26"/>
    </row>
    <row r="1161" spans="6:9" x14ac:dyDescent="0.25">
      <c r="F1161" s="26"/>
      <c r="I1161" s="26"/>
    </row>
    <row r="1162" spans="6:9" x14ac:dyDescent="0.25">
      <c r="F1162" s="26"/>
      <c r="I1162" s="26"/>
    </row>
    <row r="1163" spans="6:9" x14ac:dyDescent="0.25">
      <c r="F1163" s="26"/>
      <c r="I1163" s="26"/>
    </row>
    <row r="1164" spans="6:9" x14ac:dyDescent="0.25">
      <c r="F1164" s="26"/>
      <c r="I1164" s="26"/>
    </row>
    <row r="1165" spans="6:9" x14ac:dyDescent="0.25">
      <c r="F1165" s="26"/>
      <c r="I1165" s="26"/>
    </row>
    <row r="1166" spans="6:9" x14ac:dyDescent="0.25">
      <c r="F1166" s="26"/>
      <c r="I1166" s="26"/>
    </row>
    <row r="1167" spans="6:9" x14ac:dyDescent="0.25">
      <c r="F1167" s="26"/>
      <c r="I1167" s="26"/>
    </row>
    <row r="1168" spans="6:9" x14ac:dyDescent="0.25">
      <c r="F1168" s="26"/>
      <c r="I1168" s="26"/>
    </row>
    <row r="1169" spans="6:9" x14ac:dyDescent="0.25">
      <c r="F1169" s="26"/>
      <c r="I1169" s="26"/>
    </row>
    <row r="1170" spans="6:9" x14ac:dyDescent="0.25">
      <c r="F1170" s="26"/>
      <c r="I1170" s="26"/>
    </row>
    <row r="1171" spans="6:9" x14ac:dyDescent="0.25">
      <c r="F1171" s="26"/>
      <c r="I1171" s="26"/>
    </row>
    <row r="1172" spans="6:9" x14ac:dyDescent="0.25">
      <c r="F1172" s="26"/>
      <c r="I1172" s="26"/>
    </row>
    <row r="1173" spans="6:9" x14ac:dyDescent="0.25">
      <c r="F1173" s="26"/>
      <c r="I1173" s="26"/>
    </row>
    <row r="1174" spans="6:9" x14ac:dyDescent="0.25">
      <c r="F1174" s="26"/>
      <c r="I1174" s="26"/>
    </row>
    <row r="1175" spans="6:9" x14ac:dyDescent="0.25">
      <c r="F1175" s="26"/>
      <c r="I1175" s="26"/>
    </row>
    <row r="1176" spans="6:9" x14ac:dyDescent="0.25">
      <c r="F1176" s="26"/>
      <c r="I1176" s="26"/>
    </row>
    <row r="1177" spans="6:9" x14ac:dyDescent="0.25">
      <c r="F1177" s="26"/>
      <c r="I1177" s="26"/>
    </row>
    <row r="1178" spans="6:9" x14ac:dyDescent="0.25">
      <c r="F1178" s="26"/>
      <c r="I1178" s="26"/>
    </row>
    <row r="1179" spans="6:9" x14ac:dyDescent="0.25">
      <c r="F1179" s="26"/>
      <c r="I1179" s="26"/>
    </row>
    <row r="1180" spans="6:9" x14ac:dyDescent="0.25">
      <c r="F1180" s="26"/>
      <c r="I1180" s="26"/>
    </row>
    <row r="1181" spans="6:9" x14ac:dyDescent="0.25">
      <c r="F1181" s="26"/>
      <c r="I1181" s="26"/>
    </row>
    <row r="1182" spans="6:9" x14ac:dyDescent="0.25">
      <c r="F1182" s="26"/>
      <c r="I1182" s="26"/>
    </row>
    <row r="1183" spans="6:9" x14ac:dyDescent="0.25">
      <c r="F1183" s="26"/>
      <c r="I1183" s="26"/>
    </row>
    <row r="1184" spans="6:9" x14ac:dyDescent="0.25">
      <c r="F1184" s="26"/>
      <c r="I1184" s="26"/>
    </row>
    <row r="1185" spans="6:9" x14ac:dyDescent="0.25">
      <c r="F1185" s="26"/>
      <c r="I1185" s="26"/>
    </row>
    <row r="1186" spans="6:9" x14ac:dyDescent="0.25">
      <c r="F1186" s="26"/>
      <c r="I1186" s="26"/>
    </row>
    <row r="1187" spans="6:9" x14ac:dyDescent="0.25">
      <c r="F1187" s="26"/>
      <c r="I1187" s="26"/>
    </row>
    <row r="1188" spans="6:9" x14ac:dyDescent="0.25">
      <c r="F1188" s="26"/>
      <c r="I1188" s="26"/>
    </row>
    <row r="1189" spans="6:9" x14ac:dyDescent="0.25">
      <c r="F1189" s="26"/>
      <c r="I1189" s="26"/>
    </row>
    <row r="1190" spans="6:9" x14ac:dyDescent="0.25">
      <c r="F1190" s="26"/>
      <c r="I1190" s="26"/>
    </row>
    <row r="1191" spans="6:9" x14ac:dyDescent="0.25">
      <c r="F1191" s="26"/>
      <c r="I1191" s="26"/>
    </row>
    <row r="1192" spans="6:9" x14ac:dyDescent="0.25">
      <c r="F1192" s="26"/>
      <c r="I1192" s="26"/>
    </row>
    <row r="1193" spans="6:9" x14ac:dyDescent="0.25">
      <c r="F1193" s="26"/>
      <c r="I1193" s="26"/>
    </row>
    <row r="1194" spans="6:9" x14ac:dyDescent="0.25">
      <c r="F1194" s="26"/>
      <c r="I1194" s="26"/>
    </row>
    <row r="1195" spans="6:9" x14ac:dyDescent="0.25">
      <c r="F1195" s="26"/>
      <c r="I1195" s="26"/>
    </row>
    <row r="1196" spans="6:9" x14ac:dyDescent="0.25">
      <c r="F1196" s="26"/>
      <c r="I1196" s="26"/>
    </row>
    <row r="1197" spans="6:9" x14ac:dyDescent="0.25">
      <c r="F1197" s="26"/>
      <c r="I1197" s="26"/>
    </row>
    <row r="1198" spans="6:9" x14ac:dyDescent="0.25">
      <c r="F1198" s="26"/>
      <c r="I1198" s="26"/>
    </row>
    <row r="1199" spans="6:9" x14ac:dyDescent="0.25">
      <c r="F1199" s="26"/>
      <c r="I1199" s="26"/>
    </row>
    <row r="1200" spans="6:9" x14ac:dyDescent="0.25">
      <c r="F1200" s="26"/>
      <c r="I1200" s="26"/>
    </row>
    <row r="1201" spans="6:9" x14ac:dyDescent="0.25">
      <c r="F1201" s="26"/>
      <c r="I1201" s="26"/>
    </row>
    <row r="1202" spans="6:9" x14ac:dyDescent="0.25">
      <c r="F1202" s="26"/>
      <c r="I1202" s="26"/>
    </row>
    <row r="1203" spans="6:9" x14ac:dyDescent="0.25">
      <c r="F1203" s="26"/>
      <c r="I1203" s="26"/>
    </row>
    <row r="1204" spans="6:9" x14ac:dyDescent="0.25">
      <c r="F1204" s="26"/>
      <c r="I1204" s="26"/>
    </row>
    <row r="1205" spans="6:9" x14ac:dyDescent="0.25">
      <c r="F1205" s="26"/>
      <c r="I1205" s="26"/>
    </row>
    <row r="1206" spans="6:9" x14ac:dyDescent="0.25">
      <c r="F1206" s="26"/>
      <c r="I1206" s="26"/>
    </row>
    <row r="1207" spans="6:9" x14ac:dyDescent="0.25">
      <c r="F1207" s="26"/>
      <c r="I1207" s="26"/>
    </row>
    <row r="1208" spans="6:9" x14ac:dyDescent="0.25">
      <c r="F1208" s="26"/>
      <c r="I1208" s="26"/>
    </row>
    <row r="1209" spans="6:9" x14ac:dyDescent="0.25">
      <c r="F1209" s="26"/>
      <c r="I1209" s="26"/>
    </row>
    <row r="1210" spans="6:9" x14ac:dyDescent="0.25">
      <c r="F1210" s="26"/>
      <c r="I1210" s="26"/>
    </row>
    <row r="1211" spans="6:9" x14ac:dyDescent="0.25">
      <c r="F1211" s="26"/>
      <c r="I1211" s="26"/>
    </row>
    <row r="1212" spans="6:9" x14ac:dyDescent="0.25">
      <c r="F1212" s="26"/>
      <c r="I1212" s="26"/>
    </row>
    <row r="1213" spans="6:9" x14ac:dyDescent="0.25">
      <c r="F1213" s="26"/>
      <c r="I1213" s="26"/>
    </row>
    <row r="1214" spans="6:9" x14ac:dyDescent="0.25">
      <c r="F1214" s="26"/>
      <c r="I1214" s="26"/>
    </row>
    <row r="1215" spans="6:9" x14ac:dyDescent="0.25">
      <c r="F1215" s="26"/>
      <c r="I1215" s="26"/>
    </row>
    <row r="1216" spans="6:9" x14ac:dyDescent="0.25">
      <c r="F1216" s="26"/>
      <c r="I1216" s="26"/>
    </row>
    <row r="1217" spans="6:9" x14ac:dyDescent="0.25">
      <c r="F1217" s="26"/>
      <c r="I1217" s="26"/>
    </row>
    <row r="1218" spans="6:9" x14ac:dyDescent="0.25">
      <c r="F1218" s="26"/>
      <c r="I1218" s="26"/>
    </row>
    <row r="1219" spans="6:9" x14ac:dyDescent="0.25">
      <c r="F1219" s="26"/>
      <c r="I1219" s="26"/>
    </row>
    <row r="1220" spans="6:9" x14ac:dyDescent="0.25">
      <c r="F1220" s="26"/>
      <c r="I1220" s="26"/>
    </row>
    <row r="1221" spans="6:9" x14ac:dyDescent="0.25">
      <c r="F1221" s="26"/>
      <c r="I1221" s="26"/>
    </row>
    <row r="1222" spans="6:9" x14ac:dyDescent="0.25">
      <c r="F1222" s="26"/>
      <c r="I1222" s="26"/>
    </row>
    <row r="1223" spans="6:9" x14ac:dyDescent="0.25">
      <c r="F1223" s="26"/>
      <c r="I1223" s="26"/>
    </row>
    <row r="1224" spans="6:9" x14ac:dyDescent="0.25">
      <c r="F1224" s="26"/>
      <c r="I1224" s="26"/>
    </row>
    <row r="1225" spans="6:9" x14ac:dyDescent="0.25">
      <c r="F1225" s="26"/>
      <c r="I1225" s="26"/>
    </row>
    <row r="1226" spans="6:9" x14ac:dyDescent="0.25">
      <c r="F1226" s="26"/>
      <c r="I1226" s="26"/>
    </row>
    <row r="1227" spans="6:9" x14ac:dyDescent="0.25">
      <c r="F1227" s="26"/>
      <c r="I1227" s="26"/>
    </row>
    <row r="1228" spans="6:9" x14ac:dyDescent="0.25">
      <c r="F1228" s="26"/>
      <c r="I1228" s="26"/>
    </row>
    <row r="1229" spans="6:9" x14ac:dyDescent="0.25">
      <c r="F1229" s="26"/>
      <c r="I1229" s="26"/>
    </row>
    <row r="1230" spans="6:9" x14ac:dyDescent="0.25">
      <c r="F1230" s="26"/>
      <c r="I1230" s="26"/>
    </row>
    <row r="1231" spans="6:9" x14ac:dyDescent="0.25">
      <c r="F1231" s="26"/>
      <c r="I1231" s="26"/>
    </row>
    <row r="1232" spans="6:9" x14ac:dyDescent="0.25">
      <c r="F1232" s="26"/>
      <c r="I1232" s="26"/>
    </row>
    <row r="1233" spans="6:9" x14ac:dyDescent="0.25">
      <c r="F1233" s="26"/>
      <c r="I1233" s="26"/>
    </row>
    <row r="1234" spans="6:9" x14ac:dyDescent="0.25">
      <c r="F1234" s="26"/>
      <c r="I1234" s="26"/>
    </row>
    <row r="1235" spans="6:9" x14ac:dyDescent="0.25">
      <c r="F1235" s="26"/>
      <c r="I1235" s="26"/>
    </row>
    <row r="1236" spans="6:9" x14ac:dyDescent="0.25">
      <c r="F1236" s="26"/>
      <c r="I1236" s="26"/>
    </row>
    <row r="1237" spans="6:9" x14ac:dyDescent="0.25">
      <c r="F1237" s="26"/>
      <c r="I1237" s="26"/>
    </row>
    <row r="1238" spans="6:9" x14ac:dyDescent="0.25">
      <c r="F1238" s="26"/>
      <c r="I1238" s="26"/>
    </row>
    <row r="1239" spans="6:9" x14ac:dyDescent="0.25">
      <c r="F1239" s="26"/>
      <c r="I1239" s="26"/>
    </row>
    <row r="1240" spans="6:9" x14ac:dyDescent="0.25">
      <c r="F1240" s="26"/>
      <c r="I1240" s="26"/>
    </row>
    <row r="1241" spans="6:9" x14ac:dyDescent="0.25">
      <c r="F1241" s="26"/>
      <c r="I1241" s="26"/>
    </row>
    <row r="1242" spans="6:9" x14ac:dyDescent="0.25">
      <c r="F1242" s="26"/>
      <c r="I1242" s="26"/>
    </row>
    <row r="1243" spans="6:9" x14ac:dyDescent="0.25">
      <c r="F1243" s="26"/>
      <c r="I1243" s="26"/>
    </row>
    <row r="1244" spans="6:9" x14ac:dyDescent="0.25">
      <c r="F1244" s="26"/>
      <c r="I1244" s="26"/>
    </row>
    <row r="1245" spans="6:9" x14ac:dyDescent="0.25">
      <c r="F1245" s="26"/>
      <c r="I1245" s="26"/>
    </row>
    <row r="1246" spans="6:9" x14ac:dyDescent="0.25">
      <c r="F1246" s="26"/>
      <c r="I1246" s="26"/>
    </row>
    <row r="1247" spans="6:9" x14ac:dyDescent="0.25">
      <c r="F1247" s="26"/>
      <c r="I1247" s="26"/>
    </row>
    <row r="1248" spans="6:9" x14ac:dyDescent="0.25">
      <c r="F1248" s="26"/>
      <c r="I1248" s="26"/>
    </row>
    <row r="1249" spans="6:9" x14ac:dyDescent="0.25">
      <c r="F1249" s="26"/>
      <c r="I1249" s="26"/>
    </row>
    <row r="1250" spans="6:9" x14ac:dyDescent="0.25">
      <c r="F1250" s="26"/>
      <c r="I1250" s="26"/>
    </row>
    <row r="1251" spans="6:9" x14ac:dyDescent="0.25">
      <c r="F1251" s="26"/>
      <c r="I1251" s="26"/>
    </row>
    <row r="1252" spans="6:9" x14ac:dyDescent="0.25">
      <c r="F1252" s="26"/>
      <c r="I1252" s="26"/>
    </row>
    <row r="1253" spans="6:9" x14ac:dyDescent="0.25">
      <c r="F1253" s="26"/>
      <c r="I1253" s="26"/>
    </row>
    <row r="1254" spans="6:9" x14ac:dyDescent="0.25">
      <c r="F1254" s="26"/>
      <c r="I1254" s="26"/>
    </row>
    <row r="1255" spans="6:9" x14ac:dyDescent="0.25">
      <c r="F1255" s="26"/>
      <c r="I1255" s="26"/>
    </row>
    <row r="1256" spans="6:9" x14ac:dyDescent="0.25">
      <c r="F1256" s="26"/>
      <c r="I1256" s="26"/>
    </row>
    <row r="1257" spans="6:9" x14ac:dyDescent="0.25">
      <c r="F1257" s="26"/>
      <c r="I1257" s="26"/>
    </row>
    <row r="1258" spans="6:9" x14ac:dyDescent="0.25">
      <c r="F1258" s="26"/>
      <c r="I1258" s="26"/>
    </row>
    <row r="1259" spans="6:9" x14ac:dyDescent="0.25">
      <c r="F1259" s="26"/>
      <c r="I1259" s="26"/>
    </row>
    <row r="1260" spans="6:9" x14ac:dyDescent="0.25">
      <c r="F1260" s="26"/>
      <c r="I1260" s="26"/>
    </row>
    <row r="1261" spans="6:9" x14ac:dyDescent="0.25">
      <c r="F1261" s="26"/>
      <c r="I1261" s="26"/>
    </row>
    <row r="1262" spans="6:9" x14ac:dyDescent="0.25">
      <c r="F1262" s="26"/>
      <c r="I1262" s="26"/>
    </row>
    <row r="1263" spans="6:9" x14ac:dyDescent="0.25">
      <c r="F1263" s="26"/>
      <c r="I1263" s="26"/>
    </row>
    <row r="1264" spans="6:9" x14ac:dyDescent="0.25">
      <c r="F1264" s="26"/>
      <c r="I1264" s="26"/>
    </row>
    <row r="1265" spans="6:9" x14ac:dyDescent="0.25">
      <c r="F1265" s="26"/>
      <c r="I1265" s="26"/>
    </row>
    <row r="1266" spans="6:9" x14ac:dyDescent="0.25">
      <c r="F1266" s="26"/>
      <c r="I1266" s="26"/>
    </row>
    <row r="1267" spans="6:9" x14ac:dyDescent="0.25">
      <c r="F1267" s="26"/>
      <c r="I1267" s="26"/>
    </row>
    <row r="1268" spans="6:9" x14ac:dyDescent="0.25">
      <c r="F1268" s="26"/>
      <c r="I1268" s="26"/>
    </row>
    <row r="1269" spans="6:9" x14ac:dyDescent="0.25">
      <c r="F1269" s="26"/>
      <c r="I1269" s="26"/>
    </row>
    <row r="1270" spans="6:9" x14ac:dyDescent="0.25">
      <c r="F1270" s="26"/>
      <c r="I1270" s="26"/>
    </row>
    <row r="1271" spans="6:9" x14ac:dyDescent="0.25">
      <c r="F1271" s="26"/>
      <c r="I1271" s="26"/>
    </row>
    <row r="1272" spans="6:9" x14ac:dyDescent="0.25">
      <c r="F1272" s="26"/>
      <c r="I1272" s="26"/>
    </row>
    <row r="1273" spans="6:9" x14ac:dyDescent="0.25">
      <c r="F1273" s="26"/>
      <c r="I1273" s="26"/>
    </row>
    <row r="1274" spans="6:9" x14ac:dyDescent="0.25">
      <c r="F1274" s="26"/>
      <c r="I1274" s="26"/>
    </row>
    <row r="1275" spans="6:9" x14ac:dyDescent="0.25">
      <c r="F1275" s="26"/>
      <c r="I1275" s="26"/>
    </row>
    <row r="1276" spans="6:9" x14ac:dyDescent="0.25">
      <c r="F1276" s="26"/>
      <c r="I1276" s="26"/>
    </row>
    <row r="1277" spans="6:9" x14ac:dyDescent="0.25">
      <c r="F1277" s="26"/>
      <c r="I1277" s="26"/>
    </row>
    <row r="1278" spans="6:9" x14ac:dyDescent="0.25">
      <c r="F1278" s="26"/>
      <c r="I1278" s="26"/>
    </row>
    <row r="1279" spans="6:9" x14ac:dyDescent="0.25">
      <c r="F1279" s="26"/>
      <c r="I1279" s="26"/>
    </row>
    <row r="1280" spans="6:9" x14ac:dyDescent="0.25">
      <c r="F1280" s="26"/>
      <c r="I1280" s="26"/>
    </row>
    <row r="1281" spans="6:9" x14ac:dyDescent="0.25">
      <c r="F1281" s="26"/>
      <c r="I1281" s="26"/>
    </row>
    <row r="1282" spans="6:9" x14ac:dyDescent="0.25">
      <c r="F1282" s="26"/>
      <c r="I1282" s="26"/>
    </row>
    <row r="1283" spans="6:9" x14ac:dyDescent="0.25">
      <c r="F1283" s="26"/>
      <c r="I1283" s="26"/>
    </row>
    <row r="1284" spans="6:9" x14ac:dyDescent="0.25">
      <c r="F1284" s="26"/>
      <c r="I1284" s="26"/>
    </row>
    <row r="1285" spans="6:9" x14ac:dyDescent="0.25">
      <c r="F1285" s="26"/>
      <c r="I1285" s="26"/>
    </row>
    <row r="1286" spans="6:9" x14ac:dyDescent="0.25">
      <c r="F1286" s="26"/>
      <c r="I1286" s="26"/>
    </row>
    <row r="1287" spans="6:9" x14ac:dyDescent="0.25">
      <c r="F1287" s="26"/>
      <c r="I1287" s="26"/>
    </row>
    <row r="1288" spans="6:9" x14ac:dyDescent="0.25">
      <c r="F1288" s="26"/>
      <c r="I1288" s="26"/>
    </row>
    <row r="1289" spans="6:9" x14ac:dyDescent="0.25">
      <c r="F1289" s="26"/>
      <c r="I1289" s="26"/>
    </row>
    <row r="1290" spans="6:9" x14ac:dyDescent="0.25">
      <c r="F1290" s="26"/>
      <c r="I1290" s="26"/>
    </row>
    <row r="1291" spans="6:9" x14ac:dyDescent="0.25">
      <c r="F1291" s="26"/>
      <c r="I1291" s="26"/>
    </row>
    <row r="1292" spans="6:9" x14ac:dyDescent="0.25">
      <c r="F1292" s="26"/>
      <c r="I1292" s="26"/>
    </row>
    <row r="1293" spans="6:9" x14ac:dyDescent="0.25">
      <c r="F1293" s="26"/>
      <c r="I1293" s="26"/>
    </row>
    <row r="1294" spans="6:9" x14ac:dyDescent="0.25">
      <c r="F1294" s="26"/>
      <c r="I1294" s="26"/>
    </row>
    <row r="1295" spans="6:9" x14ac:dyDescent="0.25">
      <c r="F1295" s="26"/>
      <c r="I1295" s="26"/>
    </row>
    <row r="1296" spans="6:9" x14ac:dyDescent="0.25">
      <c r="F1296" s="26"/>
      <c r="I1296" s="26"/>
    </row>
    <row r="1297" spans="6:9" x14ac:dyDescent="0.25">
      <c r="F1297" s="26"/>
      <c r="I1297" s="26"/>
    </row>
    <row r="1298" spans="6:9" x14ac:dyDescent="0.25">
      <c r="F1298" s="26"/>
      <c r="I1298" s="26"/>
    </row>
    <row r="1299" spans="6:9" x14ac:dyDescent="0.25">
      <c r="F1299" s="26"/>
      <c r="I1299" s="26"/>
    </row>
    <row r="1300" spans="6:9" x14ac:dyDescent="0.25">
      <c r="F1300" s="26"/>
      <c r="I1300" s="26"/>
    </row>
    <row r="1301" spans="6:9" x14ac:dyDescent="0.25">
      <c r="F1301" s="26"/>
      <c r="I1301" s="26"/>
    </row>
    <row r="1302" spans="6:9" x14ac:dyDescent="0.25">
      <c r="F1302" s="26"/>
      <c r="I1302" s="26"/>
    </row>
    <row r="1303" spans="6:9" x14ac:dyDescent="0.25">
      <c r="F1303" s="26"/>
      <c r="I1303" s="26"/>
    </row>
    <row r="1304" spans="6:9" x14ac:dyDescent="0.25">
      <c r="F1304" s="26"/>
      <c r="I1304" s="26"/>
    </row>
    <row r="1305" spans="6:9" x14ac:dyDescent="0.25">
      <c r="F1305" s="26"/>
      <c r="I1305" s="26"/>
    </row>
    <row r="1306" spans="6:9" x14ac:dyDescent="0.25">
      <c r="F1306" s="26"/>
      <c r="I1306" s="26"/>
    </row>
    <row r="1307" spans="6:9" x14ac:dyDescent="0.25">
      <c r="F1307" s="26"/>
      <c r="I1307" s="26"/>
    </row>
    <row r="1308" spans="6:9" x14ac:dyDescent="0.25">
      <c r="F1308" s="26"/>
      <c r="I1308" s="26"/>
    </row>
    <row r="1309" spans="6:9" x14ac:dyDescent="0.25">
      <c r="F1309" s="26"/>
      <c r="I1309" s="26"/>
    </row>
    <row r="1310" spans="6:9" x14ac:dyDescent="0.25">
      <c r="F1310" s="26"/>
      <c r="I1310" s="26"/>
    </row>
    <row r="1311" spans="6:9" x14ac:dyDescent="0.25">
      <c r="F1311" s="26"/>
      <c r="I1311" s="26"/>
    </row>
    <row r="1312" spans="6:9" x14ac:dyDescent="0.25">
      <c r="F1312" s="26"/>
      <c r="I1312" s="26"/>
    </row>
    <row r="1313" spans="6:9" x14ac:dyDescent="0.25">
      <c r="F1313" s="26"/>
      <c r="I1313" s="26"/>
    </row>
    <row r="1314" spans="6:9" x14ac:dyDescent="0.25">
      <c r="F1314" s="26"/>
      <c r="I1314" s="26"/>
    </row>
    <row r="1315" spans="6:9" x14ac:dyDescent="0.25">
      <c r="F1315" s="26"/>
      <c r="I1315" s="26"/>
    </row>
    <row r="1316" spans="6:9" x14ac:dyDescent="0.25">
      <c r="F1316" s="26"/>
      <c r="I1316" s="26"/>
    </row>
    <row r="1317" spans="6:9" x14ac:dyDescent="0.25">
      <c r="F1317" s="26"/>
      <c r="I1317" s="26"/>
    </row>
    <row r="1318" spans="6:9" x14ac:dyDescent="0.25">
      <c r="F1318" s="26"/>
      <c r="I1318" s="26"/>
    </row>
    <row r="1319" spans="6:9" x14ac:dyDescent="0.25">
      <c r="F1319" s="26"/>
      <c r="I1319" s="26"/>
    </row>
    <row r="1320" spans="6:9" x14ac:dyDescent="0.25">
      <c r="F1320" s="26"/>
      <c r="I1320" s="26"/>
    </row>
    <row r="1321" spans="6:9" x14ac:dyDescent="0.25">
      <c r="F1321" s="26"/>
      <c r="I1321" s="26"/>
    </row>
    <row r="1322" spans="6:9" x14ac:dyDescent="0.25">
      <c r="F1322" s="26"/>
      <c r="I1322" s="26"/>
    </row>
    <row r="1323" spans="6:9" x14ac:dyDescent="0.25">
      <c r="F1323" s="26"/>
      <c r="I1323" s="26"/>
    </row>
    <row r="1324" spans="6:9" x14ac:dyDescent="0.25">
      <c r="F1324" s="26"/>
      <c r="I1324" s="26"/>
    </row>
    <row r="1325" spans="6:9" x14ac:dyDescent="0.25">
      <c r="F1325" s="26"/>
      <c r="I1325" s="26"/>
    </row>
    <row r="1326" spans="6:9" x14ac:dyDescent="0.25">
      <c r="F1326" s="26"/>
      <c r="I1326" s="26"/>
    </row>
    <row r="1327" spans="6:9" x14ac:dyDescent="0.25">
      <c r="F1327" s="26"/>
      <c r="I1327" s="26"/>
    </row>
    <row r="1328" spans="6:9" x14ac:dyDescent="0.25">
      <c r="F1328" s="26"/>
      <c r="I1328" s="26"/>
    </row>
    <row r="1329" spans="6:9" x14ac:dyDescent="0.25">
      <c r="F1329" s="26"/>
      <c r="I1329" s="26"/>
    </row>
    <row r="1330" spans="6:9" x14ac:dyDescent="0.25">
      <c r="F1330" s="26"/>
      <c r="I1330" s="26"/>
    </row>
    <row r="1331" spans="6:9" x14ac:dyDescent="0.25">
      <c r="F1331" s="26"/>
      <c r="I1331" s="26"/>
    </row>
    <row r="1332" spans="6:9" x14ac:dyDescent="0.25">
      <c r="F1332" s="26"/>
      <c r="I1332" s="26"/>
    </row>
    <row r="1333" spans="6:9" x14ac:dyDescent="0.25">
      <c r="F1333" s="26"/>
      <c r="I1333" s="26"/>
    </row>
    <row r="1334" spans="6:9" x14ac:dyDescent="0.25">
      <c r="F1334" s="26"/>
      <c r="I1334" s="26"/>
    </row>
    <row r="1335" spans="6:9" x14ac:dyDescent="0.25">
      <c r="F1335" s="26"/>
      <c r="I1335" s="26"/>
    </row>
    <row r="1336" spans="6:9" x14ac:dyDescent="0.25">
      <c r="F1336" s="26"/>
      <c r="I1336" s="26"/>
    </row>
    <row r="1337" spans="6:9" x14ac:dyDescent="0.25">
      <c r="F1337" s="26"/>
      <c r="I1337" s="26"/>
    </row>
    <row r="1338" spans="6:9" x14ac:dyDescent="0.25">
      <c r="F1338" s="26"/>
      <c r="I1338" s="26"/>
    </row>
    <row r="1339" spans="6:9" x14ac:dyDescent="0.25">
      <c r="F1339" s="26"/>
      <c r="I1339" s="26"/>
    </row>
    <row r="1340" spans="6:9" x14ac:dyDescent="0.25">
      <c r="F1340" s="26"/>
      <c r="I1340" s="26"/>
    </row>
    <row r="1341" spans="6:9" x14ac:dyDescent="0.25">
      <c r="F1341" s="26"/>
      <c r="I1341" s="26"/>
    </row>
    <row r="1342" spans="6:9" x14ac:dyDescent="0.25">
      <c r="F1342" s="26"/>
      <c r="I1342" s="26"/>
    </row>
    <row r="1343" spans="6:9" x14ac:dyDescent="0.25">
      <c r="F1343" s="26"/>
      <c r="I1343" s="26"/>
    </row>
    <row r="1344" spans="6:9" x14ac:dyDescent="0.25">
      <c r="F1344" s="26"/>
      <c r="I1344" s="26"/>
    </row>
    <row r="1345" spans="6:9" x14ac:dyDescent="0.25">
      <c r="F1345" s="26"/>
      <c r="I1345" s="26"/>
    </row>
    <row r="1346" spans="6:9" x14ac:dyDescent="0.25">
      <c r="F1346" s="26"/>
      <c r="I1346" s="26"/>
    </row>
    <row r="1347" spans="6:9" x14ac:dyDescent="0.25">
      <c r="F1347" s="26"/>
      <c r="I1347" s="26"/>
    </row>
    <row r="1348" spans="6:9" x14ac:dyDescent="0.25">
      <c r="F1348" s="26"/>
      <c r="I1348" s="26"/>
    </row>
    <row r="1349" spans="6:9" x14ac:dyDescent="0.25">
      <c r="F1349" s="26"/>
      <c r="I1349" s="26"/>
    </row>
    <row r="1350" spans="6:9" x14ac:dyDescent="0.25">
      <c r="F1350" s="26"/>
      <c r="I1350" s="26"/>
    </row>
    <row r="1351" spans="6:9" x14ac:dyDescent="0.25">
      <c r="F1351" s="26"/>
      <c r="I1351" s="26"/>
    </row>
    <row r="1352" spans="6:9" x14ac:dyDescent="0.25">
      <c r="F1352" s="26"/>
      <c r="I1352" s="26"/>
    </row>
    <row r="1353" spans="6:9" x14ac:dyDescent="0.25">
      <c r="F1353" s="26"/>
      <c r="I1353" s="26"/>
    </row>
    <row r="1354" spans="6:9" x14ac:dyDescent="0.25">
      <c r="F1354" s="26"/>
      <c r="I1354" s="26"/>
    </row>
    <row r="1355" spans="6:9" x14ac:dyDescent="0.25">
      <c r="F1355" s="26"/>
      <c r="I1355" s="26"/>
    </row>
    <row r="1356" spans="6:9" x14ac:dyDescent="0.25">
      <c r="F1356" s="26"/>
      <c r="I1356" s="26"/>
    </row>
    <row r="1357" spans="6:9" x14ac:dyDescent="0.25">
      <c r="F1357" s="26"/>
      <c r="I1357" s="26"/>
    </row>
    <row r="1358" spans="6:9" x14ac:dyDescent="0.25">
      <c r="F1358" s="26"/>
      <c r="I1358" s="26"/>
    </row>
    <row r="1359" spans="6:9" x14ac:dyDescent="0.25">
      <c r="F1359" s="26"/>
      <c r="I1359" s="26"/>
    </row>
    <row r="1360" spans="6:9" x14ac:dyDescent="0.25">
      <c r="F1360" s="26"/>
      <c r="I1360" s="26"/>
    </row>
    <row r="1361" spans="6:9" x14ac:dyDescent="0.25">
      <c r="F1361" s="26"/>
      <c r="I1361" s="26"/>
    </row>
    <row r="1362" spans="6:9" x14ac:dyDescent="0.25">
      <c r="F1362" s="26"/>
      <c r="I1362" s="26"/>
    </row>
    <row r="1363" spans="6:9" x14ac:dyDescent="0.25">
      <c r="F1363" s="26"/>
      <c r="I1363" s="26"/>
    </row>
    <row r="1364" spans="6:9" x14ac:dyDescent="0.25">
      <c r="F1364" s="26"/>
      <c r="I1364" s="26"/>
    </row>
    <row r="1365" spans="6:9" x14ac:dyDescent="0.25">
      <c r="F1365" s="26"/>
      <c r="I1365" s="26"/>
    </row>
    <row r="1366" spans="6:9" x14ac:dyDescent="0.25">
      <c r="F1366" s="26"/>
      <c r="I1366" s="26"/>
    </row>
    <row r="1367" spans="6:9" x14ac:dyDescent="0.25">
      <c r="F1367" s="26"/>
      <c r="I1367" s="26"/>
    </row>
    <row r="1368" spans="6:9" x14ac:dyDescent="0.25">
      <c r="F1368" s="26"/>
      <c r="I1368" s="26"/>
    </row>
    <row r="1369" spans="6:9" x14ac:dyDescent="0.25">
      <c r="F1369" s="26"/>
      <c r="I1369" s="26"/>
    </row>
    <row r="1370" spans="6:9" x14ac:dyDescent="0.25">
      <c r="F1370" s="26"/>
      <c r="I1370" s="26"/>
    </row>
    <row r="1371" spans="6:9" x14ac:dyDescent="0.25">
      <c r="F1371" s="26"/>
      <c r="I1371" s="26"/>
    </row>
    <row r="1372" spans="6:9" x14ac:dyDescent="0.25">
      <c r="F1372" s="26"/>
      <c r="I1372" s="26"/>
    </row>
    <row r="1373" spans="6:9" x14ac:dyDescent="0.25">
      <c r="F1373" s="26"/>
      <c r="I1373" s="26"/>
    </row>
    <row r="1374" spans="6:9" x14ac:dyDescent="0.25">
      <c r="F1374" s="26"/>
      <c r="I1374" s="26"/>
    </row>
    <row r="1375" spans="6:9" x14ac:dyDescent="0.25">
      <c r="F1375" s="26"/>
      <c r="I1375" s="26"/>
    </row>
    <row r="1376" spans="6:9" x14ac:dyDescent="0.25">
      <c r="F1376" s="26"/>
      <c r="I1376" s="26"/>
    </row>
    <row r="1377" spans="6:9" x14ac:dyDescent="0.25">
      <c r="F1377" s="26"/>
      <c r="I1377" s="26"/>
    </row>
    <row r="1378" spans="6:9" x14ac:dyDescent="0.25">
      <c r="F1378" s="26"/>
      <c r="I1378" s="26"/>
    </row>
    <row r="1379" spans="6:9" x14ac:dyDescent="0.25">
      <c r="F1379" s="26"/>
      <c r="I1379" s="26"/>
    </row>
    <row r="1380" spans="6:9" x14ac:dyDescent="0.25">
      <c r="F1380" s="26"/>
      <c r="I1380" s="26"/>
    </row>
    <row r="1381" spans="6:9" x14ac:dyDescent="0.25">
      <c r="F1381" s="26"/>
      <c r="I1381" s="26"/>
    </row>
    <row r="1382" spans="6:9" x14ac:dyDescent="0.25">
      <c r="F1382" s="26"/>
      <c r="I1382" s="26"/>
    </row>
    <row r="1383" spans="6:9" x14ac:dyDescent="0.25">
      <c r="F1383" s="26"/>
      <c r="I1383" s="26"/>
    </row>
    <row r="1384" spans="6:9" x14ac:dyDescent="0.25">
      <c r="F1384" s="26"/>
      <c r="I1384" s="26"/>
    </row>
    <row r="1385" spans="6:9" x14ac:dyDescent="0.25">
      <c r="F1385" s="26"/>
      <c r="I1385" s="26"/>
    </row>
    <row r="1386" spans="6:9" x14ac:dyDescent="0.25">
      <c r="F1386" s="26"/>
      <c r="I1386" s="26"/>
    </row>
    <row r="1387" spans="6:9" x14ac:dyDescent="0.25">
      <c r="F1387" s="26"/>
      <c r="I1387" s="26"/>
    </row>
    <row r="1388" spans="6:9" x14ac:dyDescent="0.25">
      <c r="F1388" s="26"/>
      <c r="I1388" s="26"/>
    </row>
    <row r="1389" spans="6:9" x14ac:dyDescent="0.25">
      <c r="F1389" s="26"/>
      <c r="I1389" s="26"/>
    </row>
    <row r="1390" spans="6:9" x14ac:dyDescent="0.25">
      <c r="F1390" s="26"/>
      <c r="I1390" s="26"/>
    </row>
    <row r="1391" spans="6:9" x14ac:dyDescent="0.25">
      <c r="F1391" s="26"/>
      <c r="I1391" s="26"/>
    </row>
    <row r="1392" spans="6:9" x14ac:dyDescent="0.25">
      <c r="F1392" s="26"/>
      <c r="I1392" s="26"/>
    </row>
    <row r="1393" spans="6:9" x14ac:dyDescent="0.25">
      <c r="F1393" s="26"/>
      <c r="I1393" s="26"/>
    </row>
    <row r="1394" spans="6:9" x14ac:dyDescent="0.25">
      <c r="F1394" s="26"/>
      <c r="I1394" s="26"/>
    </row>
    <row r="1395" spans="6:9" x14ac:dyDescent="0.25">
      <c r="F1395" s="26"/>
      <c r="I1395" s="26"/>
    </row>
    <row r="1396" spans="6:9" x14ac:dyDescent="0.25">
      <c r="F1396" s="26"/>
      <c r="I1396" s="26"/>
    </row>
    <row r="1397" spans="6:9" x14ac:dyDescent="0.25">
      <c r="F1397" s="26"/>
      <c r="I1397" s="26"/>
    </row>
    <row r="1398" spans="6:9" x14ac:dyDescent="0.25">
      <c r="F1398" s="26"/>
      <c r="I1398" s="26"/>
    </row>
    <row r="1399" spans="6:9" x14ac:dyDescent="0.25">
      <c r="F1399" s="26"/>
      <c r="I1399" s="26"/>
    </row>
    <row r="1400" spans="6:9" x14ac:dyDescent="0.25">
      <c r="F1400" s="26"/>
      <c r="I1400" s="26"/>
    </row>
    <row r="1401" spans="6:9" x14ac:dyDescent="0.25">
      <c r="F1401" s="26"/>
      <c r="I1401" s="26"/>
    </row>
    <row r="1402" spans="6:9" x14ac:dyDescent="0.25">
      <c r="F1402" s="26"/>
      <c r="I1402" s="26"/>
    </row>
    <row r="1403" spans="6:9" x14ac:dyDescent="0.25">
      <c r="F1403" s="26"/>
      <c r="I1403" s="26"/>
    </row>
    <row r="1404" spans="6:9" x14ac:dyDescent="0.25">
      <c r="F1404" s="26"/>
      <c r="I1404" s="26"/>
    </row>
    <row r="1405" spans="6:9" x14ac:dyDescent="0.25">
      <c r="F1405" s="26"/>
      <c r="I1405" s="26"/>
    </row>
    <row r="1406" spans="6:9" x14ac:dyDescent="0.25">
      <c r="F1406" s="26"/>
      <c r="I1406" s="26"/>
    </row>
    <row r="1407" spans="6:9" x14ac:dyDescent="0.25">
      <c r="F1407" s="26"/>
      <c r="I1407" s="26"/>
    </row>
    <row r="1408" spans="6:9" x14ac:dyDescent="0.25">
      <c r="F1408" s="26"/>
      <c r="I1408" s="26"/>
    </row>
    <row r="1409" spans="6:9" x14ac:dyDescent="0.25">
      <c r="F1409" s="26"/>
      <c r="I1409" s="26"/>
    </row>
    <row r="1410" spans="6:9" x14ac:dyDescent="0.25">
      <c r="F1410" s="26"/>
      <c r="I1410" s="26"/>
    </row>
    <row r="1411" spans="6:9" x14ac:dyDescent="0.25">
      <c r="F1411" s="26"/>
      <c r="I1411" s="26"/>
    </row>
    <row r="1412" spans="6:9" x14ac:dyDescent="0.25">
      <c r="F1412" s="26"/>
      <c r="I1412" s="26"/>
    </row>
    <row r="1413" spans="6:9" x14ac:dyDescent="0.25">
      <c r="F1413" s="26"/>
      <c r="I1413" s="26"/>
    </row>
    <row r="1414" spans="6:9" x14ac:dyDescent="0.25">
      <c r="F1414" s="26"/>
      <c r="I1414" s="26"/>
    </row>
    <row r="1415" spans="6:9" x14ac:dyDescent="0.25">
      <c r="F1415" s="26"/>
      <c r="I1415" s="26"/>
    </row>
    <row r="1416" spans="6:9" x14ac:dyDescent="0.25">
      <c r="F1416" s="26"/>
      <c r="I1416" s="26"/>
    </row>
    <row r="1417" spans="6:9" x14ac:dyDescent="0.25">
      <c r="F1417" s="26"/>
      <c r="I1417" s="26"/>
    </row>
    <row r="1418" spans="6:9" x14ac:dyDescent="0.25">
      <c r="F1418" s="26"/>
      <c r="I1418" s="26"/>
    </row>
    <row r="1419" spans="6:9" x14ac:dyDescent="0.25">
      <c r="F1419" s="26"/>
      <c r="I1419" s="26"/>
    </row>
    <row r="1420" spans="6:9" x14ac:dyDescent="0.25">
      <c r="F1420" s="26"/>
      <c r="I1420" s="26"/>
    </row>
    <row r="1421" spans="6:9" x14ac:dyDescent="0.25">
      <c r="F1421" s="26"/>
      <c r="I1421" s="26"/>
    </row>
    <row r="1422" spans="6:9" x14ac:dyDescent="0.25">
      <c r="F1422" s="26"/>
      <c r="I1422" s="26"/>
    </row>
    <row r="1423" spans="6:9" x14ac:dyDescent="0.25">
      <c r="F1423" s="26"/>
      <c r="I1423" s="26"/>
    </row>
    <row r="1424" spans="6:9" x14ac:dyDescent="0.25">
      <c r="F1424" s="26"/>
      <c r="I1424" s="26"/>
    </row>
    <row r="1425" spans="6:9" x14ac:dyDescent="0.25">
      <c r="F1425" s="26"/>
      <c r="I1425" s="26"/>
    </row>
    <row r="1426" spans="6:9" x14ac:dyDescent="0.25">
      <c r="F1426" s="26"/>
      <c r="I1426" s="26"/>
    </row>
    <row r="1427" spans="6:9" x14ac:dyDescent="0.25">
      <c r="F1427" s="26"/>
      <c r="I1427" s="26"/>
    </row>
    <row r="1428" spans="6:9" x14ac:dyDescent="0.25">
      <c r="F1428" s="26"/>
      <c r="I1428" s="26"/>
    </row>
    <row r="1429" spans="6:9" x14ac:dyDescent="0.25">
      <c r="F1429" s="26"/>
      <c r="I1429" s="26"/>
    </row>
    <row r="1430" spans="6:9" x14ac:dyDescent="0.25">
      <c r="F1430" s="26"/>
      <c r="I1430" s="26"/>
    </row>
    <row r="1431" spans="6:9" x14ac:dyDescent="0.25">
      <c r="F1431" s="26"/>
      <c r="I1431" s="26"/>
    </row>
    <row r="1432" spans="6:9" x14ac:dyDescent="0.25">
      <c r="F1432" s="26"/>
      <c r="I1432" s="26"/>
    </row>
    <row r="1433" spans="6:9" x14ac:dyDescent="0.25">
      <c r="F1433" s="26"/>
      <c r="I1433" s="26"/>
    </row>
    <row r="1434" spans="6:9" x14ac:dyDescent="0.25">
      <c r="F1434" s="26"/>
      <c r="I1434" s="26"/>
    </row>
    <row r="1435" spans="6:9" x14ac:dyDescent="0.25">
      <c r="F1435" s="26"/>
      <c r="I1435" s="26"/>
    </row>
    <row r="1436" spans="6:9" x14ac:dyDescent="0.25">
      <c r="F1436" s="26"/>
      <c r="I1436" s="26"/>
    </row>
    <row r="1437" spans="6:9" x14ac:dyDescent="0.25">
      <c r="F1437" s="26"/>
      <c r="I1437" s="26"/>
    </row>
    <row r="1438" spans="6:9" x14ac:dyDescent="0.25">
      <c r="F1438" s="26"/>
      <c r="I1438" s="26"/>
    </row>
    <row r="1439" spans="6:9" x14ac:dyDescent="0.25">
      <c r="F1439" s="26"/>
      <c r="I1439" s="26"/>
    </row>
    <row r="1440" spans="6:9" x14ac:dyDescent="0.25">
      <c r="F1440" s="26"/>
      <c r="I1440" s="26"/>
    </row>
    <row r="1441" spans="6:9" x14ac:dyDescent="0.25">
      <c r="F1441" s="26"/>
      <c r="I1441" s="26"/>
    </row>
    <row r="1442" spans="6:9" x14ac:dyDescent="0.25">
      <c r="F1442" s="26"/>
      <c r="I1442" s="26"/>
    </row>
    <row r="1443" spans="6:9" x14ac:dyDescent="0.25">
      <c r="F1443" s="26"/>
      <c r="I1443" s="26"/>
    </row>
    <row r="1444" spans="6:9" x14ac:dyDescent="0.25">
      <c r="F1444" s="26"/>
      <c r="I1444" s="26"/>
    </row>
    <row r="1445" spans="6:9" x14ac:dyDescent="0.25">
      <c r="F1445" s="26"/>
      <c r="I1445" s="26"/>
    </row>
    <row r="1446" spans="6:9" x14ac:dyDescent="0.25">
      <c r="F1446" s="26"/>
      <c r="I1446" s="26"/>
    </row>
    <row r="1447" spans="6:9" x14ac:dyDescent="0.25">
      <c r="F1447" s="26"/>
      <c r="I1447" s="26"/>
    </row>
    <row r="1448" spans="6:9" x14ac:dyDescent="0.25">
      <c r="F1448" s="26"/>
      <c r="I1448" s="26"/>
    </row>
    <row r="1449" spans="6:9" x14ac:dyDescent="0.25">
      <c r="F1449" s="26"/>
      <c r="I1449" s="26"/>
    </row>
    <row r="1450" spans="6:9" x14ac:dyDescent="0.25">
      <c r="F1450" s="26"/>
      <c r="I1450" s="26"/>
    </row>
    <row r="1451" spans="6:9" x14ac:dyDescent="0.25">
      <c r="F1451" s="26"/>
      <c r="I1451" s="26"/>
    </row>
    <row r="1452" spans="6:9" x14ac:dyDescent="0.25">
      <c r="F1452" s="26"/>
      <c r="I1452" s="26"/>
    </row>
    <row r="1453" spans="6:9" x14ac:dyDescent="0.25">
      <c r="F1453" s="26"/>
      <c r="I1453" s="26"/>
    </row>
    <row r="1454" spans="6:9" x14ac:dyDescent="0.25">
      <c r="F1454" s="26"/>
      <c r="I1454" s="26"/>
    </row>
    <row r="1455" spans="6:9" x14ac:dyDescent="0.25">
      <c r="F1455" s="26"/>
      <c r="I1455" s="26"/>
    </row>
    <row r="1456" spans="6:9" x14ac:dyDescent="0.25">
      <c r="F1456" s="26"/>
      <c r="I1456" s="26"/>
    </row>
    <row r="1457" spans="6:9" x14ac:dyDescent="0.25">
      <c r="F1457" s="26"/>
      <c r="I1457" s="26"/>
    </row>
    <row r="1458" spans="6:9" x14ac:dyDescent="0.25">
      <c r="F1458" s="26"/>
      <c r="I1458" s="26"/>
    </row>
    <row r="1459" spans="6:9" x14ac:dyDescent="0.25">
      <c r="F1459" s="26"/>
      <c r="I1459" s="26"/>
    </row>
    <row r="1460" spans="6:9" x14ac:dyDescent="0.25">
      <c r="F1460" s="26"/>
      <c r="I1460" s="26"/>
    </row>
    <row r="1461" spans="6:9" x14ac:dyDescent="0.25">
      <c r="F1461" s="26"/>
      <c r="I1461" s="26"/>
    </row>
    <row r="1462" spans="6:9" x14ac:dyDescent="0.25">
      <c r="F1462" s="26"/>
      <c r="I1462" s="26"/>
    </row>
    <row r="1463" spans="6:9" x14ac:dyDescent="0.25">
      <c r="F1463" s="26"/>
      <c r="I1463" s="26"/>
    </row>
    <row r="1464" spans="6:9" x14ac:dyDescent="0.25">
      <c r="F1464" s="26"/>
      <c r="I1464" s="26"/>
    </row>
    <row r="1465" spans="6:9" x14ac:dyDescent="0.25">
      <c r="F1465" s="26"/>
      <c r="I1465" s="26"/>
    </row>
    <row r="1466" spans="6:9" x14ac:dyDescent="0.25">
      <c r="F1466" s="26"/>
      <c r="I1466" s="26"/>
    </row>
    <row r="1467" spans="6:9" x14ac:dyDescent="0.25">
      <c r="F1467" s="26"/>
      <c r="I1467" s="26"/>
    </row>
    <row r="1468" spans="6:9" x14ac:dyDescent="0.25">
      <c r="F1468" s="26"/>
      <c r="I1468" s="26"/>
    </row>
    <row r="1469" spans="6:9" x14ac:dyDescent="0.25">
      <c r="F1469" s="26"/>
      <c r="I1469" s="26"/>
    </row>
    <row r="1470" spans="6:9" x14ac:dyDescent="0.25">
      <c r="F1470" s="26"/>
      <c r="I1470" s="26"/>
    </row>
    <row r="1471" spans="6:9" x14ac:dyDescent="0.25">
      <c r="F1471" s="26"/>
      <c r="I1471" s="26"/>
    </row>
    <row r="1472" spans="6:9" x14ac:dyDescent="0.25">
      <c r="F1472" s="26"/>
      <c r="I1472" s="26"/>
    </row>
    <row r="1473" spans="6:9" x14ac:dyDescent="0.25">
      <c r="F1473" s="26"/>
      <c r="I1473" s="26"/>
    </row>
    <row r="1474" spans="6:9" x14ac:dyDescent="0.25">
      <c r="F1474" s="26"/>
      <c r="I1474" s="26"/>
    </row>
    <row r="1475" spans="6:9" x14ac:dyDescent="0.25">
      <c r="F1475" s="26"/>
      <c r="I1475" s="26"/>
    </row>
    <row r="1476" spans="6:9" x14ac:dyDescent="0.25">
      <c r="F1476" s="26"/>
      <c r="I1476" s="26"/>
    </row>
    <row r="1477" spans="6:9" x14ac:dyDescent="0.25">
      <c r="F1477" s="26"/>
      <c r="I1477" s="26"/>
    </row>
    <row r="1478" spans="6:9" x14ac:dyDescent="0.25">
      <c r="F1478" s="26"/>
      <c r="I1478" s="26"/>
    </row>
    <row r="1479" spans="6:9" x14ac:dyDescent="0.25">
      <c r="F1479" s="26"/>
      <c r="I1479" s="26"/>
    </row>
    <row r="1480" spans="6:9" x14ac:dyDescent="0.25">
      <c r="F1480" s="26"/>
      <c r="I1480" s="26"/>
    </row>
    <row r="1481" spans="6:9" x14ac:dyDescent="0.25">
      <c r="F1481" s="26"/>
      <c r="I1481" s="26"/>
    </row>
    <row r="1482" spans="6:9" x14ac:dyDescent="0.25">
      <c r="F1482" s="26"/>
      <c r="I1482" s="26"/>
    </row>
    <row r="1483" spans="6:9" x14ac:dyDescent="0.25">
      <c r="F1483" s="26"/>
      <c r="I1483" s="26"/>
    </row>
    <row r="1484" spans="6:9" x14ac:dyDescent="0.25">
      <c r="F1484" s="26"/>
      <c r="I1484" s="26"/>
    </row>
    <row r="1485" spans="6:9" x14ac:dyDescent="0.25">
      <c r="F1485" s="26"/>
      <c r="I1485" s="26"/>
    </row>
    <row r="1486" spans="6:9" x14ac:dyDescent="0.25">
      <c r="F1486" s="26"/>
      <c r="I1486" s="26"/>
    </row>
    <row r="1487" spans="6:9" x14ac:dyDescent="0.25">
      <c r="F1487" s="26"/>
      <c r="I1487" s="26"/>
    </row>
    <row r="1488" spans="6:9" x14ac:dyDescent="0.25">
      <c r="F1488" s="26"/>
      <c r="I1488" s="26"/>
    </row>
    <row r="1489" spans="6:9" x14ac:dyDescent="0.25">
      <c r="F1489" s="26"/>
      <c r="I1489" s="26"/>
    </row>
    <row r="1490" spans="6:9" x14ac:dyDescent="0.25">
      <c r="F1490" s="26"/>
      <c r="I1490" s="26"/>
    </row>
    <row r="1491" spans="6:9" x14ac:dyDescent="0.25">
      <c r="F1491" s="26"/>
      <c r="I1491" s="26"/>
    </row>
    <row r="1492" spans="6:9" x14ac:dyDescent="0.25">
      <c r="F1492" s="26"/>
      <c r="I1492" s="26"/>
    </row>
    <row r="1493" spans="6:9" x14ac:dyDescent="0.25">
      <c r="F1493" s="26"/>
      <c r="I1493" s="26"/>
    </row>
    <row r="1494" spans="6:9" x14ac:dyDescent="0.25">
      <c r="F1494" s="26"/>
      <c r="I1494" s="26"/>
    </row>
    <row r="1495" spans="6:9" x14ac:dyDescent="0.25">
      <c r="F1495" s="26"/>
      <c r="I1495" s="26"/>
    </row>
    <row r="1496" spans="6:9" x14ac:dyDescent="0.25">
      <c r="F1496" s="26"/>
      <c r="I1496" s="26"/>
    </row>
    <row r="1497" spans="6:9" x14ac:dyDescent="0.25">
      <c r="F1497" s="26"/>
      <c r="I1497" s="26"/>
    </row>
    <row r="1498" spans="6:9" x14ac:dyDescent="0.25">
      <c r="F1498" s="26"/>
      <c r="I1498" s="26"/>
    </row>
    <row r="1499" spans="6:9" x14ac:dyDescent="0.25">
      <c r="F1499" s="26"/>
      <c r="I1499" s="26"/>
    </row>
    <row r="1500" spans="6:9" x14ac:dyDescent="0.25">
      <c r="F1500" s="26"/>
      <c r="I1500" s="26"/>
    </row>
    <row r="1501" spans="6:9" x14ac:dyDescent="0.25">
      <c r="F1501" s="26"/>
      <c r="I1501" s="26"/>
    </row>
    <row r="1502" spans="6:9" x14ac:dyDescent="0.25">
      <c r="F1502" s="26"/>
      <c r="I1502" s="26"/>
    </row>
    <row r="1503" spans="6:9" x14ac:dyDescent="0.25">
      <c r="F1503" s="26"/>
      <c r="I1503" s="26"/>
    </row>
    <row r="1504" spans="6:9" x14ac:dyDescent="0.25">
      <c r="F1504" s="26"/>
      <c r="I1504" s="26"/>
    </row>
    <row r="1505" spans="6:9" x14ac:dyDescent="0.25">
      <c r="F1505" s="26"/>
      <c r="I1505" s="26"/>
    </row>
    <row r="1506" spans="6:9" x14ac:dyDescent="0.25">
      <c r="F1506" s="26"/>
      <c r="I1506" s="26"/>
    </row>
    <row r="1507" spans="6:9" x14ac:dyDescent="0.25">
      <c r="F1507" s="26"/>
      <c r="I1507" s="26"/>
    </row>
    <row r="1508" spans="6:9" x14ac:dyDescent="0.25">
      <c r="F1508" s="26"/>
      <c r="I1508" s="26"/>
    </row>
    <row r="1509" spans="6:9" x14ac:dyDescent="0.25">
      <c r="F1509" s="26"/>
      <c r="I1509" s="26"/>
    </row>
    <row r="1510" spans="6:9" x14ac:dyDescent="0.25">
      <c r="F1510" s="26"/>
      <c r="I1510" s="26"/>
    </row>
    <row r="1511" spans="6:9" x14ac:dyDescent="0.25">
      <c r="F1511" s="26"/>
      <c r="I1511" s="26"/>
    </row>
    <row r="1512" spans="6:9" x14ac:dyDescent="0.25">
      <c r="F1512" s="26"/>
      <c r="I1512" s="26"/>
    </row>
    <row r="1513" spans="6:9" x14ac:dyDescent="0.25">
      <c r="F1513" s="26"/>
      <c r="I1513" s="26"/>
    </row>
    <row r="1514" spans="6:9" x14ac:dyDescent="0.25">
      <c r="F1514" s="26"/>
      <c r="I1514" s="26"/>
    </row>
    <row r="1515" spans="6:9" x14ac:dyDescent="0.25">
      <c r="F1515" s="26"/>
      <c r="I1515" s="26"/>
    </row>
    <row r="1516" spans="6:9" x14ac:dyDescent="0.25">
      <c r="F1516" s="26"/>
      <c r="I1516" s="26"/>
    </row>
    <row r="1517" spans="6:9" x14ac:dyDescent="0.25">
      <c r="F1517" s="26"/>
      <c r="I1517" s="26"/>
    </row>
    <row r="1518" spans="6:9" x14ac:dyDescent="0.25">
      <c r="F1518" s="26"/>
      <c r="I1518" s="26"/>
    </row>
    <row r="1519" spans="6:9" x14ac:dyDescent="0.25">
      <c r="F1519" s="26"/>
      <c r="I1519" s="26"/>
    </row>
    <row r="1520" spans="6:9" x14ac:dyDescent="0.25">
      <c r="F1520" s="26"/>
      <c r="I1520" s="26"/>
    </row>
    <row r="1521" spans="6:9" x14ac:dyDescent="0.25">
      <c r="F1521" s="26"/>
      <c r="I1521" s="26"/>
    </row>
    <row r="1522" spans="6:9" x14ac:dyDescent="0.25">
      <c r="F1522" s="26"/>
      <c r="I1522" s="26"/>
    </row>
    <row r="1523" spans="6:9" x14ac:dyDescent="0.25">
      <c r="F1523" s="26"/>
      <c r="I1523" s="26"/>
    </row>
    <row r="1524" spans="6:9" x14ac:dyDescent="0.25">
      <c r="F1524" s="26"/>
      <c r="I1524" s="26"/>
    </row>
    <row r="1525" spans="6:9" x14ac:dyDescent="0.25">
      <c r="F1525" s="26"/>
      <c r="I1525" s="26"/>
    </row>
    <row r="1526" spans="6:9" x14ac:dyDescent="0.25">
      <c r="F1526" s="26"/>
      <c r="I1526" s="26"/>
    </row>
    <row r="1527" spans="6:9" x14ac:dyDescent="0.25">
      <c r="F1527" s="26"/>
      <c r="I1527" s="26"/>
    </row>
    <row r="1528" spans="6:9" x14ac:dyDescent="0.25">
      <c r="F1528" s="26"/>
      <c r="I1528" s="26"/>
    </row>
    <row r="1529" spans="6:9" x14ac:dyDescent="0.25">
      <c r="F1529" s="26"/>
      <c r="I1529" s="26"/>
    </row>
    <row r="1530" spans="6:9" x14ac:dyDescent="0.25">
      <c r="F1530" s="26"/>
      <c r="I1530" s="26"/>
    </row>
    <row r="1531" spans="6:9" x14ac:dyDescent="0.25">
      <c r="F1531" s="26"/>
      <c r="I1531" s="26"/>
    </row>
    <row r="1532" spans="6:9" x14ac:dyDescent="0.25">
      <c r="F1532" s="26"/>
      <c r="I1532" s="26"/>
    </row>
    <row r="1533" spans="6:9" x14ac:dyDescent="0.25">
      <c r="F1533" s="26"/>
      <c r="I1533" s="26"/>
    </row>
    <row r="1534" spans="6:9" x14ac:dyDescent="0.25">
      <c r="F1534" s="26"/>
      <c r="I1534" s="26"/>
    </row>
    <row r="1535" spans="6:9" x14ac:dyDescent="0.25">
      <c r="F1535" s="26"/>
      <c r="I1535" s="26"/>
    </row>
    <row r="1536" spans="6:9" x14ac:dyDescent="0.25">
      <c r="F1536" s="26"/>
      <c r="I1536" s="26"/>
    </row>
    <row r="1537" spans="6:9" x14ac:dyDescent="0.25">
      <c r="F1537" s="26"/>
      <c r="I1537" s="26"/>
    </row>
    <row r="1538" spans="6:9" x14ac:dyDescent="0.25">
      <c r="F1538" s="26"/>
      <c r="I1538" s="26"/>
    </row>
    <row r="1539" spans="6:9" x14ac:dyDescent="0.25">
      <c r="F1539" s="26"/>
      <c r="I1539" s="26"/>
    </row>
    <row r="1540" spans="6:9" x14ac:dyDescent="0.25">
      <c r="F1540" s="26"/>
      <c r="I1540" s="26"/>
    </row>
    <row r="1541" spans="6:9" x14ac:dyDescent="0.25">
      <c r="F1541" s="26"/>
      <c r="I1541" s="26"/>
    </row>
    <row r="1542" spans="6:9" x14ac:dyDescent="0.25">
      <c r="F1542" s="26"/>
      <c r="I1542" s="26"/>
    </row>
    <row r="1543" spans="6:9" x14ac:dyDescent="0.25">
      <c r="F1543" s="26"/>
      <c r="I1543" s="26"/>
    </row>
    <row r="1544" spans="6:9" x14ac:dyDescent="0.25">
      <c r="F1544" s="26"/>
      <c r="I1544" s="26"/>
    </row>
    <row r="1545" spans="6:9" x14ac:dyDescent="0.25">
      <c r="F1545" s="26"/>
      <c r="I1545" s="26"/>
    </row>
    <row r="1546" spans="6:9" x14ac:dyDescent="0.25">
      <c r="F1546" s="26"/>
      <c r="I1546" s="26"/>
    </row>
    <row r="1547" spans="6:9" x14ac:dyDescent="0.25">
      <c r="F1547" s="26"/>
      <c r="I1547" s="26"/>
    </row>
    <row r="1548" spans="6:9" x14ac:dyDescent="0.25">
      <c r="F1548" s="26"/>
      <c r="I1548" s="26"/>
    </row>
    <row r="1549" spans="6:9" x14ac:dyDescent="0.25">
      <c r="F1549" s="26"/>
      <c r="I1549" s="26"/>
    </row>
    <row r="1550" spans="6:9" x14ac:dyDescent="0.25">
      <c r="F1550" s="26"/>
      <c r="I1550" s="26"/>
    </row>
    <row r="1551" spans="6:9" x14ac:dyDescent="0.25">
      <c r="F1551" s="26"/>
      <c r="I1551" s="26"/>
    </row>
    <row r="1552" spans="6:9" x14ac:dyDescent="0.25">
      <c r="F1552" s="26"/>
      <c r="I1552" s="26"/>
    </row>
    <row r="1553" spans="6:9" x14ac:dyDescent="0.25">
      <c r="F1553" s="26"/>
      <c r="I1553" s="26"/>
    </row>
    <row r="1554" spans="6:9" x14ac:dyDescent="0.25">
      <c r="F1554" s="26"/>
      <c r="I1554" s="26"/>
    </row>
    <row r="1555" spans="6:9" x14ac:dyDescent="0.25">
      <c r="F1555" s="26"/>
      <c r="I1555" s="26"/>
    </row>
    <row r="1556" spans="6:9" x14ac:dyDescent="0.25">
      <c r="F1556" s="26"/>
      <c r="I1556" s="26"/>
    </row>
    <row r="1557" spans="6:9" x14ac:dyDescent="0.25">
      <c r="F1557" s="26"/>
      <c r="I1557" s="26"/>
    </row>
    <row r="1558" spans="6:9" x14ac:dyDescent="0.25">
      <c r="F1558" s="26"/>
      <c r="I1558" s="26"/>
    </row>
    <row r="1559" spans="6:9" x14ac:dyDescent="0.25">
      <c r="F1559" s="26"/>
      <c r="I1559" s="26"/>
    </row>
    <row r="1560" spans="6:9" x14ac:dyDescent="0.25">
      <c r="F1560" s="26"/>
      <c r="I1560" s="26"/>
    </row>
    <row r="1561" spans="6:9" x14ac:dyDescent="0.25">
      <c r="F1561" s="26"/>
      <c r="I1561" s="26"/>
    </row>
    <row r="1562" spans="6:9" x14ac:dyDescent="0.25">
      <c r="F1562" s="26"/>
      <c r="I1562" s="26"/>
    </row>
    <row r="1563" spans="6:9" x14ac:dyDescent="0.25">
      <c r="F1563" s="26"/>
      <c r="I1563" s="26"/>
    </row>
    <row r="1564" spans="6:9" x14ac:dyDescent="0.25">
      <c r="F1564" s="26"/>
      <c r="I1564" s="26"/>
    </row>
    <row r="1565" spans="6:9" x14ac:dyDescent="0.25">
      <c r="F1565" s="26"/>
      <c r="I1565" s="26"/>
    </row>
    <row r="1566" spans="6:9" x14ac:dyDescent="0.25">
      <c r="F1566" s="26"/>
      <c r="I1566" s="26"/>
    </row>
    <row r="1567" spans="6:9" x14ac:dyDescent="0.25">
      <c r="F1567" s="26"/>
      <c r="I1567" s="26"/>
    </row>
    <row r="1568" spans="6:9" x14ac:dyDescent="0.25">
      <c r="F1568" s="26"/>
      <c r="I1568" s="26"/>
    </row>
    <row r="1569" spans="6:9" x14ac:dyDescent="0.25">
      <c r="F1569" s="26"/>
      <c r="I1569" s="26"/>
    </row>
    <row r="1570" spans="6:9" x14ac:dyDescent="0.25">
      <c r="F1570" s="26"/>
      <c r="I1570" s="26"/>
    </row>
    <row r="1571" spans="6:9" x14ac:dyDescent="0.25">
      <c r="F1571" s="26"/>
      <c r="I1571" s="26"/>
    </row>
    <row r="1572" spans="6:9" x14ac:dyDescent="0.25">
      <c r="F1572" s="26"/>
      <c r="I1572" s="26"/>
    </row>
    <row r="1573" spans="6:9" x14ac:dyDescent="0.25">
      <c r="F1573" s="26"/>
      <c r="I1573" s="26"/>
    </row>
    <row r="1574" spans="6:9" x14ac:dyDescent="0.25">
      <c r="F1574" s="26"/>
      <c r="I1574" s="26"/>
    </row>
    <row r="1575" spans="6:9" x14ac:dyDescent="0.25">
      <c r="F1575" s="26"/>
      <c r="I1575" s="26"/>
    </row>
    <row r="1576" spans="6:9" x14ac:dyDescent="0.25">
      <c r="F1576" s="26"/>
      <c r="I1576" s="26"/>
    </row>
    <row r="1577" spans="6:9" x14ac:dyDescent="0.25">
      <c r="F1577" s="26"/>
      <c r="I1577" s="26"/>
    </row>
    <row r="1578" spans="6:9" x14ac:dyDescent="0.25">
      <c r="F1578" s="26"/>
      <c r="I1578" s="26"/>
    </row>
    <row r="1579" spans="6:9" x14ac:dyDescent="0.25">
      <c r="F1579" s="26"/>
      <c r="I1579" s="26"/>
    </row>
    <row r="1580" spans="6:9" x14ac:dyDescent="0.25">
      <c r="F1580" s="26"/>
      <c r="I1580" s="26"/>
    </row>
    <row r="1581" spans="6:9" x14ac:dyDescent="0.25">
      <c r="F1581" s="26"/>
      <c r="I1581" s="26"/>
    </row>
    <row r="1582" spans="6:9" x14ac:dyDescent="0.25">
      <c r="F1582" s="26"/>
      <c r="I1582" s="26"/>
    </row>
    <row r="1583" spans="6:9" x14ac:dyDescent="0.25">
      <c r="F1583" s="26"/>
      <c r="I1583" s="26"/>
    </row>
    <row r="1584" spans="6:9" x14ac:dyDescent="0.25">
      <c r="F1584" s="26"/>
      <c r="I1584" s="26"/>
    </row>
    <row r="1585" spans="6:9" x14ac:dyDescent="0.25">
      <c r="F1585" s="26"/>
      <c r="I1585" s="26"/>
    </row>
    <row r="1586" spans="6:9" x14ac:dyDescent="0.25">
      <c r="F1586" s="26"/>
      <c r="I1586" s="26"/>
    </row>
    <row r="1587" spans="6:9" x14ac:dyDescent="0.25">
      <c r="F1587" s="26"/>
      <c r="I1587" s="26"/>
    </row>
    <row r="1588" spans="6:9" x14ac:dyDescent="0.25">
      <c r="F1588" s="26"/>
      <c r="I1588" s="26"/>
    </row>
    <row r="1589" spans="6:9" x14ac:dyDescent="0.25">
      <c r="F1589" s="26"/>
      <c r="I1589" s="26"/>
    </row>
    <row r="1590" spans="6:9" x14ac:dyDescent="0.25">
      <c r="F1590" s="26"/>
      <c r="I1590" s="26"/>
    </row>
    <row r="1591" spans="6:9" x14ac:dyDescent="0.25">
      <c r="F1591" s="26"/>
      <c r="I1591" s="26"/>
    </row>
    <row r="1592" spans="6:9" x14ac:dyDescent="0.25">
      <c r="F1592" s="26"/>
      <c r="I1592" s="26"/>
    </row>
    <row r="1593" spans="6:9" x14ac:dyDescent="0.25">
      <c r="F1593" s="26"/>
      <c r="I1593" s="26"/>
    </row>
    <row r="1594" spans="6:9" x14ac:dyDescent="0.25">
      <c r="F1594" s="26"/>
      <c r="I1594" s="26"/>
    </row>
    <row r="1595" spans="6:9" x14ac:dyDescent="0.25">
      <c r="F1595" s="26"/>
      <c r="I1595" s="26"/>
    </row>
    <row r="1596" spans="6:9" x14ac:dyDescent="0.25">
      <c r="F1596" s="26"/>
      <c r="I1596" s="26"/>
    </row>
    <row r="1597" spans="6:9" x14ac:dyDescent="0.25">
      <c r="F1597" s="26"/>
      <c r="I1597" s="26"/>
    </row>
    <row r="1598" spans="6:9" x14ac:dyDescent="0.25">
      <c r="F1598" s="26"/>
      <c r="I1598" s="26"/>
    </row>
    <row r="1599" spans="6:9" x14ac:dyDescent="0.25">
      <c r="F1599" s="26"/>
      <c r="I1599" s="26"/>
    </row>
    <row r="1600" spans="6:9" x14ac:dyDescent="0.25">
      <c r="F1600" s="26"/>
      <c r="I1600" s="26"/>
    </row>
    <row r="1601" spans="6:9" x14ac:dyDescent="0.25">
      <c r="F1601" s="26"/>
      <c r="I1601" s="26"/>
    </row>
    <row r="1602" spans="6:9" x14ac:dyDescent="0.25">
      <c r="F1602" s="26"/>
      <c r="I1602" s="26"/>
    </row>
    <row r="1603" spans="6:9" x14ac:dyDescent="0.25">
      <c r="F1603" s="26"/>
      <c r="I1603" s="26"/>
    </row>
    <row r="1604" spans="6:9" x14ac:dyDescent="0.25">
      <c r="F1604" s="26"/>
      <c r="I1604" s="26"/>
    </row>
    <row r="1605" spans="6:9" x14ac:dyDescent="0.25">
      <c r="F1605" s="26"/>
      <c r="I1605" s="26"/>
    </row>
    <row r="1606" spans="6:9" x14ac:dyDescent="0.25">
      <c r="F1606" s="26"/>
      <c r="I1606" s="26"/>
    </row>
    <row r="1607" spans="6:9" x14ac:dyDescent="0.25">
      <c r="F1607" s="26"/>
      <c r="I1607" s="26"/>
    </row>
    <row r="1608" spans="6:9" x14ac:dyDescent="0.25">
      <c r="F1608" s="26"/>
      <c r="I1608" s="26"/>
    </row>
    <row r="1609" spans="6:9" x14ac:dyDescent="0.25">
      <c r="F1609" s="26"/>
      <c r="I1609" s="26"/>
    </row>
    <row r="1610" spans="6:9" x14ac:dyDescent="0.25">
      <c r="F1610" s="26"/>
      <c r="I1610" s="26"/>
    </row>
    <row r="1611" spans="6:9" x14ac:dyDescent="0.25">
      <c r="F1611" s="26"/>
      <c r="I1611" s="26"/>
    </row>
    <row r="1612" spans="6:9" x14ac:dyDescent="0.25">
      <c r="F1612" s="26"/>
      <c r="I1612" s="26"/>
    </row>
    <row r="1613" spans="6:9" x14ac:dyDescent="0.25">
      <c r="F1613" s="26"/>
      <c r="I1613" s="26"/>
    </row>
    <row r="1614" spans="6:9" x14ac:dyDescent="0.25">
      <c r="F1614" s="26"/>
      <c r="I1614" s="26"/>
    </row>
    <row r="1615" spans="6:9" x14ac:dyDescent="0.25">
      <c r="F1615" s="26"/>
      <c r="I1615" s="26"/>
    </row>
    <row r="1616" spans="6:9" x14ac:dyDescent="0.25">
      <c r="F1616" s="26"/>
      <c r="I1616" s="26"/>
    </row>
    <row r="1617" spans="6:9" x14ac:dyDescent="0.25">
      <c r="F1617" s="26"/>
      <c r="I1617" s="26"/>
    </row>
    <row r="1618" spans="6:9" x14ac:dyDescent="0.25">
      <c r="F1618" s="26"/>
      <c r="I1618" s="26"/>
    </row>
    <row r="1619" spans="6:9" x14ac:dyDescent="0.25">
      <c r="F1619" s="26"/>
      <c r="I1619" s="26"/>
    </row>
    <row r="1620" spans="6:9" x14ac:dyDescent="0.25">
      <c r="F1620" s="26"/>
      <c r="I1620" s="26"/>
    </row>
    <row r="1621" spans="6:9" x14ac:dyDescent="0.25">
      <c r="F1621" s="26"/>
      <c r="I1621" s="26"/>
    </row>
    <row r="1622" spans="6:9" x14ac:dyDescent="0.25">
      <c r="F1622" s="26"/>
      <c r="I1622" s="26"/>
    </row>
    <row r="1623" spans="6:9" x14ac:dyDescent="0.25">
      <c r="F1623" s="26"/>
      <c r="I1623" s="26"/>
    </row>
    <row r="1624" spans="6:9" x14ac:dyDescent="0.25">
      <c r="F1624" s="26"/>
      <c r="I1624" s="26"/>
    </row>
    <row r="1625" spans="6:9" x14ac:dyDescent="0.25">
      <c r="F1625" s="26"/>
      <c r="I1625" s="26"/>
    </row>
    <row r="1626" spans="6:9" x14ac:dyDescent="0.25">
      <c r="F1626" s="26"/>
      <c r="I1626" s="26"/>
    </row>
    <row r="1627" spans="6:9" x14ac:dyDescent="0.25">
      <c r="F1627" s="26"/>
      <c r="I1627" s="26"/>
    </row>
    <row r="1628" spans="6:9" x14ac:dyDescent="0.25">
      <c r="F1628" s="26"/>
      <c r="I1628" s="26"/>
    </row>
    <row r="1629" spans="6:9" x14ac:dyDescent="0.25">
      <c r="F1629" s="26"/>
      <c r="I1629" s="26"/>
    </row>
    <row r="1630" spans="6:9" x14ac:dyDescent="0.25">
      <c r="F1630" s="26"/>
      <c r="I1630" s="26"/>
    </row>
    <row r="1631" spans="6:9" x14ac:dyDescent="0.25">
      <c r="F1631" s="26"/>
      <c r="I1631" s="26"/>
    </row>
    <row r="1632" spans="6:9" x14ac:dyDescent="0.25">
      <c r="F1632" s="26"/>
      <c r="I1632" s="26"/>
    </row>
    <row r="1633" spans="6:9" x14ac:dyDescent="0.25">
      <c r="F1633" s="26"/>
      <c r="I1633" s="26"/>
    </row>
    <row r="1634" spans="6:9" x14ac:dyDescent="0.25">
      <c r="F1634" s="26"/>
      <c r="I1634" s="26"/>
    </row>
    <row r="1635" spans="6:9" x14ac:dyDescent="0.25">
      <c r="F1635" s="26"/>
      <c r="I1635" s="26"/>
    </row>
    <row r="1636" spans="6:9" x14ac:dyDescent="0.25">
      <c r="F1636" s="26"/>
      <c r="I1636" s="26"/>
    </row>
    <row r="1637" spans="6:9" x14ac:dyDescent="0.25">
      <c r="F1637" s="26"/>
      <c r="I1637" s="26"/>
    </row>
    <row r="1638" spans="6:9" x14ac:dyDescent="0.25">
      <c r="F1638" s="26"/>
      <c r="I1638" s="26"/>
    </row>
    <row r="1639" spans="6:9" x14ac:dyDescent="0.25">
      <c r="F1639" s="26"/>
      <c r="I1639" s="26"/>
    </row>
    <row r="1640" spans="6:9" x14ac:dyDescent="0.25">
      <c r="F1640" s="26"/>
      <c r="I1640" s="26"/>
    </row>
    <row r="1641" spans="6:9" x14ac:dyDescent="0.25">
      <c r="F1641" s="26"/>
      <c r="I1641" s="26"/>
    </row>
    <row r="1642" spans="6:9" x14ac:dyDescent="0.25">
      <c r="F1642" s="26"/>
      <c r="I1642" s="26"/>
    </row>
    <row r="1643" spans="6:9" x14ac:dyDescent="0.25">
      <c r="F1643" s="26"/>
      <c r="I1643" s="26"/>
    </row>
    <row r="1644" spans="6:9" x14ac:dyDescent="0.25">
      <c r="F1644" s="26"/>
      <c r="I1644" s="26"/>
    </row>
    <row r="1645" spans="6:9" x14ac:dyDescent="0.25">
      <c r="F1645" s="26"/>
      <c r="I1645" s="26"/>
    </row>
    <row r="1646" spans="6:9" x14ac:dyDescent="0.25">
      <c r="F1646" s="26"/>
      <c r="I1646" s="26"/>
    </row>
    <row r="1647" spans="6:9" x14ac:dyDescent="0.25">
      <c r="F1647" s="26"/>
      <c r="I1647" s="26"/>
    </row>
    <row r="1648" spans="6:9" x14ac:dyDescent="0.25">
      <c r="F1648" s="26"/>
      <c r="I1648" s="26"/>
    </row>
    <row r="1649" spans="6:9" x14ac:dyDescent="0.25">
      <c r="F1649" s="26"/>
      <c r="I1649" s="26"/>
    </row>
    <row r="1650" spans="6:9" x14ac:dyDescent="0.25">
      <c r="F1650" s="26"/>
      <c r="I1650" s="26"/>
    </row>
    <row r="1651" spans="6:9" x14ac:dyDescent="0.25">
      <c r="F1651" s="26"/>
      <c r="I1651" s="26"/>
    </row>
    <row r="1652" spans="6:9" x14ac:dyDescent="0.25">
      <c r="F1652" s="26"/>
      <c r="I1652" s="26"/>
    </row>
    <row r="1653" spans="6:9" x14ac:dyDescent="0.25">
      <c r="F1653" s="26"/>
      <c r="I1653" s="26"/>
    </row>
    <row r="1654" spans="6:9" x14ac:dyDescent="0.25">
      <c r="F1654" s="26"/>
      <c r="I1654" s="26"/>
    </row>
    <row r="1655" spans="6:9" x14ac:dyDescent="0.25">
      <c r="F1655" s="26"/>
      <c r="I1655" s="26"/>
    </row>
    <row r="1656" spans="6:9" x14ac:dyDescent="0.25">
      <c r="F1656" s="26"/>
      <c r="I1656" s="26"/>
    </row>
    <row r="1657" spans="6:9" x14ac:dyDescent="0.25">
      <c r="F1657" s="26"/>
      <c r="I1657" s="26"/>
    </row>
    <row r="1658" spans="6:9" x14ac:dyDescent="0.25">
      <c r="F1658" s="26"/>
      <c r="I1658" s="26"/>
    </row>
    <row r="1659" spans="6:9" x14ac:dyDescent="0.25">
      <c r="F1659" s="26"/>
      <c r="I1659" s="26"/>
    </row>
    <row r="1660" spans="6:9" x14ac:dyDescent="0.25">
      <c r="F1660" s="26"/>
      <c r="I1660" s="26"/>
    </row>
    <row r="1661" spans="6:9" x14ac:dyDescent="0.25">
      <c r="F1661" s="26"/>
      <c r="I1661" s="26"/>
    </row>
    <row r="1662" spans="6:9" x14ac:dyDescent="0.25">
      <c r="F1662" s="26"/>
      <c r="I1662" s="26"/>
    </row>
    <row r="1663" spans="6:9" x14ac:dyDescent="0.25">
      <c r="F1663" s="26"/>
      <c r="I1663" s="26"/>
    </row>
    <row r="1664" spans="6:9" x14ac:dyDescent="0.25">
      <c r="F1664" s="26"/>
      <c r="I1664" s="26"/>
    </row>
    <row r="1665" spans="6:9" x14ac:dyDescent="0.25">
      <c r="F1665" s="26"/>
      <c r="I1665" s="26"/>
    </row>
    <row r="1666" spans="6:9" x14ac:dyDescent="0.25">
      <c r="F1666" s="26"/>
      <c r="I1666" s="26"/>
    </row>
    <row r="1667" spans="6:9" x14ac:dyDescent="0.25">
      <c r="F1667" s="26"/>
      <c r="I1667" s="26"/>
    </row>
    <row r="1668" spans="6:9" x14ac:dyDescent="0.25">
      <c r="F1668" s="26"/>
      <c r="I1668" s="26"/>
    </row>
    <row r="1669" spans="6:9" x14ac:dyDescent="0.25">
      <c r="F1669" s="26"/>
      <c r="I1669" s="26"/>
    </row>
    <row r="1670" spans="6:9" x14ac:dyDescent="0.25">
      <c r="F1670" s="26"/>
      <c r="I1670" s="26"/>
    </row>
    <row r="1671" spans="6:9" x14ac:dyDescent="0.25">
      <c r="F1671" s="26"/>
      <c r="I1671" s="26"/>
    </row>
    <row r="1672" spans="6:9" x14ac:dyDescent="0.25">
      <c r="F1672" s="26"/>
      <c r="I1672" s="26"/>
    </row>
    <row r="1673" spans="6:9" x14ac:dyDescent="0.25">
      <c r="F1673" s="26"/>
      <c r="I1673" s="26"/>
    </row>
    <row r="1674" spans="6:9" x14ac:dyDescent="0.25">
      <c r="F1674" s="26"/>
      <c r="I1674" s="26"/>
    </row>
    <row r="1675" spans="6:9" x14ac:dyDescent="0.25">
      <c r="F1675" s="26"/>
      <c r="I1675" s="26"/>
    </row>
    <row r="1676" spans="6:9" x14ac:dyDescent="0.25">
      <c r="F1676" s="26"/>
      <c r="I1676" s="26"/>
    </row>
    <row r="1677" spans="6:9" x14ac:dyDescent="0.25">
      <c r="F1677" s="26"/>
      <c r="I1677" s="26"/>
    </row>
    <row r="1678" spans="6:9" x14ac:dyDescent="0.25">
      <c r="F1678" s="26"/>
      <c r="I1678" s="26"/>
    </row>
    <row r="1679" spans="6:9" x14ac:dyDescent="0.25">
      <c r="F1679" s="26"/>
      <c r="I1679" s="26"/>
    </row>
    <row r="1680" spans="6:9" x14ac:dyDescent="0.25">
      <c r="F1680" s="26"/>
      <c r="I1680" s="26"/>
    </row>
    <row r="1681" spans="6:9" x14ac:dyDescent="0.25">
      <c r="F1681" s="26"/>
      <c r="I1681" s="26"/>
    </row>
    <row r="1682" spans="6:9" x14ac:dyDescent="0.25">
      <c r="F1682" s="26"/>
      <c r="I1682" s="26"/>
    </row>
    <row r="1683" spans="6:9" x14ac:dyDescent="0.25">
      <c r="F1683" s="26"/>
      <c r="I1683" s="26"/>
    </row>
    <row r="1684" spans="6:9" x14ac:dyDescent="0.25">
      <c r="F1684" s="26"/>
      <c r="I1684" s="26"/>
    </row>
    <row r="1685" spans="6:9" x14ac:dyDescent="0.25">
      <c r="F1685" s="26"/>
      <c r="I1685" s="26"/>
    </row>
    <row r="1686" spans="6:9" x14ac:dyDescent="0.25">
      <c r="F1686" s="26"/>
      <c r="I1686" s="26"/>
    </row>
    <row r="1687" spans="6:9" x14ac:dyDescent="0.25">
      <c r="F1687" s="26"/>
      <c r="I1687" s="26"/>
    </row>
    <row r="1688" spans="6:9" x14ac:dyDescent="0.25">
      <c r="F1688" s="26"/>
      <c r="I1688" s="26"/>
    </row>
    <row r="1689" spans="6:9" x14ac:dyDescent="0.25">
      <c r="F1689" s="26"/>
      <c r="I1689" s="26"/>
    </row>
    <row r="1690" spans="6:9" x14ac:dyDescent="0.25">
      <c r="F1690" s="26"/>
      <c r="I1690" s="26"/>
    </row>
    <row r="1691" spans="6:9" x14ac:dyDescent="0.25">
      <c r="F1691" s="26"/>
      <c r="I1691" s="26"/>
    </row>
    <row r="1692" spans="6:9" x14ac:dyDescent="0.25">
      <c r="F1692" s="26"/>
      <c r="I1692" s="26"/>
    </row>
    <row r="1693" spans="6:9" x14ac:dyDescent="0.25">
      <c r="F1693" s="26"/>
      <c r="I1693" s="26"/>
    </row>
    <row r="1694" spans="6:9" x14ac:dyDescent="0.25">
      <c r="F1694" s="26"/>
      <c r="I1694" s="26"/>
    </row>
    <row r="1695" spans="6:9" x14ac:dyDescent="0.25">
      <c r="F1695" s="26"/>
      <c r="I1695" s="26"/>
    </row>
    <row r="1696" spans="6:9" x14ac:dyDescent="0.25">
      <c r="F1696" s="26"/>
      <c r="I1696" s="26"/>
    </row>
    <row r="1697" spans="6:9" x14ac:dyDescent="0.25">
      <c r="F1697" s="26"/>
      <c r="I1697" s="26"/>
    </row>
    <row r="1698" spans="6:9" x14ac:dyDescent="0.25">
      <c r="F1698" s="26"/>
      <c r="I1698" s="26"/>
    </row>
    <row r="1699" spans="6:9" x14ac:dyDescent="0.25">
      <c r="F1699" s="26"/>
      <c r="I1699" s="26"/>
    </row>
    <row r="1700" spans="6:9" x14ac:dyDescent="0.25">
      <c r="F1700" s="26"/>
      <c r="I1700" s="26"/>
    </row>
    <row r="1701" spans="6:9" x14ac:dyDescent="0.25">
      <c r="F1701" s="26"/>
      <c r="I1701" s="26"/>
    </row>
    <row r="1702" spans="6:9" x14ac:dyDescent="0.25">
      <c r="F1702" s="26"/>
      <c r="I1702" s="26"/>
    </row>
    <row r="1703" spans="6:9" x14ac:dyDescent="0.25">
      <c r="F1703" s="26"/>
      <c r="I1703" s="26"/>
    </row>
    <row r="1704" spans="6:9" x14ac:dyDescent="0.25">
      <c r="F1704" s="26"/>
      <c r="I1704" s="26"/>
    </row>
    <row r="1705" spans="6:9" x14ac:dyDescent="0.25">
      <c r="F1705" s="26"/>
      <c r="I1705" s="26"/>
    </row>
    <row r="1706" spans="6:9" x14ac:dyDescent="0.25">
      <c r="F1706" s="26"/>
      <c r="I1706" s="26"/>
    </row>
    <row r="1707" spans="6:9" x14ac:dyDescent="0.25">
      <c r="F1707" s="26"/>
      <c r="I1707" s="26"/>
    </row>
    <row r="1708" spans="6:9" x14ac:dyDescent="0.25">
      <c r="F1708" s="26"/>
      <c r="I1708" s="26"/>
    </row>
    <row r="1709" spans="6:9" x14ac:dyDescent="0.25">
      <c r="F1709" s="26"/>
      <c r="I1709" s="26"/>
    </row>
    <row r="1710" spans="6:9" x14ac:dyDescent="0.25">
      <c r="F1710" s="26"/>
      <c r="I1710" s="26"/>
    </row>
    <row r="1711" spans="6:9" x14ac:dyDescent="0.25">
      <c r="F1711" s="26"/>
      <c r="I1711" s="26"/>
    </row>
    <row r="1712" spans="6:9" x14ac:dyDescent="0.25">
      <c r="F1712" s="26"/>
      <c r="I1712" s="26"/>
    </row>
    <row r="1713" spans="6:9" x14ac:dyDescent="0.25">
      <c r="F1713" s="26"/>
      <c r="I1713" s="26"/>
    </row>
    <row r="1714" spans="6:9" x14ac:dyDescent="0.25">
      <c r="F1714" s="26"/>
      <c r="I1714" s="26"/>
    </row>
    <row r="1715" spans="6:9" x14ac:dyDescent="0.25">
      <c r="F1715" s="26"/>
      <c r="I1715" s="26"/>
    </row>
    <row r="1716" spans="6:9" x14ac:dyDescent="0.25">
      <c r="F1716" s="26"/>
      <c r="I1716" s="26"/>
    </row>
    <row r="1717" spans="6:9" x14ac:dyDescent="0.25">
      <c r="F1717" s="26"/>
      <c r="I1717" s="26"/>
    </row>
    <row r="1718" spans="6:9" x14ac:dyDescent="0.25">
      <c r="F1718" s="26"/>
      <c r="I1718" s="26"/>
    </row>
    <row r="1719" spans="6:9" x14ac:dyDescent="0.25">
      <c r="F1719" s="26"/>
      <c r="I1719" s="26"/>
    </row>
    <row r="1720" spans="6:9" x14ac:dyDescent="0.25">
      <c r="F1720" s="26"/>
      <c r="I1720" s="26"/>
    </row>
    <row r="1721" spans="6:9" x14ac:dyDescent="0.25">
      <c r="F1721" s="26"/>
      <c r="I1721" s="26"/>
    </row>
    <row r="1722" spans="6:9" x14ac:dyDescent="0.25">
      <c r="F1722" s="26"/>
      <c r="I1722" s="26"/>
    </row>
    <row r="1723" spans="6:9" x14ac:dyDescent="0.25">
      <c r="F1723" s="26"/>
      <c r="I1723" s="26"/>
    </row>
    <row r="1724" spans="6:9" x14ac:dyDescent="0.25">
      <c r="F1724" s="26"/>
      <c r="I1724" s="26"/>
    </row>
    <row r="1725" spans="6:9" x14ac:dyDescent="0.25">
      <c r="F1725" s="26"/>
      <c r="I1725" s="26"/>
    </row>
    <row r="1726" spans="6:9" x14ac:dyDescent="0.25">
      <c r="F1726" s="26"/>
      <c r="I1726" s="26"/>
    </row>
    <row r="1727" spans="6:9" x14ac:dyDescent="0.25">
      <c r="F1727" s="26"/>
      <c r="I1727" s="26"/>
    </row>
    <row r="1728" spans="6:9" x14ac:dyDescent="0.25">
      <c r="F1728" s="26"/>
      <c r="I1728" s="26"/>
    </row>
    <row r="1729" spans="6:9" x14ac:dyDescent="0.25">
      <c r="F1729" s="26"/>
      <c r="I1729" s="26"/>
    </row>
    <row r="1730" spans="6:9" x14ac:dyDescent="0.25">
      <c r="F1730" s="26"/>
      <c r="I1730" s="26"/>
    </row>
    <row r="1731" spans="6:9" x14ac:dyDescent="0.25">
      <c r="F1731" s="26"/>
      <c r="I1731" s="26"/>
    </row>
    <row r="1732" spans="6:9" x14ac:dyDescent="0.25">
      <c r="F1732" s="26"/>
      <c r="I1732" s="26"/>
    </row>
    <row r="1733" spans="6:9" x14ac:dyDescent="0.25">
      <c r="F1733" s="26"/>
      <c r="I1733" s="26"/>
    </row>
    <row r="1734" spans="6:9" x14ac:dyDescent="0.25">
      <c r="F1734" s="26"/>
      <c r="I1734" s="26"/>
    </row>
    <row r="1735" spans="6:9" x14ac:dyDescent="0.25">
      <c r="F1735" s="26"/>
      <c r="I1735" s="26"/>
    </row>
    <row r="1736" spans="6:9" x14ac:dyDescent="0.25">
      <c r="F1736" s="26"/>
      <c r="I1736" s="26"/>
    </row>
    <row r="1737" spans="6:9" x14ac:dyDescent="0.25">
      <c r="F1737" s="26"/>
      <c r="I1737" s="26"/>
    </row>
    <row r="1738" spans="6:9" x14ac:dyDescent="0.25">
      <c r="F1738" s="26"/>
      <c r="I1738" s="26"/>
    </row>
    <row r="1739" spans="6:9" x14ac:dyDescent="0.25">
      <c r="F1739" s="26"/>
      <c r="I1739" s="26"/>
    </row>
    <row r="1740" spans="6:9" x14ac:dyDescent="0.25">
      <c r="F1740" s="26"/>
      <c r="I1740" s="26"/>
    </row>
    <row r="1741" spans="6:9" x14ac:dyDescent="0.25">
      <c r="F1741" s="26"/>
      <c r="I1741" s="26"/>
    </row>
    <row r="1742" spans="6:9" x14ac:dyDescent="0.25">
      <c r="F1742" s="26"/>
      <c r="I1742" s="26"/>
    </row>
    <row r="1743" spans="6:9" x14ac:dyDescent="0.25">
      <c r="F1743" s="26"/>
      <c r="I1743" s="26"/>
    </row>
    <row r="1744" spans="6:9" x14ac:dyDescent="0.25">
      <c r="F1744" s="26"/>
      <c r="I1744" s="26"/>
    </row>
    <row r="1745" spans="6:9" x14ac:dyDescent="0.25">
      <c r="F1745" s="26"/>
      <c r="I1745" s="26"/>
    </row>
    <row r="1746" spans="6:9" x14ac:dyDescent="0.25">
      <c r="F1746" s="26"/>
      <c r="I1746" s="26"/>
    </row>
    <row r="1747" spans="6:9" x14ac:dyDescent="0.25">
      <c r="F1747" s="26"/>
      <c r="I1747" s="26"/>
    </row>
    <row r="1748" spans="6:9" x14ac:dyDescent="0.25">
      <c r="F1748" s="26"/>
      <c r="I1748" s="26"/>
    </row>
    <row r="1749" spans="6:9" x14ac:dyDescent="0.25">
      <c r="F1749" s="26"/>
      <c r="I1749" s="26"/>
    </row>
    <row r="1750" spans="6:9" x14ac:dyDescent="0.25">
      <c r="F1750" s="26"/>
      <c r="I1750" s="26"/>
    </row>
    <row r="1751" spans="6:9" x14ac:dyDescent="0.25">
      <c r="F1751" s="26"/>
      <c r="I1751" s="26"/>
    </row>
    <row r="1752" spans="6:9" x14ac:dyDescent="0.25">
      <c r="F1752" s="26"/>
      <c r="I1752" s="26"/>
    </row>
    <row r="1753" spans="6:9" x14ac:dyDescent="0.25">
      <c r="F1753" s="26"/>
      <c r="I1753" s="26"/>
    </row>
    <row r="1754" spans="6:9" x14ac:dyDescent="0.25">
      <c r="F1754" s="26"/>
      <c r="I1754" s="26"/>
    </row>
    <row r="1755" spans="6:9" x14ac:dyDescent="0.25">
      <c r="F1755" s="26"/>
      <c r="I1755" s="26"/>
    </row>
    <row r="1756" spans="6:9" x14ac:dyDescent="0.25">
      <c r="F1756" s="26"/>
      <c r="I1756" s="26"/>
    </row>
    <row r="1757" spans="6:9" x14ac:dyDescent="0.25">
      <c r="F1757" s="26"/>
      <c r="I1757" s="26"/>
    </row>
    <row r="1758" spans="6:9" x14ac:dyDescent="0.25">
      <c r="F1758" s="26"/>
      <c r="I1758" s="26"/>
    </row>
    <row r="1759" spans="6:9" x14ac:dyDescent="0.25">
      <c r="F1759" s="26"/>
      <c r="I1759" s="26"/>
    </row>
    <row r="1760" spans="6:9" x14ac:dyDescent="0.25">
      <c r="F1760" s="26"/>
      <c r="I1760" s="26"/>
    </row>
    <row r="1761" spans="6:9" x14ac:dyDescent="0.25">
      <c r="F1761" s="26"/>
      <c r="I1761" s="26"/>
    </row>
    <row r="1762" spans="6:9" x14ac:dyDescent="0.25">
      <c r="F1762" s="26"/>
      <c r="I1762" s="26"/>
    </row>
    <row r="1763" spans="6:9" x14ac:dyDescent="0.25">
      <c r="F1763" s="26"/>
      <c r="I1763" s="26"/>
    </row>
    <row r="1764" spans="6:9" x14ac:dyDescent="0.25">
      <c r="F1764" s="26"/>
      <c r="I1764" s="26"/>
    </row>
    <row r="1765" spans="6:9" x14ac:dyDescent="0.25">
      <c r="F1765" s="26"/>
      <c r="I1765" s="26"/>
    </row>
    <row r="1766" spans="6:9" x14ac:dyDescent="0.25">
      <c r="F1766" s="26"/>
      <c r="I1766" s="26"/>
    </row>
    <row r="1767" spans="6:9" x14ac:dyDescent="0.25">
      <c r="F1767" s="26"/>
      <c r="I1767" s="26"/>
    </row>
    <row r="1768" spans="6:9" x14ac:dyDescent="0.25">
      <c r="F1768" s="26"/>
      <c r="I1768" s="26"/>
    </row>
    <row r="1769" spans="6:9" x14ac:dyDescent="0.25">
      <c r="F1769" s="26"/>
      <c r="I1769" s="26"/>
    </row>
    <row r="1770" spans="6:9" x14ac:dyDescent="0.25">
      <c r="F1770" s="26"/>
      <c r="I1770" s="26"/>
    </row>
    <row r="1771" spans="6:9" x14ac:dyDescent="0.25">
      <c r="F1771" s="26"/>
      <c r="I1771" s="26"/>
    </row>
    <row r="1772" spans="6:9" x14ac:dyDescent="0.25">
      <c r="F1772" s="26"/>
      <c r="I1772" s="26"/>
    </row>
    <row r="1773" spans="6:9" x14ac:dyDescent="0.25">
      <c r="F1773" s="26"/>
      <c r="I1773" s="26"/>
    </row>
    <row r="1774" spans="6:9" x14ac:dyDescent="0.25">
      <c r="F1774" s="26"/>
      <c r="I1774" s="26"/>
    </row>
    <row r="1775" spans="6:9" x14ac:dyDescent="0.25">
      <c r="F1775" s="26"/>
      <c r="I1775" s="26"/>
    </row>
    <row r="1776" spans="6:9" x14ac:dyDescent="0.25">
      <c r="F1776" s="26"/>
      <c r="I1776" s="26"/>
    </row>
    <row r="1777" spans="6:9" x14ac:dyDescent="0.25">
      <c r="F1777" s="26"/>
      <c r="I1777" s="26"/>
    </row>
    <row r="1778" spans="6:9" x14ac:dyDescent="0.25">
      <c r="F1778" s="26"/>
      <c r="I1778" s="26"/>
    </row>
    <row r="1779" spans="6:9" x14ac:dyDescent="0.25">
      <c r="F1779" s="26"/>
      <c r="I1779" s="26"/>
    </row>
    <row r="1780" spans="6:9" x14ac:dyDescent="0.25">
      <c r="F1780" s="26"/>
      <c r="I1780" s="26"/>
    </row>
    <row r="1781" spans="6:9" x14ac:dyDescent="0.25">
      <c r="F1781" s="26"/>
      <c r="I1781" s="26"/>
    </row>
    <row r="1782" spans="6:9" x14ac:dyDescent="0.25">
      <c r="F1782" s="26"/>
      <c r="I1782" s="26"/>
    </row>
    <row r="1783" spans="6:9" x14ac:dyDescent="0.25">
      <c r="F1783" s="26"/>
      <c r="I1783" s="26"/>
    </row>
    <row r="1784" spans="6:9" x14ac:dyDescent="0.25">
      <c r="F1784" s="26"/>
      <c r="I1784" s="26"/>
    </row>
    <row r="1785" spans="6:9" x14ac:dyDescent="0.25">
      <c r="F1785" s="26"/>
      <c r="I1785" s="26"/>
    </row>
    <row r="1786" spans="6:9" x14ac:dyDescent="0.25">
      <c r="F1786" s="26"/>
      <c r="I1786" s="26"/>
    </row>
    <row r="1787" spans="6:9" x14ac:dyDescent="0.25">
      <c r="F1787" s="26"/>
      <c r="I1787" s="26"/>
    </row>
    <row r="1788" spans="6:9" x14ac:dyDescent="0.25">
      <c r="F1788" s="26"/>
      <c r="I1788" s="26"/>
    </row>
    <row r="1789" spans="6:9" x14ac:dyDescent="0.25">
      <c r="F1789" s="26"/>
      <c r="I1789" s="26"/>
    </row>
    <row r="1790" spans="6:9" x14ac:dyDescent="0.25">
      <c r="F1790" s="26"/>
      <c r="I1790" s="26"/>
    </row>
    <row r="1791" spans="6:9" x14ac:dyDescent="0.25">
      <c r="F1791" s="26"/>
      <c r="I1791" s="26"/>
    </row>
    <row r="1792" spans="6:9" x14ac:dyDescent="0.25">
      <c r="F1792" s="26"/>
      <c r="I1792" s="26"/>
    </row>
    <row r="1793" spans="6:9" x14ac:dyDescent="0.25">
      <c r="F1793" s="26"/>
      <c r="I1793" s="26"/>
    </row>
    <row r="1794" spans="6:9" x14ac:dyDescent="0.25">
      <c r="F1794" s="26"/>
      <c r="I1794" s="26"/>
    </row>
    <row r="1795" spans="6:9" x14ac:dyDescent="0.25">
      <c r="F1795" s="26"/>
      <c r="I1795" s="26"/>
    </row>
    <row r="1796" spans="6:9" x14ac:dyDescent="0.25">
      <c r="F1796" s="26"/>
      <c r="I1796" s="26"/>
    </row>
    <row r="1797" spans="6:9" x14ac:dyDescent="0.25">
      <c r="F1797" s="26"/>
      <c r="I1797" s="26"/>
    </row>
    <row r="1798" spans="6:9" x14ac:dyDescent="0.25">
      <c r="F1798" s="26"/>
      <c r="I1798" s="26"/>
    </row>
    <row r="1799" spans="6:9" x14ac:dyDescent="0.25">
      <c r="F1799" s="26"/>
      <c r="I1799" s="26"/>
    </row>
    <row r="1800" spans="6:9" x14ac:dyDescent="0.25">
      <c r="F1800" s="26"/>
      <c r="I1800" s="26"/>
    </row>
    <row r="1801" spans="6:9" x14ac:dyDescent="0.25">
      <c r="F1801" s="26"/>
      <c r="I1801" s="26"/>
    </row>
    <row r="1802" spans="6:9" x14ac:dyDescent="0.25">
      <c r="F1802" s="26"/>
      <c r="I1802" s="26"/>
    </row>
    <row r="1803" spans="6:9" x14ac:dyDescent="0.25">
      <c r="F1803" s="26"/>
      <c r="I1803" s="26"/>
    </row>
    <row r="1804" spans="6:9" x14ac:dyDescent="0.25">
      <c r="F1804" s="26"/>
      <c r="I1804" s="26"/>
    </row>
    <row r="1805" spans="6:9" x14ac:dyDescent="0.25">
      <c r="F1805" s="26"/>
      <c r="I1805" s="26"/>
    </row>
    <row r="1806" spans="6:9" x14ac:dyDescent="0.25">
      <c r="F1806" s="26"/>
      <c r="I1806" s="26"/>
    </row>
    <row r="1807" spans="6:9" x14ac:dyDescent="0.25">
      <c r="F1807" s="26"/>
      <c r="I1807" s="26"/>
    </row>
    <row r="1808" spans="6:9" x14ac:dyDescent="0.25">
      <c r="F1808" s="26"/>
      <c r="I1808" s="26"/>
    </row>
    <row r="1809" spans="6:9" x14ac:dyDescent="0.25">
      <c r="F1809" s="26"/>
      <c r="I1809" s="26"/>
    </row>
    <row r="1810" spans="6:9" x14ac:dyDescent="0.25">
      <c r="F1810" s="26"/>
      <c r="I1810" s="26"/>
    </row>
    <row r="1811" spans="6:9" x14ac:dyDescent="0.25">
      <c r="F1811" s="26"/>
      <c r="I1811" s="26"/>
    </row>
    <row r="1812" spans="6:9" x14ac:dyDescent="0.25">
      <c r="F1812" s="26"/>
      <c r="I1812" s="26"/>
    </row>
    <row r="1813" spans="6:9" x14ac:dyDescent="0.25">
      <c r="F1813" s="26"/>
      <c r="I1813" s="26"/>
    </row>
    <row r="1814" spans="6:9" x14ac:dyDescent="0.25">
      <c r="F1814" s="26"/>
      <c r="I1814" s="26"/>
    </row>
    <row r="1815" spans="6:9" x14ac:dyDescent="0.25">
      <c r="F1815" s="26"/>
      <c r="I1815" s="26"/>
    </row>
    <row r="1816" spans="6:9" x14ac:dyDescent="0.25">
      <c r="F1816" s="26"/>
      <c r="I1816" s="26"/>
    </row>
    <row r="1817" spans="6:9" x14ac:dyDescent="0.25">
      <c r="F1817" s="26"/>
      <c r="I1817" s="26"/>
    </row>
    <row r="1818" spans="6:9" x14ac:dyDescent="0.25">
      <c r="F1818" s="26"/>
      <c r="I1818" s="26"/>
    </row>
    <row r="1819" spans="6:9" x14ac:dyDescent="0.25">
      <c r="F1819" s="26"/>
      <c r="I1819" s="26"/>
    </row>
    <row r="1820" spans="6:9" x14ac:dyDescent="0.25">
      <c r="F1820" s="26"/>
      <c r="I1820" s="26"/>
    </row>
    <row r="1821" spans="6:9" x14ac:dyDescent="0.25">
      <c r="F1821" s="26"/>
      <c r="I1821" s="26"/>
    </row>
    <row r="1822" spans="6:9" x14ac:dyDescent="0.25">
      <c r="F1822" s="26"/>
      <c r="I1822" s="26"/>
    </row>
    <row r="1823" spans="6:9" x14ac:dyDescent="0.25">
      <c r="F1823" s="26"/>
      <c r="I1823" s="26"/>
    </row>
    <row r="1824" spans="6:9" x14ac:dyDescent="0.25">
      <c r="F1824" s="26"/>
      <c r="I1824" s="26"/>
    </row>
    <row r="1825" spans="6:9" x14ac:dyDescent="0.25">
      <c r="F1825" s="26"/>
      <c r="I1825" s="26"/>
    </row>
    <row r="1826" spans="6:9" x14ac:dyDescent="0.25">
      <c r="F1826" s="26"/>
      <c r="I1826" s="26"/>
    </row>
    <row r="1827" spans="6:9" x14ac:dyDescent="0.25">
      <c r="F1827" s="26"/>
      <c r="I1827" s="26"/>
    </row>
    <row r="1828" spans="6:9" x14ac:dyDescent="0.25">
      <c r="F1828" s="26"/>
      <c r="I1828" s="26"/>
    </row>
    <row r="1829" spans="6:9" x14ac:dyDescent="0.25">
      <c r="F1829" s="26"/>
      <c r="I1829" s="26"/>
    </row>
    <row r="1830" spans="6:9" x14ac:dyDescent="0.25">
      <c r="F1830" s="26"/>
      <c r="I1830" s="26"/>
    </row>
    <row r="1831" spans="6:9" x14ac:dyDescent="0.25">
      <c r="F1831" s="26"/>
      <c r="I1831" s="26"/>
    </row>
    <row r="1832" spans="6:9" x14ac:dyDescent="0.25">
      <c r="F1832" s="26"/>
      <c r="I1832" s="26"/>
    </row>
    <row r="1833" spans="6:9" x14ac:dyDescent="0.25">
      <c r="F1833" s="26"/>
      <c r="I1833" s="26"/>
    </row>
    <row r="1834" spans="6:9" x14ac:dyDescent="0.25">
      <c r="F1834" s="26"/>
      <c r="I1834" s="26"/>
    </row>
    <row r="1835" spans="6:9" x14ac:dyDescent="0.25">
      <c r="F1835" s="26"/>
      <c r="I1835" s="26"/>
    </row>
    <row r="1836" spans="6:9" x14ac:dyDescent="0.25">
      <c r="F1836" s="26"/>
      <c r="I1836" s="26"/>
    </row>
    <row r="1837" spans="6:9" x14ac:dyDescent="0.25">
      <c r="F1837" s="26"/>
      <c r="I1837" s="26"/>
    </row>
    <row r="1838" spans="6:9" x14ac:dyDescent="0.25">
      <c r="F1838" s="26"/>
      <c r="I1838" s="26"/>
    </row>
    <row r="1839" spans="6:9" x14ac:dyDescent="0.25">
      <c r="F1839" s="26"/>
      <c r="I1839" s="26"/>
    </row>
    <row r="1840" spans="6:9" x14ac:dyDescent="0.25">
      <c r="F1840" s="26"/>
      <c r="I1840" s="26"/>
    </row>
    <row r="1841" spans="6:9" x14ac:dyDescent="0.25">
      <c r="F1841" s="26"/>
      <c r="I1841" s="26"/>
    </row>
    <row r="1842" spans="6:9" x14ac:dyDescent="0.25">
      <c r="F1842" s="26"/>
      <c r="I1842" s="26"/>
    </row>
    <row r="1843" spans="6:9" x14ac:dyDescent="0.25">
      <c r="F1843" s="26"/>
      <c r="I1843" s="26"/>
    </row>
    <row r="1844" spans="6:9" x14ac:dyDescent="0.25">
      <c r="F1844" s="26"/>
      <c r="I1844" s="26"/>
    </row>
    <row r="1845" spans="6:9" x14ac:dyDescent="0.25">
      <c r="F1845" s="26"/>
      <c r="I1845" s="26"/>
    </row>
    <row r="1846" spans="6:9" x14ac:dyDescent="0.25">
      <c r="F1846" s="26"/>
      <c r="I1846" s="26"/>
    </row>
    <row r="1847" spans="6:9" x14ac:dyDescent="0.25">
      <c r="F1847" s="26"/>
      <c r="I1847" s="26"/>
    </row>
    <row r="1848" spans="6:9" x14ac:dyDescent="0.25">
      <c r="F1848" s="26"/>
      <c r="I1848" s="26"/>
    </row>
    <row r="1849" spans="6:9" x14ac:dyDescent="0.25">
      <c r="F1849" s="26"/>
      <c r="I1849" s="26"/>
    </row>
    <row r="1850" spans="6:9" x14ac:dyDescent="0.25">
      <c r="F1850" s="26"/>
      <c r="I1850" s="26"/>
    </row>
    <row r="1851" spans="6:9" x14ac:dyDescent="0.25">
      <c r="F1851" s="26"/>
      <c r="I1851" s="26"/>
    </row>
    <row r="1852" spans="6:9" x14ac:dyDescent="0.25">
      <c r="F1852" s="26"/>
      <c r="I1852" s="26"/>
    </row>
    <row r="1853" spans="6:9" x14ac:dyDescent="0.25">
      <c r="F1853" s="26"/>
      <c r="I1853" s="26"/>
    </row>
    <row r="1854" spans="6:9" x14ac:dyDescent="0.25">
      <c r="F1854" s="26"/>
      <c r="I1854" s="26"/>
    </row>
    <row r="1855" spans="6:9" x14ac:dyDescent="0.25">
      <c r="F1855" s="26"/>
      <c r="I1855" s="26"/>
    </row>
    <row r="1856" spans="6:9" x14ac:dyDescent="0.25">
      <c r="F1856" s="26"/>
      <c r="I1856" s="26"/>
    </row>
    <row r="1857" spans="6:9" x14ac:dyDescent="0.25">
      <c r="F1857" s="26"/>
      <c r="I1857" s="26"/>
    </row>
    <row r="1858" spans="6:9" x14ac:dyDescent="0.25">
      <c r="F1858" s="26"/>
      <c r="I1858" s="26"/>
    </row>
    <row r="1859" spans="6:9" x14ac:dyDescent="0.25">
      <c r="F1859" s="26"/>
      <c r="I1859" s="26"/>
    </row>
    <row r="1860" spans="6:9" x14ac:dyDescent="0.25">
      <c r="F1860" s="26"/>
      <c r="I1860" s="26"/>
    </row>
    <row r="1861" spans="6:9" x14ac:dyDescent="0.25">
      <c r="F1861" s="26"/>
      <c r="I1861" s="26"/>
    </row>
    <row r="1862" spans="6:9" x14ac:dyDescent="0.25">
      <c r="F1862" s="26"/>
      <c r="I1862" s="26"/>
    </row>
    <row r="1863" spans="6:9" x14ac:dyDescent="0.25">
      <c r="F1863" s="26"/>
      <c r="I1863" s="26"/>
    </row>
    <row r="1864" spans="6:9" x14ac:dyDescent="0.25">
      <c r="F1864" s="26"/>
      <c r="I1864" s="26"/>
    </row>
    <row r="1865" spans="6:9" x14ac:dyDescent="0.25">
      <c r="F1865" s="26"/>
      <c r="I1865" s="26"/>
    </row>
    <row r="1866" spans="6:9" x14ac:dyDescent="0.25">
      <c r="F1866" s="26"/>
      <c r="I1866" s="26"/>
    </row>
    <row r="1867" spans="6:9" x14ac:dyDescent="0.25">
      <c r="F1867" s="26"/>
      <c r="I1867" s="26"/>
    </row>
    <row r="1868" spans="6:9" x14ac:dyDescent="0.25">
      <c r="F1868" s="26"/>
      <c r="I1868" s="26"/>
    </row>
    <row r="1869" spans="6:9" x14ac:dyDescent="0.25">
      <c r="F1869" s="26"/>
      <c r="I1869" s="26"/>
    </row>
    <row r="1870" spans="6:9" x14ac:dyDescent="0.25">
      <c r="F1870" s="26"/>
      <c r="I1870" s="26"/>
    </row>
    <row r="1871" spans="6:9" x14ac:dyDescent="0.25">
      <c r="F1871" s="26"/>
      <c r="I1871" s="26"/>
    </row>
    <row r="1872" spans="6:9" x14ac:dyDescent="0.25">
      <c r="F1872" s="26"/>
      <c r="I1872" s="26"/>
    </row>
    <row r="1873" spans="6:9" x14ac:dyDescent="0.25">
      <c r="F1873" s="26"/>
      <c r="I1873" s="26"/>
    </row>
    <row r="1874" spans="6:9" x14ac:dyDescent="0.25">
      <c r="F1874" s="26"/>
      <c r="I1874" s="26"/>
    </row>
    <row r="1875" spans="6:9" x14ac:dyDescent="0.25">
      <c r="F1875" s="26"/>
      <c r="I1875" s="26"/>
    </row>
    <row r="1876" spans="6:9" x14ac:dyDescent="0.25">
      <c r="F1876" s="26"/>
      <c r="I1876" s="26"/>
    </row>
    <row r="1877" spans="6:9" x14ac:dyDescent="0.25">
      <c r="F1877" s="26"/>
      <c r="I1877" s="26"/>
    </row>
    <row r="1878" spans="6:9" x14ac:dyDescent="0.25">
      <c r="F1878" s="26"/>
      <c r="I1878" s="26"/>
    </row>
    <row r="1879" spans="6:9" x14ac:dyDescent="0.25">
      <c r="F1879" s="26"/>
      <c r="I1879" s="26"/>
    </row>
    <row r="1880" spans="6:9" x14ac:dyDescent="0.25">
      <c r="F1880" s="26"/>
      <c r="I1880" s="26"/>
    </row>
    <row r="1881" spans="6:9" x14ac:dyDescent="0.25">
      <c r="F1881" s="26"/>
      <c r="I1881" s="26"/>
    </row>
    <row r="1882" spans="6:9" x14ac:dyDescent="0.25">
      <c r="F1882" s="26"/>
      <c r="I1882" s="26"/>
    </row>
    <row r="1883" spans="6:9" x14ac:dyDescent="0.25">
      <c r="F1883" s="26"/>
      <c r="I1883" s="26"/>
    </row>
    <row r="1884" spans="6:9" x14ac:dyDescent="0.25">
      <c r="F1884" s="26"/>
      <c r="I1884" s="26"/>
    </row>
    <row r="1885" spans="6:9" x14ac:dyDescent="0.25">
      <c r="F1885" s="26"/>
      <c r="I1885" s="26"/>
    </row>
    <row r="1886" spans="6:9" x14ac:dyDescent="0.25">
      <c r="F1886" s="26"/>
      <c r="I1886" s="26"/>
    </row>
    <row r="1887" spans="6:9" x14ac:dyDescent="0.25">
      <c r="F1887" s="26"/>
      <c r="I1887" s="26"/>
    </row>
    <row r="1888" spans="6:9" x14ac:dyDescent="0.25">
      <c r="F1888" s="26"/>
      <c r="I1888" s="26"/>
    </row>
    <row r="1889" spans="6:9" x14ac:dyDescent="0.25">
      <c r="F1889" s="26"/>
      <c r="I1889" s="26"/>
    </row>
    <row r="1890" spans="6:9" x14ac:dyDescent="0.25">
      <c r="F1890" s="26"/>
      <c r="I1890" s="26"/>
    </row>
    <row r="1891" spans="6:9" x14ac:dyDescent="0.25">
      <c r="F1891" s="26"/>
      <c r="I1891" s="26"/>
    </row>
    <row r="1892" spans="6:9" x14ac:dyDescent="0.25">
      <c r="F1892" s="26"/>
      <c r="I1892" s="26"/>
    </row>
    <row r="1893" spans="6:9" x14ac:dyDescent="0.25">
      <c r="F1893" s="26"/>
      <c r="I1893" s="26"/>
    </row>
    <row r="1894" spans="6:9" x14ac:dyDescent="0.25">
      <c r="F1894" s="26"/>
      <c r="I1894" s="26"/>
    </row>
    <row r="1895" spans="6:9" x14ac:dyDescent="0.25">
      <c r="F1895" s="26"/>
      <c r="I1895" s="26"/>
    </row>
    <row r="1896" spans="6:9" x14ac:dyDescent="0.25">
      <c r="F1896" s="26"/>
      <c r="I1896" s="26"/>
    </row>
    <row r="1897" spans="6:9" x14ac:dyDescent="0.25">
      <c r="F1897" s="26"/>
      <c r="I1897" s="26"/>
    </row>
    <row r="1898" spans="6:9" x14ac:dyDescent="0.25">
      <c r="F1898" s="26"/>
      <c r="I1898" s="26"/>
    </row>
    <row r="1899" spans="6:9" x14ac:dyDescent="0.25">
      <c r="F1899" s="26"/>
      <c r="I1899" s="26"/>
    </row>
    <row r="1900" spans="6:9" x14ac:dyDescent="0.25">
      <c r="F1900" s="26"/>
      <c r="I1900" s="26"/>
    </row>
    <row r="1901" spans="6:9" x14ac:dyDescent="0.25">
      <c r="F1901" s="26"/>
      <c r="I1901" s="26"/>
    </row>
    <row r="1902" spans="6:9" x14ac:dyDescent="0.25">
      <c r="F1902" s="26"/>
      <c r="I1902" s="26"/>
    </row>
    <row r="1903" spans="6:9" x14ac:dyDescent="0.25">
      <c r="F1903" s="26"/>
      <c r="I1903" s="26"/>
    </row>
    <row r="1904" spans="6:9" x14ac:dyDescent="0.25">
      <c r="F1904" s="26"/>
      <c r="I1904" s="26"/>
    </row>
    <row r="1905" spans="6:9" x14ac:dyDescent="0.25">
      <c r="F1905" s="26"/>
      <c r="I1905" s="26"/>
    </row>
    <row r="1906" spans="6:9" x14ac:dyDescent="0.25">
      <c r="F1906" s="26"/>
      <c r="I1906" s="26"/>
    </row>
    <row r="1907" spans="6:9" x14ac:dyDescent="0.25">
      <c r="F1907" s="26"/>
      <c r="I1907" s="26"/>
    </row>
    <row r="1908" spans="6:9" x14ac:dyDescent="0.25">
      <c r="F1908" s="26"/>
      <c r="I1908" s="26"/>
    </row>
    <row r="1909" spans="6:9" x14ac:dyDescent="0.25">
      <c r="F1909" s="26"/>
      <c r="I1909" s="26"/>
    </row>
    <row r="1910" spans="6:9" x14ac:dyDescent="0.25">
      <c r="F1910" s="26"/>
      <c r="I1910" s="26"/>
    </row>
    <row r="1911" spans="6:9" x14ac:dyDescent="0.25">
      <c r="F1911" s="26"/>
      <c r="I1911" s="26"/>
    </row>
    <row r="1912" spans="6:9" x14ac:dyDescent="0.25">
      <c r="F1912" s="26"/>
      <c r="I1912" s="26"/>
    </row>
    <row r="1913" spans="6:9" x14ac:dyDescent="0.25">
      <c r="F1913" s="26"/>
      <c r="I1913" s="26"/>
    </row>
    <row r="1914" spans="6:9" x14ac:dyDescent="0.25">
      <c r="F1914" s="26"/>
      <c r="I1914" s="26"/>
    </row>
    <row r="1915" spans="6:9" x14ac:dyDescent="0.25">
      <c r="F1915" s="26"/>
      <c r="I1915" s="26"/>
    </row>
    <row r="1916" spans="6:9" x14ac:dyDescent="0.25">
      <c r="F1916" s="26"/>
      <c r="I1916" s="26"/>
    </row>
    <row r="1917" spans="6:9" x14ac:dyDescent="0.25">
      <c r="F1917" s="26"/>
      <c r="I1917" s="26"/>
    </row>
    <row r="1918" spans="6:9" x14ac:dyDescent="0.25">
      <c r="F1918" s="26"/>
      <c r="I1918" s="26"/>
    </row>
    <row r="1919" spans="6:9" x14ac:dyDescent="0.25">
      <c r="F1919" s="26"/>
      <c r="I1919" s="26"/>
    </row>
    <row r="1920" spans="6:9" x14ac:dyDescent="0.25">
      <c r="F1920" s="26"/>
      <c r="I1920" s="26"/>
    </row>
    <row r="1921" spans="6:9" x14ac:dyDescent="0.25">
      <c r="F1921" s="26"/>
      <c r="I1921" s="26"/>
    </row>
    <row r="1922" spans="6:9" x14ac:dyDescent="0.25">
      <c r="F1922" s="26"/>
      <c r="I1922" s="26"/>
    </row>
    <row r="1923" spans="6:9" x14ac:dyDescent="0.25">
      <c r="F1923" s="26"/>
      <c r="I1923" s="26"/>
    </row>
    <row r="1924" spans="6:9" x14ac:dyDescent="0.25">
      <c r="F1924" s="26"/>
      <c r="I1924" s="26"/>
    </row>
    <row r="1925" spans="6:9" x14ac:dyDescent="0.25">
      <c r="F1925" s="26"/>
      <c r="I1925" s="26"/>
    </row>
    <row r="1926" spans="6:9" x14ac:dyDescent="0.25">
      <c r="F1926" s="26"/>
      <c r="I1926" s="26"/>
    </row>
    <row r="1927" spans="6:9" x14ac:dyDescent="0.25">
      <c r="F1927" s="26"/>
      <c r="I1927" s="26"/>
    </row>
    <row r="1928" spans="6:9" x14ac:dyDescent="0.25">
      <c r="F1928" s="26"/>
      <c r="I1928" s="26"/>
    </row>
    <row r="1929" spans="6:9" x14ac:dyDescent="0.25">
      <c r="F1929" s="26"/>
      <c r="I1929" s="26"/>
    </row>
    <row r="1930" spans="6:9" x14ac:dyDescent="0.25">
      <c r="F1930" s="26"/>
      <c r="I1930" s="26"/>
    </row>
    <row r="1931" spans="6:9" x14ac:dyDescent="0.25">
      <c r="F1931" s="26"/>
      <c r="I1931" s="26"/>
    </row>
    <row r="1932" spans="6:9" x14ac:dyDescent="0.25">
      <c r="F1932" s="26"/>
      <c r="I1932" s="26"/>
    </row>
    <row r="1933" spans="6:9" x14ac:dyDescent="0.25">
      <c r="F1933" s="26"/>
      <c r="I1933" s="26"/>
    </row>
    <row r="1934" spans="6:9" x14ac:dyDescent="0.25">
      <c r="F1934" s="26"/>
      <c r="I1934" s="26"/>
    </row>
    <row r="1935" spans="6:9" x14ac:dyDescent="0.25">
      <c r="F1935" s="26"/>
      <c r="I1935" s="26"/>
    </row>
    <row r="1936" spans="6:9" x14ac:dyDescent="0.25">
      <c r="F1936" s="26"/>
      <c r="I1936" s="26"/>
    </row>
    <row r="1937" spans="6:9" x14ac:dyDescent="0.25">
      <c r="F1937" s="26"/>
      <c r="I1937" s="26"/>
    </row>
    <row r="1938" spans="6:9" x14ac:dyDescent="0.25">
      <c r="F1938" s="26"/>
      <c r="I1938" s="26"/>
    </row>
    <row r="1939" spans="6:9" x14ac:dyDescent="0.25">
      <c r="F1939" s="26"/>
      <c r="I1939" s="26"/>
    </row>
    <row r="1940" spans="6:9" x14ac:dyDescent="0.25">
      <c r="F1940" s="26"/>
      <c r="I1940" s="26"/>
    </row>
    <row r="1941" spans="6:9" x14ac:dyDescent="0.25">
      <c r="F1941" s="26"/>
      <c r="I1941" s="26"/>
    </row>
    <row r="1942" spans="6:9" x14ac:dyDescent="0.25">
      <c r="F1942" s="26"/>
      <c r="I1942" s="26"/>
    </row>
    <row r="1943" spans="6:9" x14ac:dyDescent="0.25">
      <c r="F1943" s="26"/>
      <c r="I1943" s="26"/>
    </row>
    <row r="1944" spans="6:9" x14ac:dyDescent="0.25">
      <c r="F1944" s="26"/>
      <c r="I1944" s="26"/>
    </row>
    <row r="1945" spans="6:9" x14ac:dyDescent="0.25">
      <c r="F1945" s="26"/>
      <c r="I1945" s="26"/>
    </row>
    <row r="1946" spans="6:9" x14ac:dyDescent="0.25">
      <c r="F1946" s="26"/>
      <c r="I1946" s="26"/>
    </row>
    <row r="1947" spans="6:9" x14ac:dyDescent="0.25">
      <c r="F1947" s="26"/>
      <c r="I1947" s="26"/>
    </row>
    <row r="1948" spans="6:9" x14ac:dyDescent="0.25">
      <c r="F1948" s="26"/>
      <c r="I1948" s="26"/>
    </row>
    <row r="1949" spans="6:9" x14ac:dyDescent="0.25">
      <c r="F1949" s="26"/>
      <c r="I1949" s="26"/>
    </row>
    <row r="1950" spans="6:9" x14ac:dyDescent="0.25">
      <c r="F1950" s="26"/>
      <c r="I1950" s="26"/>
    </row>
    <row r="1951" spans="6:9" x14ac:dyDescent="0.25">
      <c r="F1951" s="26"/>
      <c r="I1951" s="26"/>
    </row>
    <row r="1952" spans="6:9" x14ac:dyDescent="0.25">
      <c r="F1952" s="26"/>
      <c r="I1952" s="26"/>
    </row>
    <row r="1953" spans="6:9" x14ac:dyDescent="0.25">
      <c r="F1953" s="26"/>
      <c r="I1953" s="26"/>
    </row>
    <row r="1954" spans="6:9" x14ac:dyDescent="0.25">
      <c r="F1954" s="26"/>
      <c r="I1954" s="26"/>
    </row>
    <row r="1955" spans="6:9" x14ac:dyDescent="0.25">
      <c r="F1955" s="26"/>
      <c r="I1955" s="26"/>
    </row>
    <row r="1956" spans="6:9" x14ac:dyDescent="0.25">
      <c r="F1956" s="26"/>
      <c r="I1956" s="26"/>
    </row>
    <row r="1957" spans="6:9" x14ac:dyDescent="0.25">
      <c r="F1957" s="26"/>
      <c r="I1957" s="26"/>
    </row>
    <row r="1958" spans="6:9" x14ac:dyDescent="0.25">
      <c r="F1958" s="26"/>
      <c r="I1958" s="26"/>
    </row>
    <row r="1959" spans="6:9" x14ac:dyDescent="0.25">
      <c r="F1959" s="26"/>
      <c r="I1959" s="26"/>
    </row>
    <row r="1960" spans="6:9" x14ac:dyDescent="0.25">
      <c r="F1960" s="26"/>
      <c r="I1960" s="26"/>
    </row>
    <row r="1961" spans="6:9" x14ac:dyDescent="0.25">
      <c r="F1961" s="26"/>
      <c r="I1961" s="26"/>
    </row>
    <row r="1962" spans="6:9" x14ac:dyDescent="0.25">
      <c r="F1962" s="26"/>
      <c r="I1962" s="26"/>
    </row>
    <row r="1963" spans="6:9" x14ac:dyDescent="0.25">
      <c r="F1963" s="26"/>
      <c r="I1963" s="26"/>
    </row>
    <row r="1964" spans="6:9" x14ac:dyDescent="0.25">
      <c r="F1964" s="26"/>
      <c r="I1964" s="26"/>
    </row>
    <row r="1965" spans="6:9" x14ac:dyDescent="0.25">
      <c r="F1965" s="26"/>
      <c r="I1965" s="26"/>
    </row>
    <row r="1966" spans="6:9" x14ac:dyDescent="0.25">
      <c r="F1966" s="26"/>
      <c r="I1966" s="26"/>
    </row>
    <row r="1967" spans="6:9" x14ac:dyDescent="0.25">
      <c r="F1967" s="26"/>
      <c r="I1967" s="26"/>
    </row>
    <row r="1968" spans="6:9" x14ac:dyDescent="0.25">
      <c r="F1968" s="26"/>
      <c r="I1968" s="26"/>
    </row>
    <row r="1969" spans="6:9" x14ac:dyDescent="0.25">
      <c r="F1969" s="26"/>
      <c r="I1969" s="26"/>
    </row>
    <row r="1970" spans="6:9" x14ac:dyDescent="0.25">
      <c r="F1970" s="26"/>
      <c r="I1970" s="26"/>
    </row>
    <row r="1971" spans="6:9" x14ac:dyDescent="0.25">
      <c r="F1971" s="26"/>
      <c r="I1971" s="26"/>
    </row>
    <row r="1972" spans="6:9" x14ac:dyDescent="0.25">
      <c r="F1972" s="26"/>
      <c r="I1972" s="26"/>
    </row>
    <row r="1973" spans="6:9" x14ac:dyDescent="0.25">
      <c r="F1973" s="26"/>
      <c r="I1973" s="26"/>
    </row>
    <row r="1974" spans="6:9" x14ac:dyDescent="0.25">
      <c r="F1974" s="26"/>
      <c r="I1974" s="26"/>
    </row>
    <row r="1975" spans="6:9" x14ac:dyDescent="0.25">
      <c r="F1975" s="26"/>
      <c r="I1975" s="26"/>
    </row>
    <row r="1976" spans="6:9" x14ac:dyDescent="0.25">
      <c r="F1976" s="26"/>
      <c r="I1976" s="26"/>
    </row>
    <row r="1977" spans="6:9" x14ac:dyDescent="0.25">
      <c r="F1977" s="26"/>
      <c r="I1977" s="26"/>
    </row>
    <row r="1978" spans="6:9" x14ac:dyDescent="0.25">
      <c r="F1978" s="26"/>
      <c r="I1978" s="26"/>
    </row>
    <row r="1979" spans="6:9" x14ac:dyDescent="0.25">
      <c r="F1979" s="26"/>
      <c r="I1979" s="26"/>
    </row>
    <row r="1980" spans="6:9" x14ac:dyDescent="0.25">
      <c r="F1980" s="26"/>
      <c r="I1980" s="26"/>
    </row>
    <row r="1981" spans="6:9" x14ac:dyDescent="0.25">
      <c r="F1981" s="26"/>
      <c r="I1981" s="26"/>
    </row>
    <row r="1982" spans="6:9" x14ac:dyDescent="0.25">
      <c r="F1982" s="26"/>
      <c r="I1982" s="26"/>
    </row>
    <row r="1983" spans="6:9" x14ac:dyDescent="0.25">
      <c r="F1983" s="26"/>
      <c r="I1983" s="26"/>
    </row>
    <row r="1984" spans="6:9" x14ac:dyDescent="0.25">
      <c r="F1984" s="26"/>
      <c r="I1984" s="26"/>
    </row>
    <row r="1985" spans="6:9" x14ac:dyDescent="0.25">
      <c r="F1985" s="26"/>
      <c r="I1985" s="26"/>
    </row>
    <row r="1986" spans="6:9" x14ac:dyDescent="0.25">
      <c r="F1986" s="26"/>
      <c r="I1986" s="26"/>
    </row>
    <row r="1987" spans="6:9" x14ac:dyDescent="0.25">
      <c r="F1987" s="26"/>
      <c r="I1987" s="26"/>
    </row>
    <row r="1988" spans="6:9" x14ac:dyDescent="0.25">
      <c r="F1988" s="26"/>
      <c r="I1988" s="26"/>
    </row>
    <row r="1989" spans="6:9" x14ac:dyDescent="0.25">
      <c r="F1989" s="26"/>
      <c r="I1989" s="26"/>
    </row>
    <row r="1990" spans="6:9" x14ac:dyDescent="0.25">
      <c r="F1990" s="26"/>
      <c r="I1990" s="26"/>
    </row>
    <row r="1991" spans="6:9" x14ac:dyDescent="0.25">
      <c r="F1991" s="26"/>
      <c r="I1991" s="26"/>
    </row>
    <row r="1992" spans="6:9" x14ac:dyDescent="0.25">
      <c r="F1992" s="26"/>
      <c r="I1992" s="26"/>
    </row>
    <row r="1993" spans="6:9" x14ac:dyDescent="0.25">
      <c r="F1993" s="26"/>
      <c r="I1993" s="26"/>
    </row>
    <row r="1994" spans="6:9" x14ac:dyDescent="0.25">
      <c r="F1994" s="26"/>
      <c r="I1994" s="26"/>
    </row>
    <row r="1995" spans="6:9" x14ac:dyDescent="0.25">
      <c r="F1995" s="26"/>
      <c r="I1995" s="26"/>
    </row>
    <row r="1996" spans="6:9" x14ac:dyDescent="0.25">
      <c r="F1996" s="26"/>
      <c r="I1996" s="26"/>
    </row>
    <row r="1997" spans="6:9" x14ac:dyDescent="0.25">
      <c r="F1997" s="26"/>
      <c r="I1997" s="26"/>
    </row>
    <row r="1998" spans="6:9" x14ac:dyDescent="0.25">
      <c r="F1998" s="26"/>
      <c r="I1998" s="26"/>
    </row>
    <row r="1999" spans="6:9" x14ac:dyDescent="0.25">
      <c r="F1999" s="26"/>
      <c r="I1999" s="26"/>
    </row>
    <row r="2000" spans="6:9" x14ac:dyDescent="0.25">
      <c r="F2000" s="26"/>
      <c r="I2000" s="26"/>
    </row>
    <row r="2001" spans="6:9" x14ac:dyDescent="0.25">
      <c r="F2001" s="26"/>
      <c r="I2001" s="26"/>
    </row>
    <row r="2002" spans="6:9" x14ac:dyDescent="0.25">
      <c r="F2002" s="26"/>
      <c r="I2002" s="26"/>
    </row>
    <row r="2003" spans="6:9" x14ac:dyDescent="0.25">
      <c r="F2003" s="26"/>
      <c r="I2003" s="26"/>
    </row>
    <row r="2004" spans="6:9" x14ac:dyDescent="0.25">
      <c r="F2004" s="26"/>
      <c r="I2004" s="26"/>
    </row>
    <row r="2005" spans="6:9" x14ac:dyDescent="0.25">
      <c r="F2005" s="26"/>
      <c r="I2005" s="26"/>
    </row>
    <row r="2006" spans="6:9" x14ac:dyDescent="0.25">
      <c r="F2006" s="26"/>
      <c r="I2006" s="26"/>
    </row>
    <row r="2007" spans="6:9" x14ac:dyDescent="0.25">
      <c r="F2007" s="26"/>
      <c r="I2007" s="26"/>
    </row>
    <row r="2008" spans="6:9" x14ac:dyDescent="0.25">
      <c r="F2008" s="26"/>
      <c r="I2008" s="26"/>
    </row>
    <row r="2009" spans="6:9" x14ac:dyDescent="0.25">
      <c r="F2009" s="26"/>
      <c r="I2009" s="26"/>
    </row>
    <row r="2010" spans="6:9" x14ac:dyDescent="0.25">
      <c r="F2010" s="26"/>
      <c r="I2010" s="26"/>
    </row>
    <row r="2011" spans="6:9" x14ac:dyDescent="0.25">
      <c r="F2011" s="26"/>
      <c r="I2011" s="26"/>
    </row>
    <row r="2012" spans="6:9" x14ac:dyDescent="0.25">
      <c r="F2012" s="26"/>
      <c r="I2012" s="26"/>
    </row>
    <row r="2013" spans="6:9" x14ac:dyDescent="0.25">
      <c r="F2013" s="26"/>
      <c r="I2013" s="26"/>
    </row>
    <row r="2014" spans="6:9" x14ac:dyDescent="0.25">
      <c r="F2014" s="26"/>
      <c r="I2014" s="26"/>
    </row>
    <row r="2015" spans="6:9" x14ac:dyDescent="0.25">
      <c r="F2015" s="26"/>
      <c r="I2015" s="26"/>
    </row>
    <row r="2016" spans="6:9" x14ac:dyDescent="0.25">
      <c r="F2016" s="26"/>
      <c r="I2016" s="26"/>
    </row>
    <row r="2017" spans="6:9" x14ac:dyDescent="0.25">
      <c r="F2017" s="26"/>
      <c r="I2017" s="26"/>
    </row>
    <row r="2018" spans="6:9" x14ac:dyDescent="0.25">
      <c r="F2018" s="26"/>
      <c r="I2018" s="26"/>
    </row>
    <row r="2019" spans="6:9" x14ac:dyDescent="0.25">
      <c r="F2019" s="26"/>
      <c r="I2019" s="26"/>
    </row>
    <row r="2020" spans="6:9" x14ac:dyDescent="0.25">
      <c r="F2020" s="26"/>
      <c r="I2020" s="26"/>
    </row>
    <row r="2021" spans="6:9" x14ac:dyDescent="0.25">
      <c r="F2021" s="26"/>
      <c r="I2021" s="26"/>
    </row>
    <row r="2022" spans="6:9" x14ac:dyDescent="0.25">
      <c r="F2022" s="26"/>
      <c r="I2022" s="26"/>
    </row>
    <row r="2023" spans="6:9" x14ac:dyDescent="0.25">
      <c r="F2023" s="26"/>
      <c r="I2023" s="26"/>
    </row>
    <row r="2024" spans="6:9" x14ac:dyDescent="0.25">
      <c r="F2024" s="26"/>
      <c r="I2024" s="26"/>
    </row>
    <row r="2025" spans="6:9" x14ac:dyDescent="0.25">
      <c r="F2025" s="26"/>
      <c r="I2025" s="26"/>
    </row>
    <row r="2026" spans="6:9" x14ac:dyDescent="0.25">
      <c r="F2026" s="26"/>
      <c r="I2026" s="26"/>
    </row>
    <row r="2027" spans="6:9" x14ac:dyDescent="0.25">
      <c r="F2027" s="26"/>
      <c r="I2027" s="26"/>
    </row>
    <row r="2028" spans="6:9" x14ac:dyDescent="0.25">
      <c r="F2028" s="26"/>
      <c r="I2028" s="26"/>
    </row>
    <row r="2029" spans="6:9" x14ac:dyDescent="0.25">
      <c r="F2029" s="26"/>
      <c r="I2029" s="26"/>
    </row>
    <row r="2030" spans="6:9" x14ac:dyDescent="0.25">
      <c r="F2030" s="26"/>
      <c r="I2030" s="26"/>
    </row>
    <row r="2031" spans="6:9" x14ac:dyDescent="0.25">
      <c r="F2031" s="26"/>
      <c r="I2031" s="26"/>
    </row>
    <row r="2032" spans="6:9" x14ac:dyDescent="0.25">
      <c r="F2032" s="26"/>
      <c r="I2032" s="26"/>
    </row>
    <row r="2033" spans="6:9" x14ac:dyDescent="0.25">
      <c r="F2033" s="26"/>
      <c r="I2033" s="26"/>
    </row>
    <row r="2034" spans="6:9" x14ac:dyDescent="0.25">
      <c r="F2034" s="26"/>
      <c r="I2034" s="26"/>
    </row>
    <row r="2035" spans="6:9" x14ac:dyDescent="0.25">
      <c r="F2035" s="26"/>
      <c r="I2035" s="26"/>
    </row>
    <row r="2036" spans="6:9" x14ac:dyDescent="0.25">
      <c r="F2036" s="26"/>
      <c r="I2036" s="26"/>
    </row>
    <row r="2037" spans="6:9" x14ac:dyDescent="0.25">
      <c r="F2037" s="26"/>
      <c r="I2037" s="26"/>
    </row>
    <row r="2038" spans="6:9" x14ac:dyDescent="0.25">
      <c r="F2038" s="26"/>
      <c r="I2038" s="26"/>
    </row>
    <row r="2039" spans="6:9" x14ac:dyDescent="0.25">
      <c r="F2039" s="26"/>
      <c r="I2039" s="26"/>
    </row>
    <row r="2040" spans="6:9" x14ac:dyDescent="0.25">
      <c r="F2040" s="26"/>
      <c r="I2040" s="26"/>
    </row>
    <row r="2041" spans="6:9" x14ac:dyDescent="0.25">
      <c r="F2041" s="26"/>
      <c r="I2041" s="26"/>
    </row>
    <row r="2042" spans="6:9" x14ac:dyDescent="0.25">
      <c r="F2042" s="26"/>
      <c r="I2042" s="26"/>
    </row>
    <row r="2043" spans="6:9" x14ac:dyDescent="0.25">
      <c r="F2043" s="26"/>
      <c r="I2043" s="26"/>
    </row>
    <row r="2044" spans="6:9" x14ac:dyDescent="0.25">
      <c r="F2044" s="26"/>
      <c r="I2044" s="26"/>
    </row>
    <row r="2045" spans="6:9" x14ac:dyDescent="0.25">
      <c r="F2045" s="26"/>
      <c r="I2045" s="26"/>
    </row>
    <row r="2046" spans="6:9" x14ac:dyDescent="0.25">
      <c r="F2046" s="26"/>
      <c r="I2046" s="26"/>
    </row>
    <row r="2047" spans="6:9" x14ac:dyDescent="0.25">
      <c r="F2047" s="26"/>
      <c r="I2047" s="26"/>
    </row>
    <row r="2048" spans="6:9" x14ac:dyDescent="0.25">
      <c r="F2048" s="26"/>
      <c r="I2048" s="26"/>
    </row>
    <row r="2049" spans="6:9" x14ac:dyDescent="0.25">
      <c r="F2049" s="26"/>
      <c r="I2049" s="26"/>
    </row>
    <row r="2050" spans="6:9" x14ac:dyDescent="0.25">
      <c r="F2050" s="26"/>
      <c r="I2050" s="26"/>
    </row>
    <row r="2051" spans="6:9" x14ac:dyDescent="0.25">
      <c r="F2051" s="26"/>
      <c r="I2051" s="26"/>
    </row>
    <row r="2052" spans="6:9" x14ac:dyDescent="0.25">
      <c r="F2052" s="26"/>
      <c r="I2052" s="26"/>
    </row>
    <row r="2053" spans="6:9" x14ac:dyDescent="0.25">
      <c r="F2053" s="26"/>
      <c r="I2053" s="26"/>
    </row>
    <row r="2054" spans="6:9" x14ac:dyDescent="0.25">
      <c r="F2054" s="26"/>
      <c r="I2054" s="26"/>
    </row>
    <row r="2055" spans="6:9" x14ac:dyDescent="0.25">
      <c r="F2055" s="26"/>
      <c r="I2055" s="26"/>
    </row>
    <row r="2056" spans="6:9" x14ac:dyDescent="0.25">
      <c r="F2056" s="26"/>
      <c r="I2056" s="26"/>
    </row>
    <row r="2057" spans="6:9" x14ac:dyDescent="0.25">
      <c r="F2057" s="26"/>
      <c r="I2057" s="26"/>
    </row>
    <row r="2058" spans="6:9" x14ac:dyDescent="0.25">
      <c r="F2058" s="26"/>
      <c r="I2058" s="26"/>
    </row>
    <row r="2059" spans="6:9" x14ac:dyDescent="0.25">
      <c r="F2059" s="26"/>
      <c r="I2059" s="26"/>
    </row>
    <row r="2060" spans="6:9" x14ac:dyDescent="0.25">
      <c r="F2060" s="26"/>
      <c r="I2060" s="26"/>
    </row>
    <row r="2061" spans="6:9" x14ac:dyDescent="0.25">
      <c r="F2061" s="26"/>
      <c r="I2061" s="26"/>
    </row>
    <row r="2062" spans="6:9" x14ac:dyDescent="0.25">
      <c r="F2062" s="26"/>
      <c r="I2062" s="26"/>
    </row>
    <row r="2063" spans="6:9" x14ac:dyDescent="0.25">
      <c r="F2063" s="26"/>
      <c r="I2063" s="26"/>
    </row>
    <row r="2064" spans="6:9" x14ac:dyDescent="0.25">
      <c r="F2064" s="26"/>
      <c r="I2064" s="26"/>
    </row>
    <row r="2065" spans="6:9" x14ac:dyDescent="0.25">
      <c r="F2065" s="26"/>
      <c r="I2065" s="26"/>
    </row>
    <row r="2066" spans="6:9" x14ac:dyDescent="0.25">
      <c r="F2066" s="26"/>
      <c r="I2066" s="26"/>
    </row>
    <row r="2067" spans="6:9" x14ac:dyDescent="0.25">
      <c r="F2067" s="26"/>
      <c r="I2067" s="26"/>
    </row>
    <row r="2068" spans="6:9" x14ac:dyDescent="0.25">
      <c r="F2068" s="26"/>
      <c r="I2068" s="26"/>
    </row>
    <row r="2069" spans="6:9" x14ac:dyDescent="0.25">
      <c r="F2069" s="26"/>
      <c r="I2069" s="26"/>
    </row>
    <row r="2070" spans="6:9" x14ac:dyDescent="0.25">
      <c r="F2070" s="26"/>
      <c r="I2070" s="26"/>
    </row>
    <row r="2071" spans="6:9" x14ac:dyDescent="0.25">
      <c r="F2071" s="26"/>
      <c r="I2071" s="26"/>
    </row>
    <row r="2072" spans="6:9" x14ac:dyDescent="0.25">
      <c r="F2072" s="26"/>
      <c r="I2072" s="26"/>
    </row>
    <row r="2073" spans="6:9" x14ac:dyDescent="0.25">
      <c r="F2073" s="26"/>
      <c r="I2073" s="26"/>
    </row>
    <row r="2074" spans="6:9" x14ac:dyDescent="0.25">
      <c r="F2074" s="26"/>
      <c r="I2074" s="26"/>
    </row>
    <row r="2075" spans="6:9" x14ac:dyDescent="0.25">
      <c r="F2075" s="26"/>
      <c r="I2075" s="26"/>
    </row>
    <row r="2076" spans="6:9" x14ac:dyDescent="0.25">
      <c r="F2076" s="26"/>
      <c r="I2076" s="26"/>
    </row>
    <row r="2077" spans="6:9" x14ac:dyDescent="0.25">
      <c r="F2077" s="26"/>
      <c r="I2077" s="26"/>
    </row>
    <row r="2078" spans="6:9" x14ac:dyDescent="0.25">
      <c r="F2078" s="26"/>
      <c r="I2078" s="26"/>
    </row>
    <row r="2079" spans="6:9" x14ac:dyDescent="0.25">
      <c r="F2079" s="26"/>
      <c r="I2079" s="26"/>
    </row>
    <row r="2080" spans="6:9" x14ac:dyDescent="0.25">
      <c r="F2080" s="26"/>
      <c r="I2080" s="26"/>
    </row>
    <row r="2081" spans="6:9" x14ac:dyDescent="0.25">
      <c r="F2081" s="26"/>
      <c r="I2081" s="26"/>
    </row>
    <row r="2082" spans="6:9" x14ac:dyDescent="0.25">
      <c r="F2082" s="26"/>
      <c r="I2082" s="26"/>
    </row>
    <row r="2083" spans="6:9" x14ac:dyDescent="0.25">
      <c r="F2083" s="26"/>
      <c r="I2083" s="26"/>
    </row>
    <row r="2084" spans="6:9" x14ac:dyDescent="0.25">
      <c r="F2084" s="26"/>
      <c r="I2084" s="26"/>
    </row>
    <row r="2085" spans="6:9" x14ac:dyDescent="0.25">
      <c r="F2085" s="26"/>
      <c r="I2085" s="26"/>
    </row>
    <row r="2086" spans="6:9" x14ac:dyDescent="0.25">
      <c r="F2086" s="26"/>
      <c r="I2086" s="26"/>
    </row>
    <row r="2087" spans="6:9" x14ac:dyDescent="0.25">
      <c r="F2087" s="26"/>
      <c r="I2087" s="26"/>
    </row>
    <row r="2088" spans="6:9" x14ac:dyDescent="0.25">
      <c r="F2088" s="26"/>
      <c r="I2088" s="26"/>
    </row>
    <row r="2089" spans="6:9" x14ac:dyDescent="0.25">
      <c r="F2089" s="26"/>
      <c r="I2089" s="26"/>
    </row>
    <row r="2090" spans="6:9" x14ac:dyDescent="0.25">
      <c r="F2090" s="26"/>
      <c r="I2090" s="26"/>
    </row>
    <row r="2091" spans="6:9" x14ac:dyDescent="0.25">
      <c r="F2091" s="26"/>
      <c r="I2091" s="26"/>
    </row>
    <row r="2092" spans="6:9" x14ac:dyDescent="0.25">
      <c r="F2092" s="26"/>
      <c r="I2092" s="26"/>
    </row>
    <row r="2093" spans="6:9" x14ac:dyDescent="0.25">
      <c r="F2093" s="26"/>
      <c r="I2093" s="26"/>
    </row>
    <row r="2094" spans="6:9" x14ac:dyDescent="0.25">
      <c r="F2094" s="26"/>
      <c r="I2094" s="26"/>
    </row>
    <row r="2095" spans="6:9" x14ac:dyDescent="0.25">
      <c r="F2095" s="26"/>
      <c r="I2095" s="26"/>
    </row>
    <row r="2096" spans="6:9" x14ac:dyDescent="0.25">
      <c r="F2096" s="26"/>
      <c r="I2096" s="26"/>
    </row>
    <row r="2097" spans="6:9" x14ac:dyDescent="0.25">
      <c r="F2097" s="26"/>
      <c r="I2097" s="26"/>
    </row>
    <row r="2098" spans="6:9" x14ac:dyDescent="0.25">
      <c r="F2098" s="26"/>
      <c r="I2098" s="26"/>
    </row>
    <row r="2099" spans="6:9" x14ac:dyDescent="0.25">
      <c r="F2099" s="26"/>
      <c r="I2099" s="26"/>
    </row>
    <row r="2100" spans="6:9" x14ac:dyDescent="0.25">
      <c r="F2100" s="26"/>
      <c r="I2100" s="26"/>
    </row>
    <row r="2101" spans="6:9" x14ac:dyDescent="0.25">
      <c r="F2101" s="26"/>
      <c r="I2101" s="26"/>
    </row>
    <row r="2102" spans="6:9" x14ac:dyDescent="0.25">
      <c r="F2102" s="26"/>
      <c r="I2102" s="26"/>
    </row>
    <row r="2103" spans="6:9" x14ac:dyDescent="0.25">
      <c r="F2103" s="26"/>
      <c r="I2103" s="26"/>
    </row>
    <row r="2104" spans="6:9" x14ac:dyDescent="0.25">
      <c r="F2104" s="26"/>
      <c r="I2104" s="26"/>
    </row>
    <row r="2105" spans="6:9" x14ac:dyDescent="0.25">
      <c r="F2105" s="26"/>
      <c r="I2105" s="26"/>
    </row>
    <row r="2106" spans="6:9" x14ac:dyDescent="0.25">
      <c r="F2106" s="26"/>
      <c r="I2106" s="26"/>
    </row>
    <row r="2107" spans="6:9" x14ac:dyDescent="0.25">
      <c r="F2107" s="26"/>
      <c r="I2107" s="26"/>
    </row>
    <row r="2108" spans="6:9" x14ac:dyDescent="0.25">
      <c r="F2108" s="26"/>
      <c r="I2108" s="26"/>
    </row>
    <row r="2109" spans="6:9" x14ac:dyDescent="0.25">
      <c r="F2109" s="26"/>
      <c r="I2109" s="26"/>
    </row>
    <row r="2110" spans="6:9" x14ac:dyDescent="0.25">
      <c r="F2110" s="26"/>
      <c r="I2110" s="26"/>
    </row>
    <row r="2111" spans="6:9" x14ac:dyDescent="0.25">
      <c r="F2111" s="26"/>
      <c r="I2111" s="26"/>
    </row>
    <row r="2112" spans="6:9" x14ac:dyDescent="0.25">
      <c r="F2112" s="26"/>
      <c r="I2112" s="26"/>
    </row>
    <row r="2113" spans="6:9" x14ac:dyDescent="0.25">
      <c r="F2113" s="26"/>
      <c r="I2113" s="26"/>
    </row>
    <row r="2114" spans="6:9" x14ac:dyDescent="0.25">
      <c r="F2114" s="26"/>
      <c r="I2114" s="26"/>
    </row>
    <row r="2115" spans="6:9" x14ac:dyDescent="0.25">
      <c r="F2115" s="26"/>
      <c r="I2115" s="26"/>
    </row>
    <row r="2116" spans="6:9" x14ac:dyDescent="0.25">
      <c r="F2116" s="26"/>
      <c r="I2116" s="26"/>
    </row>
    <row r="2117" spans="6:9" x14ac:dyDescent="0.25">
      <c r="F2117" s="26"/>
      <c r="I2117" s="26"/>
    </row>
    <row r="2118" spans="6:9" x14ac:dyDescent="0.25">
      <c r="F2118" s="26"/>
      <c r="I2118" s="26"/>
    </row>
    <row r="2119" spans="6:9" x14ac:dyDescent="0.25">
      <c r="F2119" s="26"/>
      <c r="I2119" s="26"/>
    </row>
    <row r="2120" spans="6:9" x14ac:dyDescent="0.25">
      <c r="F2120" s="26"/>
      <c r="I2120" s="26"/>
    </row>
    <row r="2121" spans="6:9" x14ac:dyDescent="0.25">
      <c r="F2121" s="26"/>
      <c r="I2121" s="26"/>
    </row>
    <row r="2122" spans="6:9" x14ac:dyDescent="0.25">
      <c r="F2122" s="26"/>
      <c r="I2122" s="26"/>
    </row>
    <row r="2123" spans="6:9" x14ac:dyDescent="0.25">
      <c r="F2123" s="26"/>
      <c r="I2123" s="26"/>
    </row>
    <row r="2124" spans="6:9" x14ac:dyDescent="0.25">
      <c r="F2124" s="26"/>
      <c r="I2124" s="26"/>
    </row>
    <row r="2125" spans="6:9" x14ac:dyDescent="0.25">
      <c r="F2125" s="26"/>
      <c r="I2125" s="26"/>
    </row>
    <row r="2126" spans="6:9" x14ac:dyDescent="0.25">
      <c r="F2126" s="26"/>
      <c r="I2126" s="26"/>
    </row>
    <row r="2127" spans="6:9" x14ac:dyDescent="0.25">
      <c r="F2127" s="26"/>
      <c r="I2127" s="26"/>
    </row>
    <row r="2128" spans="6:9" x14ac:dyDescent="0.25">
      <c r="F2128" s="26"/>
      <c r="I2128" s="26"/>
    </row>
    <row r="2129" spans="6:9" x14ac:dyDescent="0.25">
      <c r="F2129" s="26"/>
      <c r="I2129" s="26"/>
    </row>
    <row r="2130" spans="6:9" x14ac:dyDescent="0.25">
      <c r="F2130" s="26"/>
      <c r="I2130" s="26"/>
    </row>
    <row r="2131" spans="6:9" x14ac:dyDescent="0.25">
      <c r="F2131" s="26"/>
      <c r="I2131" s="26"/>
    </row>
    <row r="2132" spans="6:9" x14ac:dyDescent="0.25">
      <c r="F2132" s="26"/>
      <c r="I2132" s="26"/>
    </row>
    <row r="2133" spans="6:9" x14ac:dyDescent="0.25">
      <c r="F2133" s="26"/>
      <c r="I2133" s="26"/>
    </row>
    <row r="2134" spans="6:9" x14ac:dyDescent="0.25">
      <c r="F2134" s="26"/>
      <c r="I2134" s="26"/>
    </row>
    <row r="2135" spans="6:9" x14ac:dyDescent="0.25">
      <c r="F2135" s="26"/>
      <c r="I2135" s="26"/>
    </row>
    <row r="2136" spans="6:9" x14ac:dyDescent="0.25">
      <c r="F2136" s="26"/>
      <c r="I2136" s="26"/>
    </row>
    <row r="2137" spans="6:9" x14ac:dyDescent="0.25">
      <c r="F2137" s="26"/>
      <c r="I2137" s="26"/>
    </row>
    <row r="2138" spans="6:9" x14ac:dyDescent="0.25">
      <c r="F2138" s="26"/>
      <c r="I2138" s="26"/>
    </row>
    <row r="2139" spans="6:9" x14ac:dyDescent="0.25">
      <c r="F2139" s="26"/>
      <c r="I2139" s="26"/>
    </row>
    <row r="2140" spans="6:9" x14ac:dyDescent="0.25">
      <c r="F2140" s="26"/>
      <c r="I2140" s="26"/>
    </row>
    <row r="2141" spans="6:9" x14ac:dyDescent="0.25">
      <c r="F2141" s="26"/>
      <c r="I2141" s="26"/>
    </row>
    <row r="2142" spans="6:9" x14ac:dyDescent="0.25">
      <c r="F2142" s="26"/>
      <c r="I2142" s="26"/>
    </row>
    <row r="2143" spans="6:9" x14ac:dyDescent="0.25">
      <c r="F2143" s="26"/>
      <c r="I2143" s="26"/>
    </row>
    <row r="2144" spans="6:9" x14ac:dyDescent="0.25">
      <c r="F2144" s="26"/>
      <c r="I2144" s="26"/>
    </row>
    <row r="2145" spans="6:9" x14ac:dyDescent="0.25">
      <c r="F2145" s="26"/>
      <c r="I2145" s="26"/>
    </row>
    <row r="2146" spans="6:9" x14ac:dyDescent="0.25">
      <c r="F2146" s="26"/>
      <c r="I2146" s="26"/>
    </row>
    <row r="2147" spans="6:9" x14ac:dyDescent="0.25">
      <c r="F2147" s="26"/>
      <c r="I2147" s="26"/>
    </row>
    <row r="2148" spans="6:9" x14ac:dyDescent="0.25">
      <c r="F2148" s="26"/>
      <c r="I2148" s="26"/>
    </row>
    <row r="2149" spans="6:9" x14ac:dyDescent="0.25">
      <c r="F2149" s="26"/>
      <c r="I2149" s="26"/>
    </row>
    <row r="2150" spans="6:9" x14ac:dyDescent="0.25">
      <c r="F2150" s="26"/>
      <c r="I2150" s="26"/>
    </row>
    <row r="2151" spans="6:9" x14ac:dyDescent="0.25">
      <c r="F2151" s="26"/>
      <c r="I2151" s="26"/>
    </row>
    <row r="2152" spans="6:9" x14ac:dyDescent="0.25">
      <c r="F2152" s="26"/>
      <c r="I2152" s="26"/>
    </row>
    <row r="2153" spans="6:9" x14ac:dyDescent="0.25">
      <c r="F2153" s="26"/>
      <c r="I2153" s="26"/>
    </row>
    <row r="2154" spans="6:9" x14ac:dyDescent="0.25">
      <c r="F2154" s="26"/>
      <c r="I2154" s="26"/>
    </row>
    <row r="2155" spans="6:9" x14ac:dyDescent="0.25">
      <c r="F2155" s="26"/>
      <c r="I2155" s="26"/>
    </row>
    <row r="2156" spans="6:9" x14ac:dyDescent="0.25">
      <c r="F2156" s="26"/>
      <c r="I2156" s="26"/>
    </row>
    <row r="2157" spans="6:9" x14ac:dyDescent="0.25">
      <c r="F2157" s="26"/>
      <c r="I2157" s="26"/>
    </row>
    <row r="2158" spans="6:9" x14ac:dyDescent="0.25">
      <c r="F2158" s="26"/>
      <c r="I2158" s="26"/>
    </row>
    <row r="2159" spans="6:9" x14ac:dyDescent="0.25">
      <c r="F2159" s="26"/>
      <c r="I2159" s="26"/>
    </row>
    <row r="2160" spans="6:9" x14ac:dyDescent="0.25">
      <c r="F2160" s="26"/>
      <c r="I2160" s="26"/>
    </row>
    <row r="2161" spans="6:9" x14ac:dyDescent="0.25">
      <c r="F2161" s="26"/>
      <c r="I2161" s="26"/>
    </row>
    <row r="2162" spans="6:9" x14ac:dyDescent="0.25">
      <c r="F2162" s="26"/>
      <c r="I2162" s="26"/>
    </row>
    <row r="2163" spans="6:9" x14ac:dyDescent="0.25">
      <c r="F2163" s="26"/>
      <c r="I2163" s="26"/>
    </row>
    <row r="2164" spans="6:9" x14ac:dyDescent="0.25">
      <c r="F2164" s="26"/>
      <c r="I2164" s="26"/>
    </row>
    <row r="2165" spans="6:9" x14ac:dyDescent="0.25">
      <c r="F2165" s="26"/>
      <c r="I2165" s="26"/>
    </row>
    <row r="2166" spans="6:9" x14ac:dyDescent="0.25">
      <c r="F2166" s="26"/>
      <c r="I2166" s="26"/>
    </row>
    <row r="2167" spans="6:9" x14ac:dyDescent="0.25">
      <c r="F2167" s="26"/>
      <c r="I2167" s="26"/>
    </row>
    <row r="2168" spans="6:9" x14ac:dyDescent="0.25">
      <c r="F2168" s="26"/>
      <c r="I2168" s="26"/>
    </row>
    <row r="2169" spans="6:9" x14ac:dyDescent="0.25">
      <c r="F2169" s="26"/>
      <c r="I2169" s="26"/>
    </row>
    <row r="2170" spans="6:9" x14ac:dyDescent="0.25">
      <c r="F2170" s="26"/>
      <c r="I2170" s="26"/>
    </row>
    <row r="2171" spans="6:9" x14ac:dyDescent="0.25">
      <c r="F2171" s="26"/>
      <c r="I2171" s="26"/>
    </row>
    <row r="2172" spans="6:9" x14ac:dyDescent="0.25">
      <c r="F2172" s="26"/>
      <c r="I2172" s="26"/>
    </row>
    <row r="2173" spans="6:9" x14ac:dyDescent="0.25">
      <c r="F2173" s="26"/>
      <c r="I2173" s="26"/>
    </row>
    <row r="2174" spans="6:9" x14ac:dyDescent="0.25">
      <c r="F2174" s="26"/>
      <c r="I2174" s="26"/>
    </row>
    <row r="2175" spans="6:9" x14ac:dyDescent="0.25">
      <c r="F2175" s="26"/>
      <c r="I2175" s="26"/>
    </row>
    <row r="2176" spans="6:9" x14ac:dyDescent="0.25">
      <c r="F2176" s="26"/>
      <c r="I2176" s="26"/>
    </row>
    <row r="2177" spans="6:9" x14ac:dyDescent="0.25">
      <c r="F2177" s="26"/>
      <c r="I2177" s="26"/>
    </row>
    <row r="2178" spans="6:9" x14ac:dyDescent="0.25">
      <c r="F2178" s="26"/>
      <c r="I2178" s="26"/>
    </row>
    <row r="2179" spans="6:9" x14ac:dyDescent="0.25">
      <c r="F2179" s="26"/>
      <c r="I2179" s="26"/>
    </row>
    <row r="2180" spans="6:9" x14ac:dyDescent="0.25">
      <c r="F2180" s="26"/>
      <c r="I2180" s="26"/>
    </row>
    <row r="2181" spans="6:9" x14ac:dyDescent="0.25">
      <c r="F2181" s="26"/>
      <c r="I2181" s="26"/>
    </row>
    <row r="2182" spans="6:9" x14ac:dyDescent="0.25">
      <c r="F2182" s="26"/>
      <c r="I2182" s="26"/>
    </row>
    <row r="2183" spans="6:9" x14ac:dyDescent="0.25">
      <c r="F2183" s="26"/>
      <c r="I2183" s="26"/>
    </row>
    <row r="2184" spans="6:9" x14ac:dyDescent="0.25">
      <c r="F2184" s="26"/>
      <c r="I2184" s="26"/>
    </row>
    <row r="2185" spans="6:9" x14ac:dyDescent="0.25">
      <c r="F2185" s="26"/>
      <c r="I2185" s="26"/>
    </row>
    <row r="2186" spans="6:9" x14ac:dyDescent="0.25">
      <c r="F2186" s="26"/>
      <c r="I2186" s="26"/>
    </row>
    <row r="2187" spans="6:9" x14ac:dyDescent="0.25">
      <c r="F2187" s="26"/>
      <c r="I2187" s="26"/>
    </row>
    <row r="2188" spans="6:9" x14ac:dyDescent="0.25">
      <c r="F2188" s="26"/>
      <c r="I2188" s="26"/>
    </row>
    <row r="2189" spans="6:9" x14ac:dyDescent="0.25">
      <c r="F2189" s="26"/>
      <c r="I2189" s="26"/>
    </row>
    <row r="2190" spans="6:9" x14ac:dyDescent="0.25">
      <c r="F2190" s="26"/>
      <c r="I2190" s="26"/>
    </row>
    <row r="2191" spans="6:9" x14ac:dyDescent="0.25">
      <c r="F2191" s="26"/>
      <c r="I2191" s="26"/>
    </row>
    <row r="2192" spans="6:9" x14ac:dyDescent="0.25">
      <c r="F2192" s="26"/>
      <c r="I2192" s="26"/>
    </row>
    <row r="2193" spans="6:9" x14ac:dyDescent="0.25">
      <c r="F2193" s="26"/>
      <c r="I2193" s="26"/>
    </row>
    <row r="2194" spans="6:9" x14ac:dyDescent="0.25">
      <c r="F2194" s="26"/>
      <c r="I2194" s="26"/>
    </row>
    <row r="2195" spans="6:9" x14ac:dyDescent="0.25">
      <c r="F2195" s="26"/>
      <c r="I2195" s="26"/>
    </row>
    <row r="2196" spans="6:9" x14ac:dyDescent="0.25">
      <c r="F2196" s="26"/>
      <c r="I2196" s="26"/>
    </row>
    <row r="2197" spans="6:9" x14ac:dyDescent="0.25">
      <c r="F2197" s="26"/>
      <c r="I2197" s="26"/>
    </row>
    <row r="2198" spans="6:9" x14ac:dyDescent="0.25">
      <c r="F2198" s="26"/>
      <c r="I2198" s="26"/>
    </row>
    <row r="2199" spans="6:9" x14ac:dyDescent="0.25">
      <c r="F2199" s="26"/>
      <c r="I2199" s="26"/>
    </row>
    <row r="2200" spans="6:9" x14ac:dyDescent="0.25">
      <c r="F2200" s="26"/>
      <c r="I2200" s="26"/>
    </row>
    <row r="2201" spans="6:9" x14ac:dyDescent="0.25">
      <c r="F2201" s="26"/>
      <c r="I2201" s="26"/>
    </row>
    <row r="2202" spans="6:9" x14ac:dyDescent="0.25">
      <c r="F2202" s="26"/>
      <c r="I2202" s="26"/>
    </row>
    <row r="2203" spans="6:9" x14ac:dyDescent="0.25">
      <c r="F2203" s="26"/>
      <c r="I2203" s="26"/>
    </row>
    <row r="2204" spans="6:9" x14ac:dyDescent="0.25">
      <c r="F2204" s="26"/>
      <c r="I2204" s="26"/>
    </row>
    <row r="2205" spans="6:9" x14ac:dyDescent="0.25">
      <c r="F2205" s="26"/>
      <c r="I2205" s="26"/>
    </row>
    <row r="2206" spans="6:9" x14ac:dyDescent="0.25">
      <c r="F2206" s="26"/>
      <c r="I2206" s="26"/>
    </row>
    <row r="2207" spans="6:9" x14ac:dyDescent="0.25">
      <c r="F2207" s="26"/>
      <c r="I2207" s="26"/>
    </row>
    <row r="2208" spans="6:9" x14ac:dyDescent="0.25">
      <c r="F2208" s="26"/>
      <c r="I2208" s="26"/>
    </row>
    <row r="2209" spans="6:9" x14ac:dyDescent="0.25">
      <c r="F2209" s="26"/>
      <c r="I2209" s="26"/>
    </row>
    <row r="2210" spans="6:9" x14ac:dyDescent="0.25">
      <c r="F2210" s="26"/>
      <c r="I2210" s="26"/>
    </row>
    <row r="2211" spans="6:9" x14ac:dyDescent="0.25">
      <c r="F2211" s="26"/>
      <c r="I2211" s="26"/>
    </row>
    <row r="2212" spans="6:9" x14ac:dyDescent="0.25">
      <c r="F2212" s="26"/>
      <c r="I2212" s="26"/>
    </row>
    <row r="2213" spans="6:9" x14ac:dyDescent="0.25">
      <c r="F2213" s="26"/>
      <c r="I2213" s="26"/>
    </row>
    <row r="2214" spans="6:9" x14ac:dyDescent="0.25">
      <c r="F2214" s="26"/>
      <c r="I2214" s="26"/>
    </row>
    <row r="2215" spans="6:9" x14ac:dyDescent="0.25">
      <c r="F2215" s="26"/>
      <c r="I2215" s="26"/>
    </row>
    <row r="2216" spans="6:9" x14ac:dyDescent="0.25">
      <c r="F2216" s="26"/>
      <c r="I2216" s="26"/>
    </row>
    <row r="2217" spans="6:9" x14ac:dyDescent="0.25">
      <c r="F2217" s="26"/>
      <c r="I2217" s="26"/>
    </row>
    <row r="2218" spans="6:9" x14ac:dyDescent="0.25">
      <c r="F2218" s="26"/>
      <c r="I2218" s="26"/>
    </row>
    <row r="2219" spans="6:9" x14ac:dyDescent="0.25">
      <c r="F2219" s="26"/>
      <c r="I2219" s="26"/>
    </row>
    <row r="2220" spans="6:9" x14ac:dyDescent="0.25">
      <c r="F2220" s="26"/>
      <c r="I2220" s="26"/>
    </row>
    <row r="2221" spans="6:9" x14ac:dyDescent="0.25">
      <c r="F2221" s="26"/>
      <c r="I2221" s="26"/>
    </row>
    <row r="2222" spans="6:9" x14ac:dyDescent="0.25">
      <c r="F2222" s="26"/>
      <c r="I2222" s="26"/>
    </row>
    <row r="2223" spans="6:9" x14ac:dyDescent="0.25">
      <c r="F2223" s="26"/>
      <c r="I2223" s="26"/>
    </row>
    <row r="2224" spans="6:9" x14ac:dyDescent="0.25">
      <c r="F2224" s="26"/>
      <c r="I2224" s="26"/>
    </row>
    <row r="2225" spans="6:9" x14ac:dyDescent="0.25">
      <c r="F2225" s="26"/>
      <c r="I2225" s="26"/>
    </row>
    <row r="2226" spans="6:9" x14ac:dyDescent="0.25">
      <c r="F2226" s="26"/>
      <c r="I2226" s="26"/>
    </row>
    <row r="2227" spans="6:9" x14ac:dyDescent="0.25">
      <c r="F2227" s="26"/>
      <c r="I2227" s="26"/>
    </row>
    <row r="2228" spans="6:9" x14ac:dyDescent="0.25">
      <c r="F2228" s="26"/>
      <c r="I2228" s="26"/>
    </row>
    <row r="2229" spans="6:9" x14ac:dyDescent="0.25">
      <c r="F2229" s="26"/>
      <c r="I2229" s="26"/>
    </row>
    <row r="2230" spans="6:9" x14ac:dyDescent="0.25">
      <c r="F2230" s="26"/>
      <c r="I2230" s="26"/>
    </row>
    <row r="2231" spans="6:9" x14ac:dyDescent="0.25">
      <c r="F2231" s="26"/>
      <c r="I2231" s="26"/>
    </row>
    <row r="2232" spans="6:9" x14ac:dyDescent="0.25">
      <c r="F2232" s="26"/>
      <c r="I2232" s="26"/>
    </row>
    <row r="2233" spans="6:9" x14ac:dyDescent="0.25">
      <c r="F2233" s="26"/>
      <c r="I2233" s="26"/>
    </row>
    <row r="2234" spans="6:9" x14ac:dyDescent="0.25">
      <c r="F2234" s="26"/>
      <c r="I2234" s="26"/>
    </row>
    <row r="2235" spans="6:9" x14ac:dyDescent="0.25">
      <c r="F2235" s="26"/>
      <c r="I2235" s="26"/>
    </row>
    <row r="2236" spans="6:9" x14ac:dyDescent="0.25">
      <c r="F2236" s="26"/>
      <c r="I2236" s="26"/>
    </row>
    <row r="2237" spans="6:9" x14ac:dyDescent="0.25">
      <c r="F2237" s="26"/>
      <c r="I2237" s="26"/>
    </row>
    <row r="2238" spans="6:9" x14ac:dyDescent="0.25">
      <c r="F2238" s="26"/>
      <c r="I2238" s="26"/>
    </row>
    <row r="2239" spans="6:9" x14ac:dyDescent="0.25">
      <c r="F2239" s="26"/>
      <c r="I2239" s="26"/>
    </row>
    <row r="2240" spans="6:9" x14ac:dyDescent="0.25">
      <c r="F2240" s="26"/>
      <c r="I2240" s="26"/>
    </row>
    <row r="2241" spans="6:9" x14ac:dyDescent="0.25">
      <c r="F2241" s="26"/>
      <c r="I2241" s="26"/>
    </row>
    <row r="2242" spans="6:9" x14ac:dyDescent="0.25">
      <c r="F2242" s="26"/>
      <c r="I2242" s="26"/>
    </row>
    <row r="2243" spans="6:9" x14ac:dyDescent="0.25">
      <c r="F2243" s="26"/>
      <c r="I2243" s="26"/>
    </row>
    <row r="2244" spans="6:9" x14ac:dyDescent="0.25">
      <c r="F2244" s="26"/>
      <c r="I2244" s="26"/>
    </row>
    <row r="2245" spans="6:9" x14ac:dyDescent="0.25">
      <c r="F2245" s="26"/>
      <c r="I2245" s="26"/>
    </row>
    <row r="2246" spans="6:9" x14ac:dyDescent="0.25">
      <c r="F2246" s="26"/>
      <c r="I2246" s="26"/>
    </row>
    <row r="2247" spans="6:9" x14ac:dyDescent="0.25">
      <c r="F2247" s="26"/>
      <c r="I2247" s="26"/>
    </row>
    <row r="2248" spans="6:9" x14ac:dyDescent="0.25">
      <c r="F2248" s="26"/>
      <c r="I2248" s="26"/>
    </row>
    <row r="2249" spans="6:9" x14ac:dyDescent="0.25">
      <c r="F2249" s="26"/>
      <c r="I2249" s="26"/>
    </row>
    <row r="2250" spans="6:9" x14ac:dyDescent="0.25">
      <c r="F2250" s="26"/>
      <c r="I2250" s="26"/>
    </row>
    <row r="2251" spans="6:9" x14ac:dyDescent="0.25">
      <c r="F2251" s="26"/>
      <c r="I2251" s="26"/>
    </row>
    <row r="2252" spans="6:9" x14ac:dyDescent="0.25">
      <c r="F2252" s="26"/>
      <c r="I2252" s="26"/>
    </row>
    <row r="2253" spans="6:9" x14ac:dyDescent="0.25">
      <c r="F2253" s="26"/>
      <c r="I2253" s="26"/>
    </row>
    <row r="2254" spans="6:9" x14ac:dyDescent="0.25">
      <c r="F2254" s="26"/>
      <c r="I2254" s="26"/>
    </row>
    <row r="2255" spans="6:9" x14ac:dyDescent="0.25">
      <c r="F2255" s="26"/>
      <c r="I2255" s="26"/>
    </row>
    <row r="2256" spans="6:9" x14ac:dyDescent="0.25">
      <c r="F2256" s="26"/>
      <c r="I2256" s="26"/>
    </row>
    <row r="2257" spans="6:9" x14ac:dyDescent="0.25">
      <c r="F2257" s="26"/>
      <c r="I2257" s="26"/>
    </row>
    <row r="2258" spans="6:9" x14ac:dyDescent="0.25">
      <c r="F2258" s="26"/>
      <c r="I2258" s="26"/>
    </row>
    <row r="2259" spans="6:9" x14ac:dyDescent="0.25">
      <c r="F2259" s="26"/>
      <c r="I2259" s="26"/>
    </row>
    <row r="2260" spans="6:9" x14ac:dyDescent="0.25">
      <c r="F2260" s="26"/>
      <c r="I2260" s="26"/>
    </row>
    <row r="2261" spans="6:9" x14ac:dyDescent="0.25">
      <c r="F2261" s="26"/>
      <c r="I2261" s="26"/>
    </row>
    <row r="2262" spans="6:9" x14ac:dyDescent="0.25">
      <c r="F2262" s="26"/>
      <c r="I2262" s="26"/>
    </row>
    <row r="2263" spans="6:9" x14ac:dyDescent="0.25">
      <c r="F2263" s="26"/>
      <c r="I2263" s="26"/>
    </row>
    <row r="2264" spans="6:9" x14ac:dyDescent="0.25">
      <c r="F2264" s="26"/>
      <c r="I2264" s="26"/>
    </row>
    <row r="2265" spans="6:9" x14ac:dyDescent="0.25">
      <c r="F2265" s="26"/>
      <c r="I2265" s="26"/>
    </row>
    <row r="2266" spans="6:9" x14ac:dyDescent="0.25">
      <c r="F2266" s="26"/>
      <c r="I2266" s="26"/>
    </row>
    <row r="2267" spans="6:9" x14ac:dyDescent="0.25">
      <c r="F2267" s="26"/>
      <c r="I2267" s="26"/>
    </row>
    <row r="2268" spans="6:9" x14ac:dyDescent="0.25">
      <c r="F2268" s="26"/>
      <c r="I2268" s="26"/>
    </row>
    <row r="2269" spans="6:9" x14ac:dyDescent="0.25">
      <c r="F2269" s="26"/>
      <c r="I2269" s="26"/>
    </row>
    <row r="2270" spans="6:9" x14ac:dyDescent="0.25">
      <c r="F2270" s="26"/>
      <c r="I2270" s="26"/>
    </row>
    <row r="2271" spans="6:9" x14ac:dyDescent="0.25">
      <c r="F2271" s="26"/>
      <c r="I2271" s="26"/>
    </row>
    <row r="2272" spans="6:9" x14ac:dyDescent="0.25">
      <c r="F2272" s="26"/>
      <c r="I2272" s="26"/>
    </row>
    <row r="2273" spans="6:9" x14ac:dyDescent="0.25">
      <c r="F2273" s="26"/>
      <c r="I2273" s="26"/>
    </row>
    <row r="2274" spans="6:9" x14ac:dyDescent="0.25">
      <c r="F2274" s="26"/>
      <c r="I2274" s="26"/>
    </row>
    <row r="2275" spans="6:9" x14ac:dyDescent="0.25">
      <c r="F2275" s="26"/>
      <c r="I2275" s="26"/>
    </row>
    <row r="2276" spans="6:9" x14ac:dyDescent="0.25">
      <c r="F2276" s="26"/>
      <c r="I2276" s="26"/>
    </row>
    <row r="2277" spans="6:9" x14ac:dyDescent="0.25">
      <c r="F2277" s="26"/>
      <c r="I2277" s="26"/>
    </row>
    <row r="2278" spans="6:9" x14ac:dyDescent="0.25">
      <c r="F2278" s="26"/>
      <c r="I2278" s="26"/>
    </row>
    <row r="2279" spans="6:9" x14ac:dyDescent="0.25">
      <c r="F2279" s="26"/>
      <c r="I2279" s="26"/>
    </row>
    <row r="2280" spans="6:9" x14ac:dyDescent="0.25">
      <c r="F2280" s="26"/>
      <c r="I2280" s="26"/>
    </row>
    <row r="2281" spans="6:9" x14ac:dyDescent="0.25">
      <c r="F2281" s="26"/>
      <c r="I2281" s="26"/>
    </row>
    <row r="2282" spans="6:9" x14ac:dyDescent="0.25">
      <c r="F2282" s="26"/>
      <c r="I2282" s="26"/>
    </row>
    <row r="2283" spans="6:9" x14ac:dyDescent="0.25">
      <c r="F2283" s="26"/>
      <c r="I2283" s="26"/>
    </row>
    <row r="2284" spans="6:9" x14ac:dyDescent="0.25">
      <c r="F2284" s="26"/>
      <c r="I2284" s="26"/>
    </row>
    <row r="2285" spans="6:9" x14ac:dyDescent="0.25">
      <c r="F2285" s="26"/>
      <c r="I2285" s="26"/>
    </row>
    <row r="2286" spans="6:9" x14ac:dyDescent="0.25">
      <c r="F2286" s="26"/>
      <c r="I2286" s="26"/>
    </row>
    <row r="2287" spans="6:9" x14ac:dyDescent="0.25">
      <c r="F2287" s="26"/>
      <c r="I2287" s="26"/>
    </row>
    <row r="2288" spans="6:9" x14ac:dyDescent="0.25">
      <c r="F2288" s="26"/>
      <c r="I2288" s="26"/>
    </row>
    <row r="2289" spans="6:9" x14ac:dyDescent="0.25">
      <c r="F2289" s="26"/>
      <c r="I2289" s="26"/>
    </row>
    <row r="2290" spans="6:9" x14ac:dyDescent="0.25">
      <c r="F2290" s="26"/>
      <c r="I2290" s="26"/>
    </row>
    <row r="2291" spans="6:9" x14ac:dyDescent="0.25">
      <c r="F2291" s="26"/>
      <c r="I2291" s="26"/>
    </row>
    <row r="2292" spans="6:9" x14ac:dyDescent="0.25">
      <c r="F2292" s="26"/>
      <c r="I2292" s="26"/>
    </row>
    <row r="2293" spans="6:9" x14ac:dyDescent="0.25">
      <c r="F2293" s="26"/>
      <c r="I2293" s="26"/>
    </row>
    <row r="2294" spans="6:9" x14ac:dyDescent="0.25">
      <c r="F2294" s="26"/>
      <c r="I2294" s="26"/>
    </row>
    <row r="2295" spans="6:9" x14ac:dyDescent="0.25">
      <c r="F2295" s="26"/>
      <c r="I2295" s="26"/>
    </row>
    <row r="2296" spans="6:9" x14ac:dyDescent="0.25">
      <c r="F2296" s="26"/>
      <c r="I2296" s="26"/>
    </row>
    <row r="2297" spans="6:9" x14ac:dyDescent="0.25">
      <c r="F2297" s="26"/>
      <c r="I2297" s="26"/>
    </row>
    <row r="2298" spans="6:9" x14ac:dyDescent="0.25">
      <c r="F2298" s="26"/>
      <c r="I2298" s="26"/>
    </row>
    <row r="2299" spans="6:9" x14ac:dyDescent="0.25">
      <c r="F2299" s="26"/>
      <c r="I2299" s="26"/>
    </row>
    <row r="2300" spans="6:9" x14ac:dyDescent="0.25">
      <c r="F2300" s="26"/>
      <c r="I2300" s="26"/>
    </row>
    <row r="2301" spans="6:9" x14ac:dyDescent="0.25">
      <c r="F2301" s="26"/>
      <c r="I2301" s="26"/>
    </row>
    <row r="2302" spans="6:9" x14ac:dyDescent="0.25">
      <c r="F2302" s="26"/>
      <c r="I2302" s="26"/>
    </row>
    <row r="2303" spans="6:9" x14ac:dyDescent="0.25">
      <c r="F2303" s="26"/>
      <c r="I2303" s="26"/>
    </row>
    <row r="2304" spans="6:9" x14ac:dyDescent="0.25">
      <c r="F2304" s="26"/>
      <c r="I2304" s="26"/>
    </row>
    <row r="2305" spans="6:9" x14ac:dyDescent="0.25">
      <c r="F2305" s="26"/>
      <c r="I2305" s="26"/>
    </row>
    <row r="2306" spans="6:9" x14ac:dyDescent="0.25">
      <c r="F2306" s="26"/>
      <c r="I2306" s="26"/>
    </row>
    <row r="2307" spans="6:9" x14ac:dyDescent="0.25">
      <c r="F2307" s="26"/>
      <c r="I2307" s="26"/>
    </row>
    <row r="2308" spans="6:9" x14ac:dyDescent="0.25">
      <c r="F2308" s="26"/>
      <c r="I2308" s="26"/>
    </row>
    <row r="2309" spans="6:9" x14ac:dyDescent="0.25">
      <c r="F2309" s="26"/>
      <c r="I2309" s="26"/>
    </row>
    <row r="2310" spans="6:9" x14ac:dyDescent="0.25">
      <c r="F2310" s="26"/>
      <c r="I2310" s="26"/>
    </row>
    <row r="2311" spans="6:9" x14ac:dyDescent="0.25">
      <c r="F2311" s="26"/>
      <c r="I2311" s="26"/>
    </row>
    <row r="2312" spans="6:9" x14ac:dyDescent="0.25">
      <c r="F2312" s="26"/>
      <c r="I2312" s="26"/>
    </row>
    <row r="2313" spans="6:9" x14ac:dyDescent="0.25">
      <c r="F2313" s="26"/>
      <c r="I2313" s="26"/>
    </row>
    <row r="2314" spans="6:9" x14ac:dyDescent="0.25">
      <c r="F2314" s="26"/>
      <c r="I2314" s="26"/>
    </row>
    <row r="2315" spans="6:9" x14ac:dyDescent="0.25">
      <c r="F2315" s="26"/>
      <c r="I2315" s="26"/>
    </row>
    <row r="2316" spans="6:9" x14ac:dyDescent="0.25">
      <c r="F2316" s="26"/>
      <c r="I2316" s="26"/>
    </row>
    <row r="2317" spans="6:9" x14ac:dyDescent="0.25">
      <c r="F2317" s="26"/>
      <c r="I2317" s="26"/>
    </row>
    <row r="2318" spans="6:9" x14ac:dyDescent="0.25">
      <c r="F2318" s="26"/>
      <c r="I2318" s="26"/>
    </row>
    <row r="2319" spans="6:9" x14ac:dyDescent="0.25">
      <c r="F2319" s="26"/>
      <c r="I2319" s="26"/>
    </row>
    <row r="2320" spans="6:9" x14ac:dyDescent="0.25">
      <c r="F2320" s="26"/>
      <c r="I2320" s="26"/>
    </row>
    <row r="2321" spans="6:9" x14ac:dyDescent="0.25">
      <c r="F2321" s="26"/>
      <c r="I2321" s="26"/>
    </row>
    <row r="2322" spans="6:9" x14ac:dyDescent="0.25">
      <c r="F2322" s="26"/>
      <c r="I2322" s="26"/>
    </row>
    <row r="2323" spans="6:9" x14ac:dyDescent="0.25">
      <c r="F2323" s="26"/>
      <c r="I2323" s="26"/>
    </row>
    <row r="2324" spans="6:9" x14ac:dyDescent="0.25">
      <c r="F2324" s="26"/>
      <c r="I2324" s="26"/>
    </row>
    <row r="2325" spans="6:9" x14ac:dyDescent="0.25">
      <c r="F2325" s="26"/>
      <c r="I2325" s="26"/>
    </row>
    <row r="2326" spans="6:9" x14ac:dyDescent="0.25">
      <c r="F2326" s="26"/>
      <c r="I2326" s="26"/>
    </row>
    <row r="2327" spans="6:9" x14ac:dyDescent="0.25">
      <c r="F2327" s="26"/>
      <c r="I2327" s="26"/>
    </row>
    <row r="2328" spans="6:9" x14ac:dyDescent="0.25">
      <c r="F2328" s="26"/>
      <c r="I2328" s="26"/>
    </row>
    <row r="2329" spans="6:9" x14ac:dyDescent="0.25">
      <c r="F2329" s="26"/>
      <c r="I2329" s="26"/>
    </row>
    <row r="2330" spans="6:9" x14ac:dyDescent="0.25">
      <c r="F2330" s="26"/>
      <c r="I2330" s="26"/>
    </row>
    <row r="2331" spans="6:9" x14ac:dyDescent="0.25">
      <c r="F2331" s="26"/>
      <c r="I2331" s="26"/>
    </row>
    <row r="2332" spans="6:9" x14ac:dyDescent="0.25">
      <c r="F2332" s="26"/>
      <c r="I2332" s="26"/>
    </row>
    <row r="2333" spans="6:9" x14ac:dyDescent="0.25">
      <c r="F2333" s="26"/>
      <c r="I2333" s="26"/>
    </row>
    <row r="2334" spans="6:9" x14ac:dyDescent="0.25">
      <c r="F2334" s="26"/>
      <c r="I2334" s="26"/>
    </row>
    <row r="2335" spans="6:9" x14ac:dyDescent="0.25">
      <c r="F2335" s="26"/>
      <c r="I2335" s="26"/>
    </row>
    <row r="2336" spans="6:9" x14ac:dyDescent="0.25">
      <c r="F2336" s="26"/>
      <c r="I2336" s="26"/>
    </row>
    <row r="2337" spans="6:9" x14ac:dyDescent="0.25">
      <c r="F2337" s="26"/>
      <c r="I2337" s="26"/>
    </row>
    <row r="2338" spans="6:9" x14ac:dyDescent="0.25">
      <c r="F2338" s="26"/>
      <c r="I2338" s="26"/>
    </row>
    <row r="2339" spans="6:9" x14ac:dyDescent="0.25">
      <c r="F2339" s="26"/>
      <c r="I2339" s="26"/>
    </row>
    <row r="2340" spans="6:9" x14ac:dyDescent="0.25">
      <c r="F2340" s="26"/>
      <c r="I2340" s="26"/>
    </row>
    <row r="2341" spans="6:9" x14ac:dyDescent="0.25">
      <c r="F2341" s="26"/>
      <c r="I2341" s="26"/>
    </row>
    <row r="2342" spans="6:9" x14ac:dyDescent="0.25">
      <c r="F2342" s="26"/>
      <c r="I2342" s="26"/>
    </row>
    <row r="2343" spans="6:9" x14ac:dyDescent="0.25">
      <c r="F2343" s="26"/>
      <c r="I2343" s="26"/>
    </row>
    <row r="2344" spans="6:9" x14ac:dyDescent="0.25">
      <c r="F2344" s="26"/>
      <c r="I2344" s="26"/>
    </row>
    <row r="2345" spans="6:9" x14ac:dyDescent="0.25">
      <c r="F2345" s="26"/>
      <c r="I2345" s="26"/>
    </row>
    <row r="2346" spans="6:9" x14ac:dyDescent="0.25">
      <c r="F2346" s="26"/>
      <c r="I2346" s="26"/>
    </row>
    <row r="2347" spans="6:9" x14ac:dyDescent="0.25">
      <c r="F2347" s="26"/>
      <c r="I2347" s="26"/>
    </row>
    <row r="2348" spans="6:9" x14ac:dyDescent="0.25">
      <c r="F2348" s="26"/>
      <c r="I2348" s="26"/>
    </row>
    <row r="2349" spans="6:9" x14ac:dyDescent="0.25">
      <c r="F2349" s="26"/>
      <c r="I2349" s="26"/>
    </row>
    <row r="2350" spans="6:9" x14ac:dyDescent="0.25">
      <c r="F2350" s="26"/>
      <c r="I2350" s="26"/>
    </row>
    <row r="2351" spans="6:9" x14ac:dyDescent="0.25">
      <c r="F2351" s="26"/>
      <c r="I2351" s="26"/>
    </row>
    <row r="2352" spans="6:9" x14ac:dyDescent="0.25">
      <c r="F2352" s="26"/>
      <c r="I2352" s="26"/>
    </row>
    <row r="2353" spans="6:9" x14ac:dyDescent="0.25">
      <c r="F2353" s="26"/>
      <c r="I2353" s="26"/>
    </row>
    <row r="2354" spans="6:9" x14ac:dyDescent="0.25">
      <c r="F2354" s="26"/>
      <c r="I2354" s="26"/>
    </row>
    <row r="2355" spans="6:9" x14ac:dyDescent="0.25">
      <c r="F2355" s="26"/>
      <c r="I2355" s="26"/>
    </row>
    <row r="2356" spans="6:9" x14ac:dyDescent="0.25">
      <c r="F2356" s="26"/>
      <c r="I2356" s="26"/>
    </row>
    <row r="2357" spans="6:9" x14ac:dyDescent="0.25">
      <c r="F2357" s="26"/>
      <c r="I2357" s="26"/>
    </row>
    <row r="2358" spans="6:9" x14ac:dyDescent="0.25">
      <c r="F2358" s="26"/>
      <c r="I2358" s="26"/>
    </row>
    <row r="2359" spans="6:9" x14ac:dyDescent="0.25">
      <c r="F2359" s="26"/>
      <c r="I2359" s="26"/>
    </row>
    <row r="2360" spans="6:9" x14ac:dyDescent="0.25">
      <c r="F2360" s="26"/>
      <c r="I2360" s="26"/>
    </row>
    <row r="2361" spans="6:9" x14ac:dyDescent="0.25">
      <c r="F2361" s="26"/>
      <c r="I2361" s="26"/>
    </row>
    <row r="2362" spans="6:9" x14ac:dyDescent="0.25">
      <c r="F2362" s="26"/>
      <c r="I2362" s="26"/>
    </row>
    <row r="2363" spans="6:9" x14ac:dyDescent="0.25">
      <c r="F2363" s="26"/>
      <c r="I2363" s="26"/>
    </row>
    <row r="2364" spans="6:9" x14ac:dyDescent="0.25">
      <c r="F2364" s="26"/>
      <c r="I2364" s="26"/>
    </row>
    <row r="2365" spans="6:9" x14ac:dyDescent="0.25">
      <c r="F2365" s="26"/>
      <c r="I2365" s="26"/>
    </row>
    <row r="2366" spans="6:9" x14ac:dyDescent="0.25">
      <c r="F2366" s="26"/>
      <c r="I2366" s="26"/>
    </row>
    <row r="2367" spans="6:9" x14ac:dyDescent="0.25">
      <c r="F2367" s="26"/>
      <c r="I2367" s="26"/>
    </row>
    <row r="2368" spans="6:9" x14ac:dyDescent="0.25">
      <c r="F2368" s="26"/>
      <c r="I2368" s="26"/>
    </row>
    <row r="2369" spans="6:9" x14ac:dyDescent="0.25">
      <c r="F2369" s="26"/>
      <c r="I2369" s="26"/>
    </row>
    <row r="2370" spans="6:9" x14ac:dyDescent="0.25">
      <c r="F2370" s="26"/>
      <c r="I2370" s="26"/>
    </row>
    <row r="2371" spans="6:9" x14ac:dyDescent="0.25">
      <c r="F2371" s="26"/>
      <c r="I2371" s="26"/>
    </row>
    <row r="2372" spans="6:9" x14ac:dyDescent="0.25">
      <c r="F2372" s="26"/>
      <c r="I2372" s="26"/>
    </row>
    <row r="2373" spans="6:9" x14ac:dyDescent="0.25">
      <c r="F2373" s="26"/>
      <c r="I2373" s="26"/>
    </row>
    <row r="2374" spans="6:9" x14ac:dyDescent="0.25">
      <c r="F2374" s="26"/>
      <c r="I2374" s="26"/>
    </row>
    <row r="2375" spans="6:9" x14ac:dyDescent="0.25">
      <c r="F2375" s="26"/>
      <c r="I2375" s="26"/>
    </row>
    <row r="2376" spans="6:9" x14ac:dyDescent="0.25">
      <c r="F2376" s="26"/>
      <c r="I2376" s="26"/>
    </row>
    <row r="2377" spans="6:9" x14ac:dyDescent="0.25">
      <c r="F2377" s="26"/>
      <c r="I2377" s="26"/>
    </row>
    <row r="2378" spans="6:9" x14ac:dyDescent="0.25">
      <c r="F2378" s="26"/>
      <c r="I2378" s="26"/>
    </row>
    <row r="2379" spans="6:9" x14ac:dyDescent="0.25">
      <c r="F2379" s="26"/>
      <c r="I2379" s="26"/>
    </row>
    <row r="2380" spans="6:9" x14ac:dyDescent="0.25">
      <c r="F2380" s="26"/>
      <c r="I2380" s="26"/>
    </row>
    <row r="2381" spans="6:9" x14ac:dyDescent="0.25">
      <c r="F2381" s="26"/>
      <c r="I2381" s="26"/>
    </row>
    <row r="2382" spans="6:9" x14ac:dyDescent="0.25">
      <c r="F2382" s="26"/>
      <c r="I2382" s="26"/>
    </row>
    <row r="2383" spans="6:9" x14ac:dyDescent="0.25">
      <c r="F2383" s="26"/>
      <c r="I2383" s="26"/>
    </row>
    <row r="2384" spans="6:9" x14ac:dyDescent="0.25">
      <c r="F2384" s="26"/>
      <c r="I2384" s="26"/>
    </row>
    <row r="2385" spans="6:9" x14ac:dyDescent="0.25">
      <c r="F2385" s="26"/>
      <c r="I2385" s="26"/>
    </row>
    <row r="2386" spans="6:9" x14ac:dyDescent="0.25">
      <c r="F2386" s="26"/>
      <c r="I2386" s="26"/>
    </row>
    <row r="2387" spans="6:9" x14ac:dyDescent="0.25">
      <c r="F2387" s="26"/>
      <c r="I2387" s="26"/>
    </row>
    <row r="2388" spans="6:9" x14ac:dyDescent="0.25">
      <c r="F2388" s="26"/>
      <c r="I2388" s="26"/>
    </row>
    <row r="2389" spans="6:9" x14ac:dyDescent="0.25">
      <c r="F2389" s="26"/>
      <c r="I2389" s="26"/>
    </row>
    <row r="2390" spans="6:9" x14ac:dyDescent="0.25">
      <c r="F2390" s="26"/>
      <c r="I2390" s="26"/>
    </row>
    <row r="2391" spans="6:9" x14ac:dyDescent="0.25">
      <c r="F2391" s="26"/>
      <c r="I2391" s="26"/>
    </row>
    <row r="2392" spans="6:9" x14ac:dyDescent="0.25">
      <c r="F2392" s="26"/>
      <c r="I2392" s="26"/>
    </row>
    <row r="2393" spans="6:9" x14ac:dyDescent="0.25">
      <c r="F2393" s="26"/>
      <c r="I2393" s="26"/>
    </row>
    <row r="2394" spans="6:9" x14ac:dyDescent="0.25">
      <c r="F2394" s="26"/>
      <c r="I2394" s="26"/>
    </row>
    <row r="2395" spans="6:9" x14ac:dyDescent="0.25">
      <c r="F2395" s="26"/>
      <c r="I2395" s="26"/>
    </row>
    <row r="2396" spans="6:9" x14ac:dyDescent="0.25">
      <c r="F2396" s="26"/>
      <c r="I2396" s="26"/>
    </row>
    <row r="2397" spans="6:9" x14ac:dyDescent="0.25">
      <c r="F2397" s="26"/>
      <c r="I2397" s="26"/>
    </row>
    <row r="2398" spans="6:9" x14ac:dyDescent="0.25">
      <c r="F2398" s="26"/>
      <c r="I2398" s="26"/>
    </row>
    <row r="2399" spans="6:9" x14ac:dyDescent="0.25">
      <c r="F2399" s="26"/>
      <c r="I2399" s="26"/>
    </row>
    <row r="2400" spans="6:9" x14ac:dyDescent="0.25">
      <c r="F2400" s="26"/>
      <c r="I2400" s="26"/>
    </row>
    <row r="2401" spans="6:9" x14ac:dyDescent="0.25">
      <c r="F2401" s="26"/>
      <c r="I2401" s="26"/>
    </row>
    <row r="2402" spans="6:9" x14ac:dyDescent="0.25">
      <c r="F2402" s="26"/>
      <c r="I2402" s="26"/>
    </row>
    <row r="2403" spans="6:9" x14ac:dyDescent="0.25">
      <c r="F2403" s="26"/>
      <c r="I2403" s="26"/>
    </row>
    <row r="2404" spans="6:9" x14ac:dyDescent="0.25">
      <c r="F2404" s="26"/>
      <c r="I2404" s="26"/>
    </row>
    <row r="2405" spans="6:9" x14ac:dyDescent="0.25">
      <c r="F2405" s="26"/>
      <c r="I2405" s="26"/>
    </row>
    <row r="2406" spans="6:9" x14ac:dyDescent="0.25">
      <c r="F2406" s="26"/>
      <c r="I2406" s="26"/>
    </row>
    <row r="2407" spans="6:9" x14ac:dyDescent="0.25">
      <c r="F2407" s="26"/>
      <c r="I2407" s="26"/>
    </row>
    <row r="2408" spans="6:9" x14ac:dyDescent="0.25">
      <c r="F2408" s="26"/>
      <c r="I2408" s="26"/>
    </row>
    <row r="2409" spans="6:9" x14ac:dyDescent="0.25">
      <c r="F2409" s="26"/>
      <c r="I2409" s="26"/>
    </row>
    <row r="2410" spans="6:9" x14ac:dyDescent="0.25">
      <c r="F2410" s="26"/>
      <c r="I2410" s="26"/>
    </row>
    <row r="2411" spans="6:9" x14ac:dyDescent="0.25">
      <c r="F2411" s="26"/>
      <c r="I2411" s="26"/>
    </row>
    <row r="2412" spans="6:9" x14ac:dyDescent="0.25">
      <c r="F2412" s="26"/>
      <c r="I2412" s="26"/>
    </row>
    <row r="2413" spans="6:9" x14ac:dyDescent="0.25">
      <c r="F2413" s="26"/>
      <c r="I2413" s="26"/>
    </row>
    <row r="2414" spans="6:9" x14ac:dyDescent="0.25">
      <c r="F2414" s="26"/>
      <c r="I2414" s="26"/>
    </row>
    <row r="2415" spans="6:9" x14ac:dyDescent="0.25">
      <c r="F2415" s="26"/>
      <c r="I2415" s="26"/>
    </row>
    <row r="2416" spans="6:9" x14ac:dyDescent="0.25">
      <c r="F2416" s="26"/>
      <c r="I2416" s="26"/>
    </row>
    <row r="2417" spans="6:9" x14ac:dyDescent="0.25">
      <c r="F2417" s="26"/>
      <c r="I2417" s="26"/>
    </row>
    <row r="2418" spans="6:9" x14ac:dyDescent="0.25">
      <c r="F2418" s="26"/>
      <c r="I2418" s="26"/>
    </row>
    <row r="2419" spans="6:9" x14ac:dyDescent="0.25">
      <c r="F2419" s="26"/>
      <c r="I2419" s="26"/>
    </row>
    <row r="2420" spans="6:9" x14ac:dyDescent="0.25">
      <c r="F2420" s="26"/>
      <c r="I2420" s="26"/>
    </row>
    <row r="2421" spans="6:9" x14ac:dyDescent="0.25">
      <c r="F2421" s="26"/>
      <c r="I2421" s="26"/>
    </row>
    <row r="2422" spans="6:9" x14ac:dyDescent="0.25">
      <c r="F2422" s="26"/>
      <c r="I2422" s="26"/>
    </row>
    <row r="2423" spans="6:9" x14ac:dyDescent="0.25">
      <c r="F2423" s="26"/>
      <c r="I2423" s="26"/>
    </row>
    <row r="2424" spans="6:9" x14ac:dyDescent="0.25">
      <c r="F2424" s="26"/>
      <c r="I2424" s="26"/>
    </row>
    <row r="2425" spans="6:9" x14ac:dyDescent="0.25">
      <c r="F2425" s="26"/>
      <c r="I2425" s="26"/>
    </row>
    <row r="2426" spans="6:9" x14ac:dyDescent="0.25">
      <c r="F2426" s="26"/>
      <c r="I2426" s="26"/>
    </row>
    <row r="2427" spans="6:9" x14ac:dyDescent="0.25">
      <c r="F2427" s="26"/>
      <c r="I2427" s="26"/>
    </row>
    <row r="2428" spans="6:9" x14ac:dyDescent="0.25">
      <c r="F2428" s="26"/>
      <c r="I2428" s="26"/>
    </row>
    <row r="2429" spans="6:9" x14ac:dyDescent="0.25">
      <c r="F2429" s="26"/>
      <c r="I2429" s="26"/>
    </row>
    <row r="2430" spans="6:9" x14ac:dyDescent="0.25">
      <c r="F2430" s="26"/>
      <c r="I2430" s="26"/>
    </row>
    <row r="2431" spans="6:9" x14ac:dyDescent="0.25">
      <c r="F2431" s="26"/>
      <c r="I2431" s="26"/>
    </row>
    <row r="2432" spans="6:9" x14ac:dyDescent="0.25">
      <c r="F2432" s="26"/>
      <c r="I2432" s="26"/>
    </row>
    <row r="2433" spans="6:9" x14ac:dyDescent="0.25">
      <c r="F2433" s="26"/>
      <c r="I2433" s="26"/>
    </row>
    <row r="2434" spans="6:9" x14ac:dyDescent="0.25">
      <c r="F2434" s="26"/>
      <c r="I2434" s="26"/>
    </row>
    <row r="2435" spans="6:9" x14ac:dyDescent="0.25">
      <c r="F2435" s="26"/>
      <c r="I2435" s="26"/>
    </row>
    <row r="2436" spans="6:9" x14ac:dyDescent="0.25">
      <c r="F2436" s="26"/>
      <c r="I2436" s="26"/>
    </row>
    <row r="2437" spans="6:9" x14ac:dyDescent="0.25">
      <c r="F2437" s="26"/>
      <c r="I2437" s="26"/>
    </row>
    <row r="2438" spans="6:9" x14ac:dyDescent="0.25">
      <c r="F2438" s="26"/>
      <c r="I2438" s="26"/>
    </row>
    <row r="2439" spans="6:9" x14ac:dyDescent="0.25">
      <c r="F2439" s="26"/>
      <c r="I2439" s="26"/>
    </row>
    <row r="2440" spans="6:9" x14ac:dyDescent="0.25">
      <c r="F2440" s="26"/>
      <c r="I2440" s="26"/>
    </row>
    <row r="2441" spans="6:9" x14ac:dyDescent="0.25">
      <c r="F2441" s="26"/>
      <c r="I2441" s="26"/>
    </row>
    <row r="2442" spans="6:9" x14ac:dyDescent="0.25">
      <c r="F2442" s="26"/>
      <c r="I2442" s="26"/>
    </row>
    <row r="2443" spans="6:9" x14ac:dyDescent="0.25">
      <c r="F2443" s="26"/>
      <c r="I2443" s="26"/>
    </row>
    <row r="2444" spans="6:9" x14ac:dyDescent="0.25">
      <c r="F2444" s="26"/>
      <c r="I2444" s="26"/>
    </row>
    <row r="2445" spans="6:9" x14ac:dyDescent="0.25">
      <c r="F2445" s="26"/>
      <c r="I2445" s="26"/>
    </row>
    <row r="2446" spans="6:9" x14ac:dyDescent="0.25">
      <c r="F2446" s="26"/>
      <c r="I2446" s="26"/>
    </row>
    <row r="2447" spans="6:9" x14ac:dyDescent="0.25">
      <c r="F2447" s="26"/>
      <c r="I2447" s="26"/>
    </row>
    <row r="2448" spans="6:9" x14ac:dyDescent="0.25">
      <c r="F2448" s="26"/>
      <c r="I2448" s="26"/>
    </row>
    <row r="2449" spans="6:9" x14ac:dyDescent="0.25">
      <c r="F2449" s="26"/>
      <c r="I2449" s="26"/>
    </row>
    <row r="2450" spans="6:9" x14ac:dyDescent="0.25">
      <c r="F2450" s="26"/>
      <c r="I2450" s="26"/>
    </row>
    <row r="2451" spans="6:9" x14ac:dyDescent="0.25">
      <c r="F2451" s="26"/>
      <c r="I2451" s="26"/>
    </row>
    <row r="2452" spans="6:9" x14ac:dyDescent="0.25">
      <c r="F2452" s="26"/>
      <c r="I2452" s="26"/>
    </row>
    <row r="2453" spans="6:9" x14ac:dyDescent="0.25">
      <c r="F2453" s="26"/>
      <c r="I2453" s="26"/>
    </row>
    <row r="2454" spans="6:9" x14ac:dyDescent="0.25">
      <c r="F2454" s="26"/>
      <c r="I2454" s="26"/>
    </row>
    <row r="2455" spans="6:9" x14ac:dyDescent="0.25">
      <c r="F2455" s="26"/>
      <c r="I2455" s="26"/>
    </row>
    <row r="2456" spans="6:9" x14ac:dyDescent="0.25">
      <c r="F2456" s="26"/>
      <c r="I2456" s="26"/>
    </row>
    <row r="2457" spans="6:9" x14ac:dyDescent="0.25">
      <c r="F2457" s="26"/>
      <c r="I2457" s="26"/>
    </row>
    <row r="2458" spans="6:9" x14ac:dyDescent="0.25">
      <c r="F2458" s="26"/>
      <c r="I2458" s="26"/>
    </row>
    <row r="2459" spans="6:9" x14ac:dyDescent="0.25">
      <c r="F2459" s="26"/>
      <c r="I2459" s="26"/>
    </row>
    <row r="2460" spans="6:9" x14ac:dyDescent="0.25">
      <c r="F2460" s="26"/>
      <c r="I2460" s="26"/>
    </row>
    <row r="2461" spans="6:9" x14ac:dyDescent="0.25">
      <c r="F2461" s="26"/>
      <c r="I2461" s="26"/>
    </row>
    <row r="2462" spans="6:9" x14ac:dyDescent="0.25">
      <c r="F2462" s="26"/>
      <c r="I2462" s="26"/>
    </row>
    <row r="2463" spans="6:9" x14ac:dyDescent="0.25">
      <c r="F2463" s="26"/>
      <c r="I2463" s="26"/>
    </row>
    <row r="2464" spans="6:9" x14ac:dyDescent="0.25">
      <c r="F2464" s="26"/>
      <c r="I2464" s="26"/>
    </row>
    <row r="2465" spans="6:9" x14ac:dyDescent="0.25">
      <c r="F2465" s="26"/>
      <c r="I2465" s="26"/>
    </row>
    <row r="2466" spans="6:9" x14ac:dyDescent="0.25">
      <c r="F2466" s="26"/>
      <c r="I2466" s="26"/>
    </row>
    <row r="2467" spans="6:9" x14ac:dyDescent="0.25">
      <c r="F2467" s="26"/>
      <c r="I2467" s="26"/>
    </row>
    <row r="2468" spans="6:9" x14ac:dyDescent="0.25">
      <c r="F2468" s="26"/>
      <c r="I2468" s="26"/>
    </row>
    <row r="2469" spans="6:9" x14ac:dyDescent="0.25">
      <c r="F2469" s="26"/>
      <c r="I2469" s="26"/>
    </row>
    <row r="2470" spans="6:9" x14ac:dyDescent="0.25">
      <c r="F2470" s="26"/>
      <c r="I2470" s="26"/>
    </row>
    <row r="2471" spans="6:9" x14ac:dyDescent="0.25">
      <c r="F2471" s="26"/>
      <c r="I2471" s="26"/>
    </row>
    <row r="2472" spans="6:9" x14ac:dyDescent="0.25">
      <c r="F2472" s="26"/>
      <c r="I2472" s="26"/>
    </row>
    <row r="2473" spans="6:9" x14ac:dyDescent="0.25">
      <c r="F2473" s="26"/>
      <c r="I2473" s="26"/>
    </row>
    <row r="2474" spans="6:9" x14ac:dyDescent="0.25">
      <c r="F2474" s="26"/>
      <c r="I2474" s="26"/>
    </row>
    <row r="2475" spans="6:9" x14ac:dyDescent="0.25">
      <c r="F2475" s="26"/>
      <c r="I2475" s="26"/>
    </row>
    <row r="2476" spans="6:9" x14ac:dyDescent="0.25">
      <c r="F2476" s="26"/>
      <c r="I2476" s="26"/>
    </row>
    <row r="2477" spans="6:9" x14ac:dyDescent="0.25">
      <c r="F2477" s="26"/>
      <c r="I2477" s="26"/>
    </row>
    <row r="2478" spans="6:9" x14ac:dyDescent="0.25">
      <c r="F2478" s="26"/>
      <c r="I2478" s="26"/>
    </row>
    <row r="2479" spans="6:9" x14ac:dyDescent="0.25">
      <c r="F2479" s="26"/>
      <c r="I2479" s="26"/>
    </row>
    <row r="2480" spans="6:9" x14ac:dyDescent="0.25">
      <c r="F2480" s="26"/>
      <c r="I2480" s="26"/>
    </row>
    <row r="2481" spans="6:9" x14ac:dyDescent="0.25">
      <c r="F2481" s="26"/>
      <c r="I2481" s="26"/>
    </row>
    <row r="2482" spans="6:9" x14ac:dyDescent="0.25">
      <c r="F2482" s="26"/>
      <c r="I2482" s="26"/>
    </row>
    <row r="2483" spans="6:9" x14ac:dyDescent="0.25">
      <c r="F2483" s="26"/>
      <c r="I2483" s="26"/>
    </row>
    <row r="2484" spans="6:9" x14ac:dyDescent="0.25">
      <c r="F2484" s="26"/>
      <c r="I2484" s="26"/>
    </row>
    <row r="2485" spans="6:9" x14ac:dyDescent="0.25">
      <c r="F2485" s="26"/>
      <c r="I2485" s="26"/>
    </row>
    <row r="2486" spans="6:9" x14ac:dyDescent="0.25">
      <c r="F2486" s="26"/>
      <c r="I2486" s="26"/>
    </row>
    <row r="2487" spans="6:9" x14ac:dyDescent="0.25">
      <c r="F2487" s="26"/>
      <c r="I2487" s="26"/>
    </row>
    <row r="2488" spans="6:9" x14ac:dyDescent="0.25">
      <c r="F2488" s="26"/>
      <c r="I2488" s="26"/>
    </row>
    <row r="2489" spans="6:9" x14ac:dyDescent="0.25">
      <c r="F2489" s="26"/>
      <c r="I2489" s="26"/>
    </row>
    <row r="2490" spans="6:9" x14ac:dyDescent="0.25">
      <c r="F2490" s="26"/>
      <c r="I2490" s="26"/>
    </row>
    <row r="2491" spans="6:9" x14ac:dyDescent="0.25">
      <c r="F2491" s="26"/>
      <c r="I2491" s="26"/>
    </row>
    <row r="2492" spans="6:9" x14ac:dyDescent="0.25">
      <c r="F2492" s="26"/>
      <c r="I2492" s="26"/>
    </row>
    <row r="2493" spans="6:9" x14ac:dyDescent="0.25">
      <c r="F2493" s="26"/>
      <c r="I2493" s="26"/>
    </row>
    <row r="2494" spans="6:9" x14ac:dyDescent="0.25">
      <c r="F2494" s="26"/>
      <c r="I2494" s="26"/>
    </row>
    <row r="2495" spans="6:9" x14ac:dyDescent="0.25">
      <c r="F2495" s="26"/>
      <c r="I2495" s="26"/>
    </row>
    <row r="2496" spans="6:9" x14ac:dyDescent="0.25">
      <c r="F2496" s="26"/>
      <c r="I2496" s="26"/>
    </row>
    <row r="2497" spans="6:9" x14ac:dyDescent="0.25">
      <c r="F2497" s="26"/>
      <c r="I2497" s="26"/>
    </row>
    <row r="2498" spans="6:9" x14ac:dyDescent="0.25">
      <c r="F2498" s="26"/>
      <c r="I2498" s="26"/>
    </row>
    <row r="2499" spans="6:9" x14ac:dyDescent="0.25">
      <c r="F2499" s="26"/>
      <c r="I2499" s="26"/>
    </row>
    <row r="2500" spans="6:9" x14ac:dyDescent="0.25">
      <c r="F2500" s="26"/>
      <c r="I2500" s="26"/>
    </row>
    <row r="2501" spans="6:9" x14ac:dyDescent="0.25">
      <c r="F2501" s="26"/>
      <c r="I2501" s="26"/>
    </row>
    <row r="2502" spans="6:9" x14ac:dyDescent="0.25">
      <c r="F2502" s="26"/>
      <c r="I2502" s="26"/>
    </row>
    <row r="2503" spans="6:9" x14ac:dyDescent="0.25">
      <c r="F2503" s="26"/>
      <c r="I2503" s="26"/>
    </row>
    <row r="2504" spans="6:9" x14ac:dyDescent="0.25">
      <c r="F2504" s="26"/>
      <c r="I2504" s="26"/>
    </row>
    <row r="2505" spans="6:9" x14ac:dyDescent="0.25">
      <c r="F2505" s="26"/>
      <c r="I2505" s="26"/>
    </row>
    <row r="2506" spans="6:9" x14ac:dyDescent="0.25">
      <c r="F2506" s="26"/>
      <c r="I2506" s="26"/>
    </row>
    <row r="2507" spans="6:9" x14ac:dyDescent="0.25">
      <c r="F2507" s="26"/>
      <c r="I2507" s="26"/>
    </row>
    <row r="2508" spans="6:9" x14ac:dyDescent="0.25">
      <c r="F2508" s="26"/>
      <c r="I2508" s="26"/>
    </row>
    <row r="2509" spans="6:9" x14ac:dyDescent="0.25">
      <c r="F2509" s="26"/>
      <c r="I2509" s="26"/>
    </row>
    <row r="2510" spans="6:9" x14ac:dyDescent="0.25">
      <c r="F2510" s="26"/>
      <c r="I2510" s="26"/>
    </row>
    <row r="2511" spans="6:9" x14ac:dyDescent="0.25">
      <c r="F2511" s="26"/>
      <c r="I2511" s="26"/>
    </row>
    <row r="2512" spans="6:9" x14ac:dyDescent="0.25">
      <c r="F2512" s="26"/>
      <c r="I2512" s="26"/>
    </row>
    <row r="2513" spans="6:9" x14ac:dyDescent="0.25">
      <c r="F2513" s="26"/>
      <c r="I2513" s="26"/>
    </row>
    <row r="2514" spans="6:9" x14ac:dyDescent="0.25">
      <c r="F2514" s="26"/>
      <c r="I2514" s="26"/>
    </row>
    <row r="2515" spans="6:9" x14ac:dyDescent="0.25">
      <c r="F2515" s="26"/>
      <c r="I2515" s="26"/>
    </row>
    <row r="2516" spans="6:9" x14ac:dyDescent="0.25">
      <c r="F2516" s="26"/>
      <c r="I2516" s="26"/>
    </row>
    <row r="2517" spans="6:9" x14ac:dyDescent="0.25">
      <c r="F2517" s="26"/>
      <c r="I2517" s="26"/>
    </row>
    <row r="2518" spans="6:9" x14ac:dyDescent="0.25">
      <c r="F2518" s="26"/>
      <c r="I2518" s="26"/>
    </row>
    <row r="2519" spans="6:9" x14ac:dyDescent="0.25">
      <c r="F2519" s="26"/>
      <c r="I2519" s="26"/>
    </row>
    <row r="2520" spans="6:9" x14ac:dyDescent="0.25">
      <c r="F2520" s="26"/>
      <c r="I2520" s="26"/>
    </row>
    <row r="2521" spans="6:9" x14ac:dyDescent="0.25">
      <c r="F2521" s="26"/>
      <c r="I2521" s="26"/>
    </row>
    <row r="2522" spans="6:9" x14ac:dyDescent="0.25">
      <c r="F2522" s="26"/>
      <c r="I2522" s="26"/>
    </row>
    <row r="2523" spans="6:9" x14ac:dyDescent="0.25">
      <c r="F2523" s="26"/>
      <c r="I2523" s="26"/>
    </row>
    <row r="2524" spans="6:9" x14ac:dyDescent="0.25">
      <c r="F2524" s="26"/>
      <c r="I2524" s="26"/>
    </row>
    <row r="2525" spans="6:9" x14ac:dyDescent="0.25">
      <c r="F2525" s="26"/>
      <c r="I2525" s="26"/>
    </row>
    <row r="2526" spans="6:9" x14ac:dyDescent="0.25">
      <c r="F2526" s="26"/>
      <c r="I2526" s="26"/>
    </row>
    <row r="2527" spans="6:9" x14ac:dyDescent="0.25">
      <c r="F2527" s="26"/>
      <c r="I2527" s="26"/>
    </row>
    <row r="2528" spans="6:9" x14ac:dyDescent="0.25">
      <c r="F2528" s="26"/>
      <c r="I2528" s="26"/>
    </row>
    <row r="2529" spans="6:9" x14ac:dyDescent="0.25">
      <c r="F2529" s="26"/>
      <c r="I2529" s="26"/>
    </row>
    <row r="2530" spans="6:9" x14ac:dyDescent="0.25">
      <c r="F2530" s="26"/>
      <c r="I2530" s="26"/>
    </row>
    <row r="2531" spans="6:9" x14ac:dyDescent="0.25">
      <c r="F2531" s="26"/>
      <c r="I2531" s="26"/>
    </row>
    <row r="2532" spans="6:9" x14ac:dyDescent="0.25">
      <c r="F2532" s="26"/>
      <c r="I2532" s="26"/>
    </row>
    <row r="2533" spans="6:9" x14ac:dyDescent="0.25">
      <c r="F2533" s="26"/>
      <c r="I2533" s="26"/>
    </row>
    <row r="2534" spans="6:9" x14ac:dyDescent="0.25">
      <c r="F2534" s="26"/>
      <c r="I2534" s="26"/>
    </row>
    <row r="2535" spans="6:9" x14ac:dyDescent="0.25">
      <c r="F2535" s="26"/>
      <c r="I2535" s="26"/>
    </row>
    <row r="2536" spans="6:9" x14ac:dyDescent="0.25">
      <c r="F2536" s="26"/>
      <c r="I2536" s="26"/>
    </row>
    <row r="2537" spans="6:9" x14ac:dyDescent="0.25">
      <c r="F2537" s="26"/>
      <c r="I2537" s="26"/>
    </row>
    <row r="2538" spans="6:9" x14ac:dyDescent="0.25">
      <c r="F2538" s="26"/>
      <c r="I2538" s="26"/>
    </row>
    <row r="2539" spans="6:9" x14ac:dyDescent="0.25">
      <c r="F2539" s="26"/>
      <c r="I2539" s="26"/>
    </row>
    <row r="2540" spans="6:9" x14ac:dyDescent="0.25">
      <c r="F2540" s="26"/>
      <c r="I2540" s="26"/>
    </row>
    <row r="2541" spans="6:9" x14ac:dyDescent="0.25">
      <c r="F2541" s="26"/>
      <c r="I2541" s="26"/>
    </row>
    <row r="2542" spans="6:9" x14ac:dyDescent="0.25">
      <c r="F2542" s="26"/>
      <c r="I2542" s="26"/>
    </row>
    <row r="2543" spans="6:9" x14ac:dyDescent="0.25">
      <c r="F2543" s="26"/>
      <c r="I2543" s="26"/>
    </row>
    <row r="2544" spans="6:9" x14ac:dyDescent="0.25">
      <c r="F2544" s="26"/>
      <c r="I2544" s="26"/>
    </row>
    <row r="2545" spans="6:9" x14ac:dyDescent="0.25">
      <c r="F2545" s="26"/>
      <c r="I2545" s="26"/>
    </row>
    <row r="2546" spans="6:9" x14ac:dyDescent="0.25">
      <c r="F2546" s="26"/>
      <c r="I2546" s="26"/>
    </row>
    <row r="2547" spans="6:9" x14ac:dyDescent="0.25">
      <c r="F2547" s="26"/>
      <c r="I2547" s="26"/>
    </row>
    <row r="2548" spans="6:9" x14ac:dyDescent="0.25">
      <c r="F2548" s="26"/>
      <c r="I2548" s="26"/>
    </row>
    <row r="2549" spans="6:9" x14ac:dyDescent="0.25">
      <c r="F2549" s="26"/>
      <c r="I2549" s="26"/>
    </row>
    <row r="2550" spans="6:9" x14ac:dyDescent="0.25">
      <c r="F2550" s="26"/>
      <c r="I2550" s="26"/>
    </row>
    <row r="2551" spans="6:9" x14ac:dyDescent="0.25">
      <c r="F2551" s="26"/>
      <c r="I2551" s="26"/>
    </row>
    <row r="2552" spans="6:9" x14ac:dyDescent="0.25">
      <c r="F2552" s="26"/>
      <c r="I2552" s="26"/>
    </row>
    <row r="2553" spans="6:9" x14ac:dyDescent="0.25">
      <c r="F2553" s="26"/>
      <c r="I2553" s="26"/>
    </row>
    <row r="2554" spans="6:9" x14ac:dyDescent="0.25">
      <c r="F2554" s="26"/>
      <c r="I2554" s="26"/>
    </row>
    <row r="2555" spans="6:9" x14ac:dyDescent="0.25">
      <c r="F2555" s="26"/>
      <c r="I2555" s="26"/>
    </row>
    <row r="2556" spans="6:9" x14ac:dyDescent="0.25">
      <c r="F2556" s="26"/>
      <c r="I2556" s="26"/>
    </row>
    <row r="2557" spans="6:9" x14ac:dyDescent="0.25">
      <c r="F2557" s="26"/>
      <c r="I2557" s="26"/>
    </row>
    <row r="2558" spans="6:9" x14ac:dyDescent="0.25">
      <c r="F2558" s="26"/>
      <c r="I2558" s="26"/>
    </row>
    <row r="2559" spans="6:9" x14ac:dyDescent="0.25">
      <c r="F2559" s="26"/>
      <c r="I2559" s="26"/>
    </row>
    <row r="2560" spans="6:9" x14ac:dyDescent="0.25">
      <c r="F2560" s="26"/>
      <c r="I2560" s="26"/>
    </row>
    <row r="2561" spans="6:9" x14ac:dyDescent="0.25">
      <c r="F2561" s="26"/>
      <c r="I2561" s="26"/>
    </row>
    <row r="2562" spans="6:9" x14ac:dyDescent="0.25">
      <c r="F2562" s="26"/>
      <c r="I2562" s="26"/>
    </row>
    <row r="2563" spans="6:9" x14ac:dyDescent="0.25">
      <c r="F2563" s="26"/>
      <c r="I2563" s="26"/>
    </row>
    <row r="2564" spans="6:9" x14ac:dyDescent="0.25">
      <c r="F2564" s="26"/>
      <c r="I2564" s="26"/>
    </row>
    <row r="2565" spans="6:9" x14ac:dyDescent="0.25">
      <c r="F2565" s="26"/>
      <c r="I2565" s="26"/>
    </row>
    <row r="2566" spans="6:9" x14ac:dyDescent="0.25">
      <c r="F2566" s="26"/>
      <c r="I2566" s="26"/>
    </row>
    <row r="2567" spans="6:9" x14ac:dyDescent="0.25">
      <c r="F2567" s="26"/>
      <c r="I2567" s="26"/>
    </row>
    <row r="2568" spans="6:9" x14ac:dyDescent="0.25">
      <c r="F2568" s="26"/>
      <c r="I2568" s="26"/>
    </row>
    <row r="2569" spans="6:9" x14ac:dyDescent="0.25">
      <c r="F2569" s="26"/>
      <c r="I2569" s="26"/>
    </row>
    <row r="2570" spans="6:9" x14ac:dyDescent="0.25">
      <c r="F2570" s="26"/>
      <c r="I2570" s="26"/>
    </row>
    <row r="2571" spans="6:9" x14ac:dyDescent="0.25">
      <c r="F2571" s="26"/>
      <c r="I2571" s="26"/>
    </row>
    <row r="2572" spans="6:9" x14ac:dyDescent="0.25">
      <c r="F2572" s="26"/>
      <c r="I2572" s="26"/>
    </row>
    <row r="2573" spans="6:9" x14ac:dyDescent="0.25">
      <c r="F2573" s="26"/>
      <c r="I2573" s="26"/>
    </row>
    <row r="2574" spans="6:9" x14ac:dyDescent="0.25">
      <c r="F2574" s="26"/>
      <c r="I2574" s="26"/>
    </row>
    <row r="2575" spans="6:9" x14ac:dyDescent="0.25">
      <c r="F2575" s="26"/>
      <c r="I2575" s="26"/>
    </row>
    <row r="2576" spans="6:9" x14ac:dyDescent="0.25">
      <c r="F2576" s="26"/>
      <c r="I2576" s="26"/>
    </row>
    <row r="2577" spans="6:9" x14ac:dyDescent="0.25">
      <c r="F2577" s="26"/>
      <c r="I2577" s="26"/>
    </row>
    <row r="2578" spans="6:9" x14ac:dyDescent="0.25">
      <c r="F2578" s="26"/>
      <c r="I2578" s="26"/>
    </row>
    <row r="2579" spans="6:9" x14ac:dyDescent="0.25">
      <c r="F2579" s="26"/>
      <c r="I2579" s="26"/>
    </row>
    <row r="2580" spans="6:9" x14ac:dyDescent="0.25">
      <c r="F2580" s="26"/>
      <c r="I2580" s="26"/>
    </row>
    <row r="2581" spans="6:9" x14ac:dyDescent="0.25">
      <c r="F2581" s="26"/>
      <c r="I2581" s="26"/>
    </row>
    <row r="2582" spans="6:9" x14ac:dyDescent="0.25">
      <c r="F2582" s="26"/>
      <c r="I2582" s="26"/>
    </row>
    <row r="2583" spans="6:9" x14ac:dyDescent="0.25">
      <c r="F2583" s="26"/>
      <c r="I2583" s="26"/>
    </row>
    <row r="2584" spans="6:9" x14ac:dyDescent="0.25">
      <c r="F2584" s="26"/>
      <c r="I2584" s="26"/>
    </row>
    <row r="2585" spans="6:9" x14ac:dyDescent="0.25">
      <c r="F2585" s="26"/>
      <c r="I2585" s="26"/>
    </row>
    <row r="2586" spans="6:9" x14ac:dyDescent="0.25">
      <c r="F2586" s="26"/>
      <c r="I2586" s="26"/>
    </row>
    <row r="2587" spans="6:9" x14ac:dyDescent="0.25">
      <c r="F2587" s="26"/>
      <c r="I2587" s="26"/>
    </row>
    <row r="2588" spans="6:9" x14ac:dyDescent="0.25">
      <c r="F2588" s="26"/>
      <c r="I2588" s="26"/>
    </row>
    <row r="2589" spans="6:9" x14ac:dyDescent="0.25">
      <c r="F2589" s="26"/>
      <c r="I2589" s="26"/>
    </row>
    <row r="2590" spans="6:9" x14ac:dyDescent="0.25">
      <c r="F2590" s="26"/>
      <c r="I2590" s="26"/>
    </row>
    <row r="2591" spans="6:9" x14ac:dyDescent="0.25">
      <c r="F2591" s="26"/>
      <c r="I2591" s="26"/>
    </row>
    <row r="2592" spans="6:9" x14ac:dyDescent="0.25">
      <c r="F2592" s="26"/>
      <c r="I2592" s="26"/>
    </row>
    <row r="2593" spans="6:9" x14ac:dyDescent="0.25">
      <c r="F2593" s="26"/>
      <c r="I2593" s="26"/>
    </row>
    <row r="2594" spans="6:9" x14ac:dyDescent="0.25">
      <c r="F2594" s="26"/>
      <c r="I2594" s="26"/>
    </row>
    <row r="2595" spans="6:9" x14ac:dyDescent="0.25">
      <c r="F2595" s="26"/>
      <c r="I2595" s="26"/>
    </row>
    <row r="2596" spans="6:9" x14ac:dyDescent="0.25">
      <c r="F2596" s="26"/>
      <c r="I2596" s="26"/>
    </row>
    <row r="2597" spans="6:9" x14ac:dyDescent="0.25">
      <c r="F2597" s="26"/>
      <c r="I2597" s="26"/>
    </row>
    <row r="2598" spans="6:9" x14ac:dyDescent="0.25">
      <c r="F2598" s="26"/>
      <c r="I2598" s="26"/>
    </row>
    <row r="2599" spans="6:9" x14ac:dyDescent="0.25">
      <c r="F2599" s="26"/>
      <c r="I2599" s="26"/>
    </row>
    <row r="2600" spans="6:9" x14ac:dyDescent="0.25">
      <c r="F2600" s="26"/>
      <c r="I2600" s="26"/>
    </row>
    <row r="2601" spans="6:9" x14ac:dyDescent="0.25">
      <c r="F2601" s="26"/>
      <c r="I2601" s="26"/>
    </row>
    <row r="2602" spans="6:9" x14ac:dyDescent="0.25">
      <c r="F2602" s="26"/>
      <c r="I2602" s="26"/>
    </row>
    <row r="2603" spans="6:9" x14ac:dyDescent="0.25">
      <c r="F2603" s="26"/>
      <c r="I2603" s="26"/>
    </row>
    <row r="2604" spans="6:9" x14ac:dyDescent="0.25">
      <c r="F2604" s="26"/>
      <c r="I2604" s="26"/>
    </row>
    <row r="2605" spans="6:9" x14ac:dyDescent="0.25">
      <c r="F2605" s="26"/>
      <c r="I2605" s="26"/>
    </row>
    <row r="2606" spans="6:9" x14ac:dyDescent="0.25">
      <c r="F2606" s="26"/>
      <c r="I2606" s="26"/>
    </row>
    <row r="2607" spans="6:9" x14ac:dyDescent="0.25">
      <c r="F2607" s="26"/>
      <c r="I2607" s="26"/>
    </row>
    <row r="2608" spans="6:9" x14ac:dyDescent="0.25">
      <c r="F2608" s="26"/>
      <c r="I2608" s="26"/>
    </row>
    <row r="2609" spans="6:9" x14ac:dyDescent="0.25">
      <c r="F2609" s="26"/>
      <c r="I2609" s="26"/>
    </row>
    <row r="2610" spans="6:9" x14ac:dyDescent="0.25">
      <c r="F2610" s="26"/>
      <c r="I2610" s="26"/>
    </row>
    <row r="2611" spans="6:9" x14ac:dyDescent="0.25">
      <c r="F2611" s="26"/>
      <c r="I2611" s="26"/>
    </row>
    <row r="2612" spans="6:9" x14ac:dyDescent="0.25">
      <c r="F2612" s="26"/>
      <c r="I2612" s="26"/>
    </row>
    <row r="2613" spans="6:9" x14ac:dyDescent="0.25">
      <c r="F2613" s="26"/>
      <c r="I2613" s="26"/>
    </row>
    <row r="2614" spans="6:9" x14ac:dyDescent="0.25">
      <c r="F2614" s="26"/>
      <c r="I2614" s="26"/>
    </row>
    <row r="2615" spans="6:9" x14ac:dyDescent="0.25">
      <c r="F2615" s="26"/>
      <c r="I2615" s="26"/>
    </row>
    <row r="2616" spans="6:9" x14ac:dyDescent="0.25">
      <c r="F2616" s="26"/>
      <c r="I2616" s="26"/>
    </row>
    <row r="2617" spans="6:9" x14ac:dyDescent="0.25">
      <c r="F2617" s="26"/>
      <c r="I2617" s="26"/>
    </row>
    <row r="2618" spans="6:9" x14ac:dyDescent="0.25">
      <c r="F2618" s="26"/>
      <c r="I2618" s="26"/>
    </row>
    <row r="2619" spans="6:9" x14ac:dyDescent="0.25">
      <c r="F2619" s="26"/>
      <c r="I2619" s="26"/>
    </row>
    <row r="2620" spans="6:9" x14ac:dyDescent="0.25">
      <c r="F2620" s="26"/>
      <c r="I2620" s="26"/>
    </row>
    <row r="2621" spans="6:9" x14ac:dyDescent="0.25">
      <c r="F2621" s="26"/>
      <c r="I2621" s="26"/>
    </row>
    <row r="2622" spans="6:9" x14ac:dyDescent="0.25">
      <c r="F2622" s="26"/>
      <c r="I2622" s="26"/>
    </row>
    <row r="2623" spans="6:9" x14ac:dyDescent="0.25">
      <c r="F2623" s="26"/>
      <c r="I2623" s="26"/>
    </row>
    <row r="2624" spans="6:9" x14ac:dyDescent="0.25">
      <c r="F2624" s="26"/>
      <c r="I2624" s="26"/>
    </row>
    <row r="2625" spans="6:9" x14ac:dyDescent="0.25">
      <c r="F2625" s="26"/>
      <c r="I2625" s="26"/>
    </row>
    <row r="2626" spans="6:9" x14ac:dyDescent="0.25">
      <c r="F2626" s="26"/>
      <c r="I2626" s="26"/>
    </row>
    <row r="2627" spans="6:9" x14ac:dyDescent="0.25">
      <c r="F2627" s="26"/>
      <c r="I2627" s="26"/>
    </row>
    <row r="2628" spans="6:9" x14ac:dyDescent="0.25">
      <c r="F2628" s="26"/>
      <c r="I2628" s="26"/>
    </row>
    <row r="2629" spans="6:9" x14ac:dyDescent="0.25">
      <c r="F2629" s="26"/>
      <c r="I2629" s="26"/>
    </row>
    <row r="2630" spans="6:9" x14ac:dyDescent="0.25">
      <c r="F2630" s="26"/>
      <c r="I2630" s="26"/>
    </row>
    <row r="2631" spans="6:9" x14ac:dyDescent="0.25">
      <c r="F2631" s="26"/>
      <c r="I2631" s="26"/>
    </row>
    <row r="2632" spans="6:9" x14ac:dyDescent="0.25">
      <c r="F2632" s="26"/>
      <c r="I2632" s="26"/>
    </row>
    <row r="2633" spans="6:9" x14ac:dyDescent="0.25">
      <c r="F2633" s="26"/>
      <c r="I2633" s="26"/>
    </row>
    <row r="2634" spans="6:9" x14ac:dyDescent="0.25">
      <c r="F2634" s="26"/>
      <c r="I2634" s="26"/>
    </row>
    <row r="2635" spans="6:9" x14ac:dyDescent="0.25">
      <c r="F2635" s="26"/>
      <c r="I2635" s="26"/>
    </row>
    <row r="2636" spans="6:9" x14ac:dyDescent="0.25">
      <c r="F2636" s="26"/>
      <c r="I2636" s="26"/>
    </row>
    <row r="2637" spans="6:9" x14ac:dyDescent="0.25">
      <c r="F2637" s="26"/>
      <c r="I2637" s="26"/>
    </row>
    <row r="2638" spans="6:9" x14ac:dyDescent="0.25">
      <c r="F2638" s="26"/>
      <c r="I2638" s="26"/>
    </row>
    <row r="2639" spans="6:9" x14ac:dyDescent="0.25">
      <c r="F2639" s="26"/>
      <c r="I2639" s="26"/>
    </row>
    <row r="2640" spans="6:9" x14ac:dyDescent="0.25">
      <c r="F2640" s="26"/>
      <c r="I2640" s="26"/>
    </row>
    <row r="2641" spans="6:9" x14ac:dyDescent="0.25">
      <c r="F2641" s="26"/>
      <c r="I2641" s="26"/>
    </row>
    <row r="2642" spans="6:9" x14ac:dyDescent="0.25">
      <c r="F2642" s="26"/>
      <c r="I2642" s="26"/>
    </row>
    <row r="2643" spans="6:9" x14ac:dyDescent="0.25">
      <c r="F2643" s="26"/>
      <c r="I2643" s="26"/>
    </row>
    <row r="2644" spans="6:9" x14ac:dyDescent="0.25">
      <c r="F2644" s="26"/>
      <c r="I2644" s="26"/>
    </row>
    <row r="2645" spans="6:9" x14ac:dyDescent="0.25">
      <c r="F2645" s="26"/>
      <c r="I2645" s="26"/>
    </row>
    <row r="2646" spans="6:9" x14ac:dyDescent="0.25">
      <c r="F2646" s="26"/>
      <c r="I2646" s="26"/>
    </row>
    <row r="2647" spans="6:9" x14ac:dyDescent="0.25">
      <c r="F2647" s="26"/>
      <c r="I2647" s="26"/>
    </row>
    <row r="2648" spans="6:9" x14ac:dyDescent="0.25">
      <c r="F2648" s="26"/>
      <c r="I2648" s="26"/>
    </row>
    <row r="2649" spans="6:9" x14ac:dyDescent="0.25">
      <c r="F2649" s="26"/>
      <c r="I2649" s="26"/>
    </row>
    <row r="2650" spans="6:9" x14ac:dyDescent="0.25">
      <c r="F2650" s="26"/>
      <c r="I2650" s="26"/>
    </row>
    <row r="2651" spans="6:9" x14ac:dyDescent="0.25">
      <c r="F2651" s="26"/>
      <c r="I2651" s="26"/>
    </row>
    <row r="2652" spans="6:9" x14ac:dyDescent="0.25">
      <c r="F2652" s="26"/>
      <c r="I2652" s="26"/>
    </row>
    <row r="2653" spans="6:9" x14ac:dyDescent="0.25">
      <c r="F2653" s="26"/>
      <c r="I2653" s="26"/>
    </row>
    <row r="2654" spans="6:9" x14ac:dyDescent="0.25">
      <c r="F2654" s="26"/>
      <c r="I2654" s="26"/>
    </row>
    <row r="2655" spans="6:9" x14ac:dyDescent="0.25">
      <c r="F2655" s="26"/>
      <c r="I2655" s="26"/>
    </row>
    <row r="2656" spans="6:9" x14ac:dyDescent="0.25">
      <c r="F2656" s="26"/>
      <c r="I2656" s="26"/>
    </row>
    <row r="2657" spans="6:9" x14ac:dyDescent="0.25">
      <c r="F2657" s="26"/>
      <c r="I2657" s="26"/>
    </row>
    <row r="2658" spans="6:9" x14ac:dyDescent="0.25">
      <c r="F2658" s="26"/>
      <c r="I2658" s="26"/>
    </row>
    <row r="2659" spans="6:9" x14ac:dyDescent="0.25">
      <c r="F2659" s="26"/>
      <c r="I2659" s="26"/>
    </row>
    <row r="2660" spans="6:9" x14ac:dyDescent="0.25">
      <c r="F2660" s="26"/>
      <c r="I2660" s="26"/>
    </row>
    <row r="2661" spans="6:9" x14ac:dyDescent="0.25">
      <c r="F2661" s="26"/>
      <c r="I2661" s="26"/>
    </row>
    <row r="2662" spans="6:9" x14ac:dyDescent="0.25">
      <c r="F2662" s="26"/>
      <c r="I2662" s="26"/>
    </row>
    <row r="2663" spans="6:9" x14ac:dyDescent="0.25">
      <c r="F2663" s="26"/>
      <c r="I2663" s="26"/>
    </row>
    <row r="2664" spans="6:9" x14ac:dyDescent="0.25">
      <c r="F2664" s="26"/>
      <c r="I2664" s="26"/>
    </row>
    <row r="2665" spans="6:9" x14ac:dyDescent="0.25">
      <c r="F2665" s="26"/>
      <c r="I2665" s="26"/>
    </row>
    <row r="2666" spans="6:9" x14ac:dyDescent="0.25">
      <c r="F2666" s="26"/>
      <c r="I2666" s="26"/>
    </row>
    <row r="2667" spans="6:9" x14ac:dyDescent="0.25">
      <c r="F2667" s="26"/>
      <c r="I2667" s="26"/>
    </row>
    <row r="2668" spans="6:9" x14ac:dyDescent="0.25">
      <c r="F2668" s="26"/>
      <c r="I2668" s="26"/>
    </row>
    <row r="2669" spans="6:9" x14ac:dyDescent="0.25">
      <c r="F2669" s="26"/>
      <c r="I2669" s="26"/>
    </row>
    <row r="2670" spans="6:9" x14ac:dyDescent="0.25">
      <c r="F2670" s="26"/>
      <c r="I2670" s="26"/>
    </row>
    <row r="2671" spans="6:9" x14ac:dyDescent="0.25">
      <c r="F2671" s="26"/>
      <c r="I2671" s="26"/>
    </row>
    <row r="2672" spans="6:9" x14ac:dyDescent="0.25">
      <c r="F2672" s="26"/>
      <c r="I2672" s="26"/>
    </row>
    <row r="2673" spans="6:9" x14ac:dyDescent="0.25">
      <c r="F2673" s="26"/>
      <c r="I2673" s="26"/>
    </row>
    <row r="2674" spans="6:9" x14ac:dyDescent="0.25">
      <c r="F2674" s="26"/>
      <c r="I2674" s="26"/>
    </row>
    <row r="2675" spans="6:9" x14ac:dyDescent="0.25">
      <c r="F2675" s="26"/>
      <c r="I2675" s="26"/>
    </row>
    <row r="2676" spans="6:9" x14ac:dyDescent="0.25">
      <c r="F2676" s="26"/>
      <c r="I2676" s="26"/>
    </row>
    <row r="2677" spans="6:9" x14ac:dyDescent="0.25">
      <c r="F2677" s="26"/>
      <c r="I2677" s="26"/>
    </row>
    <row r="2678" spans="6:9" x14ac:dyDescent="0.25">
      <c r="F2678" s="26"/>
      <c r="I2678" s="26"/>
    </row>
    <row r="2679" spans="6:9" x14ac:dyDescent="0.25">
      <c r="F2679" s="26"/>
      <c r="I2679" s="26"/>
    </row>
    <row r="2680" spans="6:9" x14ac:dyDescent="0.25">
      <c r="F2680" s="26"/>
      <c r="I2680" s="26"/>
    </row>
    <row r="2681" spans="6:9" x14ac:dyDescent="0.25">
      <c r="F2681" s="26"/>
      <c r="I2681" s="26"/>
    </row>
    <row r="2682" spans="6:9" x14ac:dyDescent="0.25">
      <c r="F2682" s="26"/>
      <c r="I2682" s="26"/>
    </row>
    <row r="2683" spans="6:9" x14ac:dyDescent="0.25">
      <c r="F2683" s="26"/>
      <c r="I2683" s="26"/>
    </row>
    <row r="2684" spans="6:9" x14ac:dyDescent="0.25">
      <c r="F2684" s="26"/>
      <c r="I2684" s="26"/>
    </row>
    <row r="2685" spans="6:9" x14ac:dyDescent="0.25">
      <c r="F2685" s="26"/>
      <c r="I2685" s="26"/>
    </row>
    <row r="2686" spans="6:9" x14ac:dyDescent="0.25">
      <c r="F2686" s="26"/>
      <c r="I2686" s="26"/>
    </row>
    <row r="2687" spans="6:9" x14ac:dyDescent="0.25">
      <c r="F2687" s="26"/>
      <c r="I2687" s="26"/>
    </row>
    <row r="2688" spans="6:9" x14ac:dyDescent="0.25">
      <c r="F2688" s="26"/>
      <c r="I2688" s="26"/>
    </row>
    <row r="2689" spans="6:9" x14ac:dyDescent="0.25">
      <c r="F2689" s="26"/>
      <c r="I2689" s="26"/>
    </row>
    <row r="2690" spans="6:9" x14ac:dyDescent="0.25">
      <c r="F2690" s="26"/>
      <c r="I2690" s="26"/>
    </row>
    <row r="2691" spans="6:9" x14ac:dyDescent="0.25">
      <c r="F2691" s="26"/>
      <c r="I2691" s="26"/>
    </row>
    <row r="2692" spans="6:9" x14ac:dyDescent="0.25">
      <c r="F2692" s="26"/>
      <c r="I2692" s="26"/>
    </row>
    <row r="2693" spans="6:9" x14ac:dyDescent="0.25">
      <c r="F2693" s="26"/>
      <c r="I2693" s="26"/>
    </row>
    <row r="2694" spans="6:9" x14ac:dyDescent="0.25">
      <c r="F2694" s="26"/>
      <c r="I2694" s="26"/>
    </row>
    <row r="2695" spans="6:9" x14ac:dyDescent="0.25">
      <c r="F2695" s="26"/>
      <c r="I2695" s="26"/>
    </row>
    <row r="2696" spans="6:9" x14ac:dyDescent="0.25">
      <c r="F2696" s="26"/>
      <c r="I2696" s="26"/>
    </row>
    <row r="2697" spans="6:9" x14ac:dyDescent="0.25">
      <c r="F2697" s="26"/>
      <c r="I2697" s="26"/>
    </row>
    <row r="2698" spans="6:9" x14ac:dyDescent="0.25">
      <c r="F2698" s="26"/>
      <c r="I2698" s="26"/>
    </row>
    <row r="2699" spans="6:9" x14ac:dyDescent="0.25">
      <c r="F2699" s="26"/>
      <c r="I2699" s="26"/>
    </row>
    <row r="2700" spans="6:9" x14ac:dyDescent="0.25">
      <c r="F2700" s="26"/>
      <c r="I2700" s="26"/>
    </row>
    <row r="2701" spans="6:9" x14ac:dyDescent="0.25">
      <c r="F2701" s="26"/>
      <c r="I2701" s="26"/>
    </row>
    <row r="2702" spans="6:9" x14ac:dyDescent="0.25">
      <c r="F2702" s="26"/>
      <c r="I2702" s="26"/>
    </row>
    <row r="2703" spans="6:9" x14ac:dyDescent="0.25">
      <c r="F2703" s="26"/>
      <c r="I2703" s="26"/>
    </row>
    <row r="2704" spans="6:9" x14ac:dyDescent="0.25">
      <c r="F2704" s="26"/>
      <c r="I2704" s="26"/>
    </row>
    <row r="2705" spans="6:9" x14ac:dyDescent="0.25">
      <c r="F2705" s="26"/>
      <c r="I2705" s="26"/>
    </row>
    <row r="2706" spans="6:9" x14ac:dyDescent="0.25">
      <c r="F2706" s="26"/>
      <c r="I2706" s="26"/>
    </row>
    <row r="2707" spans="6:9" x14ac:dyDescent="0.25">
      <c r="F2707" s="26"/>
      <c r="I2707" s="26"/>
    </row>
    <row r="2708" spans="6:9" x14ac:dyDescent="0.25">
      <c r="F2708" s="26"/>
      <c r="I2708" s="26"/>
    </row>
    <row r="2709" spans="6:9" x14ac:dyDescent="0.25">
      <c r="F2709" s="26"/>
      <c r="I2709" s="26"/>
    </row>
    <row r="2710" spans="6:9" x14ac:dyDescent="0.25">
      <c r="F2710" s="26"/>
      <c r="I2710" s="26"/>
    </row>
    <row r="2711" spans="6:9" x14ac:dyDescent="0.25">
      <c r="F2711" s="26"/>
      <c r="I2711" s="26"/>
    </row>
    <row r="2712" spans="6:9" x14ac:dyDescent="0.25">
      <c r="F2712" s="26"/>
      <c r="I2712" s="26"/>
    </row>
    <row r="2713" spans="6:9" x14ac:dyDescent="0.25">
      <c r="F2713" s="26"/>
      <c r="I2713" s="26"/>
    </row>
    <row r="2714" spans="6:9" x14ac:dyDescent="0.25">
      <c r="F2714" s="26"/>
      <c r="I2714" s="26"/>
    </row>
    <row r="2715" spans="6:9" x14ac:dyDescent="0.25">
      <c r="F2715" s="26"/>
      <c r="I2715" s="26"/>
    </row>
    <row r="2716" spans="6:9" x14ac:dyDescent="0.25">
      <c r="F2716" s="26"/>
      <c r="I2716" s="26"/>
    </row>
    <row r="2717" spans="6:9" x14ac:dyDescent="0.25">
      <c r="F2717" s="26"/>
      <c r="I2717" s="26"/>
    </row>
    <row r="2718" spans="6:9" x14ac:dyDescent="0.25">
      <c r="F2718" s="26"/>
      <c r="I2718" s="26"/>
    </row>
    <row r="2719" spans="6:9" x14ac:dyDescent="0.25">
      <c r="F2719" s="26"/>
      <c r="I2719" s="26"/>
    </row>
    <row r="2720" spans="6:9" x14ac:dyDescent="0.25">
      <c r="F2720" s="26"/>
      <c r="I2720" s="26"/>
    </row>
    <row r="2721" spans="6:9" x14ac:dyDescent="0.25">
      <c r="F2721" s="26"/>
      <c r="I2721" s="26"/>
    </row>
    <row r="2722" spans="6:9" x14ac:dyDescent="0.25">
      <c r="F2722" s="26"/>
      <c r="I2722" s="26"/>
    </row>
    <row r="2723" spans="6:9" x14ac:dyDescent="0.25">
      <c r="F2723" s="26"/>
      <c r="I2723" s="26"/>
    </row>
    <row r="2724" spans="6:9" x14ac:dyDescent="0.25">
      <c r="F2724" s="26"/>
      <c r="I2724" s="26"/>
    </row>
    <row r="2725" spans="6:9" x14ac:dyDescent="0.25">
      <c r="F2725" s="26"/>
      <c r="I2725" s="26"/>
    </row>
    <row r="2726" spans="6:9" x14ac:dyDescent="0.25">
      <c r="F2726" s="26"/>
      <c r="I2726" s="26"/>
    </row>
    <row r="2727" spans="6:9" x14ac:dyDescent="0.25">
      <c r="F2727" s="26"/>
      <c r="I2727" s="26"/>
    </row>
    <row r="2728" spans="6:9" x14ac:dyDescent="0.25">
      <c r="F2728" s="26"/>
      <c r="I2728" s="26"/>
    </row>
    <row r="2729" spans="6:9" x14ac:dyDescent="0.25">
      <c r="F2729" s="26"/>
      <c r="I2729" s="26"/>
    </row>
    <row r="2730" spans="6:9" x14ac:dyDescent="0.25">
      <c r="F2730" s="26"/>
      <c r="I2730" s="26"/>
    </row>
    <row r="2731" spans="6:9" x14ac:dyDescent="0.25">
      <c r="F2731" s="26"/>
      <c r="I2731" s="26"/>
    </row>
    <row r="2732" spans="6:9" x14ac:dyDescent="0.25">
      <c r="F2732" s="26"/>
      <c r="I2732" s="26"/>
    </row>
    <row r="2733" spans="6:9" x14ac:dyDescent="0.25">
      <c r="F2733" s="26"/>
      <c r="I2733" s="26"/>
    </row>
    <row r="2734" spans="6:9" x14ac:dyDescent="0.25">
      <c r="F2734" s="26"/>
      <c r="I2734" s="26"/>
    </row>
    <row r="2735" spans="6:9" x14ac:dyDescent="0.25">
      <c r="F2735" s="26"/>
      <c r="I2735" s="26"/>
    </row>
    <row r="2736" spans="6:9" x14ac:dyDescent="0.25">
      <c r="F2736" s="26"/>
      <c r="I2736" s="26"/>
    </row>
    <row r="2737" spans="6:9" x14ac:dyDescent="0.25">
      <c r="F2737" s="26"/>
      <c r="I2737" s="26"/>
    </row>
    <row r="2738" spans="6:9" x14ac:dyDescent="0.25">
      <c r="F2738" s="26"/>
      <c r="I2738" s="26"/>
    </row>
    <row r="2739" spans="6:9" x14ac:dyDescent="0.25">
      <c r="F2739" s="26"/>
      <c r="I2739" s="26"/>
    </row>
    <row r="2740" spans="6:9" x14ac:dyDescent="0.25">
      <c r="F2740" s="26"/>
      <c r="I2740" s="26"/>
    </row>
    <row r="2741" spans="6:9" x14ac:dyDescent="0.25">
      <c r="F2741" s="26"/>
      <c r="I2741" s="26"/>
    </row>
    <row r="2742" spans="6:9" x14ac:dyDescent="0.25">
      <c r="F2742" s="26"/>
      <c r="I2742" s="26"/>
    </row>
    <row r="2743" spans="6:9" x14ac:dyDescent="0.25">
      <c r="F2743" s="26"/>
      <c r="I2743" s="26"/>
    </row>
    <row r="2744" spans="6:9" x14ac:dyDescent="0.25">
      <c r="F2744" s="26"/>
      <c r="I2744" s="26"/>
    </row>
    <row r="2745" spans="6:9" x14ac:dyDescent="0.25">
      <c r="F2745" s="26"/>
      <c r="I2745" s="26"/>
    </row>
    <row r="2746" spans="6:9" x14ac:dyDescent="0.25">
      <c r="F2746" s="26"/>
      <c r="I2746" s="26"/>
    </row>
    <row r="2747" spans="6:9" x14ac:dyDescent="0.25">
      <c r="F2747" s="26"/>
      <c r="I2747" s="26"/>
    </row>
    <row r="2748" spans="6:9" x14ac:dyDescent="0.25">
      <c r="F2748" s="26"/>
      <c r="I2748" s="26"/>
    </row>
    <row r="2749" spans="6:9" x14ac:dyDescent="0.25">
      <c r="F2749" s="26"/>
      <c r="I2749" s="26"/>
    </row>
    <row r="2750" spans="6:9" x14ac:dyDescent="0.25">
      <c r="F2750" s="26"/>
      <c r="I2750" s="26"/>
    </row>
    <row r="2751" spans="6:9" x14ac:dyDescent="0.25">
      <c r="F2751" s="26"/>
      <c r="I2751" s="26"/>
    </row>
    <row r="2752" spans="6:9" x14ac:dyDescent="0.25">
      <c r="F2752" s="26"/>
      <c r="I2752" s="26"/>
    </row>
    <row r="2753" spans="6:9" x14ac:dyDescent="0.25">
      <c r="F2753" s="26"/>
      <c r="I2753" s="26"/>
    </row>
    <row r="2754" spans="6:9" x14ac:dyDescent="0.25">
      <c r="F2754" s="26"/>
      <c r="I2754" s="26"/>
    </row>
    <row r="2755" spans="6:9" x14ac:dyDescent="0.25">
      <c r="F2755" s="26"/>
      <c r="I2755" s="26"/>
    </row>
    <row r="2756" spans="6:9" x14ac:dyDescent="0.25">
      <c r="F2756" s="26"/>
      <c r="I2756" s="26"/>
    </row>
    <row r="2757" spans="6:9" x14ac:dyDescent="0.25">
      <c r="F2757" s="26"/>
      <c r="I2757" s="26"/>
    </row>
    <row r="2758" spans="6:9" x14ac:dyDescent="0.25">
      <c r="F2758" s="26"/>
      <c r="I2758" s="26"/>
    </row>
    <row r="2759" spans="6:9" x14ac:dyDescent="0.25">
      <c r="F2759" s="26"/>
      <c r="I2759" s="26"/>
    </row>
    <row r="2760" spans="6:9" x14ac:dyDescent="0.25">
      <c r="F2760" s="26"/>
      <c r="I2760" s="26"/>
    </row>
    <row r="2761" spans="6:9" x14ac:dyDescent="0.25">
      <c r="F2761" s="26"/>
      <c r="I2761" s="26"/>
    </row>
    <row r="2762" spans="6:9" x14ac:dyDescent="0.25">
      <c r="F2762" s="26"/>
      <c r="I2762" s="26"/>
    </row>
    <row r="2763" spans="6:9" x14ac:dyDescent="0.25">
      <c r="F2763" s="26"/>
      <c r="I2763" s="26"/>
    </row>
    <row r="2764" spans="6:9" x14ac:dyDescent="0.25">
      <c r="F2764" s="26"/>
      <c r="I2764" s="26"/>
    </row>
    <row r="2765" spans="6:9" x14ac:dyDescent="0.25">
      <c r="F2765" s="26"/>
      <c r="I2765" s="26"/>
    </row>
    <row r="2766" spans="6:9" x14ac:dyDescent="0.25">
      <c r="F2766" s="26"/>
      <c r="I2766" s="26"/>
    </row>
    <row r="2767" spans="6:9" x14ac:dyDescent="0.25">
      <c r="F2767" s="26"/>
      <c r="I2767" s="26"/>
    </row>
    <row r="2768" spans="6:9" x14ac:dyDescent="0.25">
      <c r="F2768" s="26"/>
      <c r="I2768" s="26"/>
    </row>
    <row r="2769" spans="6:9" x14ac:dyDescent="0.25">
      <c r="F2769" s="26"/>
      <c r="I2769" s="26"/>
    </row>
    <row r="2770" spans="6:9" x14ac:dyDescent="0.25">
      <c r="F2770" s="26"/>
      <c r="I2770" s="26"/>
    </row>
    <row r="2771" spans="6:9" x14ac:dyDescent="0.25">
      <c r="F2771" s="26"/>
      <c r="I2771" s="26"/>
    </row>
    <row r="2772" spans="6:9" x14ac:dyDescent="0.25">
      <c r="F2772" s="26"/>
      <c r="I2772" s="26"/>
    </row>
    <row r="2773" spans="6:9" x14ac:dyDescent="0.25">
      <c r="F2773" s="26"/>
      <c r="I2773" s="26"/>
    </row>
    <row r="2774" spans="6:9" x14ac:dyDescent="0.25">
      <c r="F2774" s="26"/>
      <c r="I2774" s="26"/>
    </row>
    <row r="2775" spans="6:9" x14ac:dyDescent="0.25">
      <c r="F2775" s="26"/>
      <c r="I2775" s="26"/>
    </row>
    <row r="2776" spans="6:9" x14ac:dyDescent="0.25">
      <c r="F2776" s="26"/>
      <c r="I2776" s="26"/>
    </row>
    <row r="2777" spans="6:9" x14ac:dyDescent="0.25">
      <c r="F2777" s="26"/>
      <c r="I2777" s="26"/>
    </row>
    <row r="2778" spans="6:9" x14ac:dyDescent="0.25">
      <c r="F2778" s="26"/>
      <c r="I2778" s="26"/>
    </row>
    <row r="2779" spans="6:9" x14ac:dyDescent="0.25">
      <c r="F2779" s="26"/>
      <c r="I2779" s="26"/>
    </row>
    <row r="2780" spans="6:9" x14ac:dyDescent="0.25">
      <c r="F2780" s="26"/>
      <c r="I2780" s="26"/>
    </row>
    <row r="2781" spans="6:9" x14ac:dyDescent="0.25">
      <c r="F2781" s="26"/>
      <c r="I2781" s="26"/>
    </row>
    <row r="2782" spans="6:9" x14ac:dyDescent="0.25">
      <c r="F2782" s="26"/>
      <c r="I2782" s="26"/>
    </row>
    <row r="2783" spans="6:9" x14ac:dyDescent="0.25">
      <c r="F2783" s="26"/>
      <c r="I2783" s="26"/>
    </row>
    <row r="2784" spans="6:9" x14ac:dyDescent="0.25">
      <c r="F2784" s="26"/>
      <c r="I2784" s="26"/>
    </row>
    <row r="2785" spans="6:9" x14ac:dyDescent="0.25">
      <c r="F2785" s="26"/>
      <c r="I2785" s="26"/>
    </row>
    <row r="2786" spans="6:9" x14ac:dyDescent="0.25">
      <c r="F2786" s="26"/>
      <c r="I2786" s="26"/>
    </row>
    <row r="2787" spans="6:9" x14ac:dyDescent="0.25">
      <c r="F2787" s="26"/>
      <c r="I2787" s="26"/>
    </row>
    <row r="2788" spans="6:9" x14ac:dyDescent="0.25">
      <c r="F2788" s="26"/>
      <c r="I2788" s="26"/>
    </row>
    <row r="2789" spans="6:9" x14ac:dyDescent="0.25">
      <c r="F2789" s="26"/>
      <c r="I2789" s="26"/>
    </row>
    <row r="2790" spans="6:9" x14ac:dyDescent="0.25">
      <c r="F2790" s="26"/>
      <c r="I2790" s="26"/>
    </row>
    <row r="2791" spans="6:9" x14ac:dyDescent="0.25">
      <c r="F2791" s="26"/>
      <c r="I2791" s="26"/>
    </row>
    <row r="2792" spans="6:9" x14ac:dyDescent="0.25">
      <c r="F2792" s="26"/>
      <c r="I2792" s="26"/>
    </row>
    <row r="2793" spans="6:9" x14ac:dyDescent="0.25">
      <c r="F2793" s="26"/>
      <c r="I2793" s="26"/>
    </row>
    <row r="2794" spans="6:9" x14ac:dyDescent="0.25">
      <c r="F2794" s="26"/>
      <c r="I2794" s="26"/>
    </row>
    <row r="2795" spans="6:9" x14ac:dyDescent="0.25">
      <c r="F2795" s="26"/>
      <c r="I2795" s="26"/>
    </row>
    <row r="2796" spans="6:9" x14ac:dyDescent="0.25">
      <c r="F2796" s="26"/>
      <c r="I2796" s="26"/>
    </row>
    <row r="2797" spans="6:9" x14ac:dyDescent="0.25">
      <c r="F2797" s="26"/>
      <c r="I2797" s="26"/>
    </row>
    <row r="2798" spans="6:9" x14ac:dyDescent="0.25">
      <c r="F2798" s="26"/>
      <c r="I2798" s="26"/>
    </row>
    <row r="2799" spans="6:9" x14ac:dyDescent="0.25">
      <c r="F2799" s="26"/>
      <c r="I2799" s="26"/>
    </row>
    <row r="2800" spans="6:9" x14ac:dyDescent="0.25">
      <c r="F2800" s="26"/>
      <c r="I2800" s="26"/>
    </row>
    <row r="2801" spans="6:9" x14ac:dyDescent="0.25">
      <c r="F2801" s="26"/>
      <c r="I2801" s="26"/>
    </row>
    <row r="2802" spans="6:9" x14ac:dyDescent="0.25">
      <c r="F2802" s="26"/>
      <c r="I2802" s="26"/>
    </row>
    <row r="2803" spans="6:9" x14ac:dyDescent="0.25">
      <c r="F2803" s="26"/>
      <c r="I2803" s="26"/>
    </row>
    <row r="2804" spans="6:9" x14ac:dyDescent="0.25">
      <c r="F2804" s="26"/>
      <c r="I2804" s="26"/>
    </row>
    <row r="2805" spans="6:9" x14ac:dyDescent="0.25">
      <c r="F2805" s="26"/>
      <c r="I2805" s="26"/>
    </row>
    <row r="2806" spans="6:9" x14ac:dyDescent="0.25">
      <c r="F2806" s="26"/>
      <c r="I2806" s="26"/>
    </row>
    <row r="2807" spans="6:9" x14ac:dyDescent="0.25">
      <c r="F2807" s="26"/>
      <c r="I2807" s="26"/>
    </row>
    <row r="2808" spans="6:9" x14ac:dyDescent="0.25">
      <c r="F2808" s="26"/>
      <c r="I2808" s="26"/>
    </row>
    <row r="2809" spans="6:9" x14ac:dyDescent="0.25">
      <c r="F2809" s="26"/>
      <c r="I2809" s="26"/>
    </row>
    <row r="2810" spans="6:9" x14ac:dyDescent="0.25">
      <c r="F2810" s="26"/>
      <c r="I2810" s="26"/>
    </row>
    <row r="2811" spans="6:9" x14ac:dyDescent="0.25">
      <c r="F2811" s="26"/>
      <c r="I2811" s="26"/>
    </row>
    <row r="2812" spans="6:9" x14ac:dyDescent="0.25">
      <c r="F2812" s="26"/>
      <c r="I2812" s="26"/>
    </row>
    <row r="2813" spans="6:9" x14ac:dyDescent="0.25">
      <c r="F2813" s="26"/>
      <c r="I2813" s="26"/>
    </row>
    <row r="2814" spans="6:9" x14ac:dyDescent="0.25">
      <c r="F2814" s="26"/>
      <c r="I2814" s="26"/>
    </row>
    <row r="2815" spans="6:9" x14ac:dyDescent="0.25">
      <c r="F2815" s="26"/>
      <c r="I2815" s="26"/>
    </row>
    <row r="2816" spans="6:9" x14ac:dyDescent="0.25">
      <c r="F2816" s="26"/>
      <c r="I2816" s="26"/>
    </row>
    <row r="2817" spans="6:9" x14ac:dyDescent="0.25">
      <c r="F2817" s="26"/>
      <c r="I2817" s="26"/>
    </row>
    <row r="2818" spans="6:9" x14ac:dyDescent="0.25">
      <c r="F2818" s="26"/>
      <c r="I2818" s="26"/>
    </row>
    <row r="2819" spans="6:9" x14ac:dyDescent="0.25">
      <c r="F2819" s="26"/>
      <c r="I2819" s="26"/>
    </row>
    <row r="2820" spans="6:9" x14ac:dyDescent="0.25">
      <c r="F2820" s="26"/>
      <c r="I2820" s="26"/>
    </row>
    <row r="2821" spans="6:9" x14ac:dyDescent="0.25">
      <c r="F2821" s="26"/>
      <c r="I2821" s="26"/>
    </row>
    <row r="2822" spans="6:9" x14ac:dyDescent="0.25">
      <c r="F2822" s="26"/>
      <c r="I2822" s="26"/>
    </row>
    <row r="2823" spans="6:9" x14ac:dyDescent="0.25">
      <c r="F2823" s="26"/>
      <c r="I2823" s="26"/>
    </row>
    <row r="2824" spans="6:9" x14ac:dyDescent="0.25">
      <c r="F2824" s="26"/>
      <c r="I2824" s="26"/>
    </row>
    <row r="2825" spans="6:9" x14ac:dyDescent="0.25">
      <c r="F2825" s="26"/>
      <c r="I2825" s="26"/>
    </row>
    <row r="2826" spans="6:9" x14ac:dyDescent="0.25">
      <c r="F2826" s="26"/>
      <c r="I2826" s="26"/>
    </row>
    <row r="2827" spans="6:9" x14ac:dyDescent="0.25">
      <c r="F2827" s="26"/>
      <c r="I2827" s="26"/>
    </row>
    <row r="2828" spans="6:9" x14ac:dyDescent="0.25">
      <c r="F2828" s="26"/>
      <c r="I2828" s="26"/>
    </row>
    <row r="2829" spans="6:9" x14ac:dyDescent="0.25">
      <c r="F2829" s="26"/>
      <c r="I2829" s="26"/>
    </row>
    <row r="2830" spans="6:9" x14ac:dyDescent="0.25">
      <c r="F2830" s="26"/>
      <c r="I2830" s="26"/>
    </row>
    <row r="2831" spans="6:9" x14ac:dyDescent="0.25">
      <c r="F2831" s="26"/>
      <c r="I2831" s="26"/>
    </row>
    <row r="2832" spans="6:9" x14ac:dyDescent="0.25">
      <c r="F2832" s="26"/>
      <c r="I2832" s="26"/>
    </row>
    <row r="2833" spans="6:9" x14ac:dyDescent="0.25">
      <c r="F2833" s="26"/>
      <c r="I2833" s="26"/>
    </row>
    <row r="2834" spans="6:9" x14ac:dyDescent="0.25">
      <c r="F2834" s="26"/>
      <c r="I2834" s="26"/>
    </row>
    <row r="2835" spans="6:9" x14ac:dyDescent="0.25">
      <c r="F2835" s="26"/>
      <c r="I2835" s="26"/>
    </row>
    <row r="2836" spans="6:9" x14ac:dyDescent="0.25">
      <c r="F2836" s="26"/>
      <c r="I2836" s="26"/>
    </row>
    <row r="2837" spans="6:9" x14ac:dyDescent="0.25">
      <c r="F2837" s="26"/>
      <c r="I2837" s="26"/>
    </row>
    <row r="2838" spans="6:9" x14ac:dyDescent="0.25">
      <c r="F2838" s="26"/>
      <c r="I2838" s="26"/>
    </row>
    <row r="2839" spans="6:9" x14ac:dyDescent="0.25">
      <c r="F2839" s="26"/>
      <c r="I2839" s="26"/>
    </row>
    <row r="2840" spans="6:9" x14ac:dyDescent="0.25">
      <c r="F2840" s="26"/>
      <c r="I2840" s="26"/>
    </row>
    <row r="2841" spans="6:9" x14ac:dyDescent="0.25">
      <c r="F2841" s="26"/>
      <c r="I2841" s="26"/>
    </row>
    <row r="2842" spans="6:9" x14ac:dyDescent="0.25">
      <c r="F2842" s="26"/>
      <c r="I2842" s="26"/>
    </row>
    <row r="2843" spans="6:9" x14ac:dyDescent="0.25">
      <c r="F2843" s="26"/>
      <c r="I2843" s="26"/>
    </row>
    <row r="2844" spans="6:9" x14ac:dyDescent="0.25">
      <c r="F2844" s="26"/>
      <c r="I2844" s="26"/>
    </row>
    <row r="2845" spans="6:9" x14ac:dyDescent="0.25">
      <c r="F2845" s="26"/>
      <c r="I2845" s="26"/>
    </row>
    <row r="2846" spans="6:9" x14ac:dyDescent="0.25">
      <c r="F2846" s="26"/>
      <c r="I2846" s="26"/>
    </row>
    <row r="2847" spans="6:9" x14ac:dyDescent="0.25">
      <c r="F2847" s="26"/>
      <c r="I2847" s="26"/>
    </row>
    <row r="2848" spans="6:9" x14ac:dyDescent="0.25">
      <c r="F2848" s="26"/>
      <c r="I2848" s="26"/>
    </row>
    <row r="2849" spans="6:9" x14ac:dyDescent="0.25">
      <c r="F2849" s="26"/>
      <c r="I2849" s="26"/>
    </row>
    <row r="2850" spans="6:9" x14ac:dyDescent="0.25">
      <c r="F2850" s="26"/>
      <c r="I2850" s="26"/>
    </row>
    <row r="2851" spans="6:9" x14ac:dyDescent="0.25">
      <c r="F2851" s="26"/>
      <c r="I2851" s="26"/>
    </row>
    <row r="2852" spans="6:9" x14ac:dyDescent="0.25">
      <c r="F2852" s="26"/>
      <c r="I2852" s="26"/>
    </row>
    <row r="2853" spans="6:9" x14ac:dyDescent="0.25">
      <c r="F2853" s="26"/>
      <c r="I2853" s="26"/>
    </row>
    <row r="2854" spans="6:9" x14ac:dyDescent="0.25">
      <c r="F2854" s="26"/>
      <c r="I2854" s="26"/>
    </row>
    <row r="2855" spans="6:9" x14ac:dyDescent="0.25">
      <c r="F2855" s="26"/>
      <c r="I2855" s="26"/>
    </row>
    <row r="2856" spans="6:9" x14ac:dyDescent="0.25">
      <c r="F2856" s="26"/>
      <c r="I2856" s="26"/>
    </row>
    <row r="2857" spans="6:9" x14ac:dyDescent="0.25">
      <c r="F2857" s="26"/>
      <c r="I2857" s="26"/>
    </row>
    <row r="2858" spans="6:9" x14ac:dyDescent="0.25">
      <c r="F2858" s="26"/>
      <c r="I2858" s="26"/>
    </row>
    <row r="2859" spans="6:9" x14ac:dyDescent="0.25">
      <c r="F2859" s="26"/>
      <c r="I2859" s="26"/>
    </row>
    <row r="2860" spans="6:9" x14ac:dyDescent="0.25">
      <c r="F2860" s="26"/>
      <c r="I2860" s="26"/>
    </row>
    <row r="2861" spans="6:9" x14ac:dyDescent="0.25">
      <c r="F2861" s="26"/>
      <c r="I2861" s="26"/>
    </row>
    <row r="2862" spans="6:9" x14ac:dyDescent="0.25">
      <c r="F2862" s="26"/>
      <c r="I2862" s="26"/>
    </row>
    <row r="2863" spans="6:9" x14ac:dyDescent="0.25">
      <c r="F2863" s="26"/>
      <c r="I2863" s="26"/>
    </row>
    <row r="2864" spans="6:9" x14ac:dyDescent="0.25">
      <c r="F2864" s="26"/>
      <c r="I2864" s="26"/>
    </row>
    <row r="2865" spans="6:9" x14ac:dyDescent="0.25">
      <c r="F2865" s="26"/>
      <c r="I2865" s="26"/>
    </row>
    <row r="2866" spans="6:9" x14ac:dyDescent="0.25">
      <c r="F2866" s="26"/>
      <c r="I2866" s="26"/>
    </row>
    <row r="2867" spans="6:9" x14ac:dyDescent="0.25">
      <c r="F2867" s="26"/>
      <c r="I2867" s="26"/>
    </row>
    <row r="2868" spans="6:9" x14ac:dyDescent="0.25">
      <c r="F2868" s="26"/>
      <c r="I2868" s="26"/>
    </row>
    <row r="2869" spans="6:9" x14ac:dyDescent="0.25">
      <c r="F2869" s="26"/>
      <c r="I2869" s="26"/>
    </row>
    <row r="2870" spans="6:9" x14ac:dyDescent="0.25">
      <c r="F2870" s="26"/>
      <c r="I2870" s="26"/>
    </row>
    <row r="2871" spans="6:9" x14ac:dyDescent="0.25">
      <c r="F2871" s="26"/>
      <c r="I2871" s="26"/>
    </row>
    <row r="2872" spans="6:9" x14ac:dyDescent="0.25">
      <c r="F2872" s="26"/>
      <c r="I2872" s="26"/>
    </row>
    <row r="2873" spans="6:9" x14ac:dyDescent="0.25">
      <c r="F2873" s="26"/>
      <c r="I2873" s="26"/>
    </row>
    <row r="2874" spans="6:9" x14ac:dyDescent="0.25">
      <c r="F2874" s="26"/>
      <c r="I2874" s="26"/>
    </row>
    <row r="2875" spans="6:9" x14ac:dyDescent="0.25">
      <c r="F2875" s="26"/>
      <c r="I2875" s="26"/>
    </row>
    <row r="2876" spans="6:9" x14ac:dyDescent="0.25">
      <c r="F2876" s="26"/>
      <c r="I2876" s="26"/>
    </row>
    <row r="2877" spans="6:9" x14ac:dyDescent="0.25">
      <c r="F2877" s="26"/>
      <c r="I2877" s="26"/>
    </row>
    <row r="2878" spans="6:9" x14ac:dyDescent="0.25">
      <c r="F2878" s="26"/>
      <c r="I2878" s="26"/>
    </row>
    <row r="2879" spans="6:9" x14ac:dyDescent="0.25">
      <c r="F2879" s="26"/>
      <c r="I2879" s="26"/>
    </row>
    <row r="2880" spans="6:9" x14ac:dyDescent="0.25">
      <c r="F2880" s="26"/>
      <c r="I2880" s="26"/>
    </row>
    <row r="2881" spans="6:9" x14ac:dyDescent="0.25">
      <c r="F2881" s="26"/>
      <c r="I2881" s="26"/>
    </row>
    <row r="2882" spans="6:9" x14ac:dyDescent="0.25">
      <c r="F2882" s="26"/>
      <c r="I2882" s="26"/>
    </row>
    <row r="2883" spans="6:9" x14ac:dyDescent="0.25">
      <c r="F2883" s="26"/>
      <c r="I2883" s="26"/>
    </row>
    <row r="2884" spans="6:9" x14ac:dyDescent="0.25">
      <c r="F2884" s="26"/>
      <c r="I2884" s="26"/>
    </row>
  </sheetData>
  <mergeCells count="10">
    <mergeCell ref="G3:J3"/>
    <mergeCell ref="A3:A4"/>
    <mergeCell ref="D3:F3"/>
    <mergeCell ref="B3:C4"/>
    <mergeCell ref="B16:C16"/>
    <mergeCell ref="B26:C26"/>
    <mergeCell ref="B33:C33"/>
    <mergeCell ref="B39:C39"/>
    <mergeCell ref="B45:C45"/>
    <mergeCell ref="B47:C47"/>
  </mergeCells>
  <phoneticPr fontId="3" type="noConversion"/>
  <conditionalFormatting sqref="C28:D31 G28:G32 D34:E37">
    <cfRule type="containsBlanks" dxfId="49" priority="77">
      <formula>LEN(TRIM(C28))=0</formula>
    </cfRule>
  </conditionalFormatting>
  <conditionalFormatting sqref="C27:E27">
    <cfRule type="containsBlanks" dxfId="48" priority="182">
      <formula>LEN(TRIM(C27))=0</formula>
    </cfRule>
  </conditionalFormatting>
  <conditionalFormatting sqref="D14:D15">
    <cfRule type="containsBlanks" dxfId="47" priority="46">
      <formula>LEN(TRIM(D14))=0</formula>
    </cfRule>
  </conditionalFormatting>
  <conditionalFormatting sqref="D20">
    <cfRule type="containsBlanks" dxfId="46" priority="85">
      <formula>LEN(TRIM(D20))=0</formula>
    </cfRule>
  </conditionalFormatting>
  <conditionalFormatting sqref="D25">
    <cfRule type="containsBlanks" dxfId="45" priority="109">
      <formula>LEN(TRIM(D25))=0</formula>
    </cfRule>
  </conditionalFormatting>
  <conditionalFormatting sqref="D32">
    <cfRule type="containsBlanks" dxfId="44" priority="80">
      <formula>LEN(TRIM(D32))=0</formula>
    </cfRule>
  </conditionalFormatting>
  <conditionalFormatting sqref="D7:E9">
    <cfRule type="containsBlanks" dxfId="43" priority="45">
      <formula>LEN(TRIM(D7))=0</formula>
    </cfRule>
  </conditionalFormatting>
  <conditionalFormatting sqref="D12:E13 E14">
    <cfRule type="containsBlanks" dxfId="42" priority="243">
      <formula>LEN(TRIM(D12))=0</formula>
    </cfRule>
  </conditionalFormatting>
  <conditionalFormatting sqref="D17:E19">
    <cfRule type="containsBlanks" dxfId="41" priority="170">
      <formula>LEN(TRIM(D17))=0</formula>
    </cfRule>
  </conditionalFormatting>
  <conditionalFormatting sqref="D22:E24">
    <cfRule type="containsBlanks" dxfId="40" priority="97">
      <formula>LEN(TRIM(D22))=0</formula>
    </cfRule>
  </conditionalFormatting>
  <conditionalFormatting sqref="D40:E43">
    <cfRule type="containsBlanks" dxfId="39" priority="164">
      <formula>LEN(TRIM(D40))=0</formula>
    </cfRule>
  </conditionalFormatting>
  <conditionalFormatting sqref="D46:E46 G46:H46">
    <cfRule type="containsBlanks" dxfId="38" priority="237">
      <formula>LEN(TRIM(D46))=0</formula>
    </cfRule>
  </conditionalFormatting>
  <conditionalFormatting sqref="D48:E52">
    <cfRule type="containsBlanks" dxfId="37" priority="74">
      <formula>LEN(TRIM(D48))=0</formula>
    </cfRule>
  </conditionalFormatting>
  <conditionalFormatting sqref="D55:E58">
    <cfRule type="containsBlanks" dxfId="36" priority="3">
      <formula>LEN(TRIM(D55))=0</formula>
    </cfRule>
  </conditionalFormatting>
  <conditionalFormatting sqref="D59:E59 G59:H59">
    <cfRule type="containsBlanks" dxfId="35" priority="36">
      <formula>LEN(TRIM(D59))=0</formula>
    </cfRule>
  </conditionalFormatting>
  <conditionalFormatting sqref="F7:F10">
    <cfRule type="containsBlanks" dxfId="34" priority="24">
      <formula>LEN(TRIM(F7))=0</formula>
    </cfRule>
  </conditionalFormatting>
  <conditionalFormatting sqref="F12:F15">
    <cfRule type="containsBlanks" dxfId="33" priority="21">
      <formula>LEN(TRIM(F12))=0</formula>
    </cfRule>
  </conditionalFormatting>
  <conditionalFormatting sqref="F17:F20">
    <cfRule type="containsBlanks" dxfId="32" priority="20">
      <formula>LEN(TRIM(F17))=0</formula>
    </cfRule>
  </conditionalFormatting>
  <conditionalFormatting sqref="F22:F25">
    <cfRule type="containsBlanks" dxfId="31" priority="18">
      <formula>LEN(TRIM(F22))=0</formula>
    </cfRule>
  </conditionalFormatting>
  <conditionalFormatting sqref="F27:F32">
    <cfRule type="containsBlanks" dxfId="30" priority="16">
      <formula>LEN(TRIM(F27))=0</formula>
    </cfRule>
  </conditionalFormatting>
  <conditionalFormatting sqref="F34:F38">
    <cfRule type="containsBlanks" dxfId="29" priority="14">
      <formula>LEN(TRIM(F34))=0</formula>
    </cfRule>
  </conditionalFormatting>
  <conditionalFormatting sqref="F40:F44">
    <cfRule type="containsBlanks" dxfId="28" priority="12">
      <formula>LEN(TRIM(F40))=0</formula>
    </cfRule>
  </conditionalFormatting>
  <conditionalFormatting sqref="F46">
    <cfRule type="containsBlanks" dxfId="27" priority="10">
      <formula>LEN(TRIM(F46))=0</formula>
    </cfRule>
  </conditionalFormatting>
  <conditionalFormatting sqref="F48:F53">
    <cfRule type="containsBlanks" dxfId="26" priority="6">
      <formula>LEN(TRIM(F48))=0</formula>
    </cfRule>
  </conditionalFormatting>
  <conditionalFormatting sqref="F55:F59">
    <cfRule type="containsBlanks" dxfId="25" priority="5">
      <formula>LEN(TRIM(F55))=0</formula>
    </cfRule>
  </conditionalFormatting>
  <conditionalFormatting sqref="G14:G15">
    <cfRule type="containsBlanks" dxfId="24" priority="42">
      <formula>LEN(TRIM(G14))=0</formula>
    </cfRule>
  </conditionalFormatting>
  <conditionalFormatting sqref="G20">
    <cfRule type="containsBlanks" dxfId="23" priority="84">
      <formula>LEN(TRIM(G20))=0</formula>
    </cfRule>
  </conditionalFormatting>
  <conditionalFormatting sqref="G25">
    <cfRule type="containsBlanks" dxfId="22" priority="108">
      <formula>LEN(TRIM(G25))=0</formula>
    </cfRule>
  </conditionalFormatting>
  <conditionalFormatting sqref="G7:H9">
    <cfRule type="containsBlanks" dxfId="21" priority="23">
      <formula>LEN(TRIM(G7))=0</formula>
    </cfRule>
  </conditionalFormatting>
  <conditionalFormatting sqref="G12:H13 H14">
    <cfRule type="containsBlanks" dxfId="20" priority="242">
      <formula>LEN(TRIM(G12))=0</formula>
    </cfRule>
  </conditionalFormatting>
  <conditionalFormatting sqref="G17:H19">
    <cfRule type="containsBlanks" dxfId="19" priority="94">
      <formula>LEN(TRIM(G17))=0</formula>
    </cfRule>
  </conditionalFormatting>
  <conditionalFormatting sqref="G22:H24">
    <cfRule type="containsBlanks" dxfId="18" priority="93">
      <formula>LEN(TRIM(G22))=0</formula>
    </cfRule>
  </conditionalFormatting>
  <conditionalFormatting sqref="G27:H27">
    <cfRule type="containsBlanks" dxfId="17" priority="181">
      <formula>LEN(TRIM(G27))=0</formula>
    </cfRule>
  </conditionalFormatting>
  <conditionalFormatting sqref="G34:H37">
    <cfRule type="containsBlanks" dxfId="16" priority="39">
      <formula>LEN(TRIM(G34))=0</formula>
    </cfRule>
  </conditionalFormatting>
  <conditionalFormatting sqref="G40:H43">
    <cfRule type="containsBlanks" dxfId="15" priority="155">
      <formula>LEN(TRIM(G40))=0</formula>
    </cfRule>
  </conditionalFormatting>
  <conditionalFormatting sqref="G48:H52">
    <cfRule type="containsBlanks" dxfId="14" priority="73">
      <formula>LEN(TRIM(G48))=0</formula>
    </cfRule>
  </conditionalFormatting>
  <conditionalFormatting sqref="G55:H58">
    <cfRule type="containsBlanks" dxfId="13" priority="2">
      <formula>LEN(TRIM(G55))=0</formula>
    </cfRule>
  </conditionalFormatting>
  <conditionalFormatting sqref="H28:H31">
    <cfRule type="containsBlanks" dxfId="12" priority="41">
      <formula>LEN(TRIM(H28))=0</formula>
    </cfRule>
  </conditionalFormatting>
  <conditionalFormatting sqref="I7 I9:I10 E28:E31">
    <cfRule type="containsBlanks" dxfId="11" priority="189">
      <formula>LEN(TRIM(E7))=0</formula>
    </cfRule>
  </conditionalFormatting>
  <conditionalFormatting sqref="I8">
    <cfRule type="containsBlanks" dxfId="10" priority="22">
      <formula>LEN(TRIM(I8))=0</formula>
    </cfRule>
  </conditionalFormatting>
  <conditionalFormatting sqref="I12:I15">
    <cfRule type="containsBlanks" dxfId="9" priority="25">
      <formula>LEN(TRIM(I12))=0</formula>
    </cfRule>
  </conditionalFormatting>
  <conditionalFormatting sqref="I17:I20">
    <cfRule type="containsBlanks" dxfId="8" priority="19">
      <formula>LEN(TRIM(I17))=0</formula>
    </cfRule>
  </conditionalFormatting>
  <conditionalFormatting sqref="I22:I25">
    <cfRule type="containsBlanks" dxfId="7" priority="17">
      <formula>LEN(TRIM(I22))=0</formula>
    </cfRule>
  </conditionalFormatting>
  <conditionalFormatting sqref="I27:I32">
    <cfRule type="containsBlanks" dxfId="6" priority="15">
      <formula>LEN(TRIM(I27))=0</formula>
    </cfRule>
  </conditionalFormatting>
  <conditionalFormatting sqref="I34:I38">
    <cfRule type="containsBlanks" dxfId="5" priority="13">
      <formula>LEN(TRIM(I34))=0</formula>
    </cfRule>
  </conditionalFormatting>
  <conditionalFormatting sqref="I40:I44">
    <cfRule type="containsBlanks" dxfId="4" priority="11">
      <formula>LEN(TRIM(I40))=0</formula>
    </cfRule>
  </conditionalFormatting>
  <conditionalFormatting sqref="I46">
    <cfRule type="containsBlanks" dxfId="3" priority="8">
      <formula>LEN(TRIM(I46))=0</formula>
    </cfRule>
  </conditionalFormatting>
  <conditionalFormatting sqref="I48:I53">
    <cfRule type="containsBlanks" dxfId="2" priority="9">
      <formula>LEN(TRIM(I48))=0</formula>
    </cfRule>
  </conditionalFormatting>
  <conditionalFormatting sqref="I55:I57 I59">
    <cfRule type="containsBlanks" dxfId="1" priority="4">
      <formula>LEN(TRIM(I55))=0</formula>
    </cfRule>
  </conditionalFormatting>
  <conditionalFormatting sqref="I58">
    <cfRule type="containsBlanks" dxfId="0" priority="1">
      <formula>LEN(TRIM(I58))=0</formula>
    </cfRule>
  </conditionalFormatting>
  <pageMargins left="0" right="0" top="0" bottom="0" header="0" footer="0"/>
  <pageSetup paperSize="10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 codeName="Hoja2">
    <tabColor rgb="FFFFFFCC"/>
  </sheetPr>
  <dimension ref="A1:M28"/>
  <sheetViews>
    <sheetView showGridLines="0" zoomScaleNormal="100" zoomScalePageLayoutView="120" workbookViewId="0">
      <selection sqref="A1:H17"/>
    </sheetView>
  </sheetViews>
  <sheetFormatPr baseColWidth="10" defaultColWidth="10.85546875" defaultRowHeight="12.75" x14ac:dyDescent="0.2"/>
  <cols>
    <col min="1" max="1" width="15.7109375" style="41" customWidth="1"/>
    <col min="2" max="7" width="7.28515625" style="41" customWidth="1"/>
    <col min="8" max="8" width="8" style="103" customWidth="1"/>
    <col min="9" max="9" width="10.85546875" style="130"/>
    <col min="10" max="10" width="10.85546875" style="103"/>
    <col min="11" max="16384" width="10.85546875" style="41"/>
  </cols>
  <sheetData>
    <row r="1" spans="1:13" ht="15" customHeight="1" x14ac:dyDescent="0.25">
      <c r="A1" s="86" t="s">
        <v>372</v>
      </c>
      <c r="B1" s="4"/>
      <c r="C1" s="4"/>
      <c r="D1" s="4"/>
      <c r="E1" s="3"/>
      <c r="F1" s="3"/>
      <c r="G1" s="3"/>
      <c r="H1" s="104"/>
    </row>
    <row r="2" spans="1:13" ht="3" customHeight="1" x14ac:dyDescent="0.25">
      <c r="A2" s="3"/>
      <c r="B2" s="4"/>
      <c r="C2" s="4"/>
      <c r="D2" s="4"/>
      <c r="E2" s="4"/>
      <c r="F2" s="3"/>
      <c r="G2" s="3"/>
      <c r="H2" s="104"/>
    </row>
    <row r="3" spans="1:13" ht="13.5" customHeight="1" x14ac:dyDescent="0.2">
      <c r="A3" s="261" t="s">
        <v>28</v>
      </c>
      <c r="B3" s="263" t="s">
        <v>27</v>
      </c>
      <c r="C3" s="264"/>
      <c r="D3" s="264"/>
      <c r="E3" s="264"/>
      <c r="F3" s="264"/>
      <c r="G3" s="265"/>
      <c r="H3" s="177" t="s">
        <v>29</v>
      </c>
    </row>
    <row r="4" spans="1:13" x14ac:dyDescent="0.2">
      <c r="A4" s="262"/>
      <c r="B4" s="152">
        <v>2019</v>
      </c>
      <c r="C4" s="152">
        <v>2020</v>
      </c>
      <c r="D4" s="152">
        <v>2021</v>
      </c>
      <c r="E4" s="152">
        <v>2022</v>
      </c>
      <c r="F4" s="152">
        <v>2023</v>
      </c>
      <c r="G4" s="152" t="s">
        <v>326</v>
      </c>
      <c r="H4" s="153" t="s">
        <v>327</v>
      </c>
    </row>
    <row r="5" spans="1:13" ht="8.1" customHeight="1" x14ac:dyDescent="0.25">
      <c r="A5" s="50"/>
      <c r="B5" s="50"/>
      <c r="C5" s="50"/>
      <c r="D5" s="50"/>
      <c r="E5" s="50"/>
      <c r="F5" s="50"/>
      <c r="G5" s="50"/>
      <c r="H5" s="104"/>
    </row>
    <row r="6" spans="1:13" ht="13.5" x14ac:dyDescent="0.25">
      <c r="A6" s="169" t="s">
        <v>50</v>
      </c>
      <c r="B6" s="6"/>
      <c r="C6" s="7"/>
      <c r="D6" s="7"/>
      <c r="E6" s="7"/>
      <c r="F6" s="7"/>
      <c r="G6" s="7"/>
      <c r="H6" s="104"/>
    </row>
    <row r="7" spans="1:13" ht="13.5" x14ac:dyDescent="0.25">
      <c r="A7" s="63" t="s">
        <v>55</v>
      </c>
      <c r="B7" s="199">
        <v>1545652.9001400005</v>
      </c>
      <c r="C7" s="199">
        <v>1548034.6856329986</v>
      </c>
      <c r="D7" s="199">
        <v>1663669.40258</v>
      </c>
      <c r="E7" s="199">
        <v>1882940.7328920038</v>
      </c>
      <c r="F7" s="199">
        <v>1885660.9515619972</v>
      </c>
      <c r="G7" s="199">
        <v>1560074.001066999</v>
      </c>
      <c r="H7" s="218">
        <v>-0.17266462999368815</v>
      </c>
      <c r="J7" s="102"/>
      <c r="K7" s="102"/>
      <c r="L7" s="102"/>
      <c r="M7" s="102"/>
    </row>
    <row r="8" spans="1:13" ht="13.5" x14ac:dyDescent="0.25">
      <c r="A8" s="63" t="s">
        <v>57</v>
      </c>
      <c r="B8" s="199">
        <v>2508865.6297099967</v>
      </c>
      <c r="C8" s="199">
        <v>2389654.1508400002</v>
      </c>
      <c r="D8" s="199">
        <v>2807176.0159400012</v>
      </c>
      <c r="E8" s="199">
        <v>3510976.9656699938</v>
      </c>
      <c r="F8" s="199">
        <v>3446452.7375600007</v>
      </c>
      <c r="G8" s="199">
        <v>3704837.7516199984</v>
      </c>
      <c r="H8" s="218">
        <v>7.4971291857298894E-2</v>
      </c>
      <c r="J8" s="102"/>
      <c r="K8" s="102"/>
      <c r="L8" s="102"/>
    </row>
    <row r="9" spans="1:13" ht="14.25" customHeight="1" x14ac:dyDescent="0.25">
      <c r="A9" s="2"/>
      <c r="B9" s="3"/>
      <c r="C9" s="199"/>
      <c r="D9" s="3"/>
      <c r="E9" s="200"/>
      <c r="F9" s="114"/>
      <c r="G9" s="114"/>
      <c r="H9" s="219"/>
      <c r="J9" s="102"/>
    </row>
    <row r="10" spans="1:13" ht="13.5" x14ac:dyDescent="0.25">
      <c r="A10" s="169" t="s">
        <v>51</v>
      </c>
      <c r="B10" s="201"/>
      <c r="C10" s="201"/>
      <c r="D10" s="201"/>
      <c r="E10" s="199"/>
      <c r="F10" s="199"/>
      <c r="G10" s="199"/>
      <c r="H10" s="219"/>
      <c r="J10" s="102"/>
    </row>
    <row r="11" spans="1:13" ht="13.5" x14ac:dyDescent="0.25">
      <c r="A11" s="63" t="s">
        <v>55</v>
      </c>
      <c r="B11" s="199">
        <v>4457738.2335060015</v>
      </c>
      <c r="C11" s="199">
        <v>4478836.5070460029</v>
      </c>
      <c r="D11" s="199">
        <v>4446325.3532199999</v>
      </c>
      <c r="E11" s="199">
        <v>4230384.1769540021</v>
      </c>
      <c r="F11" s="199">
        <v>3896362.2523570019</v>
      </c>
      <c r="G11" s="199">
        <v>4437643.7224689983</v>
      </c>
      <c r="H11" s="218">
        <v>0.13891969869705068</v>
      </c>
      <c r="J11" s="102"/>
    </row>
    <row r="12" spans="1:13" ht="13.5" x14ac:dyDescent="0.25">
      <c r="A12" s="139" t="s">
        <v>56</v>
      </c>
      <c r="B12" s="202">
        <v>2110593.8216060004</v>
      </c>
      <c r="C12" s="202">
        <v>2079596.6400380009</v>
      </c>
      <c r="D12" s="202">
        <v>2613740.8445640029</v>
      </c>
      <c r="E12" s="202">
        <v>3053512.6250030007</v>
      </c>
      <c r="F12" s="202">
        <v>2904416.2522399989</v>
      </c>
      <c r="G12" s="202">
        <v>2743595.2642739983</v>
      </c>
      <c r="H12" s="218">
        <v>-5.5371191316661017E-2</v>
      </c>
    </row>
    <row r="13" spans="1:13" ht="7.5" customHeight="1" x14ac:dyDescent="0.25">
      <c r="A13" s="128"/>
      <c r="B13" s="138"/>
      <c r="C13" s="138"/>
      <c r="D13" s="138"/>
      <c r="E13" s="138"/>
      <c r="F13" s="138"/>
      <c r="G13" s="138"/>
      <c r="H13" s="140"/>
    </row>
    <row r="14" spans="1:13" ht="9.75" customHeight="1" x14ac:dyDescent="0.25">
      <c r="A14" s="8" t="s">
        <v>44</v>
      </c>
      <c r="B14" s="9"/>
      <c r="C14" s="9"/>
      <c r="D14" s="9"/>
      <c r="E14" s="9"/>
      <c r="F14" s="9"/>
      <c r="G14" s="9"/>
      <c r="H14" s="104"/>
    </row>
    <row r="15" spans="1:13" ht="9.75" customHeight="1" x14ac:dyDescent="0.25">
      <c r="A15" s="11" t="s">
        <v>20</v>
      </c>
      <c r="B15" s="9"/>
      <c r="C15" s="9"/>
      <c r="D15" s="9"/>
      <c r="E15" s="9"/>
      <c r="F15" s="9"/>
      <c r="G15" s="9"/>
      <c r="H15" s="104"/>
    </row>
    <row r="16" spans="1:13" ht="9.75" customHeight="1" x14ac:dyDescent="0.25">
      <c r="A16" s="11" t="s">
        <v>229</v>
      </c>
      <c r="B16" s="11"/>
      <c r="C16" s="11"/>
      <c r="D16" s="11"/>
      <c r="E16" s="11"/>
      <c r="F16" s="11"/>
      <c r="G16" s="11"/>
      <c r="H16" s="104"/>
    </row>
    <row r="17" spans="1:10" ht="9.75" customHeight="1" x14ac:dyDescent="0.25">
      <c r="A17" s="10"/>
      <c r="B17" s="9"/>
      <c r="C17" s="9"/>
      <c r="D17" s="9"/>
      <c r="E17" s="9"/>
      <c r="F17" s="9"/>
      <c r="G17" s="9"/>
      <c r="H17" s="104"/>
    </row>
    <row r="18" spans="1:10" s="3" customFormat="1" x14ac:dyDescent="0.25">
      <c r="B18" s="5"/>
      <c r="C18" s="114"/>
      <c r="D18" s="114"/>
      <c r="E18" s="114"/>
      <c r="F18" s="137"/>
      <c r="G18" s="137"/>
      <c r="H18" s="104"/>
      <c r="I18" s="134"/>
      <c r="J18" s="104"/>
    </row>
    <row r="19" spans="1:10" s="3" customFormat="1" x14ac:dyDescent="0.25">
      <c r="B19" s="5"/>
      <c r="C19" s="51"/>
      <c r="D19" s="114"/>
      <c r="E19" s="114"/>
      <c r="F19" s="114"/>
      <c r="G19" s="114"/>
      <c r="H19" s="104"/>
      <c r="I19" s="134"/>
      <c r="J19" s="104"/>
    </row>
    <row r="20" spans="1:10" s="3" customFormat="1" x14ac:dyDescent="0.25">
      <c r="B20" s="5"/>
      <c r="C20" s="114"/>
      <c r="D20" s="114"/>
      <c r="E20" s="114"/>
      <c r="F20" s="114"/>
      <c r="G20" s="114"/>
      <c r="H20" s="104"/>
      <c r="I20" s="134"/>
      <c r="J20" s="104"/>
    </row>
    <row r="21" spans="1:10" s="3" customFormat="1" x14ac:dyDescent="0.25">
      <c r="B21" s="5"/>
      <c r="C21" s="114"/>
      <c r="D21" s="114"/>
      <c r="E21" s="114"/>
      <c r="F21" s="114"/>
      <c r="G21" s="114"/>
      <c r="H21" s="104"/>
      <c r="I21" s="132"/>
      <c r="J21" s="104"/>
    </row>
    <row r="22" spans="1:10" s="3" customFormat="1" x14ac:dyDescent="0.25">
      <c r="B22" s="5"/>
      <c r="C22" s="114"/>
      <c r="D22" s="114"/>
      <c r="E22" s="114"/>
      <c r="F22" s="114"/>
      <c r="G22" s="114"/>
      <c r="I22" s="132"/>
      <c r="J22" s="104"/>
    </row>
    <row r="23" spans="1:10" s="3" customFormat="1" x14ac:dyDescent="0.25">
      <c r="C23" s="114"/>
      <c r="D23" s="114"/>
      <c r="E23" s="114"/>
      <c r="F23" s="114"/>
      <c r="G23" s="114"/>
      <c r="I23" s="132"/>
      <c r="J23" s="104"/>
    </row>
    <row r="24" spans="1:10" s="3" customFormat="1" x14ac:dyDescent="0.25">
      <c r="C24" s="114"/>
      <c r="D24" s="114"/>
      <c r="E24" s="114"/>
      <c r="F24" s="114"/>
      <c r="G24" s="114"/>
      <c r="I24" s="132"/>
      <c r="J24" s="104"/>
    </row>
    <row r="25" spans="1:10" s="3" customFormat="1" x14ac:dyDescent="0.25">
      <c r="C25" s="114"/>
      <c r="D25" s="114"/>
      <c r="E25" s="114"/>
      <c r="F25" s="114"/>
      <c r="G25" s="114"/>
      <c r="H25" s="104"/>
      <c r="I25" s="132"/>
      <c r="J25" s="104"/>
    </row>
    <row r="26" spans="1:10" s="3" customFormat="1" x14ac:dyDescent="0.25">
      <c r="H26" s="104"/>
      <c r="I26" s="134"/>
      <c r="J26" s="104"/>
    </row>
    <row r="27" spans="1:10" s="3" customFormat="1" x14ac:dyDescent="0.25">
      <c r="H27" s="104"/>
      <c r="I27" s="134"/>
      <c r="J27" s="104"/>
    </row>
    <row r="28" spans="1:10" s="3" customFormat="1" x14ac:dyDescent="0.25">
      <c r="H28" s="104"/>
      <c r="I28" s="134"/>
      <c r="J28" s="104"/>
    </row>
  </sheetData>
  <mergeCells count="2">
    <mergeCell ref="A3:A4"/>
    <mergeCell ref="B3:G3"/>
  </mergeCells>
  <phoneticPr fontId="8" type="noConversion"/>
  <pageMargins left="0" right="0" top="0" bottom="0" header="0" footer="0"/>
  <pageSetup paperSize="10"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 codeName="Hoja3">
    <tabColor rgb="FFFFFFCC"/>
  </sheetPr>
  <dimension ref="A1:H60"/>
  <sheetViews>
    <sheetView showGridLines="0" zoomScaleNormal="100" zoomScalePageLayoutView="120" workbookViewId="0">
      <selection sqref="A1:E56"/>
    </sheetView>
  </sheetViews>
  <sheetFormatPr baseColWidth="10" defaultColWidth="11.42578125" defaultRowHeight="13.5" x14ac:dyDescent="0.2"/>
  <cols>
    <col min="1" max="1" width="8.28515625" style="15" customWidth="1"/>
    <col min="2" max="2" width="36.85546875" style="15" customWidth="1"/>
    <col min="3" max="4" width="8.140625" style="15" customWidth="1"/>
    <col min="5" max="5" width="7.140625" style="15" customWidth="1"/>
    <col min="6" max="6" width="11.42578125" style="15"/>
    <col min="7" max="7" width="11.42578125" style="117"/>
    <col min="8" max="16384" width="11.42578125" style="15"/>
  </cols>
  <sheetData>
    <row r="1" spans="1:8" ht="14.1" customHeight="1" x14ac:dyDescent="0.25">
      <c r="A1" s="60" t="s">
        <v>328</v>
      </c>
    </row>
    <row r="2" spans="1:8" s="73" customFormat="1" x14ac:dyDescent="0.2">
      <c r="A2" s="73" t="s">
        <v>350</v>
      </c>
      <c r="F2" s="15"/>
      <c r="G2" s="120"/>
    </row>
    <row r="3" spans="1:8" ht="3.95" customHeight="1" x14ac:dyDescent="0.2">
      <c r="A3" s="4"/>
      <c r="B3" s="4"/>
      <c r="C3" s="4"/>
      <c r="D3" s="4"/>
      <c r="E3" s="4"/>
      <c r="F3" s="16"/>
      <c r="G3" s="118"/>
      <c r="H3" s="16"/>
    </row>
    <row r="4" spans="1:8" s="16" customFormat="1" ht="13.35" customHeight="1" x14ac:dyDescent="0.2">
      <c r="A4" s="270" t="s">
        <v>17</v>
      </c>
      <c r="B4" s="271" t="s">
        <v>19</v>
      </c>
      <c r="C4" s="269" t="s">
        <v>57</v>
      </c>
      <c r="D4" s="269"/>
      <c r="E4" s="266" t="s">
        <v>332</v>
      </c>
      <c r="G4" s="118"/>
    </row>
    <row r="5" spans="1:8" s="16" customFormat="1" ht="13.35" customHeight="1" x14ac:dyDescent="0.2">
      <c r="A5" s="270"/>
      <c r="B5" s="271"/>
      <c r="C5" s="154">
        <v>2023</v>
      </c>
      <c r="D5" s="155" t="s">
        <v>326</v>
      </c>
      <c r="E5" s="266"/>
      <c r="G5" s="118"/>
    </row>
    <row r="6" spans="1:8" s="16" customFormat="1" ht="5.0999999999999996" customHeight="1" x14ac:dyDescent="0.2">
      <c r="A6" s="79"/>
      <c r="B6" s="80"/>
      <c r="C6" s="81"/>
      <c r="D6" s="65"/>
      <c r="E6" s="82"/>
      <c r="G6" s="118"/>
    </row>
    <row r="7" spans="1:8" ht="15.75" customHeight="1" x14ac:dyDescent="0.2">
      <c r="A7" s="267" t="s">
        <v>21</v>
      </c>
      <c r="B7" s="267"/>
      <c r="C7" s="170">
        <v>3446452.7375600007</v>
      </c>
      <c r="D7" s="170">
        <v>3704837.7516199984</v>
      </c>
      <c r="E7" s="191">
        <v>7.4971291857298894E-2</v>
      </c>
      <c r="F7" s="16"/>
      <c r="G7" s="118"/>
      <c r="H7" s="16"/>
    </row>
    <row r="8" spans="1:8" s="73" customFormat="1" ht="4.3499999999999996" customHeight="1" x14ac:dyDescent="0.2">
      <c r="A8" s="12"/>
      <c r="B8" s="13"/>
      <c r="C8" s="90"/>
      <c r="D8" s="90"/>
      <c r="E8" s="51"/>
      <c r="F8" s="52"/>
      <c r="G8" s="118"/>
      <c r="H8" s="52"/>
    </row>
    <row r="9" spans="1:8" ht="13.5" customHeight="1" x14ac:dyDescent="0.2">
      <c r="A9" s="12" t="s">
        <v>64</v>
      </c>
      <c r="B9" s="13" t="s">
        <v>242</v>
      </c>
      <c r="C9" s="91">
        <v>432987.63326999987</v>
      </c>
      <c r="D9" s="91">
        <v>517826.61361999938</v>
      </c>
      <c r="E9" s="190">
        <v>0.19593857614195676</v>
      </c>
      <c r="F9" s="16"/>
      <c r="G9" s="118"/>
      <c r="H9" s="16"/>
    </row>
    <row r="10" spans="1:8" ht="13.5" customHeight="1" x14ac:dyDescent="0.2">
      <c r="A10" s="12" t="s">
        <v>10</v>
      </c>
      <c r="B10" s="13" t="s">
        <v>205</v>
      </c>
      <c r="C10" s="91">
        <v>645969.51069000084</v>
      </c>
      <c r="D10" s="91">
        <v>476554.47858999984</v>
      </c>
      <c r="E10" s="190">
        <v>-0.26226474980071135</v>
      </c>
      <c r="F10" s="16"/>
      <c r="G10" s="118"/>
      <c r="H10" s="16"/>
    </row>
    <row r="11" spans="1:8" ht="13.5" customHeight="1" x14ac:dyDescent="0.2">
      <c r="A11" s="12" t="s">
        <v>68</v>
      </c>
      <c r="B11" s="13" t="s">
        <v>312</v>
      </c>
      <c r="C11" s="91">
        <v>169407.26826999997</v>
      </c>
      <c r="D11" s="91">
        <v>353294.05548999982</v>
      </c>
      <c r="E11" s="190">
        <v>1.0854716512335383</v>
      </c>
      <c r="F11" s="16"/>
      <c r="G11" s="118"/>
      <c r="H11" s="16"/>
    </row>
    <row r="12" spans="1:8" ht="13.5" customHeight="1" x14ac:dyDescent="0.2">
      <c r="A12" s="12" t="s">
        <v>9</v>
      </c>
      <c r="B12" s="13" t="s">
        <v>313</v>
      </c>
      <c r="C12" s="91">
        <v>124877.17448999996</v>
      </c>
      <c r="D12" s="91">
        <v>198027.34664000018</v>
      </c>
      <c r="E12" s="190">
        <v>0.58577696403483248</v>
      </c>
      <c r="F12" s="16"/>
      <c r="G12" s="118"/>
      <c r="H12" s="16"/>
    </row>
    <row r="13" spans="1:8" ht="13.5" customHeight="1" x14ac:dyDescent="0.2">
      <c r="A13" s="12" t="s">
        <v>11</v>
      </c>
      <c r="B13" s="13" t="s">
        <v>206</v>
      </c>
      <c r="C13" s="91">
        <v>206125.23099999971</v>
      </c>
      <c r="D13" s="91">
        <v>189685.50995000004</v>
      </c>
      <c r="E13" s="190">
        <v>-7.9755986058784312E-2</v>
      </c>
      <c r="G13" s="118"/>
    </row>
    <row r="14" spans="1:8" ht="13.5" customHeight="1" x14ac:dyDescent="0.2">
      <c r="A14" s="12" t="s">
        <v>69</v>
      </c>
      <c r="B14" s="13" t="s">
        <v>315</v>
      </c>
      <c r="C14" s="91">
        <v>57188.470869999997</v>
      </c>
      <c r="D14" s="91">
        <v>169764.7531899999</v>
      </c>
      <c r="E14" s="190">
        <v>1.9685135938659153</v>
      </c>
      <c r="G14" s="118"/>
    </row>
    <row r="15" spans="1:8" ht="13.5" customHeight="1" x14ac:dyDescent="0.2">
      <c r="A15" s="12" t="s">
        <v>35</v>
      </c>
      <c r="B15" s="13" t="s">
        <v>317</v>
      </c>
      <c r="C15" s="91">
        <v>106392.37836999998</v>
      </c>
      <c r="D15" s="91">
        <v>91691.136500000008</v>
      </c>
      <c r="E15" s="190">
        <v>-0.13817946449954877</v>
      </c>
      <c r="G15" s="118"/>
    </row>
    <row r="16" spans="1:8" s="73" customFormat="1" ht="13.5" customHeight="1" x14ac:dyDescent="0.2">
      <c r="A16" s="12" t="s">
        <v>12</v>
      </c>
      <c r="B16" s="13" t="s">
        <v>314</v>
      </c>
      <c r="C16" s="91">
        <v>89706.199899999949</v>
      </c>
      <c r="D16" s="91">
        <v>85210.230830000073</v>
      </c>
      <c r="E16" s="190">
        <v>-5.011882205479401E-2</v>
      </c>
      <c r="G16" s="118"/>
    </row>
    <row r="17" spans="1:7" ht="13.5" customHeight="1" x14ac:dyDescent="0.2">
      <c r="A17" s="12" t="s">
        <v>88</v>
      </c>
      <c r="B17" s="13" t="s">
        <v>244</v>
      </c>
      <c r="C17" s="91">
        <v>81350.304919999893</v>
      </c>
      <c r="D17" s="91">
        <v>81047.712090000117</v>
      </c>
      <c r="E17" s="190">
        <v>-3.7196274838471322E-3</v>
      </c>
      <c r="G17" s="135"/>
    </row>
    <row r="18" spans="1:7" ht="13.5" customHeight="1" x14ac:dyDescent="0.2">
      <c r="A18" s="12" t="s">
        <v>201</v>
      </c>
      <c r="B18" s="13" t="s">
        <v>302</v>
      </c>
      <c r="C18" s="91">
        <v>29725.179329999995</v>
      </c>
      <c r="D18" s="91">
        <v>65337.266660000008</v>
      </c>
      <c r="E18" s="190">
        <v>1.1980444906537091</v>
      </c>
      <c r="G18" s="135"/>
    </row>
    <row r="19" spans="1:7" s="73" customFormat="1" ht="13.5" customHeight="1" x14ac:dyDescent="0.2">
      <c r="A19" s="12" t="s">
        <v>90</v>
      </c>
      <c r="B19" s="13" t="s">
        <v>246</v>
      </c>
      <c r="C19" s="91">
        <v>59819.704680000017</v>
      </c>
      <c r="D19" s="91">
        <v>61926.433430000034</v>
      </c>
      <c r="E19" s="190">
        <v>3.5217973095483579E-2</v>
      </c>
      <c r="G19" s="135"/>
    </row>
    <row r="20" spans="1:7" s="73" customFormat="1" ht="13.5" customHeight="1" x14ac:dyDescent="0.2">
      <c r="A20" s="12" t="s">
        <v>13</v>
      </c>
      <c r="B20" s="13" t="s">
        <v>316</v>
      </c>
      <c r="C20" s="91">
        <v>47953.808509999959</v>
      </c>
      <c r="D20" s="91">
        <v>53279.448280000048</v>
      </c>
      <c r="E20" s="190">
        <v>0.11105770189013286</v>
      </c>
      <c r="G20" s="135"/>
    </row>
    <row r="21" spans="1:7" s="73" customFormat="1" ht="7.35" customHeight="1" x14ac:dyDescent="0.2">
      <c r="A21" s="12"/>
      <c r="B21" s="13"/>
      <c r="C21" s="14"/>
      <c r="D21" s="14"/>
      <c r="E21" s="51"/>
      <c r="G21" s="135"/>
    </row>
    <row r="22" spans="1:7" s="73" customFormat="1" ht="15.75" customHeight="1" x14ac:dyDescent="0.2">
      <c r="A22" s="267" t="s">
        <v>52</v>
      </c>
      <c r="B22" s="267"/>
      <c r="C22" s="170">
        <v>2667478.2078990075</v>
      </c>
      <c r="D22" s="170">
        <v>2528834.1987729953</v>
      </c>
      <c r="E22" s="191">
        <v>-5.1975685767724711E-2</v>
      </c>
      <c r="G22" s="135"/>
    </row>
    <row r="23" spans="1:7" s="73" customFormat="1" ht="6.75" customHeight="1" x14ac:dyDescent="0.2">
      <c r="A23" s="12"/>
      <c r="B23" s="13"/>
      <c r="C23" s="14"/>
      <c r="D23" s="14"/>
      <c r="E23" s="51"/>
      <c r="G23" s="135"/>
    </row>
    <row r="24" spans="1:7" ht="13.5" customHeight="1" x14ac:dyDescent="0.2">
      <c r="A24" s="12" t="s">
        <v>64</v>
      </c>
      <c r="B24" s="13" t="s">
        <v>242</v>
      </c>
      <c r="C24" s="91">
        <v>0</v>
      </c>
      <c r="D24" s="91">
        <v>216</v>
      </c>
      <c r="E24" s="197">
        <v>0</v>
      </c>
      <c r="G24" s="135"/>
    </row>
    <row r="25" spans="1:7" ht="13.5" customHeight="1" x14ac:dyDescent="0.2">
      <c r="A25" s="12" t="s">
        <v>10</v>
      </c>
      <c r="B25" s="13" t="s">
        <v>205</v>
      </c>
      <c r="C25" s="91">
        <v>17.28</v>
      </c>
      <c r="D25" s="91">
        <v>146.44900000000001</v>
      </c>
      <c r="E25" s="190">
        <v>7.4750578703703709</v>
      </c>
      <c r="F25" s="14"/>
      <c r="G25" s="120"/>
    </row>
    <row r="26" spans="1:7" ht="13.5" customHeight="1" x14ac:dyDescent="0.2">
      <c r="A26" s="12" t="s">
        <v>68</v>
      </c>
      <c r="B26" s="13" t="s">
        <v>312</v>
      </c>
      <c r="C26" s="91">
        <v>0</v>
      </c>
      <c r="D26" s="91">
        <v>0</v>
      </c>
      <c r="E26" s="197">
        <v>0</v>
      </c>
      <c r="F26" s="14"/>
      <c r="G26" s="120"/>
    </row>
    <row r="27" spans="1:7" ht="13.5" customHeight="1" x14ac:dyDescent="0.2">
      <c r="A27" s="12" t="s">
        <v>9</v>
      </c>
      <c r="B27" s="13" t="s">
        <v>313</v>
      </c>
      <c r="C27" s="91">
        <v>0</v>
      </c>
      <c r="D27" s="91">
        <v>0</v>
      </c>
      <c r="E27" s="197">
        <v>0</v>
      </c>
      <c r="F27" s="14"/>
      <c r="G27" s="120"/>
    </row>
    <row r="28" spans="1:7" ht="13.5" customHeight="1" x14ac:dyDescent="0.2">
      <c r="A28" s="12" t="s">
        <v>11</v>
      </c>
      <c r="B28" s="13" t="s">
        <v>206</v>
      </c>
      <c r="C28" s="91">
        <v>0</v>
      </c>
      <c r="D28" s="91">
        <v>5.4085999999999999</v>
      </c>
      <c r="E28" s="197">
        <v>0</v>
      </c>
      <c r="F28" s="14"/>
      <c r="G28" s="120"/>
    </row>
    <row r="29" spans="1:7" ht="13.5" customHeight="1" x14ac:dyDescent="0.2">
      <c r="A29" s="12" t="s">
        <v>69</v>
      </c>
      <c r="B29" s="13" t="s">
        <v>315</v>
      </c>
      <c r="C29" s="91">
        <v>0</v>
      </c>
      <c r="D29" s="91">
        <v>286.53960000000001</v>
      </c>
      <c r="E29" s="197">
        <v>0</v>
      </c>
      <c r="F29" s="14"/>
      <c r="G29" s="120"/>
    </row>
    <row r="30" spans="1:7" ht="13.5" customHeight="1" x14ac:dyDescent="0.2">
      <c r="A30" s="12" t="s">
        <v>35</v>
      </c>
      <c r="B30" s="13" t="s">
        <v>317</v>
      </c>
      <c r="C30" s="91">
        <v>47026.028635000053</v>
      </c>
      <c r="D30" s="91">
        <v>44232.242343999998</v>
      </c>
      <c r="E30" s="190">
        <v>-5.9409360562518887E-2</v>
      </c>
      <c r="F30" s="14"/>
      <c r="G30" s="120"/>
    </row>
    <row r="31" spans="1:7" s="73" customFormat="1" ht="13.5" customHeight="1" x14ac:dyDescent="0.2">
      <c r="A31" s="12" t="s">
        <v>12</v>
      </c>
      <c r="B31" s="13" t="s">
        <v>314</v>
      </c>
      <c r="C31" s="91">
        <v>0</v>
      </c>
      <c r="D31" s="91">
        <v>0</v>
      </c>
      <c r="E31" s="197">
        <v>0</v>
      </c>
      <c r="F31" s="14"/>
      <c r="G31" s="120"/>
    </row>
    <row r="32" spans="1:7" ht="13.5" customHeight="1" x14ac:dyDescent="0.2">
      <c r="A32" s="12" t="s">
        <v>88</v>
      </c>
      <c r="B32" s="13" t="s">
        <v>244</v>
      </c>
      <c r="C32" s="91">
        <v>0</v>
      </c>
      <c r="D32" s="91">
        <v>0</v>
      </c>
      <c r="E32" s="197">
        <v>0</v>
      </c>
      <c r="F32" s="14"/>
      <c r="G32" s="120"/>
    </row>
    <row r="33" spans="1:7" ht="13.5" customHeight="1" x14ac:dyDescent="0.2">
      <c r="A33" s="12" t="s">
        <v>201</v>
      </c>
      <c r="B33" s="13" t="s">
        <v>302</v>
      </c>
      <c r="C33" s="91">
        <v>318.10243599999995</v>
      </c>
      <c r="D33" s="91">
        <v>461.54268500000001</v>
      </c>
      <c r="E33" s="190">
        <v>0.45092471093179576</v>
      </c>
      <c r="F33" s="14"/>
      <c r="G33" s="120"/>
    </row>
    <row r="34" spans="1:7" s="73" customFormat="1" ht="13.5" customHeight="1" x14ac:dyDescent="0.2">
      <c r="A34" s="12" t="s">
        <v>90</v>
      </c>
      <c r="B34" s="13" t="s">
        <v>246</v>
      </c>
      <c r="C34" s="91">
        <v>0</v>
      </c>
      <c r="D34" s="91">
        <v>0</v>
      </c>
      <c r="E34" s="197">
        <v>0</v>
      </c>
      <c r="F34" s="14"/>
      <c r="G34" s="120"/>
    </row>
    <row r="35" spans="1:7" s="73" customFormat="1" ht="13.5" customHeight="1" x14ac:dyDescent="0.2">
      <c r="A35" s="12" t="s">
        <v>13</v>
      </c>
      <c r="B35" s="13" t="s">
        <v>316</v>
      </c>
      <c r="C35" s="91">
        <v>0</v>
      </c>
      <c r="D35" s="91">
        <v>0</v>
      </c>
      <c r="E35" s="197">
        <v>0</v>
      </c>
      <c r="F35" s="14"/>
      <c r="G35" s="120"/>
    </row>
    <row r="36" spans="1:7" s="73" customFormat="1" ht="6" customHeight="1" x14ac:dyDescent="0.2">
      <c r="A36" s="12"/>
      <c r="B36" s="13"/>
      <c r="C36" s="91"/>
      <c r="D36" s="91"/>
      <c r="E36" s="51"/>
      <c r="G36" s="120"/>
    </row>
    <row r="37" spans="1:7" s="73" customFormat="1" ht="15.75" customHeight="1" x14ac:dyDescent="0.2">
      <c r="A37" s="268" t="s">
        <v>3</v>
      </c>
      <c r="B37" s="268"/>
      <c r="C37" s="156">
        <v>778974.52966099326</v>
      </c>
      <c r="D37" s="156">
        <v>1176003.5528470031</v>
      </c>
      <c r="E37" s="191">
        <v>0.50968164948704464</v>
      </c>
      <c r="G37" s="120"/>
    </row>
    <row r="38" spans="1:7" s="73" customFormat="1" ht="6.6" customHeight="1" x14ac:dyDescent="0.2">
      <c r="A38" s="68"/>
      <c r="B38" s="68"/>
      <c r="C38" s="92"/>
      <c r="D38" s="92"/>
      <c r="E38" s="51"/>
      <c r="G38" s="120"/>
    </row>
    <row r="39" spans="1:7" s="73" customFormat="1" ht="13.5" customHeight="1" x14ac:dyDescent="0.2">
      <c r="A39" s="12" t="s">
        <v>64</v>
      </c>
      <c r="B39" s="13" t="s">
        <v>242</v>
      </c>
      <c r="C39" s="91">
        <v>432987.63326999987</v>
      </c>
      <c r="D39" s="91">
        <v>517610.61361999938</v>
      </c>
      <c r="E39" s="190">
        <v>0.19543971662865212</v>
      </c>
      <c r="G39" s="120"/>
    </row>
    <row r="40" spans="1:7" ht="13.5" customHeight="1" x14ac:dyDescent="0.2">
      <c r="A40" s="12" t="s">
        <v>10</v>
      </c>
      <c r="B40" s="13" t="s">
        <v>205</v>
      </c>
      <c r="C40" s="91">
        <v>645952.23069000081</v>
      </c>
      <c r="D40" s="91">
        <v>476408.02958999982</v>
      </c>
      <c r="E40" s="190">
        <v>-0.26247173249776579</v>
      </c>
    </row>
    <row r="41" spans="1:7" ht="13.5" customHeight="1" x14ac:dyDescent="0.2">
      <c r="A41" s="12" t="s">
        <v>68</v>
      </c>
      <c r="B41" s="13" t="s">
        <v>312</v>
      </c>
      <c r="C41" s="91">
        <v>169407.26826999997</v>
      </c>
      <c r="D41" s="91">
        <v>353294.05548999982</v>
      </c>
      <c r="E41" s="190">
        <v>1.0854716512335383</v>
      </c>
    </row>
    <row r="42" spans="1:7" ht="13.5" customHeight="1" x14ac:dyDescent="0.2">
      <c r="A42" s="12" t="s">
        <v>9</v>
      </c>
      <c r="B42" s="13" t="s">
        <v>313</v>
      </c>
      <c r="C42" s="91">
        <v>124877.17448999996</v>
      </c>
      <c r="D42" s="91">
        <v>198027.34664000018</v>
      </c>
      <c r="E42" s="190">
        <v>0.58577696403483248</v>
      </c>
    </row>
    <row r="43" spans="1:7" ht="13.5" customHeight="1" x14ac:dyDescent="0.2">
      <c r="A43" s="12" t="s">
        <v>11</v>
      </c>
      <c r="B43" s="13" t="s">
        <v>206</v>
      </c>
      <c r="C43" s="91">
        <v>206125.23099999971</v>
      </c>
      <c r="D43" s="91">
        <v>189680.10135000004</v>
      </c>
      <c r="E43" s="190">
        <v>-7.9782225447207367E-2</v>
      </c>
    </row>
    <row r="44" spans="1:7" ht="13.5" customHeight="1" x14ac:dyDescent="0.2">
      <c r="A44" s="12" t="s">
        <v>69</v>
      </c>
      <c r="B44" s="13" t="s">
        <v>315</v>
      </c>
      <c r="C44" s="91">
        <v>57188.470869999997</v>
      </c>
      <c r="D44" s="91">
        <v>169478.21358999991</v>
      </c>
      <c r="E44" s="190">
        <v>1.9635031504034322</v>
      </c>
    </row>
    <row r="45" spans="1:7" ht="13.5" customHeight="1" x14ac:dyDescent="0.2">
      <c r="A45" s="12" t="s">
        <v>35</v>
      </c>
      <c r="B45" s="13" t="s">
        <v>317</v>
      </c>
      <c r="C45" s="91">
        <v>59366.349734999923</v>
      </c>
      <c r="D45" s="91">
        <v>47458.894156000009</v>
      </c>
      <c r="E45" s="190">
        <v>-0.20057584190627398</v>
      </c>
    </row>
    <row r="46" spans="1:7" ht="13.5" customHeight="1" x14ac:dyDescent="0.2">
      <c r="A46" s="12" t="s">
        <v>12</v>
      </c>
      <c r="B46" s="13" t="s">
        <v>314</v>
      </c>
      <c r="C46" s="91">
        <v>89706.199899999949</v>
      </c>
      <c r="D46" s="91">
        <v>85210.230830000073</v>
      </c>
      <c r="E46" s="190">
        <v>-5.011882205479401E-2</v>
      </c>
    </row>
    <row r="47" spans="1:7" s="73" customFormat="1" ht="13.5" customHeight="1" x14ac:dyDescent="0.2">
      <c r="A47" s="12" t="s">
        <v>88</v>
      </c>
      <c r="B47" s="13" t="s">
        <v>244</v>
      </c>
      <c r="C47" s="91">
        <v>81350.304919999893</v>
      </c>
      <c r="D47" s="91">
        <v>81047.712090000117</v>
      </c>
      <c r="E47" s="190">
        <v>-3.7196274838471322E-3</v>
      </c>
      <c r="G47" s="120"/>
    </row>
    <row r="48" spans="1:7" ht="13.5" customHeight="1" x14ac:dyDescent="0.2">
      <c r="A48" s="12" t="s">
        <v>201</v>
      </c>
      <c r="B48" s="13" t="s">
        <v>302</v>
      </c>
      <c r="C48" s="91">
        <v>29407.076893999994</v>
      </c>
      <c r="D48" s="91">
        <v>64875.723975000008</v>
      </c>
      <c r="E48" s="190">
        <v>1.2061262399132495</v>
      </c>
    </row>
    <row r="49" spans="1:7" ht="13.5" customHeight="1" x14ac:dyDescent="0.2">
      <c r="A49" s="12" t="s">
        <v>90</v>
      </c>
      <c r="B49" s="13" t="s">
        <v>246</v>
      </c>
      <c r="C49" s="91">
        <v>59819.704680000017</v>
      </c>
      <c r="D49" s="91">
        <v>61926.433430000034</v>
      </c>
      <c r="E49" s="190">
        <v>3.5217973095483579E-2</v>
      </c>
    </row>
    <row r="50" spans="1:7" s="73" customFormat="1" ht="13.5" customHeight="1" x14ac:dyDescent="0.2">
      <c r="A50" s="12" t="s">
        <v>13</v>
      </c>
      <c r="B50" s="13" t="s">
        <v>316</v>
      </c>
      <c r="C50" s="91">
        <v>47953.808509999959</v>
      </c>
      <c r="D50" s="91">
        <v>53279.448280000048</v>
      </c>
      <c r="E50" s="190">
        <v>0.11105770189013286</v>
      </c>
      <c r="G50" s="120"/>
    </row>
    <row r="51" spans="1:7" s="73" customFormat="1" ht="2.1" customHeight="1" x14ac:dyDescent="0.2">
      <c r="A51" s="12"/>
      <c r="B51" s="13"/>
      <c r="C51" s="69"/>
      <c r="D51" s="69"/>
      <c r="E51" s="70"/>
      <c r="G51" s="136"/>
    </row>
    <row r="52" spans="1:7" ht="8.1" customHeight="1" x14ac:dyDescent="0.2">
      <c r="A52" s="74" t="s">
        <v>53</v>
      </c>
      <c r="B52" s="75"/>
      <c r="C52" s="76"/>
      <c r="D52" s="76"/>
      <c r="E52" s="77"/>
      <c r="F52" s="21"/>
      <c r="G52" s="119"/>
    </row>
    <row r="53" spans="1:7" ht="8.1" customHeight="1" x14ac:dyDescent="0.2">
      <c r="A53" s="11" t="s">
        <v>20</v>
      </c>
      <c r="B53" s="21"/>
      <c r="C53" s="19"/>
      <c r="D53" s="19"/>
      <c r="E53" s="78"/>
      <c r="F53" s="21"/>
      <c r="G53" s="119"/>
    </row>
    <row r="54" spans="1:7" ht="8.1" customHeight="1" x14ac:dyDescent="0.2">
      <c r="A54" s="11" t="s">
        <v>229</v>
      </c>
      <c r="B54" s="11"/>
      <c r="C54" s="11"/>
      <c r="D54" s="11"/>
      <c r="E54" s="11"/>
      <c r="F54" s="11"/>
      <c r="G54" s="11"/>
    </row>
    <row r="55" spans="1:7" x14ac:dyDescent="0.2">
      <c r="C55" s="22"/>
      <c r="D55" s="22"/>
    </row>
    <row r="56" spans="1:7" x14ac:dyDescent="0.2">
      <c r="C56" s="22"/>
      <c r="D56" s="22"/>
      <c r="E56" s="41"/>
    </row>
    <row r="57" spans="1:7" x14ac:dyDescent="0.2">
      <c r="C57" s="22"/>
      <c r="D57" s="22"/>
    </row>
    <row r="58" spans="1:7" x14ac:dyDescent="0.2">
      <c r="C58" s="22"/>
      <c r="D58" s="22"/>
    </row>
    <row r="59" spans="1:7" x14ac:dyDescent="0.2">
      <c r="C59" s="22"/>
      <c r="D59" s="22"/>
    </row>
    <row r="60" spans="1:7" x14ac:dyDescent="0.2">
      <c r="C60" s="22"/>
      <c r="D60" s="22"/>
    </row>
  </sheetData>
  <mergeCells count="7">
    <mergeCell ref="E4:E5"/>
    <mergeCell ref="A22:B22"/>
    <mergeCell ref="A37:B37"/>
    <mergeCell ref="A7:B7"/>
    <mergeCell ref="C4:D4"/>
    <mergeCell ref="A4:A5"/>
    <mergeCell ref="B4:B5"/>
  </mergeCells>
  <phoneticPr fontId="3" type="noConversion"/>
  <pageMargins left="0" right="0" top="0" bottom="0" header="0" footer="0"/>
  <pageSetup paperSize="10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 codeName="Hoja4">
    <tabColor rgb="FFFFFFCC"/>
  </sheetPr>
  <dimension ref="A1:H40"/>
  <sheetViews>
    <sheetView showGridLines="0" zoomScaleNormal="100" zoomScalePageLayoutView="120" workbookViewId="0">
      <selection activeCell="H66" sqref="H66"/>
    </sheetView>
  </sheetViews>
  <sheetFormatPr baseColWidth="10" defaultColWidth="11.42578125" defaultRowHeight="13.5" x14ac:dyDescent="0.2"/>
  <cols>
    <col min="1" max="1" width="23.140625" style="15" customWidth="1"/>
    <col min="2" max="3" width="9.7109375" style="15" customWidth="1"/>
    <col min="4" max="4" width="9.85546875" style="15" customWidth="1"/>
    <col min="5" max="5" width="11.42578125" style="117"/>
    <col min="6" max="16384" width="11.42578125" style="15"/>
  </cols>
  <sheetData>
    <row r="1" spans="1:8" ht="15" customHeight="1" x14ac:dyDescent="0.25">
      <c r="A1" s="86" t="s">
        <v>330</v>
      </c>
    </row>
    <row r="2" spans="1:8" x14ac:dyDescent="0.2">
      <c r="A2" s="1" t="s">
        <v>351</v>
      </c>
    </row>
    <row r="3" spans="1:8" ht="5.0999999999999996" customHeight="1" x14ac:dyDescent="0.2">
      <c r="A3" s="16"/>
      <c r="B3" s="27"/>
      <c r="C3" s="27"/>
      <c r="D3" s="27"/>
      <c r="E3" s="118"/>
      <c r="F3" s="16"/>
      <c r="G3" s="16"/>
      <c r="H3" s="16"/>
    </row>
    <row r="4" spans="1:8" s="16" customFormat="1" ht="14.1" customHeight="1" x14ac:dyDescent="0.2">
      <c r="A4" s="273" t="s">
        <v>24</v>
      </c>
      <c r="B4" s="272" t="s">
        <v>57</v>
      </c>
      <c r="C4" s="272"/>
      <c r="D4" s="274" t="s">
        <v>42</v>
      </c>
      <c r="E4" s="118"/>
    </row>
    <row r="5" spans="1:8" s="16" customFormat="1" ht="14.1" customHeight="1" x14ac:dyDescent="0.2">
      <c r="A5" s="273"/>
      <c r="B5" s="157" t="s">
        <v>25</v>
      </c>
      <c r="C5" s="157" t="s">
        <v>26</v>
      </c>
      <c r="D5" s="274"/>
      <c r="E5" s="118"/>
    </row>
    <row r="6" spans="1:8" ht="15" customHeight="1" x14ac:dyDescent="0.2">
      <c r="A6" s="211" t="s">
        <v>45</v>
      </c>
      <c r="B6" s="163">
        <f>'C.75'!D7</f>
        <v>3704837.7516199984</v>
      </c>
      <c r="C6" s="163">
        <f>'C.75'!D22</f>
        <v>2528834.1987729953</v>
      </c>
      <c r="D6" s="163">
        <f>B6-C6</f>
        <v>1176003.5528470031</v>
      </c>
      <c r="E6" s="118"/>
      <c r="F6" s="16"/>
      <c r="G6" s="16"/>
      <c r="H6" s="16"/>
    </row>
    <row r="7" spans="1:8" ht="6" customHeight="1" x14ac:dyDescent="0.2">
      <c r="A7" s="115"/>
      <c r="B7" s="116"/>
      <c r="C7" s="116"/>
      <c r="D7" s="116"/>
      <c r="E7" s="118"/>
      <c r="F7" s="16"/>
      <c r="G7" s="16"/>
      <c r="H7" s="16"/>
    </row>
    <row r="8" spans="1:8" ht="12.95" customHeight="1" x14ac:dyDescent="0.2">
      <c r="A8" s="167" t="s">
        <v>143</v>
      </c>
      <c r="B8" s="168"/>
      <c r="C8" s="167"/>
      <c r="D8" s="168"/>
      <c r="E8" s="118"/>
      <c r="F8" s="16"/>
      <c r="G8" s="16"/>
      <c r="H8" s="16"/>
    </row>
    <row r="9" spans="1:8" ht="12" customHeight="1" x14ac:dyDescent="0.2">
      <c r="A9" s="17" t="s">
        <v>70</v>
      </c>
      <c r="B9" s="83">
        <v>1072525.40753</v>
      </c>
      <c r="C9" s="83">
        <v>321120.45855300035</v>
      </c>
      <c r="D9" s="84">
        <v>751404.94897699961</v>
      </c>
      <c r="E9" s="118"/>
      <c r="F9" s="16"/>
      <c r="G9" s="16"/>
      <c r="H9" s="16"/>
    </row>
    <row r="10" spans="1:8" ht="12" customHeight="1" x14ac:dyDescent="0.2">
      <c r="A10" s="17" t="s">
        <v>233</v>
      </c>
      <c r="B10" s="83">
        <v>569535.62747999979</v>
      </c>
      <c r="C10" s="83">
        <v>36552.287826999993</v>
      </c>
      <c r="D10" s="84">
        <v>532983.33965299977</v>
      </c>
      <c r="E10" s="118"/>
      <c r="F10" s="16"/>
      <c r="G10" s="16"/>
      <c r="H10" s="16"/>
    </row>
    <row r="11" spans="1:8" ht="12" customHeight="1" x14ac:dyDescent="0.2">
      <c r="A11" s="17" t="s">
        <v>71</v>
      </c>
      <c r="B11" s="83">
        <v>268194.76850999997</v>
      </c>
      <c r="C11" s="83">
        <v>34232.326691999995</v>
      </c>
      <c r="D11" s="84">
        <v>233962.44181799996</v>
      </c>
      <c r="E11" s="118"/>
      <c r="F11" s="16"/>
      <c r="G11" s="16"/>
      <c r="H11" s="16"/>
    </row>
    <row r="12" spans="1:8" ht="12" customHeight="1" x14ac:dyDescent="0.2">
      <c r="A12" s="17" t="s">
        <v>73</v>
      </c>
      <c r="B12" s="83">
        <v>166369.5336400003</v>
      </c>
      <c r="C12" s="83">
        <v>40276.089362000021</v>
      </c>
      <c r="D12" s="84">
        <v>126093.44427800027</v>
      </c>
      <c r="E12" s="118"/>
      <c r="F12" s="16"/>
      <c r="G12" s="16"/>
      <c r="H12" s="16"/>
    </row>
    <row r="13" spans="1:8" ht="12" customHeight="1" x14ac:dyDescent="0.2">
      <c r="A13" s="17" t="s">
        <v>72</v>
      </c>
      <c r="B13" s="83">
        <v>129259.66037000004</v>
      </c>
      <c r="C13" s="83">
        <v>10782.278910999998</v>
      </c>
      <c r="D13" s="84">
        <v>118477.38145900004</v>
      </c>
    </row>
    <row r="14" spans="1:8" ht="12" customHeight="1" x14ac:dyDescent="0.2">
      <c r="A14" s="17" t="s">
        <v>81</v>
      </c>
      <c r="B14" s="83">
        <v>177668.8563799999</v>
      </c>
      <c r="C14" s="83">
        <v>109071.37164900026</v>
      </c>
      <c r="D14" s="84">
        <v>68597.48473099964</v>
      </c>
    </row>
    <row r="15" spans="1:8" ht="12" customHeight="1" x14ac:dyDescent="0.2">
      <c r="A15" s="17" t="s">
        <v>75</v>
      </c>
      <c r="B15" s="83">
        <v>60973.279890000027</v>
      </c>
      <c r="C15" s="83">
        <v>80.929779999999994</v>
      </c>
      <c r="D15" s="84">
        <v>60892.350110000029</v>
      </c>
    </row>
    <row r="16" spans="1:8" ht="12" customHeight="1" x14ac:dyDescent="0.2">
      <c r="A16" s="17" t="s">
        <v>78</v>
      </c>
      <c r="B16" s="83">
        <v>112544.27960999998</v>
      </c>
      <c r="C16" s="83">
        <v>52151.593747999977</v>
      </c>
      <c r="D16" s="84">
        <v>60392.685862000006</v>
      </c>
    </row>
    <row r="17" spans="1:5" ht="12" customHeight="1" x14ac:dyDescent="0.2">
      <c r="A17" s="17" t="s">
        <v>76</v>
      </c>
      <c r="B17" s="83">
        <v>75107.779480000041</v>
      </c>
      <c r="C17" s="83">
        <v>14894.992865000011</v>
      </c>
      <c r="D17" s="84">
        <v>60212.786615000034</v>
      </c>
    </row>
    <row r="18" spans="1:5" ht="12" customHeight="1" x14ac:dyDescent="0.2">
      <c r="A18" s="17" t="s">
        <v>145</v>
      </c>
      <c r="B18" s="83">
        <v>61108.529579999988</v>
      </c>
      <c r="C18" s="83">
        <v>2180.1564269999994</v>
      </c>
      <c r="D18" s="84">
        <v>58928.373152999986</v>
      </c>
    </row>
    <row r="19" spans="1:5" x14ac:dyDescent="0.2">
      <c r="A19" s="42"/>
      <c r="B19" s="85"/>
      <c r="C19" s="85"/>
      <c r="D19" s="85"/>
    </row>
    <row r="20" spans="1:5" ht="12.95" customHeight="1" x14ac:dyDescent="0.2">
      <c r="A20" s="167" t="s">
        <v>144</v>
      </c>
      <c r="B20" s="168"/>
      <c r="C20" s="167"/>
      <c r="D20" s="168"/>
    </row>
    <row r="21" spans="1:5" ht="12" customHeight="1" x14ac:dyDescent="0.2">
      <c r="A21" s="17" t="s">
        <v>87</v>
      </c>
      <c r="B21" s="83">
        <v>11624.548069999999</v>
      </c>
      <c r="C21" s="83">
        <v>629290.52912099985</v>
      </c>
      <c r="D21" s="84">
        <v>-617665.98105099984</v>
      </c>
    </row>
    <row r="22" spans="1:5" ht="12" customHeight="1" x14ac:dyDescent="0.2">
      <c r="A22" s="17" t="s">
        <v>86</v>
      </c>
      <c r="B22" s="83">
        <v>22841.193200000005</v>
      </c>
      <c r="C22" s="83">
        <v>237397.03431500006</v>
      </c>
      <c r="D22" s="84">
        <v>-214555.84111500005</v>
      </c>
    </row>
    <row r="23" spans="1:5" ht="12" customHeight="1" x14ac:dyDescent="0.2">
      <c r="A23" s="17" t="s">
        <v>85</v>
      </c>
      <c r="B23" s="83">
        <v>87493.714070000016</v>
      </c>
      <c r="C23" s="83">
        <v>255851.71650900022</v>
      </c>
      <c r="D23" s="84">
        <v>-168358.00243900021</v>
      </c>
    </row>
    <row r="24" spans="1:5" ht="12" customHeight="1" x14ac:dyDescent="0.2">
      <c r="A24" s="17" t="s">
        <v>84</v>
      </c>
      <c r="B24" s="83">
        <v>41084.884880000049</v>
      </c>
      <c r="C24" s="83">
        <v>158443.38354999991</v>
      </c>
      <c r="D24" s="84">
        <v>-117358.49866999986</v>
      </c>
    </row>
    <row r="25" spans="1:5" ht="12" customHeight="1" x14ac:dyDescent="0.2">
      <c r="A25" s="17" t="s">
        <v>79</v>
      </c>
      <c r="B25" s="83">
        <v>18545.494419999995</v>
      </c>
      <c r="C25" s="83">
        <v>30857.719074999994</v>
      </c>
      <c r="D25" s="84">
        <v>-12312.224654999998</v>
      </c>
    </row>
    <row r="26" spans="1:5" ht="12" customHeight="1" x14ac:dyDescent="0.2">
      <c r="A26" s="17" t="s">
        <v>138</v>
      </c>
      <c r="B26" s="83">
        <v>4202.205289999999</v>
      </c>
      <c r="C26" s="83">
        <v>14549.585764999993</v>
      </c>
      <c r="D26" s="84">
        <v>-10347.380474999994</v>
      </c>
    </row>
    <row r="27" spans="1:5" ht="12" customHeight="1" x14ac:dyDescent="0.2">
      <c r="A27" s="17" t="s">
        <v>122</v>
      </c>
      <c r="B27" s="83">
        <v>13829.940929999999</v>
      </c>
      <c r="C27" s="83">
        <v>23894.977168999994</v>
      </c>
      <c r="D27" s="84">
        <v>-10065.036238999995</v>
      </c>
    </row>
    <row r="28" spans="1:5" ht="12" customHeight="1" x14ac:dyDescent="0.2">
      <c r="A28" s="17" t="s">
        <v>128</v>
      </c>
      <c r="B28" s="83">
        <v>13081.208240000005</v>
      </c>
      <c r="C28" s="83">
        <v>15244.647284000004</v>
      </c>
      <c r="D28" s="84">
        <v>-2163.4390439999988</v>
      </c>
    </row>
    <row r="29" spans="1:5" ht="12" customHeight="1" x14ac:dyDescent="0.2">
      <c r="A29" s="17" t="s">
        <v>329</v>
      </c>
      <c r="B29" s="83">
        <v>195.00783000000001</v>
      </c>
      <c r="C29" s="83">
        <v>1409.9994049999998</v>
      </c>
      <c r="D29" s="84">
        <v>-1214.9915749999998</v>
      </c>
    </row>
    <row r="30" spans="1:5" ht="12" customHeight="1" x14ac:dyDescent="0.2">
      <c r="A30" s="17" t="s">
        <v>340</v>
      </c>
      <c r="B30" s="83">
        <v>47.674799999999998</v>
      </c>
      <c r="C30" s="83">
        <v>811.65996599999994</v>
      </c>
      <c r="D30" s="84">
        <v>-763.98516599999994</v>
      </c>
    </row>
    <row r="31" spans="1:5" ht="3" customHeight="1" x14ac:dyDescent="0.2">
      <c r="A31" s="18"/>
      <c r="B31" s="47"/>
      <c r="C31" s="47"/>
      <c r="D31" s="64"/>
    </row>
    <row r="32" spans="1:5" ht="8.1" customHeight="1" x14ac:dyDescent="0.2">
      <c r="A32" s="8" t="s">
        <v>44</v>
      </c>
      <c r="B32" s="19"/>
      <c r="C32" s="19"/>
      <c r="D32" s="20"/>
      <c r="E32" s="119"/>
    </row>
    <row r="33" spans="1:5" ht="8.1" customHeight="1" x14ac:dyDescent="0.2">
      <c r="A33" s="11" t="s">
        <v>20</v>
      </c>
      <c r="B33" s="19"/>
      <c r="C33" s="19"/>
      <c r="D33" s="20"/>
      <c r="E33" s="119"/>
    </row>
    <row r="34" spans="1:5" ht="8.1" customHeight="1" x14ac:dyDescent="0.2">
      <c r="A34" s="11" t="s">
        <v>229</v>
      </c>
      <c r="B34" s="11"/>
      <c r="C34" s="11"/>
      <c r="D34" s="11"/>
      <c r="E34" s="11"/>
    </row>
    <row r="35" spans="1:5" x14ac:dyDescent="0.2">
      <c r="B35" s="22"/>
      <c r="C35" s="22"/>
    </row>
    <row r="36" spans="1:5" x14ac:dyDescent="0.2">
      <c r="B36" s="22"/>
      <c r="C36" s="22"/>
    </row>
    <row r="37" spans="1:5" x14ac:dyDescent="0.2">
      <c r="B37" s="22"/>
      <c r="C37" s="22"/>
    </row>
    <row r="38" spans="1:5" x14ac:dyDescent="0.2">
      <c r="B38" s="22"/>
      <c r="C38" s="22"/>
    </row>
    <row r="39" spans="1:5" x14ac:dyDescent="0.2">
      <c r="B39" s="22"/>
      <c r="C39" s="22"/>
    </row>
    <row r="40" spans="1:5" x14ac:dyDescent="0.2">
      <c r="B40" s="22"/>
      <c r="C40" s="22"/>
    </row>
  </sheetData>
  <mergeCells count="3">
    <mergeCell ref="B4:C4"/>
    <mergeCell ref="A4:A5"/>
    <mergeCell ref="D4:D5"/>
  </mergeCells>
  <phoneticPr fontId="3" type="noConversion"/>
  <pageMargins left="0" right="0" top="0" bottom="0" header="0" footer="0"/>
  <pageSetup paperSize="10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 codeName="Hoja5">
    <tabColor rgb="FFD9EFFF"/>
  </sheetPr>
  <dimension ref="A1:J922"/>
  <sheetViews>
    <sheetView showGridLines="0" zoomScaleNormal="100" zoomScalePageLayoutView="150" workbookViewId="0">
      <selection sqref="A1:H59"/>
    </sheetView>
  </sheetViews>
  <sheetFormatPr baseColWidth="10" defaultColWidth="11.42578125" defaultRowHeight="13.5" x14ac:dyDescent="0.2"/>
  <cols>
    <col min="1" max="1" width="7.85546875" style="15" customWidth="1"/>
    <col min="2" max="2" width="47.28515625" style="15" customWidth="1"/>
    <col min="3" max="3" width="5.28515625" style="15" customWidth="1"/>
    <col min="4" max="4" width="5.140625" style="15" customWidth="1"/>
    <col min="5" max="5" width="6" style="15" customWidth="1"/>
    <col min="6" max="6" width="5.85546875" style="15" bestFit="1" customWidth="1"/>
    <col min="7" max="7" width="6.28515625" style="15" customWidth="1"/>
    <col min="8" max="8" width="6.7109375" style="15" customWidth="1"/>
    <col min="9" max="9" width="5" style="15" customWidth="1"/>
    <col min="10" max="103" width="10.7109375" style="15" customWidth="1"/>
    <col min="104" max="16384" width="11.42578125" style="15"/>
  </cols>
  <sheetData>
    <row r="1" spans="1:8" ht="15" customHeight="1" x14ac:dyDescent="0.2">
      <c r="A1" s="123" t="s">
        <v>331</v>
      </c>
      <c r="B1" s="123"/>
      <c r="C1" s="123"/>
      <c r="D1" s="123"/>
      <c r="E1" s="123"/>
      <c r="F1" s="123"/>
      <c r="G1" s="123"/>
      <c r="H1" s="123"/>
    </row>
    <row r="2" spans="1:8" x14ac:dyDescent="0.2">
      <c r="A2" s="279" t="s">
        <v>350</v>
      </c>
      <c r="B2" s="279"/>
      <c r="C2" s="279"/>
      <c r="D2" s="279"/>
      <c r="E2" s="279"/>
      <c r="F2" s="279"/>
      <c r="G2" s="279"/>
      <c r="H2" s="279"/>
    </row>
    <row r="3" spans="1:8" ht="3" customHeight="1" x14ac:dyDescent="0.2">
      <c r="A3" s="210"/>
      <c r="B3" s="25"/>
      <c r="C3" s="25"/>
      <c r="D3" s="25"/>
      <c r="E3" s="25"/>
      <c r="F3" s="25"/>
      <c r="G3" s="25"/>
      <c r="H3" s="25"/>
    </row>
    <row r="4" spans="1:8" ht="14.1" customHeight="1" x14ac:dyDescent="0.2">
      <c r="A4" s="273" t="s">
        <v>17</v>
      </c>
      <c r="B4" s="273" t="s">
        <v>4</v>
      </c>
      <c r="C4" s="276" t="s">
        <v>14</v>
      </c>
      <c r="D4" s="277"/>
      <c r="E4" s="278"/>
      <c r="F4" s="276" t="s">
        <v>57</v>
      </c>
      <c r="G4" s="277"/>
      <c r="H4" s="278"/>
    </row>
    <row r="5" spans="1:8" ht="21.75" customHeight="1" x14ac:dyDescent="0.2">
      <c r="A5" s="273"/>
      <c r="B5" s="273"/>
      <c r="C5" s="154">
        <v>2023</v>
      </c>
      <c r="D5" s="155" t="s">
        <v>326</v>
      </c>
      <c r="E5" s="158" t="s">
        <v>332</v>
      </c>
      <c r="F5" s="154">
        <v>2023</v>
      </c>
      <c r="G5" s="155" t="s">
        <v>326</v>
      </c>
      <c r="H5" s="158" t="s">
        <v>332</v>
      </c>
    </row>
    <row r="6" spans="1:8" ht="17.100000000000001" customHeight="1" x14ac:dyDescent="0.2">
      <c r="A6" s="275" t="s">
        <v>6</v>
      </c>
      <c r="B6" s="275"/>
      <c r="C6" s="161"/>
      <c r="D6" s="161"/>
      <c r="E6" s="161"/>
      <c r="F6" s="161">
        <f>F8+F15</f>
        <v>3446452.7375599998</v>
      </c>
      <c r="G6" s="161">
        <f>G8+G15</f>
        <v>3704837.7516199984</v>
      </c>
      <c r="H6" s="162">
        <f>(G6/F6-1)*100</f>
        <v>7.4971291857299116</v>
      </c>
    </row>
    <row r="7" spans="1:8" ht="3" customHeight="1" x14ac:dyDescent="0.2">
      <c r="A7" s="206"/>
      <c r="B7" s="206"/>
      <c r="C7" s="48"/>
      <c r="D7" s="48"/>
      <c r="E7" s="48"/>
      <c r="F7" s="48"/>
      <c r="G7" s="48"/>
      <c r="H7" s="49"/>
    </row>
    <row r="8" spans="1:8" ht="14.1" customHeight="1" x14ac:dyDescent="0.2">
      <c r="A8" s="171" t="s">
        <v>7</v>
      </c>
      <c r="B8" s="172"/>
      <c r="C8" s="173"/>
      <c r="D8" s="173"/>
      <c r="E8" s="173"/>
      <c r="F8" s="173">
        <f>SUM(F9:F14)</f>
        <v>160374.61794</v>
      </c>
      <c r="G8" s="173">
        <f>SUM(G9:G14)</f>
        <v>238207.21851000021</v>
      </c>
      <c r="H8" s="192">
        <f>(G8/F8-1)</f>
        <v>0.48531744966724877</v>
      </c>
    </row>
    <row r="9" spans="1:8" ht="11.1" customHeight="1" x14ac:dyDescent="0.2">
      <c r="A9" s="212" t="s">
        <v>9</v>
      </c>
      <c r="B9" s="213" t="s">
        <v>299</v>
      </c>
      <c r="C9" s="125">
        <v>26664.162221000028</v>
      </c>
      <c r="D9" s="125">
        <v>59002.28415299976</v>
      </c>
      <c r="E9" s="185">
        <f>IFERROR(((D9/C9-1)),"")</f>
        <v>1.2127934740260109</v>
      </c>
      <c r="F9" s="125">
        <v>124877.17448999996</v>
      </c>
      <c r="G9" s="125">
        <v>198027.34664000018</v>
      </c>
      <c r="H9" s="185">
        <f>IFERROR(((G9/F9-1)),"")</f>
        <v>0.58577696403483248</v>
      </c>
    </row>
    <row r="10" spans="1:8" ht="11.1" customHeight="1" x14ac:dyDescent="0.2">
      <c r="A10" s="212" t="s">
        <v>67</v>
      </c>
      <c r="B10" s="213" t="s">
        <v>253</v>
      </c>
      <c r="C10" s="125">
        <v>28797.979863999994</v>
      </c>
      <c r="D10" s="125">
        <v>27464.239818000009</v>
      </c>
      <c r="E10" s="185">
        <f t="shared" ref="E10:E13" si="0">IFERROR(((D10/C10-1)),"")</f>
        <v>-4.6313666871726555E-2</v>
      </c>
      <c r="F10" s="125">
        <v>20148.355420000007</v>
      </c>
      <c r="G10" s="125">
        <v>20932.739589999997</v>
      </c>
      <c r="H10" s="185">
        <f t="shared" ref="H10:H14" si="1">IFERROR(((G10/F10-1)),"")</f>
        <v>3.8930431474391236E-2</v>
      </c>
    </row>
    <row r="11" spans="1:8" ht="11.1" customHeight="1" x14ac:dyDescent="0.2">
      <c r="A11" s="212" t="s">
        <v>203</v>
      </c>
      <c r="B11" s="213" t="s">
        <v>305</v>
      </c>
      <c r="C11" s="125">
        <v>175.22948500000001</v>
      </c>
      <c r="D11" s="125">
        <v>378.57811999999996</v>
      </c>
      <c r="E11" s="185">
        <f t="shared" si="0"/>
        <v>1.16047042539673</v>
      </c>
      <c r="F11" s="125">
        <v>2167.6902200000004</v>
      </c>
      <c r="G11" s="125">
        <v>4334.542449999999</v>
      </c>
      <c r="H11" s="185">
        <f t="shared" si="1"/>
        <v>0.99961341800951531</v>
      </c>
    </row>
    <row r="12" spans="1:8" ht="23.1" customHeight="1" x14ac:dyDescent="0.2">
      <c r="A12" s="212" t="s">
        <v>202</v>
      </c>
      <c r="B12" s="213" t="s">
        <v>306</v>
      </c>
      <c r="C12" s="125">
        <v>396.9</v>
      </c>
      <c r="D12" s="125">
        <v>532.58300000000008</v>
      </c>
      <c r="E12" s="185">
        <f t="shared" si="0"/>
        <v>0.34185689090451032</v>
      </c>
      <c r="F12" s="125">
        <v>2241.1319999999996</v>
      </c>
      <c r="G12" s="125">
        <v>3340.9372200000003</v>
      </c>
      <c r="H12" s="185">
        <f t="shared" si="1"/>
        <v>0.49073647603086346</v>
      </c>
    </row>
    <row r="13" spans="1:8" ht="11.1" customHeight="1" x14ac:dyDescent="0.2">
      <c r="A13" s="212" t="s">
        <v>177</v>
      </c>
      <c r="B13" s="214" t="s">
        <v>271</v>
      </c>
      <c r="C13" s="125">
        <v>20245.849999999995</v>
      </c>
      <c r="D13" s="125">
        <v>17808.060000000001</v>
      </c>
      <c r="E13" s="185">
        <f t="shared" si="0"/>
        <v>-0.12040936784575573</v>
      </c>
      <c r="F13" s="125">
        <v>4363.9006900000004</v>
      </c>
      <c r="G13" s="125">
        <v>2958.4496399999998</v>
      </c>
      <c r="H13" s="185">
        <f t="shared" si="1"/>
        <v>-0.32206302339112136</v>
      </c>
    </row>
    <row r="14" spans="1:8" ht="11.1" customHeight="1" x14ac:dyDescent="0.2">
      <c r="A14" s="212"/>
      <c r="B14" s="215" t="s">
        <v>18</v>
      </c>
      <c r="C14" s="125"/>
      <c r="D14" s="125"/>
      <c r="E14" s="216"/>
      <c r="F14" s="125">
        <v>6576.3651199999995</v>
      </c>
      <c r="G14" s="125">
        <v>8613.2029700000021</v>
      </c>
      <c r="H14" s="185">
        <f t="shared" si="1"/>
        <v>0.30972091920589762</v>
      </c>
    </row>
    <row r="15" spans="1:8" ht="15" customHeight="1" x14ac:dyDescent="0.2">
      <c r="A15" s="171" t="s">
        <v>54</v>
      </c>
      <c r="B15" s="172"/>
      <c r="C15" s="173"/>
      <c r="D15" s="173"/>
      <c r="E15" s="173"/>
      <c r="F15" s="173">
        <f>SUM(F16:F56)</f>
        <v>3286078.11962</v>
      </c>
      <c r="G15" s="173">
        <f>SUM(G16:G56)</f>
        <v>3466630.5331099983</v>
      </c>
      <c r="H15" s="192">
        <f>(G15/F15-1)</f>
        <v>5.4944650406204332E-2</v>
      </c>
    </row>
    <row r="16" spans="1:8" ht="11.1" customHeight="1" x14ac:dyDescent="0.2">
      <c r="A16" s="212" t="s">
        <v>64</v>
      </c>
      <c r="B16" s="213" t="s">
        <v>242</v>
      </c>
      <c r="C16" s="126">
        <v>257867.56430099762</v>
      </c>
      <c r="D16" s="126">
        <v>251420.07118999801</v>
      </c>
      <c r="E16" s="149">
        <f t="shared" ref="E16:E55" si="2">IFERROR(((D16/C16-1)*100),"")</f>
        <v>-2.5003117893003912</v>
      </c>
      <c r="F16" s="126">
        <v>432987.63326999987</v>
      </c>
      <c r="G16" s="126">
        <v>517826.61361999938</v>
      </c>
      <c r="H16" s="185">
        <f>IFERROR(((G16/F16-1)),"")</f>
        <v>0.19593857614195676</v>
      </c>
    </row>
    <row r="17" spans="1:8" ht="11.1" customHeight="1" x14ac:dyDescent="0.2">
      <c r="A17" s="215" t="s">
        <v>10</v>
      </c>
      <c r="B17" s="213" t="s">
        <v>205</v>
      </c>
      <c r="C17" s="126">
        <v>277881.3227599996</v>
      </c>
      <c r="D17" s="126">
        <v>147682.82235800006</v>
      </c>
      <c r="E17" s="149">
        <f t="shared" si="2"/>
        <v>-46.85399475892423</v>
      </c>
      <c r="F17" s="126">
        <v>645969.51069000084</v>
      </c>
      <c r="G17" s="126">
        <v>476554.47858999984</v>
      </c>
      <c r="H17" s="185">
        <f t="shared" ref="H17:H56" si="3">IFERROR(((G17/F17-1)),"")</f>
        <v>-0.26226474980071135</v>
      </c>
    </row>
    <row r="18" spans="1:8" ht="11.1" customHeight="1" x14ac:dyDescent="0.2">
      <c r="A18" s="215" t="s">
        <v>68</v>
      </c>
      <c r="B18" s="213" t="s">
        <v>243</v>
      </c>
      <c r="C18" s="126">
        <v>33636.346018999997</v>
      </c>
      <c r="D18" s="126">
        <v>50040.85191300002</v>
      </c>
      <c r="E18" s="149">
        <f t="shared" si="2"/>
        <v>48.770178201680082</v>
      </c>
      <c r="F18" s="126">
        <v>169407.26826999997</v>
      </c>
      <c r="G18" s="126">
        <v>353294.05548999982</v>
      </c>
      <c r="H18" s="185">
        <f t="shared" si="3"/>
        <v>1.0854716512335383</v>
      </c>
    </row>
    <row r="19" spans="1:8" ht="11.1" customHeight="1" x14ac:dyDescent="0.2">
      <c r="A19" s="215" t="s">
        <v>11</v>
      </c>
      <c r="B19" s="213" t="s">
        <v>206</v>
      </c>
      <c r="C19" s="126">
        <v>179842.0791260004</v>
      </c>
      <c r="D19" s="126">
        <v>66653.7126289999</v>
      </c>
      <c r="E19" s="149">
        <f t="shared" si="2"/>
        <v>-62.93764342976641</v>
      </c>
      <c r="F19" s="126">
        <v>206125.23099999971</v>
      </c>
      <c r="G19" s="126">
        <v>189685.50995000004</v>
      </c>
      <c r="H19" s="185">
        <f t="shared" si="3"/>
        <v>-7.9755986058784312E-2</v>
      </c>
    </row>
    <row r="20" spans="1:8" ht="11.1" customHeight="1" x14ac:dyDescent="0.2">
      <c r="A20" s="215" t="s">
        <v>69</v>
      </c>
      <c r="B20" s="213" t="s">
        <v>301</v>
      </c>
      <c r="C20" s="126">
        <v>22022.945990999997</v>
      </c>
      <c r="D20" s="126">
        <v>26616.56217500001</v>
      </c>
      <c r="E20" s="149">
        <f t="shared" si="2"/>
        <v>20.858318346134364</v>
      </c>
      <c r="F20" s="126">
        <v>57188.470869999997</v>
      </c>
      <c r="G20" s="126">
        <v>169764.7531899999</v>
      </c>
      <c r="H20" s="185">
        <f t="shared" si="3"/>
        <v>1.9685135938659153</v>
      </c>
    </row>
    <row r="21" spans="1:8" ht="11.1" customHeight="1" x14ac:dyDescent="0.2">
      <c r="A21" s="215" t="s">
        <v>35</v>
      </c>
      <c r="B21" s="213" t="s">
        <v>300</v>
      </c>
      <c r="C21" s="126">
        <v>90926.765896000012</v>
      </c>
      <c r="D21" s="126">
        <v>80740.776526999995</v>
      </c>
      <c r="E21" s="149">
        <f t="shared" si="2"/>
        <v>-11.202410278894693</v>
      </c>
      <c r="F21" s="126">
        <v>106392.37836999998</v>
      </c>
      <c r="G21" s="126">
        <v>91691.136500000008</v>
      </c>
      <c r="H21" s="185">
        <f t="shared" si="3"/>
        <v>-0.13817946449954877</v>
      </c>
    </row>
    <row r="22" spans="1:8" ht="11.1" customHeight="1" x14ac:dyDescent="0.2">
      <c r="A22" s="215" t="s">
        <v>12</v>
      </c>
      <c r="B22" s="213" t="s">
        <v>207</v>
      </c>
      <c r="C22" s="126">
        <v>27712.630644000001</v>
      </c>
      <c r="D22" s="126">
        <v>21129.115579000001</v>
      </c>
      <c r="E22" s="149">
        <f t="shared" si="2"/>
        <v>-23.756369972857062</v>
      </c>
      <c r="F22" s="126">
        <v>89706.199899999949</v>
      </c>
      <c r="G22" s="126">
        <v>85210.230830000073</v>
      </c>
      <c r="H22" s="185">
        <f t="shared" si="3"/>
        <v>-5.011882205479401E-2</v>
      </c>
    </row>
    <row r="23" spans="1:8" ht="11.1" customHeight="1" x14ac:dyDescent="0.2">
      <c r="A23" s="215" t="s">
        <v>88</v>
      </c>
      <c r="B23" s="213" t="s">
        <v>244</v>
      </c>
      <c r="C23" s="126">
        <v>42929.220633000063</v>
      </c>
      <c r="D23" s="126">
        <v>28970.498358000015</v>
      </c>
      <c r="E23" s="149">
        <f t="shared" si="2"/>
        <v>-32.515666646577458</v>
      </c>
      <c r="F23" s="126">
        <v>81350.304919999893</v>
      </c>
      <c r="G23" s="126">
        <v>81047.712090000117</v>
      </c>
      <c r="H23" s="185">
        <f t="shared" si="3"/>
        <v>-3.7196274838471322E-3</v>
      </c>
    </row>
    <row r="24" spans="1:8" ht="11.1" customHeight="1" x14ac:dyDescent="0.2">
      <c r="A24" s="215" t="s">
        <v>201</v>
      </c>
      <c r="B24" s="213" t="s">
        <v>302</v>
      </c>
      <c r="C24" s="126">
        <v>364.07047</v>
      </c>
      <c r="D24" s="126">
        <v>580.06680299999971</v>
      </c>
      <c r="E24" s="149">
        <f t="shared" si="2"/>
        <v>59.328166055324317</v>
      </c>
      <c r="F24" s="126">
        <v>29725.179329999995</v>
      </c>
      <c r="G24" s="126">
        <v>65337.266660000008</v>
      </c>
      <c r="H24" s="185">
        <f t="shared" si="3"/>
        <v>1.1980444906537091</v>
      </c>
    </row>
    <row r="25" spans="1:8" ht="11.1" customHeight="1" x14ac:dyDescent="0.2">
      <c r="A25" s="215" t="s">
        <v>90</v>
      </c>
      <c r="B25" s="213" t="s">
        <v>246</v>
      </c>
      <c r="C25" s="126">
        <v>13438.647222999993</v>
      </c>
      <c r="D25" s="126">
        <v>14961.832204999999</v>
      </c>
      <c r="E25" s="149">
        <f t="shared" si="2"/>
        <v>11.334362430417123</v>
      </c>
      <c r="F25" s="126">
        <v>59819.704680000017</v>
      </c>
      <c r="G25" s="126">
        <v>61926.433430000034</v>
      </c>
      <c r="H25" s="185">
        <f t="shared" si="3"/>
        <v>3.5217973095483579E-2</v>
      </c>
    </row>
    <row r="26" spans="1:8" ht="11.1" customHeight="1" x14ac:dyDescent="0.2">
      <c r="A26" s="215" t="s">
        <v>13</v>
      </c>
      <c r="B26" s="213" t="s">
        <v>208</v>
      </c>
      <c r="C26" s="126">
        <v>62770.991570000086</v>
      </c>
      <c r="D26" s="126">
        <v>69533.812580000027</v>
      </c>
      <c r="E26" s="149">
        <f t="shared" si="2"/>
        <v>10.773799872921042</v>
      </c>
      <c r="F26" s="126">
        <v>47953.808509999959</v>
      </c>
      <c r="G26" s="126">
        <v>53279.448280000048</v>
      </c>
      <c r="H26" s="185">
        <f t="shared" si="3"/>
        <v>0.11105770189013286</v>
      </c>
    </row>
    <row r="27" spans="1:8" ht="11.1" customHeight="1" x14ac:dyDescent="0.2">
      <c r="A27" s="215" t="s">
        <v>65</v>
      </c>
      <c r="B27" s="213" t="s">
        <v>211</v>
      </c>
      <c r="C27" s="126">
        <v>15896.788221000004</v>
      </c>
      <c r="D27" s="126">
        <v>18607.942742000017</v>
      </c>
      <c r="E27" s="149">
        <f t="shared" si="2"/>
        <v>17.054731328800866</v>
      </c>
      <c r="F27" s="126">
        <v>32923.210019999999</v>
      </c>
      <c r="G27" s="126">
        <v>46776.680599999985</v>
      </c>
      <c r="H27" s="185">
        <f t="shared" si="3"/>
        <v>0.42078128382938251</v>
      </c>
    </row>
    <row r="28" spans="1:8" ht="11.1" customHeight="1" x14ac:dyDescent="0.2">
      <c r="A28" s="215" t="s">
        <v>62</v>
      </c>
      <c r="B28" s="213" t="s">
        <v>245</v>
      </c>
      <c r="C28" s="126">
        <v>49906.698155999999</v>
      </c>
      <c r="D28" s="126">
        <v>15585.255861999993</v>
      </c>
      <c r="E28" s="149">
        <f t="shared" si="2"/>
        <v>-68.771214209998249</v>
      </c>
      <c r="F28" s="126">
        <v>84052.916899999953</v>
      </c>
      <c r="G28" s="126">
        <v>44591.878639999995</v>
      </c>
      <c r="H28" s="185">
        <f t="shared" si="3"/>
        <v>-0.46947851086414805</v>
      </c>
    </row>
    <row r="29" spans="1:8" ht="11.1" customHeight="1" x14ac:dyDescent="0.2">
      <c r="A29" s="215" t="s">
        <v>98</v>
      </c>
      <c r="B29" s="213" t="s">
        <v>247</v>
      </c>
      <c r="C29" s="126">
        <v>20926.53298900001</v>
      </c>
      <c r="D29" s="126">
        <v>19520.681441000001</v>
      </c>
      <c r="E29" s="149">
        <f t="shared" si="2"/>
        <v>-6.7180337456710699</v>
      </c>
      <c r="F29" s="126">
        <v>41947.49960000001</v>
      </c>
      <c r="G29" s="126">
        <v>42470.30083</v>
      </c>
      <c r="H29" s="185">
        <f t="shared" si="3"/>
        <v>1.2463227486388506E-2</v>
      </c>
    </row>
    <row r="30" spans="1:8" ht="11.1" customHeight="1" x14ac:dyDescent="0.2">
      <c r="A30" s="215" t="s">
        <v>95</v>
      </c>
      <c r="B30" s="213" t="s">
        <v>209</v>
      </c>
      <c r="C30" s="126">
        <v>30625.89774699997</v>
      </c>
      <c r="D30" s="126">
        <v>14393.884144000007</v>
      </c>
      <c r="E30" s="149">
        <f t="shared" si="2"/>
        <v>-53.000939718052862</v>
      </c>
      <c r="F30" s="126">
        <v>39081.60892000005</v>
      </c>
      <c r="G30" s="126">
        <v>33989.970330000018</v>
      </c>
      <c r="H30" s="185">
        <f t="shared" si="3"/>
        <v>-0.13028221536177287</v>
      </c>
    </row>
    <row r="31" spans="1:8" ht="11.1" customHeight="1" x14ac:dyDescent="0.2">
      <c r="A31" s="215" t="s">
        <v>93</v>
      </c>
      <c r="B31" s="213" t="s">
        <v>248</v>
      </c>
      <c r="C31" s="126">
        <v>12288.299422000004</v>
      </c>
      <c r="D31" s="126">
        <v>10861.855537000001</v>
      </c>
      <c r="E31" s="149">
        <f t="shared" si="2"/>
        <v>-11.608147197701001</v>
      </c>
      <c r="F31" s="126">
        <v>35659.427279999996</v>
      </c>
      <c r="G31" s="126">
        <v>30899.08596</v>
      </c>
      <c r="H31" s="185">
        <f t="shared" si="3"/>
        <v>-0.13349460950736824</v>
      </c>
    </row>
    <row r="32" spans="1:8" ht="11.1" customHeight="1" x14ac:dyDescent="0.2">
      <c r="A32" s="215" t="s">
        <v>92</v>
      </c>
      <c r="B32" s="213" t="s">
        <v>252</v>
      </c>
      <c r="C32" s="126">
        <v>10686.314770000005</v>
      </c>
      <c r="D32" s="126">
        <v>12145.317455000006</v>
      </c>
      <c r="E32" s="149">
        <f t="shared" si="2"/>
        <v>13.6530012113802</v>
      </c>
      <c r="F32" s="126">
        <v>24297.342880000018</v>
      </c>
      <c r="G32" s="126">
        <v>30669.666469999996</v>
      </c>
      <c r="H32" s="185">
        <f t="shared" si="3"/>
        <v>0.26226421635780017</v>
      </c>
    </row>
    <row r="33" spans="1:8" ht="11.1" customHeight="1" x14ac:dyDescent="0.2">
      <c r="A33" s="215" t="s">
        <v>101</v>
      </c>
      <c r="B33" s="213" t="s">
        <v>210</v>
      </c>
      <c r="C33" s="126">
        <v>64436.033351999984</v>
      </c>
      <c r="D33" s="126">
        <v>64124.039299999968</v>
      </c>
      <c r="E33" s="149">
        <f t="shared" si="2"/>
        <v>-0.48419189662973761</v>
      </c>
      <c r="F33" s="126">
        <v>20654.910520000005</v>
      </c>
      <c r="G33" s="126">
        <v>28988.004970000005</v>
      </c>
      <c r="H33" s="185">
        <f t="shared" si="3"/>
        <v>0.40344374486304968</v>
      </c>
    </row>
    <row r="34" spans="1:8" ht="11.1" customHeight="1" x14ac:dyDescent="0.2">
      <c r="A34" s="215" t="s">
        <v>107</v>
      </c>
      <c r="B34" s="213" t="s">
        <v>216</v>
      </c>
      <c r="C34" s="126">
        <v>275.00059999999996</v>
      </c>
      <c r="D34" s="126">
        <v>330.67741600000011</v>
      </c>
      <c r="E34" s="149">
        <f t="shared" si="2"/>
        <v>20.246070735845723</v>
      </c>
      <c r="F34" s="126">
        <v>29072.507819999999</v>
      </c>
      <c r="G34" s="126">
        <v>28272.828369999996</v>
      </c>
      <c r="H34" s="185">
        <f t="shared" si="3"/>
        <v>-2.7506380080836168E-2</v>
      </c>
    </row>
    <row r="35" spans="1:8" ht="11.1" customHeight="1" x14ac:dyDescent="0.2">
      <c r="A35" s="215" t="s">
        <v>94</v>
      </c>
      <c r="B35" s="213" t="s">
        <v>250</v>
      </c>
      <c r="C35" s="126">
        <v>29555.287999999993</v>
      </c>
      <c r="D35" s="126">
        <v>33410.648000000008</v>
      </c>
      <c r="E35" s="149">
        <f t="shared" si="2"/>
        <v>13.044569215498814</v>
      </c>
      <c r="F35" s="126">
        <v>32779.038639999999</v>
      </c>
      <c r="G35" s="126">
        <v>27900.020530000002</v>
      </c>
      <c r="H35" s="185">
        <f t="shared" si="3"/>
        <v>-0.1488456743220703</v>
      </c>
    </row>
    <row r="36" spans="1:8" ht="23.1" customHeight="1" x14ac:dyDescent="0.2">
      <c r="A36" s="215" t="s">
        <v>117</v>
      </c>
      <c r="B36" s="213" t="s">
        <v>256</v>
      </c>
      <c r="C36" s="126">
        <v>15634.233050999997</v>
      </c>
      <c r="D36" s="126">
        <v>25643.179999999997</v>
      </c>
      <c r="E36" s="149">
        <f t="shared" si="2"/>
        <v>64.019430414975218</v>
      </c>
      <c r="F36" s="126">
        <v>17925.07401</v>
      </c>
      <c r="G36" s="126">
        <v>26173.971700000002</v>
      </c>
      <c r="H36" s="185">
        <f t="shared" si="3"/>
        <v>0.46018765029355668</v>
      </c>
    </row>
    <row r="37" spans="1:8" ht="25.5" x14ac:dyDescent="0.2">
      <c r="A37" s="215" t="s">
        <v>96</v>
      </c>
      <c r="B37" s="213" t="s">
        <v>249</v>
      </c>
      <c r="C37" s="126">
        <v>13781.756866999989</v>
      </c>
      <c r="D37" s="126">
        <v>9886.1154690000039</v>
      </c>
      <c r="E37" s="149">
        <f t="shared" si="2"/>
        <v>-28.266653051527733</v>
      </c>
      <c r="F37" s="126">
        <v>33710.856169999992</v>
      </c>
      <c r="G37" s="126">
        <v>24769.767210000002</v>
      </c>
      <c r="H37" s="185">
        <f t="shared" si="3"/>
        <v>-0.26522877125727984</v>
      </c>
    </row>
    <row r="38" spans="1:8" ht="11.1" customHeight="1" x14ac:dyDescent="0.2">
      <c r="A38" s="215" t="s">
        <v>178</v>
      </c>
      <c r="B38" s="213" t="s">
        <v>254</v>
      </c>
      <c r="C38" s="126">
        <v>19318.427500000005</v>
      </c>
      <c r="D38" s="126">
        <v>23973.112478000003</v>
      </c>
      <c r="E38" s="149">
        <f t="shared" si="2"/>
        <v>24.094533460345026</v>
      </c>
      <c r="F38" s="126">
        <v>20257.662659999998</v>
      </c>
      <c r="G38" s="126">
        <v>24288.010249999999</v>
      </c>
      <c r="H38" s="185">
        <f t="shared" si="3"/>
        <v>0.19895422574876664</v>
      </c>
    </row>
    <row r="39" spans="1:8" ht="11.1" customHeight="1" x14ac:dyDescent="0.2">
      <c r="A39" s="215" t="s">
        <v>179</v>
      </c>
      <c r="B39" s="213" t="s">
        <v>272</v>
      </c>
      <c r="C39" s="126">
        <v>685.7769199999999</v>
      </c>
      <c r="D39" s="126">
        <v>3310.7295949999998</v>
      </c>
      <c r="E39" s="149">
        <f t="shared" si="2"/>
        <v>382.77063552969975</v>
      </c>
      <c r="F39" s="126">
        <v>3472.2743799999998</v>
      </c>
      <c r="G39" s="126">
        <v>23388.09374</v>
      </c>
      <c r="H39" s="185">
        <f t="shared" si="3"/>
        <v>5.735669817659975</v>
      </c>
    </row>
    <row r="40" spans="1:8" ht="23.1" customHeight="1" x14ac:dyDescent="0.2">
      <c r="A40" s="215" t="s">
        <v>100</v>
      </c>
      <c r="B40" s="213" t="s">
        <v>258</v>
      </c>
      <c r="C40" s="126">
        <v>3222.0290509999995</v>
      </c>
      <c r="D40" s="126">
        <v>2353.8216630000002</v>
      </c>
      <c r="E40" s="149">
        <f t="shared" si="2"/>
        <v>-26.945982617088436</v>
      </c>
      <c r="F40" s="126">
        <v>14787.908380000001</v>
      </c>
      <c r="G40" s="126">
        <v>21708.233220000009</v>
      </c>
      <c r="H40" s="185">
        <f t="shared" si="3"/>
        <v>0.46797184984993856</v>
      </c>
    </row>
    <row r="41" spans="1:8" ht="11.1" customHeight="1" x14ac:dyDescent="0.2">
      <c r="A41" s="215" t="s">
        <v>104</v>
      </c>
      <c r="B41" s="213" t="s">
        <v>215</v>
      </c>
      <c r="C41" s="126">
        <v>51361.802000999996</v>
      </c>
      <c r="D41" s="126">
        <v>23900.559999999994</v>
      </c>
      <c r="E41" s="149">
        <f t="shared" si="2"/>
        <v>-53.46627441238401</v>
      </c>
      <c r="F41" s="126">
        <v>49751.231789999998</v>
      </c>
      <c r="G41" s="126">
        <v>21426.224229999996</v>
      </c>
      <c r="H41" s="185">
        <f t="shared" si="3"/>
        <v>-0.56933278917715824</v>
      </c>
    </row>
    <row r="42" spans="1:8" ht="11.1" customHeight="1" x14ac:dyDescent="0.2">
      <c r="A42" s="215" t="s">
        <v>89</v>
      </c>
      <c r="B42" s="213" t="s">
        <v>212</v>
      </c>
      <c r="C42" s="126">
        <v>12340.438299999998</v>
      </c>
      <c r="D42" s="126">
        <v>5639.1920909999963</v>
      </c>
      <c r="E42" s="149">
        <f t="shared" si="2"/>
        <v>-54.303145853417554</v>
      </c>
      <c r="F42" s="126">
        <v>43013.541090000021</v>
      </c>
      <c r="G42" s="126">
        <v>20744.899220000003</v>
      </c>
      <c r="H42" s="185">
        <f t="shared" si="3"/>
        <v>-0.51771236000788434</v>
      </c>
    </row>
    <row r="43" spans="1:8" ht="11.1" customHeight="1" x14ac:dyDescent="0.2">
      <c r="A43" s="215" t="s">
        <v>108</v>
      </c>
      <c r="B43" s="213" t="s">
        <v>213</v>
      </c>
      <c r="C43" s="126">
        <v>7792.0002000000004</v>
      </c>
      <c r="D43" s="126">
        <v>10579.226000000001</v>
      </c>
      <c r="E43" s="149">
        <f t="shared" si="2"/>
        <v>35.770350724580325</v>
      </c>
      <c r="F43" s="126">
        <v>12334.343919999992</v>
      </c>
      <c r="G43" s="126">
        <v>19880.470670000006</v>
      </c>
      <c r="H43" s="185">
        <f t="shared" si="3"/>
        <v>0.61179798446872069</v>
      </c>
    </row>
    <row r="44" spans="1:8" ht="11.1" customHeight="1" x14ac:dyDescent="0.2">
      <c r="A44" s="215" t="s">
        <v>103</v>
      </c>
      <c r="B44" s="213" t="s">
        <v>214</v>
      </c>
      <c r="C44" s="126">
        <v>10429.498778000006</v>
      </c>
      <c r="D44" s="126">
        <v>9653.1525499999952</v>
      </c>
      <c r="E44" s="149">
        <f t="shared" si="2"/>
        <v>-7.4437539571665434</v>
      </c>
      <c r="F44" s="126">
        <v>22050.241109999992</v>
      </c>
      <c r="G44" s="126">
        <v>19374.214340000002</v>
      </c>
      <c r="H44" s="185">
        <f t="shared" si="3"/>
        <v>-0.12136043123747908</v>
      </c>
    </row>
    <row r="45" spans="1:8" ht="23.1" customHeight="1" x14ac:dyDescent="0.2">
      <c r="A45" s="215" t="s">
        <v>99</v>
      </c>
      <c r="B45" s="213" t="s">
        <v>255</v>
      </c>
      <c r="C45" s="126">
        <v>5092.3228040000004</v>
      </c>
      <c r="D45" s="126">
        <v>5547.3356600000016</v>
      </c>
      <c r="E45" s="149">
        <f t="shared" si="2"/>
        <v>8.9352712605451856</v>
      </c>
      <c r="F45" s="126">
        <v>19610.272220000003</v>
      </c>
      <c r="G45" s="126">
        <v>18903.603640000001</v>
      </c>
      <c r="H45" s="185">
        <f t="shared" si="3"/>
        <v>-3.6035633369703501E-2</v>
      </c>
    </row>
    <row r="46" spans="1:8" ht="11.1" customHeight="1" x14ac:dyDescent="0.2">
      <c r="A46" s="215" t="s">
        <v>238</v>
      </c>
      <c r="B46" s="213" t="s">
        <v>257</v>
      </c>
      <c r="C46" s="126">
        <v>7012.7263919999996</v>
      </c>
      <c r="D46" s="126">
        <v>7860.802270000002</v>
      </c>
      <c r="E46" s="149">
        <f t="shared" si="2"/>
        <v>12.093383237758616</v>
      </c>
      <c r="F46" s="126">
        <v>16206.959949999999</v>
      </c>
      <c r="G46" s="126">
        <v>18881.738250000006</v>
      </c>
      <c r="H46" s="185">
        <f t="shared" si="3"/>
        <v>0.16503886652721733</v>
      </c>
    </row>
    <row r="47" spans="1:8" ht="11.1" customHeight="1" x14ac:dyDescent="0.2">
      <c r="A47" s="215" t="s">
        <v>113</v>
      </c>
      <c r="B47" s="213" t="s">
        <v>220</v>
      </c>
      <c r="C47" s="126">
        <v>996.2026370000001</v>
      </c>
      <c r="D47" s="126">
        <v>2672.3160209999992</v>
      </c>
      <c r="E47" s="149">
        <f t="shared" si="2"/>
        <v>168.25024565760097</v>
      </c>
      <c r="F47" s="126">
        <v>4595.5017500000004</v>
      </c>
      <c r="G47" s="126">
        <v>17361.495280000003</v>
      </c>
      <c r="H47" s="185">
        <f t="shared" si="3"/>
        <v>2.777932470594751</v>
      </c>
    </row>
    <row r="48" spans="1:8" ht="11.1" customHeight="1" x14ac:dyDescent="0.2">
      <c r="A48" s="215" t="s">
        <v>97</v>
      </c>
      <c r="B48" s="213" t="s">
        <v>218</v>
      </c>
      <c r="C48" s="126">
        <v>7029.5904020000007</v>
      </c>
      <c r="D48" s="126">
        <v>9518.7395590000033</v>
      </c>
      <c r="E48" s="149">
        <f t="shared" si="2"/>
        <v>35.409590241442942</v>
      </c>
      <c r="F48" s="126">
        <v>12862.744090000002</v>
      </c>
      <c r="G48" s="126">
        <v>17096.050370000004</v>
      </c>
      <c r="H48" s="185">
        <f t="shared" si="3"/>
        <v>0.32911377621911475</v>
      </c>
    </row>
    <row r="49" spans="1:10" ht="11.1" customHeight="1" x14ac:dyDescent="0.2">
      <c r="A49" s="215" t="s">
        <v>106</v>
      </c>
      <c r="B49" s="213" t="s">
        <v>217</v>
      </c>
      <c r="C49" s="126">
        <v>10434.188429999997</v>
      </c>
      <c r="D49" s="126">
        <v>6185.7327609999957</v>
      </c>
      <c r="E49" s="149">
        <f t="shared" si="2"/>
        <v>-40.71668532250191</v>
      </c>
      <c r="F49" s="126">
        <v>15151.618479999997</v>
      </c>
      <c r="G49" s="126">
        <v>16574.447240000005</v>
      </c>
      <c r="H49" s="185">
        <f t="shared" si="3"/>
        <v>9.3906057750736682E-2</v>
      </c>
    </row>
    <row r="50" spans="1:10" ht="11.1" customHeight="1" x14ac:dyDescent="0.2">
      <c r="A50" s="215" t="s">
        <v>111</v>
      </c>
      <c r="B50" s="213" t="s">
        <v>260</v>
      </c>
      <c r="C50" s="126">
        <v>3721.8728469999987</v>
      </c>
      <c r="D50" s="126">
        <v>3739.6855360000018</v>
      </c>
      <c r="E50" s="149">
        <f t="shared" si="2"/>
        <v>0.47859477559424324</v>
      </c>
      <c r="F50" s="126">
        <v>12465.010180000007</v>
      </c>
      <c r="G50" s="126">
        <v>16343.653519999991</v>
      </c>
      <c r="H50" s="185">
        <f t="shared" si="3"/>
        <v>0.31116246870164876</v>
      </c>
    </row>
    <row r="51" spans="1:10" ht="11.1" customHeight="1" x14ac:dyDescent="0.2">
      <c r="A51" s="215" t="s">
        <v>105</v>
      </c>
      <c r="B51" s="213" t="s">
        <v>303</v>
      </c>
      <c r="C51" s="126">
        <v>2086.5190740000003</v>
      </c>
      <c r="D51" s="126">
        <v>2287.3975710000009</v>
      </c>
      <c r="E51" s="149">
        <f t="shared" si="2"/>
        <v>9.6274459938150869</v>
      </c>
      <c r="F51" s="126">
        <v>11672.48812</v>
      </c>
      <c r="G51" s="126">
        <v>15899.484829999998</v>
      </c>
      <c r="H51" s="185">
        <f t="shared" si="3"/>
        <v>0.36213330581654923</v>
      </c>
      <c r="J51" s="15" t="s">
        <v>0</v>
      </c>
    </row>
    <row r="52" spans="1:10" ht="23.1" customHeight="1" x14ac:dyDescent="0.2">
      <c r="A52" s="215" t="s">
        <v>169</v>
      </c>
      <c r="B52" s="213" t="s">
        <v>251</v>
      </c>
      <c r="C52" s="126">
        <v>17393.72812</v>
      </c>
      <c r="D52" s="126">
        <v>10227.591438000001</v>
      </c>
      <c r="E52" s="149">
        <f t="shared" si="2"/>
        <v>-41.199544068761718</v>
      </c>
      <c r="F52" s="126">
        <v>25859.267509999998</v>
      </c>
      <c r="G52" s="126">
        <v>15564.304619999997</v>
      </c>
      <c r="H52" s="185">
        <f t="shared" si="3"/>
        <v>-0.39811502340578098</v>
      </c>
    </row>
    <row r="53" spans="1:10" ht="23.1" customHeight="1" x14ac:dyDescent="0.2">
      <c r="A53" s="215" t="s">
        <v>110</v>
      </c>
      <c r="B53" s="213" t="s">
        <v>261</v>
      </c>
      <c r="C53" s="126">
        <v>912.79530899999997</v>
      </c>
      <c r="D53" s="126">
        <v>1063.3042230000001</v>
      </c>
      <c r="E53" s="149">
        <f t="shared" si="2"/>
        <v>16.488791355083542</v>
      </c>
      <c r="F53" s="126">
        <v>11675.959640000001</v>
      </c>
      <c r="G53" s="126">
        <v>15479.06734</v>
      </c>
      <c r="H53" s="185">
        <f t="shared" si="3"/>
        <v>0.32572120984138642</v>
      </c>
    </row>
    <row r="54" spans="1:10" ht="11.1" customHeight="1" x14ac:dyDescent="0.2">
      <c r="A54" s="215" t="s">
        <v>195</v>
      </c>
      <c r="B54" s="213" t="s">
        <v>259</v>
      </c>
      <c r="C54" s="126">
        <v>221.83455199999997</v>
      </c>
      <c r="D54" s="126">
        <v>325.43917499999992</v>
      </c>
      <c r="E54" s="149">
        <f t="shared" si="2"/>
        <v>46.703555449738943</v>
      </c>
      <c r="F54" s="126">
        <v>14695.28686</v>
      </c>
      <c r="G54" s="126">
        <v>15247.980570000002</v>
      </c>
      <c r="H54" s="185">
        <f t="shared" si="3"/>
        <v>3.7610270235990617E-2</v>
      </c>
    </row>
    <row r="55" spans="1:10" ht="23.1" customHeight="1" x14ac:dyDescent="0.2">
      <c r="A55" s="215" t="s">
        <v>109</v>
      </c>
      <c r="B55" s="213" t="s">
        <v>373</v>
      </c>
      <c r="C55" s="126">
        <v>2861.4419409999991</v>
      </c>
      <c r="D55" s="126">
        <v>3823.0301679999989</v>
      </c>
      <c r="E55" s="149">
        <f t="shared" si="2"/>
        <v>33.605023160593994</v>
      </c>
      <c r="F55" s="126">
        <v>10362.473540000005</v>
      </c>
      <c r="G55" s="126">
        <v>14750.115469999993</v>
      </c>
      <c r="H55" s="185">
        <f t="shared" si="3"/>
        <v>0.42341646645111597</v>
      </c>
    </row>
    <row r="56" spans="1:10" ht="11.1" customHeight="1" x14ac:dyDescent="0.2">
      <c r="A56" s="212"/>
      <c r="B56" s="214" t="s">
        <v>18</v>
      </c>
      <c r="C56" s="126"/>
      <c r="D56" s="126"/>
      <c r="E56" s="126"/>
      <c r="F56" s="126">
        <v>646523.25138000003</v>
      </c>
      <c r="G56" s="126">
        <v>622598.63206999982</v>
      </c>
      <c r="H56" s="185">
        <f t="shared" si="3"/>
        <v>-3.7005040822481239E-2</v>
      </c>
    </row>
    <row r="57" spans="1:10" ht="8.1" customHeight="1" x14ac:dyDescent="0.2">
      <c r="A57" s="39" t="s">
        <v>44</v>
      </c>
      <c r="B57" s="40"/>
      <c r="C57" s="40"/>
      <c r="D57" s="40"/>
      <c r="E57" s="40"/>
      <c r="F57" s="40"/>
      <c r="G57" s="40"/>
      <c r="H57" s="40"/>
    </row>
    <row r="58" spans="1:10" ht="8.1" customHeight="1" x14ac:dyDescent="0.2">
      <c r="A58" s="11" t="s">
        <v>20</v>
      </c>
      <c r="B58" s="21"/>
      <c r="C58" s="21"/>
      <c r="D58" s="21"/>
      <c r="E58" s="21"/>
      <c r="F58" s="21"/>
      <c r="G58" s="21"/>
      <c r="H58" s="21"/>
    </row>
    <row r="59" spans="1:10" ht="8.1" customHeight="1" x14ac:dyDescent="0.2">
      <c r="A59" s="11" t="s">
        <v>229</v>
      </c>
      <c r="B59" s="11"/>
      <c r="C59" s="11"/>
      <c r="D59" s="11"/>
      <c r="E59" s="11"/>
      <c r="F59" s="11"/>
      <c r="G59" s="11"/>
      <c r="H59" s="11"/>
    </row>
    <row r="60" spans="1:10" x14ac:dyDescent="0.2">
      <c r="A60" s="124"/>
      <c r="B60" s="124"/>
      <c r="C60" s="124"/>
      <c r="D60" s="124"/>
      <c r="E60" s="124"/>
      <c r="F60" s="124"/>
      <c r="G60" s="124"/>
      <c r="H60" s="124"/>
    </row>
    <row r="61" spans="1:10" x14ac:dyDescent="0.2">
      <c r="A61" s="124"/>
      <c r="B61" s="124"/>
      <c r="C61" s="124"/>
      <c r="D61" s="124"/>
      <c r="E61" s="124"/>
      <c r="F61" s="124"/>
      <c r="G61" s="124"/>
      <c r="H61" s="124"/>
    </row>
    <row r="62" spans="1:10" x14ac:dyDescent="0.2">
      <c r="A62" s="124"/>
      <c r="B62" s="124"/>
      <c r="C62" s="124"/>
      <c r="D62" s="124"/>
      <c r="E62" s="124"/>
      <c r="F62" s="124"/>
      <c r="G62" s="124"/>
      <c r="H62" s="124"/>
    </row>
    <row r="63" spans="1:10" x14ac:dyDescent="0.2">
      <c r="A63" s="124"/>
      <c r="B63" s="124"/>
      <c r="C63" s="124"/>
      <c r="D63" s="124"/>
      <c r="E63" s="124"/>
      <c r="F63" s="124"/>
      <c r="G63" s="124"/>
      <c r="H63" s="124"/>
    </row>
    <row r="64" spans="1:10" x14ac:dyDescent="0.2">
      <c r="A64" s="124"/>
      <c r="B64" s="124"/>
      <c r="C64" s="124"/>
      <c r="D64" s="124"/>
      <c r="E64" s="124"/>
      <c r="F64" s="124"/>
      <c r="G64" s="124"/>
      <c r="H64" s="124"/>
    </row>
    <row r="65" spans="1:8" x14ac:dyDescent="0.2">
      <c r="A65" s="124"/>
      <c r="B65" s="124"/>
      <c r="C65" s="124"/>
      <c r="D65" s="124"/>
      <c r="E65" s="124"/>
      <c r="F65" s="124"/>
      <c r="G65" s="124"/>
      <c r="H65" s="124"/>
    </row>
    <row r="66" spans="1:8" x14ac:dyDescent="0.2">
      <c r="A66" s="124"/>
      <c r="B66" s="124"/>
      <c r="C66" s="124"/>
      <c r="D66" s="124"/>
      <c r="E66" s="124"/>
      <c r="F66" s="124"/>
      <c r="G66" s="124"/>
      <c r="H66" s="124"/>
    </row>
    <row r="67" spans="1:8" x14ac:dyDescent="0.2">
      <c r="A67" s="124"/>
      <c r="B67" s="124"/>
      <c r="C67" s="124"/>
      <c r="D67" s="124"/>
      <c r="E67" s="124"/>
      <c r="F67" s="124"/>
      <c r="G67" s="124"/>
      <c r="H67" s="124"/>
    </row>
    <row r="68" spans="1:8" x14ac:dyDescent="0.2">
      <c r="A68" s="124"/>
      <c r="B68" s="124"/>
      <c r="C68" s="124"/>
      <c r="D68" s="124"/>
      <c r="E68" s="124"/>
      <c r="F68" s="124"/>
      <c r="G68" s="124"/>
      <c r="H68" s="124"/>
    </row>
    <row r="69" spans="1:8" x14ac:dyDescent="0.2">
      <c r="A69" s="124"/>
      <c r="B69" s="124"/>
      <c r="C69" s="124"/>
      <c r="D69" s="124"/>
      <c r="E69" s="124"/>
      <c r="F69" s="124"/>
      <c r="G69" s="124"/>
      <c r="H69" s="124"/>
    </row>
    <row r="70" spans="1:8" x14ac:dyDescent="0.2">
      <c r="A70" s="124"/>
      <c r="B70" s="124"/>
      <c r="C70" s="124"/>
      <c r="D70" s="124"/>
      <c r="E70" s="124"/>
      <c r="F70" s="124"/>
      <c r="G70" s="124"/>
      <c r="H70" s="124"/>
    </row>
    <row r="71" spans="1:8" x14ac:dyDescent="0.2">
      <c r="A71" s="124"/>
      <c r="B71" s="124"/>
      <c r="C71" s="124"/>
      <c r="D71" s="124"/>
      <c r="E71" s="124"/>
      <c r="F71" s="124"/>
      <c r="G71" s="124"/>
      <c r="H71" s="124"/>
    </row>
    <row r="72" spans="1:8" x14ac:dyDescent="0.2">
      <c r="A72" s="124"/>
      <c r="B72" s="124"/>
      <c r="C72" s="124"/>
      <c r="D72" s="124"/>
      <c r="E72" s="124"/>
      <c r="F72" s="124"/>
      <c r="G72" s="124"/>
      <c r="H72" s="124"/>
    </row>
    <row r="73" spans="1:8" x14ac:dyDescent="0.2">
      <c r="A73" s="124"/>
      <c r="B73" s="124"/>
      <c r="C73" s="124"/>
      <c r="D73" s="124"/>
      <c r="E73" s="124"/>
      <c r="F73" s="124"/>
      <c r="G73" s="124"/>
      <c r="H73" s="124"/>
    </row>
    <row r="74" spans="1:8" x14ac:dyDescent="0.2">
      <c r="A74" s="124"/>
      <c r="B74" s="124"/>
      <c r="C74" s="124"/>
      <c r="D74" s="124"/>
      <c r="E74" s="124"/>
      <c r="F74" s="124"/>
      <c r="G74" s="124"/>
      <c r="H74" s="124"/>
    </row>
    <row r="75" spans="1:8" x14ac:dyDescent="0.2">
      <c r="A75" s="124"/>
      <c r="B75" s="124"/>
      <c r="C75" s="124"/>
      <c r="D75" s="124"/>
      <c r="E75" s="124"/>
      <c r="F75" s="124"/>
      <c r="G75" s="124"/>
      <c r="H75" s="124"/>
    </row>
    <row r="76" spans="1:8" x14ac:dyDescent="0.2">
      <c r="A76" s="124"/>
      <c r="B76" s="124"/>
      <c r="C76" s="124"/>
      <c r="D76" s="124"/>
      <c r="E76" s="124"/>
      <c r="F76" s="124"/>
      <c r="G76" s="124"/>
      <c r="H76" s="124"/>
    </row>
    <row r="77" spans="1:8" x14ac:dyDescent="0.2">
      <c r="A77" s="124"/>
      <c r="B77" s="124"/>
      <c r="C77" s="124"/>
      <c r="D77" s="124"/>
      <c r="E77" s="124"/>
      <c r="F77" s="124"/>
      <c r="G77" s="124"/>
      <c r="H77" s="124"/>
    </row>
    <row r="78" spans="1:8" x14ac:dyDescent="0.2">
      <c r="A78" s="124"/>
      <c r="B78" s="124"/>
      <c r="C78" s="124"/>
      <c r="D78" s="124"/>
      <c r="E78" s="124"/>
      <c r="F78" s="124"/>
      <c r="G78" s="124"/>
      <c r="H78" s="124"/>
    </row>
    <row r="79" spans="1:8" x14ac:dyDescent="0.2">
      <c r="A79" s="124"/>
      <c r="B79" s="124"/>
      <c r="C79" s="124"/>
      <c r="D79" s="124"/>
      <c r="E79" s="124"/>
      <c r="F79" s="124"/>
      <c r="G79" s="124"/>
      <c r="H79" s="124"/>
    </row>
    <row r="80" spans="1:8" x14ac:dyDescent="0.2">
      <c r="A80" s="124"/>
      <c r="B80" s="124"/>
      <c r="C80" s="124"/>
      <c r="D80" s="124"/>
      <c r="E80" s="124"/>
      <c r="F80" s="124"/>
      <c r="G80" s="124"/>
      <c r="H80" s="124"/>
    </row>
    <row r="81" spans="1:8" x14ac:dyDescent="0.2">
      <c r="A81" s="124"/>
      <c r="B81" s="124"/>
      <c r="C81" s="124"/>
      <c r="D81" s="124"/>
      <c r="E81" s="124"/>
      <c r="F81" s="124"/>
      <c r="G81" s="124"/>
      <c r="H81" s="124"/>
    </row>
    <row r="82" spans="1:8" s="124" customFormat="1" ht="12.75" x14ac:dyDescent="0.2"/>
    <row r="83" spans="1:8" s="124" customFormat="1" ht="12.75" x14ac:dyDescent="0.2"/>
    <row r="84" spans="1:8" s="124" customFormat="1" ht="12.75" x14ac:dyDescent="0.2"/>
    <row r="85" spans="1:8" s="124" customFormat="1" ht="12.75" x14ac:dyDescent="0.2"/>
    <row r="86" spans="1:8" s="124" customFormat="1" ht="12.75" x14ac:dyDescent="0.2"/>
    <row r="87" spans="1:8" s="124" customFormat="1" ht="12.75" x14ac:dyDescent="0.2"/>
    <row r="88" spans="1:8" s="124" customFormat="1" ht="12.75" x14ac:dyDescent="0.2"/>
    <row r="89" spans="1:8" s="124" customFormat="1" ht="12.75" x14ac:dyDescent="0.2"/>
    <row r="90" spans="1:8" s="124" customFormat="1" ht="12.75" x14ac:dyDescent="0.2"/>
    <row r="91" spans="1:8" s="124" customFormat="1" ht="12.75" x14ac:dyDescent="0.2"/>
    <row r="92" spans="1:8" s="124" customFormat="1" ht="12.75" x14ac:dyDescent="0.2"/>
    <row r="93" spans="1:8" s="124" customFormat="1" ht="12.75" x14ac:dyDescent="0.2"/>
    <row r="94" spans="1:8" s="124" customFormat="1" ht="12.75" x14ac:dyDescent="0.2"/>
    <row r="95" spans="1:8" s="124" customFormat="1" ht="12.75" x14ac:dyDescent="0.2"/>
    <row r="96" spans="1:8" s="124" customFormat="1" ht="12.75" x14ac:dyDescent="0.2"/>
    <row r="97" s="124" customFormat="1" ht="12.75" x14ac:dyDescent="0.2"/>
    <row r="98" s="124" customFormat="1" ht="12.75" x14ac:dyDescent="0.2"/>
    <row r="99" s="124" customFormat="1" ht="12.75" x14ac:dyDescent="0.2"/>
    <row r="100" s="124" customFormat="1" ht="12.75" x14ac:dyDescent="0.2"/>
    <row r="101" s="124" customFormat="1" ht="12.75" x14ac:dyDescent="0.2"/>
    <row r="102" s="124" customFormat="1" ht="12.75" x14ac:dyDescent="0.2"/>
    <row r="103" s="124" customFormat="1" ht="12.75" x14ac:dyDescent="0.2"/>
    <row r="104" s="124" customFormat="1" ht="12.75" x14ac:dyDescent="0.2"/>
    <row r="105" s="124" customFormat="1" ht="12.75" x14ac:dyDescent="0.2"/>
    <row r="106" s="124" customFormat="1" ht="12.75" x14ac:dyDescent="0.2"/>
    <row r="107" s="124" customFormat="1" ht="12.75" x14ac:dyDescent="0.2"/>
    <row r="108" s="124" customFormat="1" ht="12.75" x14ac:dyDescent="0.2"/>
    <row r="109" s="124" customFormat="1" ht="12.75" x14ac:dyDescent="0.2"/>
    <row r="110" s="124" customFormat="1" ht="12.75" x14ac:dyDescent="0.2"/>
    <row r="111" s="124" customFormat="1" ht="12.75" x14ac:dyDescent="0.2"/>
    <row r="112" s="124" customFormat="1" ht="12.75" x14ac:dyDescent="0.2"/>
    <row r="113" s="124" customFormat="1" ht="12.75" x14ac:dyDescent="0.2"/>
    <row r="114" s="124" customFormat="1" ht="12.75" x14ac:dyDescent="0.2"/>
    <row r="115" s="124" customFormat="1" ht="12.75" x14ac:dyDescent="0.2"/>
    <row r="116" s="124" customFormat="1" ht="12.75" x14ac:dyDescent="0.2"/>
    <row r="117" s="124" customFormat="1" ht="12.75" x14ac:dyDescent="0.2"/>
    <row r="118" s="124" customFormat="1" ht="12.75" x14ac:dyDescent="0.2"/>
    <row r="119" s="124" customFormat="1" ht="12.75" x14ac:dyDescent="0.2"/>
    <row r="120" s="124" customFormat="1" ht="12.75" x14ac:dyDescent="0.2"/>
    <row r="121" s="124" customFormat="1" ht="12.75" x14ac:dyDescent="0.2"/>
    <row r="122" s="124" customFormat="1" ht="12.75" x14ac:dyDescent="0.2"/>
    <row r="123" s="124" customFormat="1" ht="12.75" x14ac:dyDescent="0.2"/>
    <row r="124" s="124" customFormat="1" ht="12.75" x14ac:dyDescent="0.2"/>
    <row r="125" s="124" customFormat="1" ht="12.75" x14ac:dyDescent="0.2"/>
    <row r="126" s="124" customFormat="1" ht="12.75" x14ac:dyDescent="0.2"/>
    <row r="127" s="124" customFormat="1" ht="12.75" x14ac:dyDescent="0.2"/>
    <row r="128" s="124" customFormat="1" ht="12.75" x14ac:dyDescent="0.2"/>
    <row r="129" s="124" customFormat="1" ht="12.75" x14ac:dyDescent="0.2"/>
    <row r="130" s="124" customFormat="1" ht="12.75" x14ac:dyDescent="0.2"/>
    <row r="131" s="124" customFormat="1" ht="12.75" x14ac:dyDescent="0.2"/>
    <row r="132" s="124" customFormat="1" ht="12.75" x14ac:dyDescent="0.2"/>
    <row r="133" s="124" customFormat="1" ht="12.75" x14ac:dyDescent="0.2"/>
    <row r="134" s="124" customFormat="1" ht="12.75" x14ac:dyDescent="0.2"/>
    <row r="135" s="124" customFormat="1" ht="12.75" x14ac:dyDescent="0.2"/>
    <row r="136" s="124" customFormat="1" ht="12.75" x14ac:dyDescent="0.2"/>
    <row r="137" s="124" customFormat="1" ht="12.75" x14ac:dyDescent="0.2"/>
    <row r="138" s="124" customFormat="1" ht="12.75" x14ac:dyDescent="0.2"/>
    <row r="139" s="124" customFormat="1" ht="12.75" x14ac:dyDescent="0.2"/>
    <row r="140" s="124" customFormat="1" ht="12.75" x14ac:dyDescent="0.2"/>
    <row r="141" s="124" customFormat="1" ht="12.75" x14ac:dyDescent="0.2"/>
    <row r="142" s="124" customFormat="1" ht="12.75" x14ac:dyDescent="0.2"/>
    <row r="143" s="124" customFormat="1" ht="12.75" x14ac:dyDescent="0.2"/>
    <row r="144" s="124" customFormat="1" ht="12.75" x14ac:dyDescent="0.2"/>
    <row r="145" s="124" customFormat="1" ht="12.75" x14ac:dyDescent="0.2"/>
    <row r="146" s="124" customFormat="1" ht="12.75" x14ac:dyDescent="0.2"/>
    <row r="147" s="124" customFormat="1" ht="12.75" x14ac:dyDescent="0.2"/>
    <row r="148" s="124" customFormat="1" ht="12.75" x14ac:dyDescent="0.2"/>
    <row r="149" s="124" customFormat="1" ht="12.75" x14ac:dyDescent="0.2"/>
    <row r="150" s="124" customFormat="1" ht="12.75" x14ac:dyDescent="0.2"/>
    <row r="151" s="124" customFormat="1" ht="12.75" x14ac:dyDescent="0.2"/>
    <row r="152" s="124" customFormat="1" ht="12.75" x14ac:dyDescent="0.2"/>
    <row r="153" s="124" customFormat="1" ht="12.75" x14ac:dyDescent="0.2"/>
    <row r="154" s="124" customFormat="1" ht="12.75" x14ac:dyDescent="0.2"/>
    <row r="155" s="124" customFormat="1" ht="12.75" x14ac:dyDescent="0.2"/>
    <row r="156" s="124" customFormat="1" ht="12.75" x14ac:dyDescent="0.2"/>
    <row r="157" s="124" customFormat="1" ht="12.75" x14ac:dyDescent="0.2"/>
    <row r="158" s="124" customFormat="1" ht="12.75" x14ac:dyDescent="0.2"/>
    <row r="159" s="124" customFormat="1" ht="12.75" x14ac:dyDescent="0.2"/>
    <row r="160" s="124" customFormat="1" ht="12.75" x14ac:dyDescent="0.2"/>
    <row r="161" s="124" customFormat="1" ht="12.75" x14ac:dyDescent="0.2"/>
    <row r="162" s="124" customFormat="1" ht="12.75" x14ac:dyDescent="0.2"/>
    <row r="163" s="124" customFormat="1" ht="12.75" x14ac:dyDescent="0.2"/>
    <row r="164" s="124" customFormat="1" ht="12.75" x14ac:dyDescent="0.2"/>
    <row r="165" s="124" customFormat="1" ht="12.75" x14ac:dyDescent="0.2"/>
    <row r="166" s="124" customFormat="1" ht="12.75" x14ac:dyDescent="0.2"/>
    <row r="167" s="124" customFormat="1" ht="12.75" x14ac:dyDescent="0.2"/>
    <row r="168" s="124" customFormat="1" ht="12.75" x14ac:dyDescent="0.2"/>
    <row r="169" s="124" customFormat="1" ht="12.75" x14ac:dyDescent="0.2"/>
    <row r="170" s="124" customFormat="1" ht="12.75" x14ac:dyDescent="0.2"/>
    <row r="171" s="124" customFormat="1" ht="12.75" x14ac:dyDescent="0.2"/>
    <row r="172" s="124" customFormat="1" ht="12.75" x14ac:dyDescent="0.2"/>
    <row r="173" s="124" customFormat="1" ht="12.75" x14ac:dyDescent="0.2"/>
    <row r="174" s="124" customFormat="1" ht="12.75" x14ac:dyDescent="0.2"/>
    <row r="175" s="124" customFormat="1" ht="12.75" x14ac:dyDescent="0.2"/>
    <row r="176" s="124" customFormat="1" ht="12.75" x14ac:dyDescent="0.2"/>
    <row r="177" s="124" customFormat="1" ht="12.75" x14ac:dyDescent="0.2"/>
    <row r="178" s="124" customFormat="1" ht="12.75" x14ac:dyDescent="0.2"/>
    <row r="179" s="124" customFormat="1" ht="12.75" x14ac:dyDescent="0.2"/>
    <row r="180" s="124" customFormat="1" ht="12.75" x14ac:dyDescent="0.2"/>
    <row r="181" s="124" customFormat="1" ht="12.75" x14ac:dyDescent="0.2"/>
    <row r="182" s="124" customFormat="1" ht="12.75" x14ac:dyDescent="0.2"/>
    <row r="183" s="124" customFormat="1" ht="12.75" x14ac:dyDescent="0.2"/>
    <row r="184" s="124" customFormat="1" ht="12.75" x14ac:dyDescent="0.2"/>
    <row r="185" s="124" customFormat="1" ht="12.75" x14ac:dyDescent="0.2"/>
    <row r="186" s="124" customFormat="1" ht="12.75" x14ac:dyDescent="0.2"/>
    <row r="187" s="124" customFormat="1" ht="12.75" x14ac:dyDescent="0.2"/>
    <row r="188" s="124" customFormat="1" ht="12.75" x14ac:dyDescent="0.2"/>
    <row r="189" s="124" customFormat="1" ht="12.75" x14ac:dyDescent="0.2"/>
    <row r="190" s="124" customFormat="1" ht="12.75" x14ac:dyDescent="0.2"/>
    <row r="191" s="124" customFormat="1" ht="12.75" x14ac:dyDescent="0.2"/>
    <row r="192" s="124" customFormat="1" ht="12.75" x14ac:dyDescent="0.2"/>
    <row r="193" s="124" customFormat="1" ht="12.75" x14ac:dyDescent="0.2"/>
    <row r="194" s="124" customFormat="1" ht="12.75" x14ac:dyDescent="0.2"/>
    <row r="195" s="124" customFormat="1" ht="12.75" x14ac:dyDescent="0.2"/>
    <row r="196" s="124" customFormat="1" ht="12.75" x14ac:dyDescent="0.2"/>
    <row r="197" s="124" customFormat="1" ht="12.75" x14ac:dyDescent="0.2"/>
    <row r="198" s="124" customFormat="1" ht="12.75" x14ac:dyDescent="0.2"/>
    <row r="199" s="124" customFormat="1" ht="12.75" x14ac:dyDescent="0.2"/>
    <row r="200" s="124" customFormat="1" ht="12.75" x14ac:dyDescent="0.2"/>
    <row r="201" s="124" customFormat="1" ht="12.75" x14ac:dyDescent="0.2"/>
    <row r="202" s="124" customFormat="1" ht="12.75" x14ac:dyDescent="0.2"/>
    <row r="203" s="124" customFormat="1" ht="12.75" x14ac:dyDescent="0.2"/>
    <row r="204" s="124" customFormat="1" ht="12.75" x14ac:dyDescent="0.2"/>
    <row r="205" s="124" customFormat="1" ht="12.75" x14ac:dyDescent="0.2"/>
    <row r="206" s="124" customFormat="1" ht="12.75" x14ac:dyDescent="0.2"/>
    <row r="207" s="124" customFormat="1" ht="12.75" x14ac:dyDescent="0.2"/>
    <row r="208" s="124" customFormat="1" ht="12.75" x14ac:dyDescent="0.2"/>
    <row r="209" s="124" customFormat="1" ht="12.75" x14ac:dyDescent="0.2"/>
    <row r="210" s="124" customFormat="1" ht="12.75" x14ac:dyDescent="0.2"/>
    <row r="211" s="124" customFormat="1" ht="12.75" x14ac:dyDescent="0.2"/>
    <row r="212" s="124" customFormat="1" ht="12.75" x14ac:dyDescent="0.2"/>
    <row r="213" s="124" customFormat="1" ht="12.75" x14ac:dyDescent="0.2"/>
    <row r="214" s="124" customFormat="1" ht="12.75" x14ac:dyDescent="0.2"/>
    <row r="215" s="124" customFormat="1" ht="12.75" x14ac:dyDescent="0.2"/>
    <row r="216" s="124" customFormat="1" ht="12.75" x14ac:dyDescent="0.2"/>
    <row r="217" s="124" customFormat="1" ht="12.75" x14ac:dyDescent="0.2"/>
    <row r="218" s="124" customFormat="1" ht="12.75" x14ac:dyDescent="0.2"/>
    <row r="219" s="124" customFormat="1" ht="12.75" x14ac:dyDescent="0.2"/>
    <row r="220" s="124" customFormat="1" ht="12.75" x14ac:dyDescent="0.2"/>
    <row r="221" s="124" customFormat="1" ht="12.75" x14ac:dyDescent="0.2"/>
    <row r="222" s="124" customFormat="1" ht="12.75" x14ac:dyDescent="0.2"/>
    <row r="223" s="124" customFormat="1" ht="12.75" x14ac:dyDescent="0.2"/>
    <row r="224" s="124" customFormat="1" ht="12.75" x14ac:dyDescent="0.2"/>
    <row r="225" s="124" customFormat="1" ht="12.75" x14ac:dyDescent="0.2"/>
    <row r="226" s="124" customFormat="1" ht="12.75" x14ac:dyDescent="0.2"/>
    <row r="227" s="124" customFormat="1" ht="12.75" x14ac:dyDescent="0.2"/>
    <row r="228" s="124" customFormat="1" ht="12.75" x14ac:dyDescent="0.2"/>
    <row r="229" s="124" customFormat="1" ht="12.75" x14ac:dyDescent="0.2"/>
    <row r="230" s="124" customFormat="1" ht="12.75" x14ac:dyDescent="0.2"/>
    <row r="231" s="124" customFormat="1" ht="12.75" x14ac:dyDescent="0.2"/>
    <row r="232" s="124" customFormat="1" ht="12.75" x14ac:dyDescent="0.2"/>
    <row r="233" s="124" customFormat="1" ht="12.75" x14ac:dyDescent="0.2"/>
    <row r="234" s="124" customFormat="1" ht="12.75" x14ac:dyDescent="0.2"/>
    <row r="235" s="124" customFormat="1" ht="12.75" x14ac:dyDescent="0.2"/>
    <row r="236" s="124" customFormat="1" ht="12.75" x14ac:dyDescent="0.2"/>
    <row r="237" s="124" customFormat="1" ht="12.75" x14ac:dyDescent="0.2"/>
    <row r="238" s="124" customFormat="1" ht="12.75" x14ac:dyDescent="0.2"/>
    <row r="239" s="124" customFormat="1" ht="12.75" x14ac:dyDescent="0.2"/>
    <row r="240" s="124" customFormat="1" ht="12.75" x14ac:dyDescent="0.2"/>
    <row r="241" s="124" customFormat="1" ht="12.75" x14ac:dyDescent="0.2"/>
    <row r="242" s="124" customFormat="1" ht="12.75" x14ac:dyDescent="0.2"/>
    <row r="243" s="124" customFormat="1" ht="12.75" x14ac:dyDescent="0.2"/>
    <row r="244" s="124" customFormat="1" ht="12.75" x14ac:dyDescent="0.2"/>
    <row r="245" s="124" customFormat="1" ht="12.75" x14ac:dyDescent="0.2"/>
    <row r="246" s="124" customFormat="1" ht="12.75" x14ac:dyDescent="0.2"/>
    <row r="247" s="124" customFormat="1" ht="12.75" x14ac:dyDescent="0.2"/>
    <row r="248" s="124" customFormat="1" ht="12.75" x14ac:dyDescent="0.2"/>
    <row r="249" s="124" customFormat="1" ht="12.75" x14ac:dyDescent="0.2"/>
    <row r="250" s="124" customFormat="1" ht="12.75" x14ac:dyDescent="0.2"/>
    <row r="251" s="124" customFormat="1" ht="12.75" x14ac:dyDescent="0.2"/>
    <row r="252" s="124" customFormat="1" ht="12.75" x14ac:dyDescent="0.2"/>
    <row r="253" s="124" customFormat="1" ht="12.75" x14ac:dyDescent="0.2"/>
    <row r="254" s="124" customFormat="1" ht="12.75" x14ac:dyDescent="0.2"/>
    <row r="255" s="124" customFormat="1" ht="12.75" x14ac:dyDescent="0.2"/>
    <row r="256" s="124" customFormat="1" ht="12.75" x14ac:dyDescent="0.2"/>
    <row r="257" s="124" customFormat="1" ht="12.75" x14ac:dyDescent="0.2"/>
    <row r="258" s="124" customFormat="1" ht="12.75" x14ac:dyDescent="0.2"/>
    <row r="259" s="124" customFormat="1" ht="12.75" x14ac:dyDescent="0.2"/>
    <row r="260" s="124" customFormat="1" ht="12.75" x14ac:dyDescent="0.2"/>
    <row r="261" s="124" customFormat="1" ht="12.75" x14ac:dyDescent="0.2"/>
    <row r="262" s="124" customFormat="1" ht="12.75" x14ac:dyDescent="0.2"/>
    <row r="263" s="124" customFormat="1" ht="12.75" x14ac:dyDescent="0.2"/>
    <row r="264" s="124" customFormat="1" ht="12.75" x14ac:dyDescent="0.2"/>
    <row r="265" s="124" customFormat="1" ht="12.75" x14ac:dyDescent="0.2"/>
    <row r="266" s="124" customFormat="1" ht="12.75" x14ac:dyDescent="0.2"/>
    <row r="267" s="124" customFormat="1" ht="12.75" x14ac:dyDescent="0.2"/>
    <row r="268" s="124" customFormat="1" ht="12.75" x14ac:dyDescent="0.2"/>
    <row r="269" s="124" customFormat="1" ht="12.75" x14ac:dyDescent="0.2"/>
    <row r="270" s="124" customFormat="1" ht="12.75" x14ac:dyDescent="0.2"/>
    <row r="271" s="124" customFormat="1" ht="12.75" x14ac:dyDescent="0.2"/>
    <row r="272" s="124" customFormat="1" ht="12.75" x14ac:dyDescent="0.2"/>
    <row r="273" s="124" customFormat="1" ht="12.75" x14ac:dyDescent="0.2"/>
    <row r="274" s="124" customFormat="1" ht="12.75" x14ac:dyDescent="0.2"/>
    <row r="275" s="124" customFormat="1" ht="12.75" x14ac:dyDescent="0.2"/>
    <row r="276" s="124" customFormat="1" ht="12.75" x14ac:dyDescent="0.2"/>
    <row r="277" s="124" customFormat="1" ht="12.75" x14ac:dyDescent="0.2"/>
    <row r="278" s="124" customFormat="1" ht="12.75" x14ac:dyDescent="0.2"/>
    <row r="279" s="124" customFormat="1" ht="12.75" x14ac:dyDescent="0.2"/>
    <row r="280" s="124" customFormat="1" ht="12.75" x14ac:dyDescent="0.2"/>
    <row r="281" s="124" customFormat="1" ht="12.75" x14ac:dyDescent="0.2"/>
    <row r="282" s="124" customFormat="1" ht="12.75" x14ac:dyDescent="0.2"/>
    <row r="283" s="124" customFormat="1" ht="12.75" x14ac:dyDescent="0.2"/>
    <row r="284" s="124" customFormat="1" ht="12.75" x14ac:dyDescent="0.2"/>
    <row r="285" s="124" customFormat="1" ht="12.75" x14ac:dyDescent="0.2"/>
    <row r="286" s="124" customFormat="1" ht="12.75" x14ac:dyDescent="0.2"/>
    <row r="287" s="124" customFormat="1" ht="12.75" x14ac:dyDescent="0.2"/>
    <row r="288" s="124" customFormat="1" ht="12.75" x14ac:dyDescent="0.2"/>
    <row r="289" s="124" customFormat="1" ht="12.75" x14ac:dyDescent="0.2"/>
    <row r="290" s="124" customFormat="1" ht="12.75" x14ac:dyDescent="0.2"/>
    <row r="291" s="124" customFormat="1" ht="12.75" x14ac:dyDescent="0.2"/>
    <row r="292" s="124" customFormat="1" ht="12.75" x14ac:dyDescent="0.2"/>
    <row r="293" s="124" customFormat="1" ht="12.75" x14ac:dyDescent="0.2"/>
    <row r="294" s="124" customFormat="1" ht="12.75" x14ac:dyDescent="0.2"/>
    <row r="295" s="124" customFormat="1" ht="12.75" x14ac:dyDescent="0.2"/>
    <row r="296" s="124" customFormat="1" ht="12.75" x14ac:dyDescent="0.2"/>
    <row r="297" s="124" customFormat="1" ht="12.75" x14ac:dyDescent="0.2"/>
    <row r="298" s="124" customFormat="1" ht="12.75" x14ac:dyDescent="0.2"/>
    <row r="299" s="124" customFormat="1" ht="12.75" x14ac:dyDescent="0.2"/>
    <row r="300" s="124" customFormat="1" ht="12.75" x14ac:dyDescent="0.2"/>
    <row r="301" s="124" customFormat="1" ht="12.75" x14ac:dyDescent="0.2"/>
    <row r="302" s="124" customFormat="1" ht="12.75" x14ac:dyDescent="0.2"/>
    <row r="303" s="124" customFormat="1" ht="12.75" x14ac:dyDescent="0.2"/>
    <row r="304" s="124" customFormat="1" ht="12.75" x14ac:dyDescent="0.2"/>
    <row r="305" s="124" customFormat="1" ht="12.75" x14ac:dyDescent="0.2"/>
    <row r="306" s="124" customFormat="1" ht="12.75" x14ac:dyDescent="0.2"/>
    <row r="307" s="124" customFormat="1" ht="12.75" x14ac:dyDescent="0.2"/>
    <row r="308" s="124" customFormat="1" ht="12.75" x14ac:dyDescent="0.2"/>
    <row r="309" s="124" customFormat="1" ht="12.75" x14ac:dyDescent="0.2"/>
    <row r="310" s="124" customFormat="1" ht="12.75" x14ac:dyDescent="0.2"/>
    <row r="311" s="124" customFormat="1" ht="12.75" x14ac:dyDescent="0.2"/>
    <row r="312" s="124" customFormat="1" ht="12.75" x14ac:dyDescent="0.2"/>
    <row r="313" s="124" customFormat="1" ht="12.75" x14ac:dyDescent="0.2"/>
    <row r="314" s="124" customFormat="1" ht="12.75" x14ac:dyDescent="0.2"/>
    <row r="315" s="124" customFormat="1" ht="12.75" x14ac:dyDescent="0.2"/>
    <row r="316" s="124" customFormat="1" ht="12.75" x14ac:dyDescent="0.2"/>
    <row r="317" s="124" customFormat="1" ht="12.75" x14ac:dyDescent="0.2"/>
    <row r="318" s="124" customFormat="1" ht="12.75" x14ac:dyDescent="0.2"/>
    <row r="319" s="124" customFormat="1" ht="12.75" x14ac:dyDescent="0.2"/>
    <row r="320" s="124" customFormat="1" ht="12.75" x14ac:dyDescent="0.2"/>
    <row r="321" s="124" customFormat="1" ht="12.75" x14ac:dyDescent="0.2"/>
    <row r="322" s="124" customFormat="1" ht="12.75" x14ac:dyDescent="0.2"/>
    <row r="323" s="124" customFormat="1" ht="12.75" x14ac:dyDescent="0.2"/>
    <row r="324" s="124" customFormat="1" ht="12.75" x14ac:dyDescent="0.2"/>
    <row r="325" s="124" customFormat="1" ht="12.75" x14ac:dyDescent="0.2"/>
    <row r="326" s="124" customFormat="1" ht="12.75" x14ac:dyDescent="0.2"/>
    <row r="327" s="124" customFormat="1" ht="12.75" x14ac:dyDescent="0.2"/>
    <row r="328" s="124" customFormat="1" ht="12.75" x14ac:dyDescent="0.2"/>
    <row r="329" s="124" customFormat="1" ht="12.75" x14ac:dyDescent="0.2"/>
    <row r="330" s="124" customFormat="1" ht="12.75" x14ac:dyDescent="0.2"/>
    <row r="331" s="124" customFormat="1" ht="12.75" x14ac:dyDescent="0.2"/>
    <row r="332" s="124" customFormat="1" ht="12.75" x14ac:dyDescent="0.2"/>
    <row r="333" s="124" customFormat="1" ht="12.75" x14ac:dyDescent="0.2"/>
    <row r="334" s="124" customFormat="1" ht="12.75" x14ac:dyDescent="0.2"/>
    <row r="335" s="124" customFormat="1" ht="12.75" x14ac:dyDescent="0.2"/>
    <row r="336" s="124" customFormat="1" ht="12.75" x14ac:dyDescent="0.2"/>
    <row r="337" s="124" customFormat="1" ht="12.75" x14ac:dyDescent="0.2"/>
    <row r="338" s="124" customFormat="1" ht="12.75" x14ac:dyDescent="0.2"/>
    <row r="339" s="124" customFormat="1" ht="12.75" x14ac:dyDescent="0.2"/>
    <row r="340" s="124" customFormat="1" ht="12.75" x14ac:dyDescent="0.2"/>
    <row r="341" s="124" customFormat="1" ht="12.75" x14ac:dyDescent="0.2"/>
    <row r="342" s="124" customFormat="1" ht="12.75" x14ac:dyDescent="0.2"/>
    <row r="343" s="124" customFormat="1" ht="12.75" x14ac:dyDescent="0.2"/>
    <row r="344" s="124" customFormat="1" ht="12.75" x14ac:dyDescent="0.2"/>
    <row r="345" s="124" customFormat="1" ht="12.75" x14ac:dyDescent="0.2"/>
    <row r="346" s="124" customFormat="1" ht="12.75" x14ac:dyDescent="0.2"/>
    <row r="347" s="124" customFormat="1" ht="12.75" x14ac:dyDescent="0.2"/>
    <row r="348" s="124" customFormat="1" ht="12.75" x14ac:dyDescent="0.2"/>
    <row r="349" s="124" customFormat="1" ht="12.75" x14ac:dyDescent="0.2"/>
    <row r="350" s="124" customFormat="1" ht="12.75" x14ac:dyDescent="0.2"/>
    <row r="351" s="124" customFormat="1" ht="12.75" x14ac:dyDescent="0.2"/>
    <row r="352" s="124" customFormat="1" ht="12.75" x14ac:dyDescent="0.2"/>
    <row r="353" s="124" customFormat="1" ht="12.75" x14ac:dyDescent="0.2"/>
    <row r="354" s="124" customFormat="1" ht="12.75" x14ac:dyDescent="0.2"/>
    <row r="355" s="124" customFormat="1" ht="12.75" x14ac:dyDescent="0.2"/>
    <row r="356" s="124" customFormat="1" ht="12.75" x14ac:dyDescent="0.2"/>
    <row r="357" s="124" customFormat="1" ht="12.75" x14ac:dyDescent="0.2"/>
    <row r="358" s="124" customFormat="1" ht="12.75" x14ac:dyDescent="0.2"/>
    <row r="359" s="124" customFormat="1" ht="12.75" x14ac:dyDescent="0.2"/>
    <row r="360" s="124" customFormat="1" ht="12.75" x14ac:dyDescent="0.2"/>
    <row r="361" s="124" customFormat="1" ht="12.75" x14ac:dyDescent="0.2"/>
    <row r="362" s="124" customFormat="1" ht="12.75" x14ac:dyDescent="0.2"/>
    <row r="363" s="124" customFormat="1" ht="12.75" x14ac:dyDescent="0.2"/>
    <row r="364" s="124" customFormat="1" ht="12.75" x14ac:dyDescent="0.2"/>
    <row r="365" s="124" customFormat="1" ht="12.75" x14ac:dyDescent="0.2"/>
    <row r="366" s="124" customFormat="1" ht="12.75" x14ac:dyDescent="0.2"/>
    <row r="367" s="124" customFormat="1" ht="12.75" x14ac:dyDescent="0.2"/>
    <row r="368" s="124" customFormat="1" ht="12.75" x14ac:dyDescent="0.2"/>
    <row r="369" s="124" customFormat="1" ht="12.75" x14ac:dyDescent="0.2"/>
    <row r="370" s="124" customFormat="1" ht="12.75" x14ac:dyDescent="0.2"/>
    <row r="371" s="124" customFormat="1" ht="12.75" x14ac:dyDescent="0.2"/>
    <row r="372" s="124" customFormat="1" ht="12.75" x14ac:dyDescent="0.2"/>
    <row r="373" s="124" customFormat="1" ht="12.75" x14ac:dyDescent="0.2"/>
    <row r="374" s="124" customFormat="1" ht="12.75" x14ac:dyDescent="0.2"/>
    <row r="375" s="124" customFormat="1" ht="12.75" x14ac:dyDescent="0.2"/>
    <row r="376" s="124" customFormat="1" ht="12.75" x14ac:dyDescent="0.2"/>
    <row r="377" s="124" customFormat="1" ht="12.75" x14ac:dyDescent="0.2"/>
    <row r="378" s="124" customFormat="1" ht="12.75" x14ac:dyDescent="0.2"/>
    <row r="379" s="124" customFormat="1" ht="12.75" x14ac:dyDescent="0.2"/>
    <row r="380" s="124" customFormat="1" ht="12.75" x14ac:dyDescent="0.2"/>
    <row r="381" s="124" customFormat="1" ht="12.75" x14ac:dyDescent="0.2"/>
    <row r="382" s="124" customFormat="1" ht="12.75" x14ac:dyDescent="0.2"/>
    <row r="383" s="124" customFormat="1" ht="12.75" x14ac:dyDescent="0.2"/>
    <row r="384" s="124" customFormat="1" ht="12.75" x14ac:dyDescent="0.2"/>
    <row r="385" s="124" customFormat="1" ht="12.75" x14ac:dyDescent="0.2"/>
    <row r="386" s="124" customFormat="1" ht="12.75" x14ac:dyDescent="0.2"/>
    <row r="387" s="124" customFormat="1" ht="12.75" x14ac:dyDescent="0.2"/>
    <row r="388" s="124" customFormat="1" ht="12.75" x14ac:dyDescent="0.2"/>
    <row r="389" s="124" customFormat="1" ht="12.75" x14ac:dyDescent="0.2"/>
    <row r="390" s="124" customFormat="1" ht="12.75" x14ac:dyDescent="0.2"/>
    <row r="391" s="124" customFormat="1" ht="12.75" x14ac:dyDescent="0.2"/>
    <row r="392" s="124" customFormat="1" ht="12.75" x14ac:dyDescent="0.2"/>
    <row r="393" s="124" customFormat="1" ht="12.75" x14ac:dyDescent="0.2"/>
    <row r="394" s="124" customFormat="1" ht="12.75" x14ac:dyDescent="0.2"/>
    <row r="395" s="124" customFormat="1" ht="12.75" x14ac:dyDescent="0.2"/>
    <row r="396" s="124" customFormat="1" ht="12.75" x14ac:dyDescent="0.2"/>
    <row r="397" s="124" customFormat="1" ht="12.75" x14ac:dyDescent="0.2"/>
    <row r="398" s="124" customFormat="1" ht="12.75" x14ac:dyDescent="0.2"/>
    <row r="399" s="124" customFormat="1" ht="12.75" x14ac:dyDescent="0.2"/>
    <row r="400" s="124" customFormat="1" ht="12.75" x14ac:dyDescent="0.2"/>
    <row r="401" s="124" customFormat="1" ht="12.75" x14ac:dyDescent="0.2"/>
    <row r="402" s="124" customFormat="1" ht="12.75" x14ac:dyDescent="0.2"/>
    <row r="403" s="124" customFormat="1" ht="12.75" x14ac:dyDescent="0.2"/>
    <row r="404" s="124" customFormat="1" ht="12.75" x14ac:dyDescent="0.2"/>
    <row r="405" s="124" customFormat="1" ht="12.75" x14ac:dyDescent="0.2"/>
    <row r="406" s="124" customFormat="1" ht="12.75" x14ac:dyDescent="0.2"/>
    <row r="407" s="124" customFormat="1" ht="12.75" x14ac:dyDescent="0.2"/>
    <row r="408" s="124" customFormat="1" ht="12.75" x14ac:dyDescent="0.2"/>
    <row r="409" s="124" customFormat="1" ht="12.75" x14ac:dyDescent="0.2"/>
    <row r="410" s="124" customFormat="1" ht="12.75" x14ac:dyDescent="0.2"/>
    <row r="411" s="124" customFormat="1" ht="12.75" x14ac:dyDescent="0.2"/>
    <row r="412" s="124" customFormat="1" ht="12.75" x14ac:dyDescent="0.2"/>
    <row r="413" s="124" customFormat="1" ht="12.75" x14ac:dyDescent="0.2"/>
    <row r="414" s="124" customFormat="1" ht="12.75" x14ac:dyDescent="0.2"/>
    <row r="415" s="124" customFormat="1" ht="12.75" x14ac:dyDescent="0.2"/>
    <row r="416" s="124" customFormat="1" ht="12.75" x14ac:dyDescent="0.2"/>
    <row r="417" s="124" customFormat="1" ht="12.75" x14ac:dyDescent="0.2"/>
    <row r="418" s="124" customFormat="1" ht="12.75" x14ac:dyDescent="0.2"/>
    <row r="419" s="124" customFormat="1" ht="12.75" x14ac:dyDescent="0.2"/>
    <row r="420" s="124" customFormat="1" ht="12.75" x14ac:dyDescent="0.2"/>
    <row r="421" s="124" customFormat="1" ht="12.75" x14ac:dyDescent="0.2"/>
    <row r="422" s="124" customFormat="1" ht="12.75" x14ac:dyDescent="0.2"/>
    <row r="423" s="124" customFormat="1" ht="12.75" x14ac:dyDescent="0.2"/>
    <row r="424" s="124" customFormat="1" ht="12.75" x14ac:dyDescent="0.2"/>
    <row r="425" s="124" customFormat="1" ht="12.75" x14ac:dyDescent="0.2"/>
    <row r="426" s="124" customFormat="1" ht="12.75" x14ac:dyDescent="0.2"/>
    <row r="427" s="124" customFormat="1" ht="12.75" x14ac:dyDescent="0.2"/>
    <row r="428" s="124" customFormat="1" ht="12.75" x14ac:dyDescent="0.2"/>
    <row r="429" s="124" customFormat="1" ht="12.75" x14ac:dyDescent="0.2"/>
    <row r="430" s="124" customFormat="1" ht="12.75" x14ac:dyDescent="0.2"/>
    <row r="431" s="124" customFormat="1" ht="12.75" x14ac:dyDescent="0.2"/>
    <row r="432" s="124" customFormat="1" ht="12.75" x14ac:dyDescent="0.2"/>
    <row r="433" s="124" customFormat="1" ht="12.75" x14ac:dyDescent="0.2"/>
    <row r="434" s="124" customFormat="1" ht="12.75" x14ac:dyDescent="0.2"/>
    <row r="435" s="124" customFormat="1" ht="12.75" x14ac:dyDescent="0.2"/>
    <row r="436" s="124" customFormat="1" ht="12.75" x14ac:dyDescent="0.2"/>
    <row r="437" s="124" customFormat="1" ht="12.75" x14ac:dyDescent="0.2"/>
    <row r="438" s="124" customFormat="1" ht="12.75" x14ac:dyDescent="0.2"/>
    <row r="439" s="124" customFormat="1" ht="12.75" x14ac:dyDescent="0.2"/>
    <row r="440" s="124" customFormat="1" ht="12.75" x14ac:dyDescent="0.2"/>
    <row r="441" s="124" customFormat="1" ht="12.75" x14ac:dyDescent="0.2"/>
    <row r="442" s="124" customFormat="1" ht="12.75" x14ac:dyDescent="0.2"/>
    <row r="443" s="124" customFormat="1" ht="12.75" x14ac:dyDescent="0.2"/>
    <row r="444" s="124" customFormat="1" ht="12.75" x14ac:dyDescent="0.2"/>
    <row r="445" s="124" customFormat="1" ht="12.75" x14ac:dyDescent="0.2"/>
    <row r="446" s="124" customFormat="1" ht="12.75" x14ac:dyDescent="0.2"/>
    <row r="447" s="124" customFormat="1" ht="12.75" x14ac:dyDescent="0.2"/>
    <row r="448" s="124" customFormat="1" ht="12.75" x14ac:dyDescent="0.2"/>
    <row r="449" s="124" customFormat="1" ht="12.75" x14ac:dyDescent="0.2"/>
    <row r="450" s="124" customFormat="1" ht="12.75" x14ac:dyDescent="0.2"/>
    <row r="451" s="124" customFormat="1" ht="12.75" x14ac:dyDescent="0.2"/>
    <row r="452" s="124" customFormat="1" ht="12.75" x14ac:dyDescent="0.2"/>
    <row r="453" s="124" customFormat="1" ht="12.75" x14ac:dyDescent="0.2"/>
    <row r="454" s="124" customFormat="1" ht="12.75" x14ac:dyDescent="0.2"/>
    <row r="455" s="124" customFormat="1" ht="12.75" x14ac:dyDescent="0.2"/>
    <row r="456" s="124" customFormat="1" ht="12.75" x14ac:dyDescent="0.2"/>
    <row r="457" s="124" customFormat="1" ht="12.75" x14ac:dyDescent="0.2"/>
    <row r="458" s="124" customFormat="1" ht="12.75" x14ac:dyDescent="0.2"/>
    <row r="459" s="124" customFormat="1" ht="12.75" x14ac:dyDescent="0.2"/>
    <row r="460" s="124" customFormat="1" ht="12.75" x14ac:dyDescent="0.2"/>
    <row r="461" s="124" customFormat="1" ht="12.75" x14ac:dyDescent="0.2"/>
    <row r="462" s="124" customFormat="1" ht="12.75" x14ac:dyDescent="0.2"/>
    <row r="463" s="124" customFormat="1" ht="12.75" x14ac:dyDescent="0.2"/>
    <row r="464" s="124" customFormat="1" ht="12.75" x14ac:dyDescent="0.2"/>
    <row r="465" s="124" customFormat="1" ht="12.75" x14ac:dyDescent="0.2"/>
    <row r="466" s="124" customFormat="1" ht="12.75" x14ac:dyDescent="0.2"/>
    <row r="467" s="124" customFormat="1" ht="12.75" x14ac:dyDescent="0.2"/>
    <row r="468" s="124" customFormat="1" ht="12.75" x14ac:dyDescent="0.2"/>
    <row r="469" s="124" customFormat="1" ht="12.75" x14ac:dyDescent="0.2"/>
    <row r="470" s="124" customFormat="1" ht="12.75" x14ac:dyDescent="0.2"/>
    <row r="471" s="124" customFormat="1" ht="12.75" x14ac:dyDescent="0.2"/>
    <row r="472" s="124" customFormat="1" ht="12.75" x14ac:dyDescent="0.2"/>
    <row r="473" s="124" customFormat="1" ht="12.75" x14ac:dyDescent="0.2"/>
    <row r="474" s="124" customFormat="1" ht="12.75" x14ac:dyDescent="0.2"/>
    <row r="475" s="124" customFormat="1" ht="12.75" x14ac:dyDescent="0.2"/>
    <row r="476" s="124" customFormat="1" ht="12.75" x14ac:dyDescent="0.2"/>
    <row r="477" s="124" customFormat="1" ht="12.75" x14ac:dyDescent="0.2"/>
    <row r="478" s="124" customFormat="1" ht="12.75" x14ac:dyDescent="0.2"/>
    <row r="479" s="124" customFormat="1" ht="12.75" x14ac:dyDescent="0.2"/>
    <row r="480" s="124" customFormat="1" ht="12.75" x14ac:dyDescent="0.2"/>
    <row r="481" s="124" customFormat="1" ht="12.75" x14ac:dyDescent="0.2"/>
    <row r="482" s="124" customFormat="1" ht="12.75" x14ac:dyDescent="0.2"/>
    <row r="483" s="124" customFormat="1" ht="12.75" x14ac:dyDescent="0.2"/>
    <row r="484" s="124" customFormat="1" ht="12.75" x14ac:dyDescent="0.2"/>
    <row r="485" s="124" customFormat="1" ht="12.75" x14ac:dyDescent="0.2"/>
    <row r="486" s="124" customFormat="1" ht="12.75" x14ac:dyDescent="0.2"/>
    <row r="487" s="124" customFormat="1" ht="12.75" x14ac:dyDescent="0.2"/>
    <row r="488" s="124" customFormat="1" ht="12.75" x14ac:dyDescent="0.2"/>
    <row r="489" s="124" customFormat="1" ht="12.75" x14ac:dyDescent="0.2"/>
    <row r="490" s="124" customFormat="1" ht="12.75" x14ac:dyDescent="0.2"/>
    <row r="491" s="124" customFormat="1" ht="12.75" x14ac:dyDescent="0.2"/>
    <row r="492" s="124" customFormat="1" ht="12.75" x14ac:dyDescent="0.2"/>
    <row r="493" s="124" customFormat="1" ht="12.75" x14ac:dyDescent="0.2"/>
    <row r="494" s="124" customFormat="1" ht="12.75" x14ac:dyDescent="0.2"/>
    <row r="495" s="124" customFormat="1" ht="12.75" x14ac:dyDescent="0.2"/>
    <row r="496" s="124" customFormat="1" ht="12.75" x14ac:dyDescent="0.2"/>
    <row r="497" s="124" customFormat="1" ht="12.75" x14ac:dyDescent="0.2"/>
    <row r="498" s="124" customFormat="1" ht="12.75" x14ac:dyDescent="0.2"/>
    <row r="499" s="124" customFormat="1" ht="12.75" x14ac:dyDescent="0.2"/>
    <row r="500" s="124" customFormat="1" ht="12.75" x14ac:dyDescent="0.2"/>
    <row r="501" s="124" customFormat="1" ht="12.75" x14ac:dyDescent="0.2"/>
    <row r="502" s="124" customFormat="1" ht="12.75" x14ac:dyDescent="0.2"/>
    <row r="503" s="124" customFormat="1" ht="12.75" x14ac:dyDescent="0.2"/>
    <row r="504" s="124" customFormat="1" ht="12.75" x14ac:dyDescent="0.2"/>
    <row r="505" s="124" customFormat="1" ht="12.75" x14ac:dyDescent="0.2"/>
    <row r="506" s="124" customFormat="1" ht="12.75" x14ac:dyDescent="0.2"/>
    <row r="507" s="124" customFormat="1" ht="12.75" x14ac:dyDescent="0.2"/>
    <row r="508" s="124" customFormat="1" ht="12.75" x14ac:dyDescent="0.2"/>
    <row r="509" s="124" customFormat="1" ht="12.75" x14ac:dyDescent="0.2"/>
    <row r="510" s="124" customFormat="1" ht="12.75" x14ac:dyDescent="0.2"/>
    <row r="511" s="124" customFormat="1" ht="12.75" x14ac:dyDescent="0.2"/>
    <row r="512" s="124" customFormat="1" ht="12.75" x14ac:dyDescent="0.2"/>
    <row r="513" s="124" customFormat="1" ht="12.75" x14ac:dyDescent="0.2"/>
    <row r="514" s="124" customFormat="1" ht="12.75" x14ac:dyDescent="0.2"/>
    <row r="515" s="124" customFormat="1" ht="12.75" x14ac:dyDescent="0.2"/>
    <row r="516" s="124" customFormat="1" ht="12.75" x14ac:dyDescent="0.2"/>
    <row r="517" s="124" customFormat="1" ht="12.75" x14ac:dyDescent="0.2"/>
    <row r="518" s="124" customFormat="1" ht="12.75" x14ac:dyDescent="0.2"/>
    <row r="519" s="124" customFormat="1" ht="12.75" x14ac:dyDescent="0.2"/>
    <row r="520" s="124" customFormat="1" ht="12.75" x14ac:dyDescent="0.2"/>
    <row r="521" s="124" customFormat="1" ht="12.75" x14ac:dyDescent="0.2"/>
    <row r="522" s="124" customFormat="1" ht="12.75" x14ac:dyDescent="0.2"/>
    <row r="523" s="124" customFormat="1" ht="12.75" x14ac:dyDescent="0.2"/>
    <row r="524" s="124" customFormat="1" ht="12.75" x14ac:dyDescent="0.2"/>
    <row r="525" s="124" customFormat="1" ht="12.75" x14ac:dyDescent="0.2"/>
    <row r="526" s="124" customFormat="1" ht="12.75" x14ac:dyDescent="0.2"/>
    <row r="527" s="124" customFormat="1" ht="12.75" x14ac:dyDescent="0.2"/>
    <row r="528" s="124" customFormat="1" ht="12.75" x14ac:dyDescent="0.2"/>
    <row r="529" s="124" customFormat="1" ht="12.75" x14ac:dyDescent="0.2"/>
    <row r="530" s="124" customFormat="1" ht="12.75" x14ac:dyDescent="0.2"/>
    <row r="531" s="124" customFormat="1" ht="12.75" x14ac:dyDescent="0.2"/>
    <row r="532" s="124" customFormat="1" ht="12.75" x14ac:dyDescent="0.2"/>
    <row r="533" s="124" customFormat="1" ht="12.75" x14ac:dyDescent="0.2"/>
    <row r="534" s="124" customFormat="1" ht="12.75" x14ac:dyDescent="0.2"/>
    <row r="535" s="124" customFormat="1" ht="12.75" x14ac:dyDescent="0.2"/>
    <row r="536" s="124" customFormat="1" ht="12.75" x14ac:dyDescent="0.2"/>
    <row r="537" s="124" customFormat="1" ht="12.75" x14ac:dyDescent="0.2"/>
    <row r="538" s="124" customFormat="1" ht="12.75" x14ac:dyDescent="0.2"/>
    <row r="539" s="124" customFormat="1" ht="12.75" x14ac:dyDescent="0.2"/>
    <row r="540" s="124" customFormat="1" ht="12.75" x14ac:dyDescent="0.2"/>
    <row r="541" s="124" customFormat="1" ht="12.75" x14ac:dyDescent="0.2"/>
    <row r="542" s="124" customFormat="1" ht="12.75" x14ac:dyDescent="0.2"/>
    <row r="543" s="124" customFormat="1" ht="12.75" x14ac:dyDescent="0.2"/>
    <row r="544" s="124" customFormat="1" ht="12.75" x14ac:dyDescent="0.2"/>
    <row r="545" s="124" customFormat="1" ht="12.75" x14ac:dyDescent="0.2"/>
    <row r="546" s="124" customFormat="1" ht="12.75" x14ac:dyDescent="0.2"/>
    <row r="547" s="124" customFormat="1" ht="12.75" x14ac:dyDescent="0.2"/>
    <row r="548" s="124" customFormat="1" ht="12.75" x14ac:dyDescent="0.2"/>
    <row r="549" s="124" customFormat="1" ht="12.75" x14ac:dyDescent="0.2"/>
    <row r="550" s="124" customFormat="1" ht="12.75" x14ac:dyDescent="0.2"/>
    <row r="551" s="124" customFormat="1" ht="12.75" x14ac:dyDescent="0.2"/>
    <row r="552" s="124" customFormat="1" ht="12.75" x14ac:dyDescent="0.2"/>
    <row r="553" s="124" customFormat="1" ht="12.75" x14ac:dyDescent="0.2"/>
    <row r="554" s="124" customFormat="1" ht="12.75" x14ac:dyDescent="0.2"/>
    <row r="555" s="124" customFormat="1" ht="12.75" x14ac:dyDescent="0.2"/>
    <row r="556" s="124" customFormat="1" ht="12.75" x14ac:dyDescent="0.2"/>
    <row r="557" s="124" customFormat="1" ht="12.75" x14ac:dyDescent="0.2"/>
    <row r="558" s="124" customFormat="1" ht="12.75" x14ac:dyDescent="0.2"/>
    <row r="559" s="124" customFormat="1" ht="12.75" x14ac:dyDescent="0.2"/>
    <row r="560" s="124" customFormat="1" ht="12.75" x14ac:dyDescent="0.2"/>
    <row r="561" s="124" customFormat="1" ht="12.75" x14ac:dyDescent="0.2"/>
    <row r="562" s="124" customFormat="1" ht="12.75" x14ac:dyDescent="0.2"/>
    <row r="563" s="124" customFormat="1" ht="12.75" x14ac:dyDescent="0.2"/>
    <row r="564" s="124" customFormat="1" ht="12.75" x14ac:dyDescent="0.2"/>
    <row r="565" s="124" customFormat="1" ht="12.75" x14ac:dyDescent="0.2"/>
    <row r="566" s="124" customFormat="1" ht="12.75" x14ac:dyDescent="0.2"/>
    <row r="567" s="124" customFormat="1" ht="12.75" x14ac:dyDescent="0.2"/>
    <row r="568" s="124" customFormat="1" ht="12.75" x14ac:dyDescent="0.2"/>
    <row r="569" s="124" customFormat="1" ht="12.75" x14ac:dyDescent="0.2"/>
    <row r="570" s="124" customFormat="1" ht="12.75" x14ac:dyDescent="0.2"/>
    <row r="571" s="124" customFormat="1" ht="12.75" x14ac:dyDescent="0.2"/>
    <row r="572" s="124" customFormat="1" ht="12.75" x14ac:dyDescent="0.2"/>
    <row r="573" s="124" customFormat="1" ht="12.75" x14ac:dyDescent="0.2"/>
    <row r="574" s="124" customFormat="1" ht="12.75" x14ac:dyDescent="0.2"/>
    <row r="575" s="124" customFormat="1" ht="12.75" x14ac:dyDescent="0.2"/>
    <row r="576" s="124" customFormat="1" ht="12.75" x14ac:dyDescent="0.2"/>
    <row r="577" s="124" customFormat="1" ht="12.75" x14ac:dyDescent="0.2"/>
    <row r="578" s="124" customFormat="1" ht="12.75" x14ac:dyDescent="0.2"/>
    <row r="579" s="124" customFormat="1" ht="12.75" x14ac:dyDescent="0.2"/>
    <row r="580" s="124" customFormat="1" ht="12.75" x14ac:dyDescent="0.2"/>
    <row r="581" s="124" customFormat="1" ht="12.75" x14ac:dyDescent="0.2"/>
    <row r="582" s="124" customFormat="1" ht="12.75" x14ac:dyDescent="0.2"/>
    <row r="583" s="124" customFormat="1" ht="12.75" x14ac:dyDescent="0.2"/>
    <row r="584" s="124" customFormat="1" ht="12.75" x14ac:dyDescent="0.2"/>
    <row r="585" s="124" customFormat="1" ht="12.75" x14ac:dyDescent="0.2"/>
    <row r="586" s="124" customFormat="1" ht="12.75" x14ac:dyDescent="0.2"/>
    <row r="587" s="124" customFormat="1" ht="12.75" x14ac:dyDescent="0.2"/>
    <row r="588" s="124" customFormat="1" ht="12.75" x14ac:dyDescent="0.2"/>
    <row r="589" s="124" customFormat="1" ht="12.75" x14ac:dyDescent="0.2"/>
    <row r="590" s="124" customFormat="1" ht="12.75" x14ac:dyDescent="0.2"/>
    <row r="591" s="124" customFormat="1" ht="12.75" x14ac:dyDescent="0.2"/>
    <row r="592" s="124" customFormat="1" ht="12.75" x14ac:dyDescent="0.2"/>
    <row r="593" s="124" customFormat="1" ht="12.75" x14ac:dyDescent="0.2"/>
    <row r="594" s="124" customFormat="1" ht="12.75" x14ac:dyDescent="0.2"/>
    <row r="595" s="124" customFormat="1" ht="12.75" x14ac:dyDescent="0.2"/>
    <row r="596" s="124" customFormat="1" ht="12.75" x14ac:dyDescent="0.2"/>
    <row r="597" s="124" customFormat="1" ht="12.75" x14ac:dyDescent="0.2"/>
    <row r="598" s="124" customFormat="1" ht="12.75" x14ac:dyDescent="0.2"/>
    <row r="599" s="124" customFormat="1" ht="12.75" x14ac:dyDescent="0.2"/>
    <row r="600" s="124" customFormat="1" ht="12.75" x14ac:dyDescent="0.2"/>
    <row r="601" s="124" customFormat="1" ht="12.75" x14ac:dyDescent="0.2"/>
    <row r="602" s="124" customFormat="1" ht="12.75" x14ac:dyDescent="0.2"/>
    <row r="603" s="124" customFormat="1" ht="12.75" x14ac:dyDescent="0.2"/>
    <row r="604" s="124" customFormat="1" ht="12.75" x14ac:dyDescent="0.2"/>
    <row r="605" s="124" customFormat="1" ht="12.75" x14ac:dyDescent="0.2"/>
    <row r="606" s="124" customFormat="1" ht="12.75" x14ac:dyDescent="0.2"/>
    <row r="607" s="124" customFormat="1" ht="12.75" x14ac:dyDescent="0.2"/>
    <row r="608" s="124" customFormat="1" ht="12.75" x14ac:dyDescent="0.2"/>
    <row r="609" s="124" customFormat="1" ht="12.75" x14ac:dyDescent="0.2"/>
    <row r="610" s="124" customFormat="1" ht="12.75" x14ac:dyDescent="0.2"/>
    <row r="611" s="124" customFormat="1" ht="12.75" x14ac:dyDescent="0.2"/>
    <row r="612" s="124" customFormat="1" ht="12.75" x14ac:dyDescent="0.2"/>
    <row r="613" s="124" customFormat="1" ht="12.75" x14ac:dyDescent="0.2"/>
    <row r="614" s="124" customFormat="1" ht="12.75" x14ac:dyDescent="0.2"/>
    <row r="615" s="124" customFormat="1" ht="12.75" x14ac:dyDescent="0.2"/>
    <row r="616" s="124" customFormat="1" ht="12.75" x14ac:dyDescent="0.2"/>
    <row r="617" s="124" customFormat="1" ht="12.75" x14ac:dyDescent="0.2"/>
    <row r="618" s="124" customFormat="1" ht="12.75" x14ac:dyDescent="0.2"/>
    <row r="619" s="124" customFormat="1" ht="12.75" x14ac:dyDescent="0.2"/>
    <row r="620" s="124" customFormat="1" ht="12.75" x14ac:dyDescent="0.2"/>
    <row r="621" s="124" customFormat="1" ht="12.75" x14ac:dyDescent="0.2"/>
    <row r="622" s="124" customFormat="1" ht="12.75" x14ac:dyDescent="0.2"/>
    <row r="623" s="124" customFormat="1" ht="12.75" x14ac:dyDescent="0.2"/>
    <row r="624" s="124" customFormat="1" ht="12.75" x14ac:dyDescent="0.2"/>
    <row r="625" s="124" customFormat="1" ht="12.75" x14ac:dyDescent="0.2"/>
    <row r="626" s="124" customFormat="1" ht="12.75" x14ac:dyDescent="0.2"/>
    <row r="627" s="124" customFormat="1" ht="12.75" x14ac:dyDescent="0.2"/>
    <row r="628" s="124" customFormat="1" ht="12.75" x14ac:dyDescent="0.2"/>
    <row r="629" s="124" customFormat="1" ht="12.75" x14ac:dyDescent="0.2"/>
    <row r="630" s="124" customFormat="1" ht="12.75" x14ac:dyDescent="0.2"/>
    <row r="631" s="124" customFormat="1" ht="12.75" x14ac:dyDescent="0.2"/>
    <row r="632" s="124" customFormat="1" ht="12.75" x14ac:dyDescent="0.2"/>
    <row r="633" s="124" customFormat="1" ht="12.75" x14ac:dyDescent="0.2"/>
    <row r="634" s="124" customFormat="1" ht="12.75" x14ac:dyDescent="0.2"/>
    <row r="635" s="124" customFormat="1" ht="12.75" x14ac:dyDescent="0.2"/>
    <row r="636" s="124" customFormat="1" ht="12.75" x14ac:dyDescent="0.2"/>
    <row r="637" s="124" customFormat="1" ht="12.75" x14ac:dyDescent="0.2"/>
    <row r="638" s="124" customFormat="1" ht="12.75" x14ac:dyDescent="0.2"/>
    <row r="639" s="124" customFormat="1" ht="12.75" x14ac:dyDescent="0.2"/>
    <row r="640" s="124" customFormat="1" ht="12.75" x14ac:dyDescent="0.2"/>
    <row r="641" s="124" customFormat="1" ht="12.75" x14ac:dyDescent="0.2"/>
    <row r="642" s="124" customFormat="1" ht="12.75" x14ac:dyDescent="0.2"/>
    <row r="643" s="124" customFormat="1" ht="12.75" x14ac:dyDescent="0.2"/>
    <row r="644" s="124" customFormat="1" ht="12.75" x14ac:dyDescent="0.2"/>
    <row r="645" s="124" customFormat="1" ht="12.75" x14ac:dyDescent="0.2"/>
    <row r="646" s="124" customFormat="1" ht="12.75" x14ac:dyDescent="0.2"/>
    <row r="647" s="124" customFormat="1" ht="12.75" x14ac:dyDescent="0.2"/>
    <row r="648" s="124" customFormat="1" ht="12.75" x14ac:dyDescent="0.2"/>
    <row r="649" s="124" customFormat="1" ht="12.75" x14ac:dyDescent="0.2"/>
    <row r="650" s="124" customFormat="1" ht="12.75" x14ac:dyDescent="0.2"/>
    <row r="651" s="124" customFormat="1" ht="12.75" x14ac:dyDescent="0.2"/>
    <row r="652" s="124" customFormat="1" ht="12.75" x14ac:dyDescent="0.2"/>
    <row r="653" s="124" customFormat="1" ht="12.75" x14ac:dyDescent="0.2"/>
    <row r="654" s="124" customFormat="1" ht="12.75" x14ac:dyDescent="0.2"/>
    <row r="655" s="124" customFormat="1" ht="12.75" x14ac:dyDescent="0.2"/>
    <row r="656" s="124" customFormat="1" ht="12.75" x14ac:dyDescent="0.2"/>
    <row r="657" s="124" customFormat="1" ht="12.75" x14ac:dyDescent="0.2"/>
    <row r="658" s="124" customFormat="1" ht="12.75" x14ac:dyDescent="0.2"/>
    <row r="659" s="124" customFormat="1" ht="12.75" x14ac:dyDescent="0.2"/>
    <row r="660" s="124" customFormat="1" ht="12.75" x14ac:dyDescent="0.2"/>
    <row r="661" s="124" customFormat="1" ht="12.75" x14ac:dyDescent="0.2"/>
    <row r="662" s="124" customFormat="1" ht="12.75" x14ac:dyDescent="0.2"/>
    <row r="663" s="124" customFormat="1" ht="12.75" x14ac:dyDescent="0.2"/>
    <row r="664" s="124" customFormat="1" ht="12.75" x14ac:dyDescent="0.2"/>
    <row r="665" s="124" customFormat="1" ht="12.75" x14ac:dyDescent="0.2"/>
    <row r="666" s="124" customFormat="1" ht="12.75" x14ac:dyDescent="0.2"/>
    <row r="667" s="124" customFormat="1" ht="12.75" x14ac:dyDescent="0.2"/>
    <row r="668" s="124" customFormat="1" ht="12.75" x14ac:dyDescent="0.2"/>
    <row r="669" s="124" customFormat="1" ht="12.75" x14ac:dyDescent="0.2"/>
    <row r="670" s="124" customFormat="1" ht="12.75" x14ac:dyDescent="0.2"/>
    <row r="671" s="124" customFormat="1" ht="12.75" x14ac:dyDescent="0.2"/>
    <row r="672" s="124" customFormat="1" ht="12.75" x14ac:dyDescent="0.2"/>
    <row r="673" s="124" customFormat="1" ht="12.75" x14ac:dyDescent="0.2"/>
    <row r="674" s="124" customFormat="1" ht="12.75" x14ac:dyDescent="0.2"/>
    <row r="675" s="124" customFormat="1" ht="12.75" x14ac:dyDescent="0.2"/>
    <row r="676" s="124" customFormat="1" ht="12.75" x14ac:dyDescent="0.2"/>
    <row r="677" s="124" customFormat="1" ht="12.75" x14ac:dyDescent="0.2"/>
    <row r="678" s="124" customFormat="1" ht="12.75" x14ac:dyDescent="0.2"/>
    <row r="679" s="124" customFormat="1" ht="12.75" x14ac:dyDescent="0.2"/>
    <row r="680" s="124" customFormat="1" ht="12.75" x14ac:dyDescent="0.2"/>
    <row r="681" s="124" customFormat="1" ht="12.75" x14ac:dyDescent="0.2"/>
    <row r="682" s="124" customFormat="1" ht="12.75" x14ac:dyDescent="0.2"/>
    <row r="683" s="124" customFormat="1" ht="12.75" x14ac:dyDescent="0.2"/>
    <row r="684" s="124" customFormat="1" ht="12.75" x14ac:dyDescent="0.2"/>
    <row r="685" s="124" customFormat="1" ht="12.75" x14ac:dyDescent="0.2"/>
    <row r="686" s="124" customFormat="1" ht="12.75" x14ac:dyDescent="0.2"/>
    <row r="687" s="124" customFormat="1" ht="12.75" x14ac:dyDescent="0.2"/>
    <row r="688" s="124" customFormat="1" ht="12.75" x14ac:dyDescent="0.2"/>
    <row r="689" s="124" customFormat="1" ht="12.75" x14ac:dyDescent="0.2"/>
    <row r="690" s="124" customFormat="1" ht="12.75" x14ac:dyDescent="0.2"/>
    <row r="691" s="124" customFormat="1" ht="12.75" x14ac:dyDescent="0.2"/>
    <row r="692" s="124" customFormat="1" ht="12.75" x14ac:dyDescent="0.2"/>
    <row r="693" s="124" customFormat="1" ht="12.75" x14ac:dyDescent="0.2"/>
    <row r="694" s="124" customFormat="1" ht="12.75" x14ac:dyDescent="0.2"/>
    <row r="695" s="124" customFormat="1" ht="12.75" x14ac:dyDescent="0.2"/>
    <row r="696" s="124" customFormat="1" ht="12.75" x14ac:dyDescent="0.2"/>
    <row r="697" s="124" customFormat="1" ht="12.75" x14ac:dyDescent="0.2"/>
    <row r="698" s="124" customFormat="1" ht="12.75" x14ac:dyDescent="0.2"/>
    <row r="699" s="124" customFormat="1" ht="12.75" x14ac:dyDescent="0.2"/>
    <row r="700" s="124" customFormat="1" ht="12.75" x14ac:dyDescent="0.2"/>
    <row r="701" s="124" customFormat="1" ht="12.75" x14ac:dyDescent="0.2"/>
    <row r="702" s="124" customFormat="1" ht="12.75" x14ac:dyDescent="0.2"/>
    <row r="703" s="124" customFormat="1" ht="12.75" x14ac:dyDescent="0.2"/>
    <row r="704" s="124" customFormat="1" ht="12.75" x14ac:dyDescent="0.2"/>
    <row r="705" s="124" customFormat="1" ht="12.75" x14ac:dyDescent="0.2"/>
    <row r="706" s="124" customFormat="1" ht="12.75" x14ac:dyDescent="0.2"/>
    <row r="707" s="124" customFormat="1" ht="12.75" x14ac:dyDescent="0.2"/>
    <row r="708" s="124" customFormat="1" ht="12.75" x14ac:dyDescent="0.2"/>
    <row r="709" s="124" customFormat="1" ht="12.75" x14ac:dyDescent="0.2"/>
    <row r="710" s="124" customFormat="1" ht="12.75" x14ac:dyDescent="0.2"/>
    <row r="711" s="124" customFormat="1" ht="12.75" x14ac:dyDescent="0.2"/>
    <row r="712" s="124" customFormat="1" ht="12.75" x14ac:dyDescent="0.2"/>
    <row r="713" s="124" customFormat="1" ht="12.75" x14ac:dyDescent="0.2"/>
    <row r="714" s="124" customFormat="1" ht="12.75" x14ac:dyDescent="0.2"/>
    <row r="715" s="124" customFormat="1" ht="12.75" x14ac:dyDescent="0.2"/>
    <row r="716" s="124" customFormat="1" ht="12.75" x14ac:dyDescent="0.2"/>
    <row r="717" s="124" customFormat="1" ht="12.75" x14ac:dyDescent="0.2"/>
    <row r="718" s="124" customFormat="1" ht="12.75" x14ac:dyDescent="0.2"/>
    <row r="719" s="124" customFormat="1" ht="12.75" x14ac:dyDescent="0.2"/>
    <row r="720" s="124" customFormat="1" ht="12.75" x14ac:dyDescent="0.2"/>
    <row r="721" s="124" customFormat="1" ht="12.75" x14ac:dyDescent="0.2"/>
    <row r="722" s="124" customFormat="1" ht="12.75" x14ac:dyDescent="0.2"/>
    <row r="723" s="124" customFormat="1" ht="12.75" x14ac:dyDescent="0.2"/>
    <row r="724" s="124" customFormat="1" ht="12.75" x14ac:dyDescent="0.2"/>
    <row r="725" s="124" customFormat="1" ht="12.75" x14ac:dyDescent="0.2"/>
    <row r="726" s="124" customFormat="1" ht="12.75" x14ac:dyDescent="0.2"/>
    <row r="727" s="124" customFormat="1" ht="12.75" x14ac:dyDescent="0.2"/>
    <row r="728" s="124" customFormat="1" ht="12.75" x14ac:dyDescent="0.2"/>
    <row r="729" s="124" customFormat="1" ht="12.75" x14ac:dyDescent="0.2"/>
    <row r="730" s="124" customFormat="1" ht="12.75" x14ac:dyDescent="0.2"/>
    <row r="731" s="124" customFormat="1" ht="12.75" x14ac:dyDescent="0.2"/>
    <row r="732" s="124" customFormat="1" ht="12.75" x14ac:dyDescent="0.2"/>
    <row r="733" s="124" customFormat="1" ht="12.75" x14ac:dyDescent="0.2"/>
    <row r="734" s="124" customFormat="1" ht="12.75" x14ac:dyDescent="0.2"/>
    <row r="735" s="124" customFormat="1" ht="12.75" x14ac:dyDescent="0.2"/>
    <row r="736" s="124" customFormat="1" ht="12.75" x14ac:dyDescent="0.2"/>
    <row r="737" s="124" customFormat="1" ht="12.75" x14ac:dyDescent="0.2"/>
    <row r="738" s="124" customFormat="1" ht="12.75" x14ac:dyDescent="0.2"/>
    <row r="739" s="124" customFormat="1" ht="12.75" x14ac:dyDescent="0.2"/>
    <row r="740" s="124" customFormat="1" ht="12.75" x14ac:dyDescent="0.2"/>
    <row r="741" s="124" customFormat="1" ht="12.75" x14ac:dyDescent="0.2"/>
    <row r="742" s="124" customFormat="1" ht="12.75" x14ac:dyDescent="0.2"/>
    <row r="743" s="124" customFormat="1" ht="12.75" x14ac:dyDescent="0.2"/>
    <row r="744" s="124" customFormat="1" ht="12.75" x14ac:dyDescent="0.2"/>
    <row r="745" s="124" customFormat="1" ht="12.75" x14ac:dyDescent="0.2"/>
    <row r="746" s="124" customFormat="1" ht="12.75" x14ac:dyDescent="0.2"/>
    <row r="747" s="124" customFormat="1" ht="12.75" x14ac:dyDescent="0.2"/>
    <row r="748" s="124" customFormat="1" ht="12.75" x14ac:dyDescent="0.2"/>
    <row r="749" s="124" customFormat="1" ht="12.75" x14ac:dyDescent="0.2"/>
    <row r="750" s="124" customFormat="1" ht="12.75" x14ac:dyDescent="0.2"/>
    <row r="751" s="124" customFormat="1" ht="12.75" x14ac:dyDescent="0.2"/>
    <row r="752" s="124" customFormat="1" ht="12.75" x14ac:dyDescent="0.2"/>
    <row r="753" s="124" customFormat="1" ht="12.75" x14ac:dyDescent="0.2"/>
    <row r="754" s="124" customFormat="1" ht="12.75" x14ac:dyDescent="0.2"/>
    <row r="755" s="124" customFormat="1" ht="12.75" x14ac:dyDescent="0.2"/>
    <row r="756" s="124" customFormat="1" ht="12.75" x14ac:dyDescent="0.2"/>
    <row r="757" s="124" customFormat="1" ht="12.75" x14ac:dyDescent="0.2"/>
    <row r="758" s="124" customFormat="1" ht="12.75" x14ac:dyDescent="0.2"/>
    <row r="759" s="124" customFormat="1" ht="12.75" x14ac:dyDescent="0.2"/>
    <row r="760" s="124" customFormat="1" ht="12.75" x14ac:dyDescent="0.2"/>
    <row r="761" s="124" customFormat="1" ht="12.75" x14ac:dyDescent="0.2"/>
    <row r="762" s="124" customFormat="1" ht="12.75" x14ac:dyDescent="0.2"/>
    <row r="763" s="124" customFormat="1" ht="12.75" x14ac:dyDescent="0.2"/>
    <row r="764" s="124" customFormat="1" ht="12.75" x14ac:dyDescent="0.2"/>
    <row r="765" s="124" customFormat="1" ht="12.75" x14ac:dyDescent="0.2"/>
    <row r="766" s="124" customFormat="1" ht="12.75" x14ac:dyDescent="0.2"/>
    <row r="767" s="124" customFormat="1" ht="12.75" x14ac:dyDescent="0.2"/>
    <row r="768" s="124" customFormat="1" ht="12.75" x14ac:dyDescent="0.2"/>
    <row r="769" s="124" customFormat="1" ht="12.75" x14ac:dyDescent="0.2"/>
    <row r="770" s="124" customFormat="1" ht="12.75" x14ac:dyDescent="0.2"/>
    <row r="771" s="124" customFormat="1" ht="12.75" x14ac:dyDescent="0.2"/>
    <row r="772" s="124" customFormat="1" ht="12.75" x14ac:dyDescent="0.2"/>
    <row r="773" s="124" customFormat="1" ht="12.75" x14ac:dyDescent="0.2"/>
    <row r="774" s="124" customFormat="1" ht="12.75" x14ac:dyDescent="0.2"/>
    <row r="775" s="124" customFormat="1" ht="12.75" x14ac:dyDescent="0.2"/>
    <row r="776" s="124" customFormat="1" ht="12.75" x14ac:dyDescent="0.2"/>
    <row r="777" s="124" customFormat="1" ht="12.75" x14ac:dyDescent="0.2"/>
    <row r="778" s="124" customFormat="1" ht="12.75" x14ac:dyDescent="0.2"/>
    <row r="779" s="124" customFormat="1" ht="12.75" x14ac:dyDescent="0.2"/>
    <row r="780" s="124" customFormat="1" ht="12.75" x14ac:dyDescent="0.2"/>
    <row r="781" s="124" customFormat="1" ht="12.75" x14ac:dyDescent="0.2"/>
    <row r="782" s="124" customFormat="1" ht="12.75" x14ac:dyDescent="0.2"/>
    <row r="783" s="124" customFormat="1" ht="12.75" x14ac:dyDescent="0.2"/>
    <row r="784" s="124" customFormat="1" ht="12.75" x14ac:dyDescent="0.2"/>
    <row r="785" s="124" customFormat="1" ht="12.75" x14ac:dyDescent="0.2"/>
    <row r="786" s="124" customFormat="1" ht="12.75" x14ac:dyDescent="0.2"/>
    <row r="787" s="124" customFormat="1" ht="12.75" x14ac:dyDescent="0.2"/>
    <row r="788" s="124" customFormat="1" ht="12.75" x14ac:dyDescent="0.2"/>
    <row r="789" s="124" customFormat="1" ht="12.75" x14ac:dyDescent="0.2"/>
    <row r="790" s="124" customFormat="1" ht="12.75" x14ac:dyDescent="0.2"/>
    <row r="791" s="124" customFormat="1" ht="12.75" x14ac:dyDescent="0.2"/>
    <row r="792" s="124" customFormat="1" ht="12.75" x14ac:dyDescent="0.2"/>
    <row r="793" s="124" customFormat="1" ht="12.75" x14ac:dyDescent="0.2"/>
    <row r="794" s="124" customFormat="1" ht="12.75" x14ac:dyDescent="0.2"/>
    <row r="795" s="124" customFormat="1" ht="12.75" x14ac:dyDescent="0.2"/>
    <row r="796" s="124" customFormat="1" ht="12.75" x14ac:dyDescent="0.2"/>
    <row r="797" s="124" customFormat="1" ht="12.75" x14ac:dyDescent="0.2"/>
    <row r="798" s="124" customFormat="1" ht="12.75" x14ac:dyDescent="0.2"/>
    <row r="799" s="124" customFormat="1" ht="12.75" x14ac:dyDescent="0.2"/>
    <row r="800" s="124" customFormat="1" ht="12.75" x14ac:dyDescent="0.2"/>
    <row r="801" s="124" customFormat="1" ht="12.75" x14ac:dyDescent="0.2"/>
    <row r="802" s="124" customFormat="1" ht="12.75" x14ac:dyDescent="0.2"/>
    <row r="803" s="124" customFormat="1" ht="12.75" x14ac:dyDescent="0.2"/>
    <row r="804" s="124" customFormat="1" ht="12.75" x14ac:dyDescent="0.2"/>
    <row r="805" s="124" customFormat="1" ht="12.75" x14ac:dyDescent="0.2"/>
    <row r="806" s="124" customFormat="1" ht="12.75" x14ac:dyDescent="0.2"/>
    <row r="807" s="124" customFormat="1" ht="12.75" x14ac:dyDescent="0.2"/>
    <row r="808" s="124" customFormat="1" ht="12.75" x14ac:dyDescent="0.2"/>
    <row r="809" s="124" customFormat="1" ht="12.75" x14ac:dyDescent="0.2"/>
    <row r="810" s="124" customFormat="1" ht="12.75" x14ac:dyDescent="0.2"/>
    <row r="811" s="124" customFormat="1" ht="12.75" x14ac:dyDescent="0.2"/>
    <row r="812" s="124" customFormat="1" ht="12.75" x14ac:dyDescent="0.2"/>
    <row r="813" s="124" customFormat="1" ht="12.75" x14ac:dyDescent="0.2"/>
    <row r="814" s="124" customFormat="1" ht="12.75" x14ac:dyDescent="0.2"/>
    <row r="815" s="124" customFormat="1" ht="12.75" x14ac:dyDescent="0.2"/>
    <row r="816" s="124" customFormat="1" ht="12.75" x14ac:dyDescent="0.2"/>
    <row r="817" s="124" customFormat="1" ht="12.75" x14ac:dyDescent="0.2"/>
    <row r="818" s="124" customFormat="1" ht="12.75" x14ac:dyDescent="0.2"/>
    <row r="819" s="124" customFormat="1" ht="12.75" x14ac:dyDescent="0.2"/>
    <row r="820" s="124" customFormat="1" ht="12.75" x14ac:dyDescent="0.2"/>
    <row r="821" s="124" customFormat="1" ht="12.75" x14ac:dyDescent="0.2"/>
    <row r="822" s="124" customFormat="1" ht="12.75" x14ac:dyDescent="0.2"/>
    <row r="823" s="124" customFormat="1" ht="12.75" x14ac:dyDescent="0.2"/>
    <row r="824" s="124" customFormat="1" ht="12.75" x14ac:dyDescent="0.2"/>
    <row r="825" s="124" customFormat="1" ht="12.75" x14ac:dyDescent="0.2"/>
    <row r="826" s="124" customFormat="1" ht="12.75" x14ac:dyDescent="0.2"/>
    <row r="827" s="124" customFormat="1" ht="12.75" x14ac:dyDescent="0.2"/>
    <row r="828" s="124" customFormat="1" ht="12.75" x14ac:dyDescent="0.2"/>
    <row r="829" s="124" customFormat="1" ht="12.75" x14ac:dyDescent="0.2"/>
    <row r="830" s="124" customFormat="1" ht="12.75" x14ac:dyDescent="0.2"/>
    <row r="831" s="124" customFormat="1" ht="12.75" x14ac:dyDescent="0.2"/>
    <row r="832" s="124" customFormat="1" ht="12.75" x14ac:dyDescent="0.2"/>
    <row r="833" s="124" customFormat="1" ht="12.75" x14ac:dyDescent="0.2"/>
    <row r="834" s="124" customFormat="1" ht="12.75" x14ac:dyDescent="0.2"/>
    <row r="835" s="124" customFormat="1" ht="12.75" x14ac:dyDescent="0.2"/>
    <row r="836" s="124" customFormat="1" ht="12.75" x14ac:dyDescent="0.2"/>
    <row r="837" s="124" customFormat="1" ht="12.75" x14ac:dyDescent="0.2"/>
    <row r="838" s="124" customFormat="1" ht="12.75" x14ac:dyDescent="0.2"/>
    <row r="839" s="124" customFormat="1" ht="12.75" x14ac:dyDescent="0.2"/>
    <row r="840" s="124" customFormat="1" ht="12.75" x14ac:dyDescent="0.2"/>
    <row r="841" s="124" customFormat="1" ht="12.75" x14ac:dyDescent="0.2"/>
    <row r="842" s="124" customFormat="1" ht="12.75" x14ac:dyDescent="0.2"/>
    <row r="843" s="124" customFormat="1" ht="12.75" x14ac:dyDescent="0.2"/>
    <row r="844" s="124" customFormat="1" ht="12.75" x14ac:dyDescent="0.2"/>
    <row r="845" s="124" customFormat="1" ht="12.75" x14ac:dyDescent="0.2"/>
    <row r="846" s="124" customFormat="1" ht="12.75" x14ac:dyDescent="0.2"/>
    <row r="847" s="124" customFormat="1" ht="12.75" x14ac:dyDescent="0.2"/>
    <row r="848" s="124" customFormat="1" ht="12.75" x14ac:dyDescent="0.2"/>
    <row r="849" s="124" customFormat="1" ht="12.75" x14ac:dyDescent="0.2"/>
    <row r="850" s="124" customFormat="1" ht="12.75" x14ac:dyDescent="0.2"/>
    <row r="851" s="124" customFormat="1" ht="12.75" x14ac:dyDescent="0.2"/>
    <row r="852" s="124" customFormat="1" ht="12.75" x14ac:dyDescent="0.2"/>
    <row r="853" s="124" customFormat="1" ht="12.75" x14ac:dyDescent="0.2"/>
    <row r="854" s="124" customFormat="1" ht="12.75" x14ac:dyDescent="0.2"/>
    <row r="855" s="124" customFormat="1" ht="12.75" x14ac:dyDescent="0.2"/>
    <row r="856" s="124" customFormat="1" ht="12.75" x14ac:dyDescent="0.2"/>
    <row r="857" s="124" customFormat="1" ht="12.75" x14ac:dyDescent="0.2"/>
    <row r="858" s="124" customFormat="1" ht="12.75" x14ac:dyDescent="0.2"/>
    <row r="859" s="124" customFormat="1" ht="12.75" x14ac:dyDescent="0.2"/>
    <row r="860" s="124" customFormat="1" ht="12.75" x14ac:dyDescent="0.2"/>
    <row r="861" s="124" customFormat="1" ht="12.75" x14ac:dyDescent="0.2"/>
    <row r="862" s="124" customFormat="1" ht="12.75" x14ac:dyDescent="0.2"/>
    <row r="863" s="124" customFormat="1" ht="12.75" x14ac:dyDescent="0.2"/>
    <row r="864" s="124" customFormat="1" ht="12.75" x14ac:dyDescent="0.2"/>
    <row r="865" s="124" customFormat="1" ht="12.75" x14ac:dyDescent="0.2"/>
    <row r="866" s="124" customFormat="1" ht="12.75" x14ac:dyDescent="0.2"/>
    <row r="867" s="124" customFormat="1" ht="12.75" x14ac:dyDescent="0.2"/>
    <row r="868" s="124" customFormat="1" ht="12.75" x14ac:dyDescent="0.2"/>
    <row r="869" s="124" customFormat="1" ht="12.75" x14ac:dyDescent="0.2"/>
    <row r="870" s="124" customFormat="1" ht="12.75" x14ac:dyDescent="0.2"/>
    <row r="871" s="124" customFormat="1" ht="12.75" x14ac:dyDescent="0.2"/>
    <row r="872" s="124" customFormat="1" ht="12.75" x14ac:dyDescent="0.2"/>
    <row r="873" s="124" customFormat="1" ht="12.75" x14ac:dyDescent="0.2"/>
    <row r="874" s="124" customFormat="1" ht="12.75" x14ac:dyDescent="0.2"/>
    <row r="875" s="124" customFormat="1" ht="12.75" x14ac:dyDescent="0.2"/>
    <row r="876" s="124" customFormat="1" ht="12.75" x14ac:dyDescent="0.2"/>
    <row r="877" s="124" customFormat="1" ht="12.75" x14ac:dyDescent="0.2"/>
    <row r="878" s="124" customFormat="1" ht="12.75" x14ac:dyDescent="0.2"/>
    <row r="879" s="124" customFormat="1" ht="12.75" x14ac:dyDescent="0.2"/>
    <row r="880" s="124" customFormat="1" ht="12.75" x14ac:dyDescent="0.2"/>
    <row r="881" s="124" customFormat="1" ht="12.75" x14ac:dyDescent="0.2"/>
    <row r="882" s="124" customFormat="1" ht="12.75" x14ac:dyDescent="0.2"/>
    <row r="883" s="124" customFormat="1" ht="12.75" x14ac:dyDescent="0.2"/>
    <row r="884" s="124" customFormat="1" ht="12.75" x14ac:dyDescent="0.2"/>
    <row r="885" s="124" customFormat="1" ht="12.75" x14ac:dyDescent="0.2"/>
    <row r="886" s="124" customFormat="1" ht="12.75" x14ac:dyDescent="0.2"/>
    <row r="887" s="124" customFormat="1" ht="12.75" x14ac:dyDescent="0.2"/>
    <row r="888" s="124" customFormat="1" ht="12.75" x14ac:dyDescent="0.2"/>
    <row r="889" s="124" customFormat="1" ht="12.75" x14ac:dyDescent="0.2"/>
    <row r="890" s="124" customFormat="1" ht="12.75" x14ac:dyDescent="0.2"/>
    <row r="891" s="124" customFormat="1" ht="12.75" x14ac:dyDescent="0.2"/>
    <row r="892" s="124" customFormat="1" ht="12.75" x14ac:dyDescent="0.2"/>
    <row r="893" s="124" customFormat="1" ht="12.75" x14ac:dyDescent="0.2"/>
    <row r="894" s="124" customFormat="1" ht="12.75" x14ac:dyDescent="0.2"/>
    <row r="895" s="124" customFormat="1" ht="12.75" x14ac:dyDescent="0.2"/>
    <row r="896" s="124" customFormat="1" ht="12.75" x14ac:dyDescent="0.2"/>
    <row r="897" s="124" customFormat="1" ht="12.75" x14ac:dyDescent="0.2"/>
    <row r="898" s="124" customFormat="1" ht="12.75" x14ac:dyDescent="0.2"/>
    <row r="899" s="124" customFormat="1" ht="12.75" x14ac:dyDescent="0.2"/>
    <row r="900" s="124" customFormat="1" ht="12.75" x14ac:dyDescent="0.2"/>
    <row r="901" s="124" customFormat="1" ht="12.75" x14ac:dyDescent="0.2"/>
    <row r="902" s="124" customFormat="1" ht="12.75" x14ac:dyDescent="0.2"/>
    <row r="903" s="124" customFormat="1" ht="12.75" x14ac:dyDescent="0.2"/>
    <row r="904" s="124" customFormat="1" ht="12.75" x14ac:dyDescent="0.2"/>
    <row r="905" s="124" customFormat="1" ht="12.75" x14ac:dyDescent="0.2"/>
    <row r="906" s="124" customFormat="1" ht="12.75" x14ac:dyDescent="0.2"/>
    <row r="907" s="124" customFormat="1" ht="12.75" x14ac:dyDescent="0.2"/>
    <row r="908" s="124" customFormat="1" ht="12.75" x14ac:dyDescent="0.2"/>
    <row r="909" s="124" customFormat="1" ht="12.75" x14ac:dyDescent="0.2"/>
    <row r="910" s="124" customFormat="1" ht="12.75" x14ac:dyDescent="0.2"/>
    <row r="911" s="124" customFormat="1" ht="12.75" x14ac:dyDescent="0.2"/>
    <row r="912" s="124" customFormat="1" ht="12.75" x14ac:dyDescent="0.2"/>
    <row r="913" s="124" customFormat="1" ht="12.75" x14ac:dyDescent="0.2"/>
    <row r="914" s="124" customFormat="1" ht="12.75" x14ac:dyDescent="0.2"/>
    <row r="915" s="124" customFormat="1" ht="12.75" x14ac:dyDescent="0.2"/>
    <row r="916" s="124" customFormat="1" ht="12.75" x14ac:dyDescent="0.2"/>
    <row r="917" s="124" customFormat="1" ht="12.75" x14ac:dyDescent="0.2"/>
    <row r="918" s="124" customFormat="1" ht="12.75" x14ac:dyDescent="0.2"/>
    <row r="919" s="124" customFormat="1" ht="12.75" x14ac:dyDescent="0.2"/>
    <row r="920" s="124" customFormat="1" ht="12.75" x14ac:dyDescent="0.2"/>
    <row r="921" s="124" customFormat="1" ht="12.75" x14ac:dyDescent="0.2"/>
    <row r="922" s="124" customFormat="1" ht="12.75" x14ac:dyDescent="0.2"/>
  </sheetData>
  <mergeCells count="6">
    <mergeCell ref="A6:B6"/>
    <mergeCell ref="F4:H4"/>
    <mergeCell ref="A2:H2"/>
    <mergeCell ref="A4:A5"/>
    <mergeCell ref="B4:B5"/>
    <mergeCell ref="C4:E4"/>
  </mergeCells>
  <phoneticPr fontId="3" type="noConversion"/>
  <conditionalFormatting sqref="C16:G55">
    <cfRule type="containsBlanks" dxfId="75" priority="2">
      <formula>LEN(TRIM(C16))=0</formula>
    </cfRule>
  </conditionalFormatting>
  <conditionalFormatting sqref="E9:E13">
    <cfRule type="containsBlanks" dxfId="74" priority="3">
      <formula>LEN(TRIM(E9))=0</formula>
    </cfRule>
  </conditionalFormatting>
  <conditionalFormatting sqref="H9:H14">
    <cfRule type="containsBlanks" dxfId="73" priority="15">
      <formula>LEN(TRIM(H9))=0</formula>
    </cfRule>
  </conditionalFormatting>
  <conditionalFormatting sqref="H16:H56">
    <cfRule type="containsBlanks" dxfId="72" priority="1">
      <formula>LEN(TRIM(H16))=0</formula>
    </cfRule>
  </conditionalFormatting>
  <pageMargins left="0" right="0" top="0" bottom="0" header="0" footer="0"/>
  <pageSetup paperSize="10" orientation="portrait" verticalDpi="0" r:id="rId1"/>
  <ignoredErrors>
    <ignoredError sqref="B2 F1:H4 B1 A3:B5 C1:D3 C4" numberStoredAsText="1"/>
    <ignoredError sqref="H15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 codeName="Hoja6">
    <tabColor rgb="FFD9EFFF"/>
  </sheetPr>
  <dimension ref="A1:J122"/>
  <sheetViews>
    <sheetView showGridLines="0" topLeftCell="A49" zoomScaleNormal="100" workbookViewId="0">
      <selection activeCell="A62" sqref="A62:H122"/>
    </sheetView>
  </sheetViews>
  <sheetFormatPr baseColWidth="10" defaultColWidth="11.42578125" defaultRowHeight="12.75" x14ac:dyDescent="0.25"/>
  <cols>
    <col min="1" max="1" width="7.7109375" style="35" customWidth="1"/>
    <col min="2" max="2" width="56.140625" style="35" customWidth="1"/>
    <col min="3" max="4" width="5.85546875" style="35" customWidth="1"/>
    <col min="5" max="5" width="4.85546875" style="35" customWidth="1"/>
    <col min="6" max="7" width="5.85546875" style="35" customWidth="1"/>
    <col min="8" max="8" width="4.85546875" style="35" customWidth="1"/>
    <col min="9" max="16384" width="11.42578125" style="35"/>
  </cols>
  <sheetData>
    <row r="1" spans="1:10" ht="15" customHeight="1" x14ac:dyDescent="0.25">
      <c r="A1" s="72" t="s">
        <v>333</v>
      </c>
      <c r="B1" s="72"/>
      <c r="C1" s="72"/>
      <c r="D1" s="72"/>
      <c r="E1" s="72"/>
    </row>
    <row r="2" spans="1:10" ht="13.5" x14ac:dyDescent="0.25">
      <c r="A2" s="283" t="s">
        <v>375</v>
      </c>
      <c r="B2" s="283"/>
      <c r="C2" s="283"/>
      <c r="D2" s="283"/>
      <c r="E2" s="283"/>
    </row>
    <row r="3" spans="1:10" ht="4.3499999999999996" customHeight="1" x14ac:dyDescent="0.25">
      <c r="A3" s="46"/>
      <c r="B3" s="46"/>
      <c r="C3" s="46"/>
      <c r="D3" s="46"/>
      <c r="E3" s="46"/>
    </row>
    <row r="4" spans="1:10" ht="14.1" customHeight="1" x14ac:dyDescent="0.25">
      <c r="A4" s="284" t="s">
        <v>31</v>
      </c>
      <c r="B4" s="284" t="s">
        <v>4</v>
      </c>
      <c r="C4" s="281" t="s">
        <v>352</v>
      </c>
      <c r="D4" s="282"/>
      <c r="E4" s="159" t="s">
        <v>32</v>
      </c>
      <c r="F4" s="281" t="s">
        <v>234</v>
      </c>
      <c r="G4" s="282"/>
      <c r="H4" s="159" t="s">
        <v>32</v>
      </c>
    </row>
    <row r="5" spans="1:10" ht="14.1" customHeight="1" x14ac:dyDescent="0.25">
      <c r="A5" s="285"/>
      <c r="B5" s="285"/>
      <c r="C5" s="154">
        <v>2023</v>
      </c>
      <c r="D5" s="155" t="s">
        <v>326</v>
      </c>
      <c r="E5" s="160" t="s">
        <v>33</v>
      </c>
      <c r="F5" s="154">
        <v>2023</v>
      </c>
      <c r="G5" s="155" t="s">
        <v>326</v>
      </c>
      <c r="H5" s="217" t="s">
        <v>33</v>
      </c>
    </row>
    <row r="6" spans="1:10" ht="3" customHeight="1" x14ac:dyDescent="0.25">
      <c r="A6" s="93"/>
      <c r="B6" s="93"/>
      <c r="C6" s="57"/>
      <c r="D6" s="57"/>
      <c r="E6" s="93"/>
      <c r="F6" s="57"/>
      <c r="G6" s="57"/>
      <c r="H6" s="93"/>
    </row>
    <row r="7" spans="1:10" ht="11.1" customHeight="1" x14ac:dyDescent="0.25">
      <c r="A7" s="87" t="s">
        <v>64</v>
      </c>
      <c r="B7" s="13" t="s">
        <v>242</v>
      </c>
      <c r="C7" s="126">
        <v>257867.56430099995</v>
      </c>
      <c r="D7" s="126">
        <v>251420.07118999987</v>
      </c>
      <c r="E7" s="185">
        <f>IFERROR(((D7/C7-1)),"")</f>
        <v>-2.5003117893005466E-2</v>
      </c>
      <c r="F7" s="126">
        <v>114582.75127899996</v>
      </c>
      <c r="G7" s="126">
        <v>87016.164809999973</v>
      </c>
      <c r="H7" s="194">
        <f>IFERROR(((G7/F7-1)),"")</f>
        <v>-0.24058234037230897</v>
      </c>
    </row>
    <row r="8" spans="1:10" ht="11.1" customHeight="1" x14ac:dyDescent="0.25">
      <c r="A8" s="87" t="s">
        <v>10</v>
      </c>
      <c r="B8" s="13" t="s">
        <v>205</v>
      </c>
      <c r="C8" s="126">
        <v>277881.32276000024</v>
      </c>
      <c r="D8" s="126">
        <v>147682.82235800012</v>
      </c>
      <c r="E8" s="185">
        <f t="shared" ref="E8:E57" si="0">IFERROR(((D8/C8-1)),"")</f>
        <v>-0.46853994758924333</v>
      </c>
      <c r="F8" s="126">
        <v>1372.0805000000003</v>
      </c>
      <c r="G8" s="126">
        <v>1405.9395999999997</v>
      </c>
      <c r="H8" s="194">
        <f t="shared" ref="H8:H57" si="1">IFERROR(((G8/F8-1)),"")</f>
        <v>2.4677196418139813E-2</v>
      </c>
      <c r="I8" s="121"/>
      <c r="J8" s="121"/>
    </row>
    <row r="9" spans="1:10" ht="11.1" customHeight="1" x14ac:dyDescent="0.25">
      <c r="A9" s="87" t="s">
        <v>68</v>
      </c>
      <c r="B9" s="13" t="s">
        <v>243</v>
      </c>
      <c r="C9" s="126">
        <v>33636.346018999997</v>
      </c>
      <c r="D9" s="126">
        <v>50040.851913000013</v>
      </c>
      <c r="E9" s="185">
        <f t="shared" si="0"/>
        <v>0.48770178201680059</v>
      </c>
      <c r="F9" s="126">
        <v>1617.7472130000001</v>
      </c>
      <c r="G9" s="126">
        <v>615.99526800000012</v>
      </c>
      <c r="H9" s="194">
        <f t="shared" si="1"/>
        <v>-0.61922650025297865</v>
      </c>
      <c r="I9" s="121"/>
      <c r="J9" s="121"/>
    </row>
    <row r="10" spans="1:10" ht="11.1" customHeight="1" x14ac:dyDescent="0.25">
      <c r="A10" s="87" t="s">
        <v>9</v>
      </c>
      <c r="B10" s="13" t="s">
        <v>299</v>
      </c>
      <c r="C10" s="126">
        <v>26664.16222100001</v>
      </c>
      <c r="D10" s="126">
        <v>59002.284153000008</v>
      </c>
      <c r="E10" s="185">
        <f t="shared" si="0"/>
        <v>1.2127934740260216</v>
      </c>
      <c r="F10" s="126">
        <v>4990.5167019999999</v>
      </c>
      <c r="G10" s="126">
        <v>7568.239950000001</v>
      </c>
      <c r="H10" s="194">
        <f t="shared" si="1"/>
        <v>0.5165243204109411</v>
      </c>
      <c r="I10" s="121"/>
      <c r="J10" s="121"/>
    </row>
    <row r="11" spans="1:10" ht="11.1" customHeight="1" x14ac:dyDescent="0.25">
      <c r="A11" s="87" t="s">
        <v>11</v>
      </c>
      <c r="B11" s="13" t="s">
        <v>206</v>
      </c>
      <c r="C11" s="126">
        <v>179842.07912599988</v>
      </c>
      <c r="D11" s="126">
        <v>66653.712628999972</v>
      </c>
      <c r="E11" s="185">
        <f t="shared" si="0"/>
        <v>-0.62937643429766266</v>
      </c>
      <c r="F11" s="126">
        <v>1794.758493</v>
      </c>
      <c r="G11" s="126">
        <v>129.37320099999999</v>
      </c>
      <c r="H11" s="194">
        <f t="shared" si="1"/>
        <v>-0.9279160948369447</v>
      </c>
      <c r="I11" s="121"/>
      <c r="J11" s="121"/>
    </row>
    <row r="12" spans="1:10" ht="11.1" customHeight="1" x14ac:dyDescent="0.25">
      <c r="A12" s="87" t="s">
        <v>69</v>
      </c>
      <c r="B12" s="13" t="s">
        <v>301</v>
      </c>
      <c r="C12" s="126">
        <v>22022.945991000001</v>
      </c>
      <c r="D12" s="126">
        <v>26616.562175000003</v>
      </c>
      <c r="E12" s="185">
        <f t="shared" si="0"/>
        <v>0.20858318346134297</v>
      </c>
      <c r="F12" s="126">
        <v>3983.5670700000001</v>
      </c>
      <c r="G12" s="126">
        <v>6146.7329759999993</v>
      </c>
      <c r="H12" s="194">
        <f t="shared" si="1"/>
        <v>0.5430223385193309</v>
      </c>
      <c r="I12" s="121"/>
      <c r="J12" s="121"/>
    </row>
    <row r="13" spans="1:10" ht="11.1" customHeight="1" x14ac:dyDescent="0.25">
      <c r="A13" s="87" t="s">
        <v>35</v>
      </c>
      <c r="B13" s="13" t="s">
        <v>300</v>
      </c>
      <c r="C13" s="126">
        <v>90926.765896000012</v>
      </c>
      <c r="D13" s="126">
        <v>80740.776527000009</v>
      </c>
      <c r="E13" s="185">
        <f t="shared" si="0"/>
        <v>-0.1120241027889467</v>
      </c>
      <c r="F13" s="126">
        <v>24908.044568000001</v>
      </c>
      <c r="G13" s="126">
        <v>22578.193284000001</v>
      </c>
      <c r="H13" s="194">
        <f t="shared" si="1"/>
        <v>-9.3538104833537195E-2</v>
      </c>
      <c r="I13" s="121"/>
      <c r="J13" s="121"/>
    </row>
    <row r="14" spans="1:10" ht="11.1" customHeight="1" x14ac:dyDescent="0.25">
      <c r="A14" s="87" t="s">
        <v>12</v>
      </c>
      <c r="B14" s="13" t="s">
        <v>207</v>
      </c>
      <c r="C14" s="126">
        <v>27712.630643999997</v>
      </c>
      <c r="D14" s="126">
        <v>21129.115579000001</v>
      </c>
      <c r="E14" s="185">
        <f t="shared" si="0"/>
        <v>-0.2375636997285705</v>
      </c>
      <c r="F14" s="126">
        <v>6969.4257759999964</v>
      </c>
      <c r="G14" s="126">
        <v>5102.8570200000004</v>
      </c>
      <c r="H14" s="194">
        <f t="shared" si="1"/>
        <v>-0.26782245998339438</v>
      </c>
      <c r="I14" s="121"/>
      <c r="J14" s="121"/>
    </row>
    <row r="15" spans="1:10" ht="11.1" customHeight="1" x14ac:dyDescent="0.25">
      <c r="A15" s="87" t="s">
        <v>88</v>
      </c>
      <c r="B15" s="13" t="s">
        <v>244</v>
      </c>
      <c r="C15" s="126">
        <v>42929.220633000012</v>
      </c>
      <c r="D15" s="126">
        <v>28970.498358000004</v>
      </c>
      <c r="E15" s="185">
        <f t="shared" si="0"/>
        <v>-0.32515666646577401</v>
      </c>
      <c r="F15" s="126">
        <v>6160.2178269999995</v>
      </c>
      <c r="G15" s="126">
        <v>3125.3137139999999</v>
      </c>
      <c r="H15" s="194">
        <f t="shared" si="1"/>
        <v>-0.49266181784970831</v>
      </c>
      <c r="I15" s="121"/>
      <c r="J15" s="121"/>
    </row>
    <row r="16" spans="1:10" ht="11.1" customHeight="1" x14ac:dyDescent="0.25">
      <c r="A16" s="87" t="s">
        <v>201</v>
      </c>
      <c r="B16" s="13" t="s">
        <v>302</v>
      </c>
      <c r="C16" s="126">
        <v>364.07047</v>
      </c>
      <c r="D16" s="126">
        <v>580.06680300000005</v>
      </c>
      <c r="E16" s="185">
        <f t="shared" si="0"/>
        <v>0.59328166055324405</v>
      </c>
      <c r="F16" s="126">
        <v>126.18057</v>
      </c>
      <c r="G16" s="126">
        <v>116.8788</v>
      </c>
      <c r="H16" s="194">
        <f t="shared" si="1"/>
        <v>-7.3717926618971585E-2</v>
      </c>
      <c r="I16" s="121"/>
      <c r="J16" s="121"/>
    </row>
    <row r="17" spans="1:10" ht="11.1" customHeight="1" x14ac:dyDescent="0.25">
      <c r="A17" s="87" t="s">
        <v>90</v>
      </c>
      <c r="B17" s="13" t="s">
        <v>246</v>
      </c>
      <c r="C17" s="126">
        <v>13438.647223000002</v>
      </c>
      <c r="D17" s="126">
        <v>14961.832205000002</v>
      </c>
      <c r="E17" s="185">
        <f t="shared" si="0"/>
        <v>0.11334362430417078</v>
      </c>
      <c r="F17" s="126">
        <v>2641.2970079999991</v>
      </c>
      <c r="G17" s="126">
        <v>3195.8856610000012</v>
      </c>
      <c r="H17" s="194">
        <f t="shared" si="1"/>
        <v>0.2099683039507696</v>
      </c>
      <c r="J17" s="121"/>
    </row>
    <row r="18" spans="1:10" ht="11.1" customHeight="1" x14ac:dyDescent="0.25">
      <c r="A18" s="87" t="s">
        <v>13</v>
      </c>
      <c r="B18" s="13" t="s">
        <v>208</v>
      </c>
      <c r="C18" s="126">
        <v>62770.991570000013</v>
      </c>
      <c r="D18" s="126">
        <v>69533.812580000013</v>
      </c>
      <c r="E18" s="185">
        <f t="shared" si="0"/>
        <v>0.1077379987292113</v>
      </c>
      <c r="F18" s="126">
        <v>11240.723399999999</v>
      </c>
      <c r="G18" s="126">
        <v>13742.93642</v>
      </c>
      <c r="H18" s="194">
        <f t="shared" si="1"/>
        <v>0.22260249015646094</v>
      </c>
    </row>
    <row r="19" spans="1:10" ht="11.1" customHeight="1" x14ac:dyDescent="0.25">
      <c r="A19" s="87" t="s">
        <v>65</v>
      </c>
      <c r="B19" s="13" t="s">
        <v>211</v>
      </c>
      <c r="C19" s="126">
        <v>15896.788220999999</v>
      </c>
      <c r="D19" s="126">
        <v>18607.942742000007</v>
      </c>
      <c r="E19" s="185">
        <f t="shared" si="0"/>
        <v>0.17054731328800843</v>
      </c>
      <c r="F19" s="126">
        <v>4300.9046159999998</v>
      </c>
      <c r="G19" s="126">
        <v>4749.3575770000025</v>
      </c>
      <c r="H19" s="194">
        <f t="shared" si="1"/>
        <v>0.10426945050854908</v>
      </c>
    </row>
    <row r="20" spans="1:10" ht="11.1" customHeight="1" x14ac:dyDescent="0.25">
      <c r="A20" s="87" t="s">
        <v>62</v>
      </c>
      <c r="B20" s="13" t="s">
        <v>245</v>
      </c>
      <c r="C20" s="126">
        <v>49906.698156000006</v>
      </c>
      <c r="D20" s="126">
        <v>15585.255862000002</v>
      </c>
      <c r="E20" s="185">
        <f t="shared" si="0"/>
        <v>-0.68771214209998233</v>
      </c>
      <c r="F20" s="126">
        <v>7419.2695749999984</v>
      </c>
      <c r="G20" s="126">
        <v>2305.8575620000001</v>
      </c>
      <c r="H20" s="194">
        <f t="shared" si="1"/>
        <v>-0.68920693085882379</v>
      </c>
    </row>
    <row r="21" spans="1:10" ht="11.1" customHeight="1" x14ac:dyDescent="0.25">
      <c r="A21" s="87" t="s">
        <v>98</v>
      </c>
      <c r="B21" s="13" t="s">
        <v>247</v>
      </c>
      <c r="C21" s="126">
        <v>20926.532988999999</v>
      </c>
      <c r="D21" s="126">
        <v>19520.681441000001</v>
      </c>
      <c r="E21" s="185">
        <f t="shared" si="0"/>
        <v>-6.718033745671026E-2</v>
      </c>
      <c r="F21" s="126">
        <v>4267.9506120000005</v>
      </c>
      <c r="G21" s="126">
        <v>4934.9091090000002</v>
      </c>
      <c r="H21" s="194">
        <f t="shared" si="1"/>
        <v>0.15627137182064454</v>
      </c>
    </row>
    <row r="22" spans="1:10" ht="11.1" customHeight="1" x14ac:dyDescent="0.25">
      <c r="A22" s="87" t="s">
        <v>95</v>
      </c>
      <c r="B22" s="13" t="s">
        <v>209</v>
      </c>
      <c r="C22" s="126">
        <v>30625.897746999995</v>
      </c>
      <c r="D22" s="126">
        <v>14393.884144</v>
      </c>
      <c r="E22" s="185">
        <f t="shared" si="0"/>
        <v>-0.53000939718052931</v>
      </c>
      <c r="F22" s="126">
        <v>3851.6564930000004</v>
      </c>
      <c r="G22" s="126">
        <v>3745.6526649999987</v>
      </c>
      <c r="H22" s="194">
        <f t="shared" si="1"/>
        <v>-2.7521620422966908E-2</v>
      </c>
    </row>
    <row r="23" spans="1:10" ht="11.1" customHeight="1" x14ac:dyDescent="0.25">
      <c r="A23" s="87" t="s">
        <v>93</v>
      </c>
      <c r="B23" s="13" t="s">
        <v>248</v>
      </c>
      <c r="C23" s="126">
        <v>12288.299421999998</v>
      </c>
      <c r="D23" s="126">
        <v>10861.855537000001</v>
      </c>
      <c r="E23" s="185">
        <f t="shared" si="0"/>
        <v>-0.11608147197700969</v>
      </c>
      <c r="F23" s="126">
        <v>2217.9747899999998</v>
      </c>
      <c r="G23" s="126">
        <v>2228.401601</v>
      </c>
      <c r="H23" s="194">
        <f t="shared" si="1"/>
        <v>4.7010502765905127E-3</v>
      </c>
    </row>
    <row r="24" spans="1:10" ht="11.1" customHeight="1" x14ac:dyDescent="0.25">
      <c r="A24" s="87" t="s">
        <v>92</v>
      </c>
      <c r="B24" s="13" t="s">
        <v>252</v>
      </c>
      <c r="C24" s="126">
        <v>10686.314769999999</v>
      </c>
      <c r="D24" s="126">
        <v>12145.317455</v>
      </c>
      <c r="E24" s="185">
        <f t="shared" si="0"/>
        <v>0.136530012113802</v>
      </c>
      <c r="F24" s="126">
        <v>2519.3427739999997</v>
      </c>
      <c r="G24" s="126">
        <v>3111.6154709999996</v>
      </c>
      <c r="H24" s="194">
        <f t="shared" si="1"/>
        <v>0.23509016046261921</v>
      </c>
    </row>
    <row r="25" spans="1:10" ht="11.1" customHeight="1" x14ac:dyDescent="0.25">
      <c r="A25" s="87" t="s">
        <v>101</v>
      </c>
      <c r="B25" s="13" t="s">
        <v>210</v>
      </c>
      <c r="C25" s="126">
        <v>64436.033352000013</v>
      </c>
      <c r="D25" s="126">
        <v>64124.039299999982</v>
      </c>
      <c r="E25" s="185">
        <f t="shared" si="0"/>
        <v>-4.8419189662975981E-3</v>
      </c>
      <c r="F25" s="126">
        <v>1937.8019999999999</v>
      </c>
      <c r="G25" s="126">
        <v>6853.9272999999985</v>
      </c>
      <c r="H25" s="194">
        <f t="shared" si="1"/>
        <v>2.5369595552073942</v>
      </c>
    </row>
    <row r="26" spans="1:10" ht="11.1" customHeight="1" x14ac:dyDescent="0.25">
      <c r="A26" s="87" t="s">
        <v>107</v>
      </c>
      <c r="B26" s="13" t="s">
        <v>216</v>
      </c>
      <c r="C26" s="126">
        <v>275.00060000000002</v>
      </c>
      <c r="D26" s="126">
        <v>330.67741599999999</v>
      </c>
      <c r="E26" s="185">
        <f t="shared" si="0"/>
        <v>0.20246070735845656</v>
      </c>
      <c r="F26" s="126">
        <v>63.21220000000001</v>
      </c>
      <c r="G26" s="126">
        <v>51.632859999999994</v>
      </c>
      <c r="H26" s="194">
        <f t="shared" si="1"/>
        <v>-0.18318204397252447</v>
      </c>
    </row>
    <row r="27" spans="1:10" ht="11.1" customHeight="1" x14ac:dyDescent="0.25">
      <c r="A27" s="87" t="s">
        <v>94</v>
      </c>
      <c r="B27" s="13" t="s">
        <v>250</v>
      </c>
      <c r="C27" s="126">
        <v>29555.288</v>
      </c>
      <c r="D27" s="126">
        <v>33410.648000000001</v>
      </c>
      <c r="E27" s="185">
        <f t="shared" si="0"/>
        <v>0.13044569215498769</v>
      </c>
      <c r="F27" s="126">
        <v>15148.272999999999</v>
      </c>
      <c r="G27" s="126">
        <v>1130.3</v>
      </c>
      <c r="H27" s="194">
        <f t="shared" si="1"/>
        <v>-0.92538423356906763</v>
      </c>
    </row>
    <row r="28" spans="1:10" ht="11.1" customHeight="1" x14ac:dyDescent="0.25">
      <c r="A28" s="87" t="s">
        <v>117</v>
      </c>
      <c r="B28" s="13" t="s">
        <v>256</v>
      </c>
      <c r="C28" s="126">
        <v>15634.233050999999</v>
      </c>
      <c r="D28" s="126">
        <v>25643.18</v>
      </c>
      <c r="E28" s="185">
        <f t="shared" si="0"/>
        <v>0.6401943041497522</v>
      </c>
      <c r="F28" s="126">
        <v>1579.453051</v>
      </c>
      <c r="G28" s="126">
        <v>5720.54</v>
      </c>
      <c r="H28" s="194">
        <f t="shared" si="1"/>
        <v>2.6218487129947619</v>
      </c>
    </row>
    <row r="29" spans="1:10" ht="24" customHeight="1" x14ac:dyDescent="0.25">
      <c r="A29" s="87" t="s">
        <v>96</v>
      </c>
      <c r="B29" s="13" t="s">
        <v>249</v>
      </c>
      <c r="C29" s="126">
        <v>13781.756866999998</v>
      </c>
      <c r="D29" s="126">
        <v>9886.1154690000003</v>
      </c>
      <c r="E29" s="185">
        <f t="shared" si="0"/>
        <v>-0.28266653051527801</v>
      </c>
      <c r="F29" s="126">
        <v>3496.5414839999989</v>
      </c>
      <c r="G29" s="126">
        <v>2157.9025590000006</v>
      </c>
      <c r="H29" s="194">
        <f t="shared" si="1"/>
        <v>-0.38284657314250203</v>
      </c>
    </row>
    <row r="30" spans="1:10" ht="11.1" customHeight="1" x14ac:dyDescent="0.25">
      <c r="A30" s="87" t="s">
        <v>178</v>
      </c>
      <c r="B30" s="13" t="s">
        <v>254</v>
      </c>
      <c r="C30" s="126">
        <v>19318.427499999998</v>
      </c>
      <c r="D30" s="126">
        <v>23973.112477999995</v>
      </c>
      <c r="E30" s="185">
        <f>IFERROR(((D30/C30-1)),"")</f>
        <v>0.24094533460345047</v>
      </c>
      <c r="F30" s="126">
        <v>2611.4460000000004</v>
      </c>
      <c r="G30" s="126">
        <v>4191.2939999999999</v>
      </c>
      <c r="H30" s="194">
        <f t="shared" si="1"/>
        <v>0.60497057951801381</v>
      </c>
    </row>
    <row r="31" spans="1:10" ht="11.1" customHeight="1" x14ac:dyDescent="0.25">
      <c r="A31" s="87" t="s">
        <v>179</v>
      </c>
      <c r="B31" s="13" t="s">
        <v>272</v>
      </c>
      <c r="C31" s="126">
        <v>685.7769199999999</v>
      </c>
      <c r="D31" s="126">
        <v>3310.7295949999998</v>
      </c>
      <c r="E31" s="185">
        <f t="shared" si="0"/>
        <v>3.8277063552969972</v>
      </c>
      <c r="F31" s="126">
        <v>158.405</v>
      </c>
      <c r="G31" s="126">
        <v>316.32987599999996</v>
      </c>
      <c r="H31" s="194">
        <f t="shared" si="1"/>
        <v>0.99696900981660908</v>
      </c>
    </row>
    <row r="32" spans="1:10" ht="11.1" customHeight="1" x14ac:dyDescent="0.25">
      <c r="A32" s="87" t="s">
        <v>100</v>
      </c>
      <c r="B32" s="13" t="s">
        <v>374</v>
      </c>
      <c r="C32" s="126">
        <v>3222.029051</v>
      </c>
      <c r="D32" s="126">
        <v>2353.8216629999997</v>
      </c>
      <c r="E32" s="185">
        <f t="shared" si="0"/>
        <v>-0.2694598261708846</v>
      </c>
      <c r="F32" s="126">
        <v>556.93672400000003</v>
      </c>
      <c r="G32" s="126">
        <v>1067.0641599999999</v>
      </c>
      <c r="H32" s="194">
        <f t="shared" si="1"/>
        <v>0.91595223302243545</v>
      </c>
    </row>
    <row r="33" spans="1:8" ht="11.1" customHeight="1" x14ac:dyDescent="0.25">
      <c r="A33" s="87" t="s">
        <v>104</v>
      </c>
      <c r="B33" s="13" t="s">
        <v>215</v>
      </c>
      <c r="C33" s="126">
        <v>51361.802001000004</v>
      </c>
      <c r="D33" s="126">
        <v>23900.559999999998</v>
      </c>
      <c r="E33" s="185">
        <f t="shared" si="0"/>
        <v>-0.53466274412384007</v>
      </c>
      <c r="F33" s="126">
        <v>3538.06</v>
      </c>
      <c r="G33" s="126">
        <v>4472.9400000000005</v>
      </c>
      <c r="H33" s="194">
        <f t="shared" si="1"/>
        <v>0.26423520234252695</v>
      </c>
    </row>
    <row r="34" spans="1:8" ht="11.1" customHeight="1" x14ac:dyDescent="0.25">
      <c r="A34" s="87" t="s">
        <v>67</v>
      </c>
      <c r="B34" s="13" t="s">
        <v>253</v>
      </c>
      <c r="C34" s="126">
        <v>28797.979864000001</v>
      </c>
      <c r="D34" s="126">
        <v>27464.239818000002</v>
      </c>
      <c r="E34" s="185">
        <f t="shared" si="0"/>
        <v>-4.6313666871726999E-2</v>
      </c>
      <c r="F34" s="126">
        <v>4169.2641120000008</v>
      </c>
      <c r="G34" s="126">
        <v>3843.6190410000004</v>
      </c>
      <c r="H34" s="194">
        <f t="shared" si="1"/>
        <v>-7.810612670536432E-2</v>
      </c>
    </row>
    <row r="35" spans="1:8" ht="11.1" customHeight="1" x14ac:dyDescent="0.25">
      <c r="A35" s="87" t="s">
        <v>89</v>
      </c>
      <c r="B35" s="13" t="s">
        <v>212</v>
      </c>
      <c r="C35" s="126">
        <v>12340.4383</v>
      </c>
      <c r="D35" s="126">
        <v>5639.1920910000008</v>
      </c>
      <c r="E35" s="185">
        <f t="shared" si="0"/>
        <v>-0.54303145853417534</v>
      </c>
      <c r="F35" s="126">
        <v>2448.8854990000004</v>
      </c>
      <c r="G35" s="126">
        <v>1398.7914580000001</v>
      </c>
      <c r="H35" s="194">
        <f t="shared" si="1"/>
        <v>-0.42880487529074141</v>
      </c>
    </row>
    <row r="36" spans="1:8" ht="11.1" customHeight="1" x14ac:dyDescent="0.25">
      <c r="A36" s="87" t="s">
        <v>108</v>
      </c>
      <c r="B36" s="13" t="s">
        <v>213</v>
      </c>
      <c r="C36" s="126">
        <v>7792.0002000000004</v>
      </c>
      <c r="D36" s="126">
        <v>10579.226000000001</v>
      </c>
      <c r="E36" s="185">
        <f t="shared" si="0"/>
        <v>0.35770350724580324</v>
      </c>
      <c r="F36" s="126">
        <v>1310</v>
      </c>
      <c r="G36" s="126">
        <v>2726.0010000000002</v>
      </c>
      <c r="H36" s="194">
        <f t="shared" si="1"/>
        <v>1.0809167938931301</v>
      </c>
    </row>
    <row r="37" spans="1:8" ht="11.1" customHeight="1" x14ac:dyDescent="0.25">
      <c r="A37" s="87" t="s">
        <v>103</v>
      </c>
      <c r="B37" s="13" t="s">
        <v>214</v>
      </c>
      <c r="C37" s="126">
        <v>10429.498778000001</v>
      </c>
      <c r="D37" s="126">
        <v>9653.1525500000007</v>
      </c>
      <c r="E37" s="185">
        <f t="shared" si="0"/>
        <v>-7.4437539571664324E-2</v>
      </c>
      <c r="F37" s="126">
        <v>2249.4146200000018</v>
      </c>
      <c r="G37" s="126">
        <v>2210.4641549999997</v>
      </c>
      <c r="H37" s="194">
        <f t="shared" si="1"/>
        <v>-1.7315822816160953E-2</v>
      </c>
    </row>
    <row r="38" spans="1:8" ht="11.1" customHeight="1" x14ac:dyDescent="0.25">
      <c r="A38" s="87" t="s">
        <v>99</v>
      </c>
      <c r="B38" s="13" t="s">
        <v>255</v>
      </c>
      <c r="C38" s="126">
        <v>5092.3228039999995</v>
      </c>
      <c r="D38" s="126">
        <v>5547.3356599999997</v>
      </c>
      <c r="E38" s="185">
        <f t="shared" si="0"/>
        <v>8.9352712605451856E-2</v>
      </c>
      <c r="F38" s="126">
        <v>1125.1478910000001</v>
      </c>
      <c r="G38" s="126">
        <v>1128.5021880000002</v>
      </c>
      <c r="H38" s="194">
        <f t="shared" si="1"/>
        <v>2.9812054280426992E-3</v>
      </c>
    </row>
    <row r="39" spans="1:8" ht="11.1" customHeight="1" x14ac:dyDescent="0.25">
      <c r="A39" s="87" t="s">
        <v>238</v>
      </c>
      <c r="B39" s="13" t="s">
        <v>257</v>
      </c>
      <c r="C39" s="126">
        <v>7012.7263919999987</v>
      </c>
      <c r="D39" s="126">
        <v>7860.8022699999983</v>
      </c>
      <c r="E39" s="185">
        <f t="shared" si="0"/>
        <v>0.1209338323775857</v>
      </c>
      <c r="F39" s="126">
        <v>866.7422170000001</v>
      </c>
      <c r="G39" s="126">
        <v>1730.4353699999997</v>
      </c>
      <c r="H39" s="194">
        <f t="shared" si="1"/>
        <v>0.99648215589341649</v>
      </c>
    </row>
    <row r="40" spans="1:8" ht="11.1" customHeight="1" x14ac:dyDescent="0.25">
      <c r="A40" s="87" t="s">
        <v>113</v>
      </c>
      <c r="B40" s="13" t="s">
        <v>220</v>
      </c>
      <c r="C40" s="126">
        <v>996.2026370000001</v>
      </c>
      <c r="D40" s="126">
        <v>2672.3160210000001</v>
      </c>
      <c r="E40" s="185">
        <f t="shared" si="0"/>
        <v>1.6825024565760107</v>
      </c>
      <c r="F40" s="126">
        <v>200.969155</v>
      </c>
      <c r="G40" s="126">
        <v>271.64980999999995</v>
      </c>
      <c r="H40" s="194">
        <f t="shared" si="1"/>
        <v>0.35169902067807346</v>
      </c>
    </row>
    <row r="41" spans="1:8" ht="11.1" customHeight="1" x14ac:dyDescent="0.25">
      <c r="A41" s="87" t="s">
        <v>97</v>
      </c>
      <c r="B41" s="13" t="s">
        <v>218</v>
      </c>
      <c r="C41" s="126">
        <v>7029.5904019999998</v>
      </c>
      <c r="D41" s="126">
        <v>9518.7395589999996</v>
      </c>
      <c r="E41" s="185">
        <f t="shared" si="0"/>
        <v>0.35409590241442923</v>
      </c>
      <c r="F41" s="126">
        <v>1213.8011729999998</v>
      </c>
      <c r="G41" s="126">
        <v>1705.1199209999995</v>
      </c>
      <c r="H41" s="194">
        <f t="shared" si="1"/>
        <v>0.40477695929858837</v>
      </c>
    </row>
    <row r="42" spans="1:8" ht="11.1" customHeight="1" x14ac:dyDescent="0.25">
      <c r="A42" s="87" t="s">
        <v>106</v>
      </c>
      <c r="B42" s="13" t="s">
        <v>217</v>
      </c>
      <c r="C42" s="126">
        <v>10434.188430000002</v>
      </c>
      <c r="D42" s="126">
        <v>6185.7327610000011</v>
      </c>
      <c r="E42" s="185">
        <f t="shared" si="0"/>
        <v>-0.40716685322501889</v>
      </c>
      <c r="F42" s="126">
        <v>1999.0540450000003</v>
      </c>
      <c r="G42" s="126">
        <v>1400.5355870000003</v>
      </c>
      <c r="H42" s="194">
        <f t="shared" si="1"/>
        <v>-0.29940083886026203</v>
      </c>
    </row>
    <row r="43" spans="1:8" ht="11.1" customHeight="1" x14ac:dyDescent="0.25">
      <c r="A43" s="87" t="s">
        <v>111</v>
      </c>
      <c r="B43" s="13" t="s">
        <v>260</v>
      </c>
      <c r="C43" s="126">
        <v>3721.8728470000001</v>
      </c>
      <c r="D43" s="126">
        <v>3739.6855359999995</v>
      </c>
      <c r="E43" s="185">
        <f t="shared" si="0"/>
        <v>4.7859477559415442E-3</v>
      </c>
      <c r="F43" s="126">
        <v>724.41925600000013</v>
      </c>
      <c r="G43" s="126">
        <v>1220.6318729999998</v>
      </c>
      <c r="H43" s="194">
        <f t="shared" si="1"/>
        <v>0.68497988269930743</v>
      </c>
    </row>
    <row r="44" spans="1:8" ht="11.1" customHeight="1" x14ac:dyDescent="0.25">
      <c r="A44" s="87" t="s">
        <v>105</v>
      </c>
      <c r="B44" s="13" t="s">
        <v>303</v>
      </c>
      <c r="C44" s="126">
        <v>2086.5190740000003</v>
      </c>
      <c r="D44" s="126">
        <v>2287.397571</v>
      </c>
      <c r="E44" s="185">
        <f t="shared" si="0"/>
        <v>9.6274459938150425E-2</v>
      </c>
      <c r="F44" s="126">
        <v>716.91138400000011</v>
      </c>
      <c r="G44" s="126">
        <v>791.64059999999995</v>
      </c>
      <c r="H44" s="194">
        <f t="shared" si="1"/>
        <v>0.1042377310052589</v>
      </c>
    </row>
    <row r="45" spans="1:8" ht="24" customHeight="1" x14ac:dyDescent="0.25">
      <c r="A45" s="87" t="s">
        <v>169</v>
      </c>
      <c r="B45" s="13" t="s">
        <v>251</v>
      </c>
      <c r="C45" s="126">
        <v>17393.72812</v>
      </c>
      <c r="D45" s="126">
        <v>10227.591438000001</v>
      </c>
      <c r="E45" s="185">
        <f t="shared" si="0"/>
        <v>-0.41199544068761718</v>
      </c>
      <c r="F45" s="126">
        <v>4019.312105</v>
      </c>
      <c r="G45" s="126">
        <v>2482.6649880000004</v>
      </c>
      <c r="H45" s="194">
        <f t="shared" si="1"/>
        <v>-0.38231594781814027</v>
      </c>
    </row>
    <row r="46" spans="1:8" ht="24" customHeight="1" x14ac:dyDescent="0.25">
      <c r="A46" s="87" t="s">
        <v>110</v>
      </c>
      <c r="B46" s="13" t="s">
        <v>261</v>
      </c>
      <c r="C46" s="126">
        <v>912.79530900000009</v>
      </c>
      <c r="D46" s="126">
        <v>1063.3042230000001</v>
      </c>
      <c r="E46" s="185">
        <f t="shared" si="0"/>
        <v>0.16488791355083521</v>
      </c>
      <c r="F46" s="126">
        <v>153.742414</v>
      </c>
      <c r="G46" s="126">
        <v>292.84482000000003</v>
      </c>
      <c r="H46" s="194">
        <f t="shared" si="1"/>
        <v>0.9047757374227261</v>
      </c>
    </row>
    <row r="47" spans="1:8" ht="11.1" customHeight="1" x14ac:dyDescent="0.25">
      <c r="A47" s="87" t="s">
        <v>195</v>
      </c>
      <c r="B47" s="13" t="s">
        <v>259</v>
      </c>
      <c r="C47" s="126">
        <v>221.83455200000003</v>
      </c>
      <c r="D47" s="126">
        <v>325.43917499999992</v>
      </c>
      <c r="E47" s="185">
        <f t="shared" si="0"/>
        <v>0.46703555449738898</v>
      </c>
      <c r="F47" s="126">
        <v>31.121192999999998</v>
      </c>
      <c r="G47" s="126">
        <v>4.356992</v>
      </c>
      <c r="H47" s="194">
        <f t="shared" si="1"/>
        <v>-0.85999919733154184</v>
      </c>
    </row>
    <row r="48" spans="1:8" ht="24" customHeight="1" x14ac:dyDescent="0.25">
      <c r="A48" s="87" t="s">
        <v>109</v>
      </c>
      <c r="B48" s="13" t="s">
        <v>264</v>
      </c>
      <c r="C48" s="126">
        <v>2861.441941</v>
      </c>
      <c r="D48" s="126">
        <v>3823.0301679999998</v>
      </c>
      <c r="E48" s="185">
        <f t="shared" si="0"/>
        <v>0.33605023160593972</v>
      </c>
      <c r="F48" s="126">
        <v>801.26915800000006</v>
      </c>
      <c r="G48" s="126">
        <v>748.59810199999993</v>
      </c>
      <c r="H48" s="194">
        <f t="shared" si="1"/>
        <v>-6.5734535610317502E-2</v>
      </c>
    </row>
    <row r="49" spans="1:8" ht="11.1" customHeight="1" x14ac:dyDescent="0.25">
      <c r="A49" s="87" t="s">
        <v>115</v>
      </c>
      <c r="B49" s="13" t="s">
        <v>267</v>
      </c>
      <c r="C49" s="126">
        <v>198.85742899999997</v>
      </c>
      <c r="D49" s="126">
        <v>323.06400600000001</v>
      </c>
      <c r="E49" s="185">
        <f t="shared" si="0"/>
        <v>0.62460114074993922</v>
      </c>
      <c r="F49" s="126">
        <v>55.047343999999995</v>
      </c>
      <c r="G49" s="126">
        <v>105.84255999999999</v>
      </c>
      <c r="H49" s="194">
        <f t="shared" si="1"/>
        <v>0.92275507425026726</v>
      </c>
    </row>
    <row r="50" spans="1:8" ht="11.1" customHeight="1" x14ac:dyDescent="0.25">
      <c r="A50" s="87" t="s">
        <v>239</v>
      </c>
      <c r="B50" s="13" t="s">
        <v>265</v>
      </c>
      <c r="C50" s="126">
        <v>4995.1032430000005</v>
      </c>
      <c r="D50" s="126">
        <v>8982.710348999999</v>
      </c>
      <c r="E50" s="185">
        <f t="shared" si="0"/>
        <v>0.7983032405963022</v>
      </c>
      <c r="F50" s="126">
        <v>1314.164571</v>
      </c>
      <c r="G50" s="126">
        <v>1608.247689</v>
      </c>
      <c r="H50" s="194">
        <f t="shared" si="1"/>
        <v>0.22377952083750086</v>
      </c>
    </row>
    <row r="51" spans="1:8" ht="11.1" customHeight="1" x14ac:dyDescent="0.25">
      <c r="A51" s="87" t="s">
        <v>199</v>
      </c>
      <c r="B51" s="13" t="s">
        <v>266</v>
      </c>
      <c r="C51" s="126">
        <v>7061.7026999999998</v>
      </c>
      <c r="D51" s="126">
        <v>10004.831059999999</v>
      </c>
      <c r="E51" s="185">
        <f>IFERROR(((D51/C51-1)),"")</f>
        <v>0.41677318984272715</v>
      </c>
      <c r="F51" s="126">
        <v>1498.3945000000001</v>
      </c>
      <c r="G51" s="126">
        <v>1940.4674799999998</v>
      </c>
      <c r="H51" s="194">
        <f t="shared" si="1"/>
        <v>0.29503110162243629</v>
      </c>
    </row>
    <row r="52" spans="1:8" ht="11.1" customHeight="1" x14ac:dyDescent="0.25">
      <c r="A52" s="87" t="s">
        <v>91</v>
      </c>
      <c r="B52" s="13" t="s">
        <v>219</v>
      </c>
      <c r="C52" s="126">
        <v>20451.215691000001</v>
      </c>
      <c r="D52" s="126">
        <v>11045.66985</v>
      </c>
      <c r="E52" s="185">
        <f t="shared" si="0"/>
        <v>-0.45990155221623885</v>
      </c>
      <c r="F52" s="126">
        <v>14721.494799999999</v>
      </c>
      <c r="G52" s="126">
        <v>7851.1493499999997</v>
      </c>
      <c r="H52" s="194">
        <f t="shared" si="1"/>
        <v>-0.4666880329299169</v>
      </c>
    </row>
    <row r="53" spans="1:8" ht="36" customHeight="1" x14ac:dyDescent="0.25">
      <c r="A53" s="87" t="s">
        <v>200</v>
      </c>
      <c r="B53" s="13" t="s">
        <v>270</v>
      </c>
      <c r="C53" s="126">
        <v>981.318534</v>
      </c>
      <c r="D53" s="126">
        <v>1934.6278139999999</v>
      </c>
      <c r="E53" s="185">
        <f t="shared" si="0"/>
        <v>0.97145753083269493</v>
      </c>
      <c r="F53" s="126">
        <v>231.98637600000001</v>
      </c>
      <c r="G53" s="126">
        <v>601.90585399999998</v>
      </c>
      <c r="H53" s="194">
        <f t="shared" si="1"/>
        <v>1.5945741486129337</v>
      </c>
    </row>
    <row r="54" spans="1:8" ht="11.1" customHeight="1" x14ac:dyDescent="0.25">
      <c r="A54" s="87" t="s">
        <v>102</v>
      </c>
      <c r="B54" s="13" t="s">
        <v>262</v>
      </c>
      <c r="C54" s="126">
        <v>10250.590990000001</v>
      </c>
      <c r="D54" s="126">
        <v>12655.529788</v>
      </c>
      <c r="E54" s="185">
        <f t="shared" si="0"/>
        <v>0.23461464810625521</v>
      </c>
      <c r="F54" s="126">
        <v>2493.2213320000005</v>
      </c>
      <c r="G54" s="126">
        <v>3004.9683759999998</v>
      </c>
      <c r="H54" s="194">
        <f t="shared" si="1"/>
        <v>0.20525536077837447</v>
      </c>
    </row>
    <row r="55" spans="1:8" ht="11.1" customHeight="1" x14ac:dyDescent="0.25">
      <c r="A55" s="87" t="s">
        <v>114</v>
      </c>
      <c r="B55" s="13" t="s">
        <v>263</v>
      </c>
      <c r="C55" s="126">
        <v>6360.3473519999998</v>
      </c>
      <c r="D55" s="126">
        <v>6854.8244999999997</v>
      </c>
      <c r="E55" s="185">
        <f t="shared" si="0"/>
        <v>7.774373326395656E-2</v>
      </c>
      <c r="F55" s="126">
        <v>895.40499999999997</v>
      </c>
      <c r="G55" s="126">
        <v>1690.0619999999999</v>
      </c>
      <c r="H55" s="194">
        <f t="shared" si="1"/>
        <v>0.88748331760488264</v>
      </c>
    </row>
    <row r="56" spans="1:8" ht="11.1" customHeight="1" x14ac:dyDescent="0.25">
      <c r="A56" s="87" t="s">
        <v>194</v>
      </c>
      <c r="B56" s="13" t="s">
        <v>269</v>
      </c>
      <c r="C56" s="126">
        <v>18.369154999999999</v>
      </c>
      <c r="D56" s="126">
        <v>26.604983000000001</v>
      </c>
      <c r="E56" s="185">
        <f t="shared" si="0"/>
        <v>0.44835094483115867</v>
      </c>
      <c r="F56" s="126">
        <v>6.5425649999999997</v>
      </c>
      <c r="G56" s="126">
        <v>9.4135570000000008</v>
      </c>
      <c r="H56" s="194">
        <f t="shared" si="1"/>
        <v>0.43881749741882592</v>
      </c>
    </row>
    <row r="57" spans="1:8" ht="11.1" customHeight="1" x14ac:dyDescent="0.25">
      <c r="A57" s="108"/>
      <c r="B57" s="105" t="s">
        <v>18</v>
      </c>
      <c r="C57" s="127">
        <v>343562.68131700065</v>
      </c>
      <c r="D57" s="127">
        <v>306278.72630400053</v>
      </c>
      <c r="E57" s="188">
        <f t="shared" si="0"/>
        <v>-0.10852155091489324</v>
      </c>
      <c r="F57" s="127">
        <v>80438.190939999884</v>
      </c>
      <c r="G57" s="127">
        <v>75934.573061999981</v>
      </c>
      <c r="H57" s="195">
        <f t="shared" si="1"/>
        <v>-5.5988552519278145E-2</v>
      </c>
    </row>
    <row r="58" spans="1:8" ht="8.1" customHeight="1" x14ac:dyDescent="0.25">
      <c r="A58" s="8" t="s">
        <v>53</v>
      </c>
      <c r="B58" s="34"/>
      <c r="C58" s="21"/>
      <c r="D58" s="21"/>
      <c r="E58" s="21"/>
    </row>
    <row r="59" spans="1:8" ht="8.1" customHeight="1" x14ac:dyDescent="0.25">
      <c r="A59" s="11" t="s">
        <v>20</v>
      </c>
      <c r="B59" s="34"/>
    </row>
    <row r="60" spans="1:8" ht="12" customHeight="1" x14ac:dyDescent="0.25">
      <c r="A60" s="11" t="s">
        <v>229</v>
      </c>
      <c r="B60" s="34"/>
    </row>
    <row r="62" spans="1:8" ht="15" customHeight="1" x14ac:dyDescent="0.25">
      <c r="A62" s="283" t="s">
        <v>334</v>
      </c>
      <c r="B62" s="283"/>
      <c r="C62" s="283"/>
      <c r="D62" s="283"/>
      <c r="E62" s="283"/>
    </row>
    <row r="63" spans="1:8" ht="13.5" x14ac:dyDescent="0.25">
      <c r="A63" s="283" t="s">
        <v>60</v>
      </c>
      <c r="B63" s="283"/>
      <c r="C63" s="283"/>
      <c r="D63" s="283"/>
      <c r="E63" s="283"/>
    </row>
    <row r="64" spans="1:8" ht="3" customHeight="1" x14ac:dyDescent="0.25">
      <c r="A64" s="46"/>
      <c r="B64" s="46"/>
      <c r="C64" s="46"/>
      <c r="D64" s="46"/>
      <c r="E64" s="46"/>
    </row>
    <row r="65" spans="1:8" ht="14.1" customHeight="1" x14ac:dyDescent="0.25">
      <c r="A65" s="284" t="s">
        <v>31</v>
      </c>
      <c r="B65" s="284" t="s">
        <v>4</v>
      </c>
      <c r="C65" s="281" t="s">
        <v>352</v>
      </c>
      <c r="D65" s="282"/>
      <c r="E65" s="159" t="s">
        <v>32</v>
      </c>
      <c r="F65" s="281" t="s">
        <v>234</v>
      </c>
      <c r="G65" s="282"/>
      <c r="H65" s="159" t="s">
        <v>32</v>
      </c>
    </row>
    <row r="66" spans="1:8" ht="14.1" customHeight="1" x14ac:dyDescent="0.25">
      <c r="A66" s="285"/>
      <c r="B66" s="285"/>
      <c r="C66" s="154">
        <v>2023</v>
      </c>
      <c r="D66" s="155" t="s">
        <v>326</v>
      </c>
      <c r="E66" s="160" t="s">
        <v>33</v>
      </c>
      <c r="F66" s="154">
        <v>2023</v>
      </c>
      <c r="G66" s="155" t="s">
        <v>326</v>
      </c>
      <c r="H66" s="160" t="s">
        <v>33</v>
      </c>
    </row>
    <row r="67" spans="1:8" ht="14.1" customHeight="1" x14ac:dyDescent="0.25">
      <c r="A67" s="280" t="s">
        <v>45</v>
      </c>
      <c r="B67" s="280"/>
      <c r="C67" s="161">
        <f>SUM(C69:C119)</f>
        <v>3446452.7375600012</v>
      </c>
      <c r="D67" s="161">
        <f>SUM(D69:D119)</f>
        <v>3704837.7516199998</v>
      </c>
      <c r="E67" s="182">
        <f>(D67/C67-1)</f>
        <v>7.4971291857299116E-2</v>
      </c>
      <c r="F67" s="161">
        <f>SUM(F69:F119)</f>
        <v>602661.45342000003</v>
      </c>
      <c r="G67" s="161">
        <f>SUM(G69:G119)</f>
        <v>670470.16139000026</v>
      </c>
      <c r="H67" s="162">
        <f>(G67/F67-1)*100</f>
        <v>11.251542235727442</v>
      </c>
    </row>
    <row r="68" spans="1:8" ht="3.95" customHeight="1" x14ac:dyDescent="0.25">
      <c r="A68" s="94"/>
      <c r="B68" s="94"/>
      <c r="C68" s="95"/>
      <c r="D68" s="95"/>
      <c r="E68" s="96"/>
      <c r="F68" s="95"/>
      <c r="G68" s="95"/>
      <c r="H68" s="96"/>
    </row>
    <row r="69" spans="1:8" ht="11.1" customHeight="1" x14ac:dyDescent="0.25">
      <c r="A69" s="87" t="str">
        <f>A7</f>
        <v>0804400000</v>
      </c>
      <c r="B69" s="13" t="str">
        <f>B7</f>
        <v>Paltas, frescas o secas</v>
      </c>
      <c r="C69" s="126">
        <v>432987.63327000011</v>
      </c>
      <c r="D69" s="126">
        <v>517826.61361999961</v>
      </c>
      <c r="E69" s="185">
        <f>IFERROR(((D69/C69-1)),"")</f>
        <v>0.19593857614195653</v>
      </c>
      <c r="F69" s="126">
        <v>157909.64044000002</v>
      </c>
      <c r="G69" s="126">
        <v>166621.50630999976</v>
      </c>
      <c r="H69" s="194">
        <f>IFERROR(((G69/F69-1)),"")</f>
        <v>5.5169943049233616E-2</v>
      </c>
    </row>
    <row r="70" spans="1:8" ht="11.1" customHeight="1" x14ac:dyDescent="0.25">
      <c r="A70" s="87" t="str">
        <f t="shared" ref="A70:B70" si="2">A8</f>
        <v>0806100000</v>
      </c>
      <c r="B70" s="13" t="str">
        <f t="shared" si="2"/>
        <v>Uvas frescas</v>
      </c>
      <c r="C70" s="126">
        <v>645969.51069000026</v>
      </c>
      <c r="D70" s="126">
        <v>476554.47859000007</v>
      </c>
      <c r="E70" s="185">
        <f t="shared" ref="E70:E119" si="3">IFERROR(((D70/C70-1)),"")</f>
        <v>-0.26226474980071035</v>
      </c>
      <c r="F70" s="126">
        <v>3130.0019499999989</v>
      </c>
      <c r="G70" s="126">
        <v>4178.9274599999999</v>
      </c>
      <c r="H70" s="194">
        <f t="shared" ref="H70:H119" si="4">IFERROR(((G70/F70-1)),"")</f>
        <v>0.33511976246532416</v>
      </c>
    </row>
    <row r="71" spans="1:8" ht="11.1" customHeight="1" x14ac:dyDescent="0.25">
      <c r="A71" s="87" t="str">
        <f t="shared" ref="A71:B71" si="5">A9</f>
        <v>0810400000</v>
      </c>
      <c r="B71" s="13" t="str">
        <f t="shared" si="5"/>
        <v>Arándanos rojos, mirtilos y demás frutos del género vaccinium, frescos.</v>
      </c>
      <c r="C71" s="126">
        <v>169407.26827000003</v>
      </c>
      <c r="D71" s="126">
        <v>353294.05549</v>
      </c>
      <c r="E71" s="185">
        <f t="shared" si="3"/>
        <v>1.0854716512335387</v>
      </c>
      <c r="F71" s="126">
        <v>7788.4823799999976</v>
      </c>
      <c r="G71" s="126">
        <v>4784.2010999999984</v>
      </c>
      <c r="H71" s="194">
        <f t="shared" si="4"/>
        <v>-0.38573384819033263</v>
      </c>
    </row>
    <row r="72" spans="1:8" ht="11.1" customHeight="1" x14ac:dyDescent="0.25">
      <c r="A72" s="87" t="str">
        <f t="shared" ref="A72:B72" si="6">A10</f>
        <v>0901119000</v>
      </c>
      <c r="B72" s="13" t="str">
        <f t="shared" si="6"/>
        <v>Cafe sin tostar, sin descafeinar, los demas</v>
      </c>
      <c r="C72" s="126">
        <v>124877.17448999998</v>
      </c>
      <c r="D72" s="126">
        <v>198027.34663999997</v>
      </c>
      <c r="E72" s="185">
        <f t="shared" si="3"/>
        <v>0.5857769640348307</v>
      </c>
      <c r="F72" s="126">
        <v>22509.113720000001</v>
      </c>
      <c r="G72" s="126">
        <v>28903.105260000011</v>
      </c>
      <c r="H72" s="194">
        <f t="shared" si="4"/>
        <v>0.28406234112713036</v>
      </c>
    </row>
    <row r="73" spans="1:8" ht="11.1" customHeight="1" x14ac:dyDescent="0.25">
      <c r="A73" s="87" t="str">
        <f t="shared" ref="A73:B73" si="7">A11</f>
        <v>0804502000</v>
      </c>
      <c r="B73" s="13" t="str">
        <f t="shared" si="7"/>
        <v>Mangos y mangostanes, frescos o secos</v>
      </c>
      <c r="C73" s="126">
        <v>206125.23100000009</v>
      </c>
      <c r="D73" s="126">
        <v>189685.50995000001</v>
      </c>
      <c r="E73" s="185">
        <f t="shared" si="3"/>
        <v>-7.9755986058786088E-2</v>
      </c>
      <c r="F73" s="126">
        <v>4181.5690800000011</v>
      </c>
      <c r="G73" s="126">
        <v>794.85972000000004</v>
      </c>
      <c r="H73" s="194">
        <f t="shared" si="4"/>
        <v>-0.80991352652722415</v>
      </c>
    </row>
    <row r="74" spans="1:8" ht="11.1" customHeight="1" x14ac:dyDescent="0.25">
      <c r="A74" s="87" t="str">
        <f t="shared" ref="A74:B74" si="8">A12</f>
        <v>1801001900</v>
      </c>
      <c r="B74" s="13" t="str">
        <f t="shared" si="8"/>
        <v>Los demas cacao en grano, entero o partido, crudo</v>
      </c>
      <c r="C74" s="126">
        <v>57188.470870000005</v>
      </c>
      <c r="D74" s="126">
        <v>169764.75318999999</v>
      </c>
      <c r="E74" s="185">
        <f t="shared" si="3"/>
        <v>1.9685135938659166</v>
      </c>
      <c r="F74" s="126">
        <v>10872.318909999998</v>
      </c>
      <c r="G74" s="126">
        <v>53039.069620000002</v>
      </c>
      <c r="H74" s="194">
        <f t="shared" si="4"/>
        <v>3.8783585230577096</v>
      </c>
    </row>
    <row r="75" spans="1:8" ht="11.1" customHeight="1" x14ac:dyDescent="0.25">
      <c r="A75" s="87" t="str">
        <f t="shared" ref="A75:B75" si="9">A13</f>
        <v>2309909000</v>
      </c>
      <c r="B75" s="13" t="str">
        <f t="shared" si="9"/>
        <v>Las demás preparaciones de los tipos utilizados para la alimentación de los animales</v>
      </c>
      <c r="C75" s="126">
        <v>106392.37837000002</v>
      </c>
      <c r="D75" s="126">
        <v>91691.136500000022</v>
      </c>
      <c r="E75" s="185">
        <f t="shared" si="3"/>
        <v>-0.13817946449954899</v>
      </c>
      <c r="F75" s="126">
        <v>29385.360399999998</v>
      </c>
      <c r="G75" s="126">
        <v>25466.696640000002</v>
      </c>
      <c r="H75" s="194">
        <f t="shared" si="4"/>
        <v>-0.13335428617033385</v>
      </c>
    </row>
    <row r="76" spans="1:8" ht="11.1" customHeight="1" x14ac:dyDescent="0.25">
      <c r="A76" s="87" t="str">
        <f t="shared" ref="A76:B76" si="10">A14</f>
        <v>0709200000</v>
      </c>
      <c r="B76" s="13" t="str">
        <f t="shared" si="10"/>
        <v>Esparragos, frescos o refrigerados</v>
      </c>
      <c r="C76" s="126">
        <v>89706.199900000021</v>
      </c>
      <c r="D76" s="126">
        <v>85210.23083000003</v>
      </c>
      <c r="E76" s="185">
        <f t="shared" si="3"/>
        <v>-5.0118822054795231E-2</v>
      </c>
      <c r="F76" s="126">
        <v>20278.111709999994</v>
      </c>
      <c r="G76" s="126">
        <v>15933.113430000003</v>
      </c>
      <c r="H76" s="194">
        <f t="shared" si="4"/>
        <v>-0.2142703592000279</v>
      </c>
    </row>
    <row r="77" spans="1:8" ht="11.1" customHeight="1" x14ac:dyDescent="0.25">
      <c r="A77" s="87" t="str">
        <f t="shared" ref="A77:B77" si="11">A15</f>
        <v>0810909000</v>
      </c>
      <c r="B77" s="13" t="str">
        <f t="shared" si="11"/>
        <v>Demás frutas u otros frutos frescos</v>
      </c>
      <c r="C77" s="126">
        <v>81350.30492000001</v>
      </c>
      <c r="D77" s="126">
        <v>81047.712089999986</v>
      </c>
      <c r="E77" s="185">
        <f t="shared" si="3"/>
        <v>-3.7196274838501298E-3</v>
      </c>
      <c r="F77" s="126">
        <v>12015.973870000002</v>
      </c>
      <c r="G77" s="126">
        <v>9728.3459999999977</v>
      </c>
      <c r="H77" s="194">
        <f t="shared" si="4"/>
        <v>-0.19038222742073951</v>
      </c>
    </row>
    <row r="78" spans="1:8" ht="11.1" customHeight="1" x14ac:dyDescent="0.25">
      <c r="A78" s="87" t="str">
        <f t="shared" ref="A78:B78" si="12">A16</f>
        <v>3301130000</v>
      </c>
      <c r="B78" s="13" t="str">
        <f t="shared" si="12"/>
        <v>Aceites esenciales de limón</v>
      </c>
      <c r="C78" s="126">
        <v>29725.179330000003</v>
      </c>
      <c r="D78" s="126">
        <v>65337.266659999994</v>
      </c>
      <c r="E78" s="185">
        <f t="shared" si="3"/>
        <v>1.1980444906537082</v>
      </c>
      <c r="F78" s="126">
        <v>11516.572390000001</v>
      </c>
      <c r="G78" s="126">
        <v>12708.388499999997</v>
      </c>
      <c r="H78" s="194">
        <f t="shared" si="4"/>
        <v>0.10348705062930597</v>
      </c>
    </row>
    <row r="79" spans="1:8" ht="11.1" customHeight="1" x14ac:dyDescent="0.25">
      <c r="A79" s="87" t="str">
        <f t="shared" ref="A79:B79" si="13">A17</f>
        <v>0904211090</v>
      </c>
      <c r="B79" s="13" t="str">
        <f t="shared" si="13"/>
        <v>Demás paprika secos, sin triturar ni pulveriza</v>
      </c>
      <c r="C79" s="126">
        <v>59819.704680000003</v>
      </c>
      <c r="D79" s="126">
        <v>61926.43342999999</v>
      </c>
      <c r="E79" s="185">
        <f t="shared" si="3"/>
        <v>3.5217973095483135E-2</v>
      </c>
      <c r="F79" s="126">
        <v>11278.59511</v>
      </c>
      <c r="G79" s="126">
        <v>11051.310219999998</v>
      </c>
      <c r="H79" s="194">
        <f t="shared" si="4"/>
        <v>-2.0151879536706163E-2</v>
      </c>
    </row>
    <row r="80" spans="1:8" ht="11.1" customHeight="1" x14ac:dyDescent="0.25">
      <c r="A80" s="87" t="str">
        <f t="shared" ref="A80:B80" si="14">A18</f>
        <v>0803901100</v>
      </c>
      <c r="B80" s="13" t="str">
        <f t="shared" si="14"/>
        <v>Bananas incluidos los platanos tipo "cavendish valery" frescos</v>
      </c>
      <c r="C80" s="126">
        <v>47953.80851000001</v>
      </c>
      <c r="D80" s="126">
        <v>53279.448280000011</v>
      </c>
      <c r="E80" s="185">
        <f t="shared" si="3"/>
        <v>0.11105770189013087</v>
      </c>
      <c r="F80" s="126">
        <v>8615.6420700000017</v>
      </c>
      <c r="G80" s="126">
        <v>10518.498300000005</v>
      </c>
      <c r="H80" s="194">
        <f t="shared" si="4"/>
        <v>0.22086064097600122</v>
      </c>
    </row>
    <row r="81" spans="1:8" ht="11.1" customHeight="1" x14ac:dyDescent="0.25">
      <c r="A81" s="87" t="str">
        <f t="shared" ref="A81:B81" si="15">A19</f>
        <v>1008509000</v>
      </c>
      <c r="B81" s="13" t="str">
        <f t="shared" si="15"/>
        <v>Los demas quinua, excepto para siembra</v>
      </c>
      <c r="C81" s="126">
        <v>32923.210020000013</v>
      </c>
      <c r="D81" s="126">
        <v>46776.6806</v>
      </c>
      <c r="E81" s="185">
        <f t="shared" si="3"/>
        <v>0.42078128382938229</v>
      </c>
      <c r="F81" s="126">
        <v>8789.6946200000002</v>
      </c>
      <c r="G81" s="126">
        <v>11736.655249999996</v>
      </c>
      <c r="H81" s="194">
        <f t="shared" si="4"/>
        <v>0.33527451833133148</v>
      </c>
    </row>
    <row r="82" spans="1:8" ht="11.1" customHeight="1" x14ac:dyDescent="0.25">
      <c r="A82" s="87" t="str">
        <f t="shared" ref="A82:B82" si="16">A20</f>
        <v>0811909100</v>
      </c>
      <c r="B82" s="13" t="str">
        <f t="shared" si="16"/>
        <v>Mango, sin cocer o cocidos en agua o vapor, congelados</v>
      </c>
      <c r="C82" s="126">
        <v>84052.916899999997</v>
      </c>
      <c r="D82" s="126">
        <v>44591.87864000001</v>
      </c>
      <c r="E82" s="185">
        <f t="shared" si="3"/>
        <v>-0.46947851086414816</v>
      </c>
      <c r="F82" s="126">
        <v>12726.614320000004</v>
      </c>
      <c r="G82" s="126">
        <v>6430.7916399999995</v>
      </c>
      <c r="H82" s="194">
        <f t="shared" si="4"/>
        <v>-0.4946973736845357</v>
      </c>
    </row>
    <row r="83" spans="1:8" ht="11.1" customHeight="1" x14ac:dyDescent="0.25">
      <c r="A83" s="87" t="str">
        <f t="shared" ref="A83:B83" si="17">A21</f>
        <v>1905310000</v>
      </c>
      <c r="B83" s="13" t="str">
        <f t="shared" si="17"/>
        <v>Galletas dulces (con adición de edulcorante)</v>
      </c>
      <c r="C83" s="126">
        <v>41947.499600000003</v>
      </c>
      <c r="D83" s="126">
        <v>42470.30083</v>
      </c>
      <c r="E83" s="185">
        <f t="shared" si="3"/>
        <v>1.2463227486388728E-2</v>
      </c>
      <c r="F83" s="126">
        <v>8763.2060399999991</v>
      </c>
      <c r="G83" s="126">
        <v>10976.772480000001</v>
      </c>
      <c r="H83" s="194">
        <f t="shared" si="4"/>
        <v>0.25259778554744594</v>
      </c>
    </row>
    <row r="84" spans="1:8" ht="11.1" customHeight="1" x14ac:dyDescent="0.25">
      <c r="A84" s="87" t="str">
        <f t="shared" ref="A84:B84" si="18">A22</f>
        <v>0910110000</v>
      </c>
      <c r="B84" s="13" t="str">
        <f t="shared" si="18"/>
        <v>Jengibre sin triturar ni pulverizar</v>
      </c>
      <c r="C84" s="126">
        <v>39081.608919999984</v>
      </c>
      <c r="D84" s="126">
        <v>33989.970329999996</v>
      </c>
      <c r="E84" s="185">
        <f t="shared" si="3"/>
        <v>-0.13028221536177198</v>
      </c>
      <c r="F84" s="126">
        <v>4959.7274999999972</v>
      </c>
      <c r="G84" s="126">
        <v>6918.3387399999974</v>
      </c>
      <c r="H84" s="194">
        <f t="shared" si="4"/>
        <v>0.39490299416651453</v>
      </c>
    </row>
    <row r="85" spans="1:8" ht="11.1" customHeight="1" x14ac:dyDescent="0.25">
      <c r="A85" s="87" t="str">
        <f t="shared" ref="A85:B85" si="19">A23</f>
        <v>2005991000</v>
      </c>
      <c r="B85" s="13" t="str">
        <f t="shared" si="19"/>
        <v>Alcachofas (alcauciles) preparadas o conservadas, sin congelar</v>
      </c>
      <c r="C85" s="126">
        <v>35659.427280000004</v>
      </c>
      <c r="D85" s="126">
        <v>30899.085959999997</v>
      </c>
      <c r="E85" s="185">
        <f t="shared" si="3"/>
        <v>-0.13349460950736858</v>
      </c>
      <c r="F85" s="126">
        <v>6896.6758899999986</v>
      </c>
      <c r="G85" s="126">
        <v>6301.3891600000006</v>
      </c>
      <c r="H85" s="194">
        <f t="shared" si="4"/>
        <v>-8.6315021830030925E-2</v>
      </c>
    </row>
    <row r="86" spans="1:8" ht="11.1" customHeight="1" x14ac:dyDescent="0.25">
      <c r="A86" s="87" t="str">
        <f t="shared" ref="A86:B86" si="20">A24</f>
        <v>0811909900</v>
      </c>
      <c r="B86" s="13" t="str">
        <f t="shared" si="20"/>
        <v>Demás frutas u otros frutos, sin cocer o cocidos en agua o vapor, congelados</v>
      </c>
      <c r="C86" s="126">
        <v>24297.34288</v>
      </c>
      <c r="D86" s="126">
        <v>30669.666469999996</v>
      </c>
      <c r="E86" s="185">
        <f t="shared" si="3"/>
        <v>0.26226421635780106</v>
      </c>
      <c r="F86" s="126">
        <v>6750.3085300000012</v>
      </c>
      <c r="G86" s="126">
        <v>8720.8840000000037</v>
      </c>
      <c r="H86" s="194">
        <f t="shared" si="4"/>
        <v>0.29192376337204284</v>
      </c>
    </row>
    <row r="87" spans="1:8" ht="11.1" customHeight="1" x14ac:dyDescent="0.25">
      <c r="A87" s="87" t="str">
        <f t="shared" ref="A87:B87" si="21">A25</f>
        <v>0703100000</v>
      </c>
      <c r="B87" s="13" t="str">
        <f t="shared" si="21"/>
        <v>Cebollas y chalotes, frescos o refrigerados</v>
      </c>
      <c r="C87" s="126">
        <v>20654.910520000001</v>
      </c>
      <c r="D87" s="126">
        <v>28988.004970000002</v>
      </c>
      <c r="E87" s="185">
        <f t="shared" si="3"/>
        <v>0.40344374486304968</v>
      </c>
      <c r="F87" s="126">
        <v>403.09028000000001</v>
      </c>
      <c r="G87" s="126">
        <v>2379.29666</v>
      </c>
      <c r="H87" s="194">
        <f t="shared" si="4"/>
        <v>4.9026396270334276</v>
      </c>
    </row>
    <row r="88" spans="1:8" ht="11.1" customHeight="1" x14ac:dyDescent="0.25">
      <c r="A88" s="87" t="str">
        <f t="shared" ref="A88:B88" si="22">A26</f>
        <v>3203002100</v>
      </c>
      <c r="B88" s="13" t="str">
        <f t="shared" si="22"/>
        <v>Carmin de cochinilla</v>
      </c>
      <c r="C88" s="126">
        <v>29072.507820000003</v>
      </c>
      <c r="D88" s="126">
        <v>28272.828370000003</v>
      </c>
      <c r="E88" s="185">
        <f t="shared" si="3"/>
        <v>-2.7506380080836057E-2</v>
      </c>
      <c r="F88" s="126">
        <v>5862.7927400000017</v>
      </c>
      <c r="G88" s="126">
        <v>7392.9140400000006</v>
      </c>
      <c r="H88" s="194">
        <f t="shared" si="4"/>
        <v>0.26098846878219994</v>
      </c>
    </row>
    <row r="89" spans="1:8" ht="11.1" customHeight="1" x14ac:dyDescent="0.25">
      <c r="A89" s="87" t="str">
        <f t="shared" ref="A89:B89" si="23">A27</f>
        <v>2207100000</v>
      </c>
      <c r="B89" s="13" t="str">
        <f t="shared" si="23"/>
        <v>Alcohol etílico sin desnaturalizar con grado alcohólico volumétrico superior o igual al 80 % vol</v>
      </c>
      <c r="C89" s="126">
        <v>32779.038640000006</v>
      </c>
      <c r="D89" s="126">
        <v>27900.020530000002</v>
      </c>
      <c r="E89" s="185">
        <f t="shared" si="3"/>
        <v>-0.14884567432207052</v>
      </c>
      <c r="F89" s="126">
        <v>17142.554750000003</v>
      </c>
      <c r="G89" s="126">
        <v>943.65472999999997</v>
      </c>
      <c r="H89" s="194">
        <f t="shared" si="4"/>
        <v>-0.94495250306842393</v>
      </c>
    </row>
    <row r="90" spans="1:8" ht="11.1" customHeight="1" x14ac:dyDescent="0.25">
      <c r="A90" s="87" t="str">
        <f t="shared" ref="A90:B90" si="24">A28</f>
        <v>1511900000</v>
      </c>
      <c r="B90" s="13" t="str">
        <f t="shared" si="24"/>
        <v>Los demás aceite de palma y sus fracciones, incluso refinado, pero sin modificar químicamente</v>
      </c>
      <c r="C90" s="126">
        <v>17925.07401</v>
      </c>
      <c r="D90" s="126">
        <v>26173.971700000002</v>
      </c>
      <c r="E90" s="185">
        <f t="shared" si="3"/>
        <v>0.46018765029355668</v>
      </c>
      <c r="F90" s="126">
        <v>1864.3287800000001</v>
      </c>
      <c r="G90" s="126">
        <v>6027.7897299999995</v>
      </c>
      <c r="H90" s="194">
        <f t="shared" si="4"/>
        <v>2.2332224845019018</v>
      </c>
    </row>
    <row r="91" spans="1:8" ht="24" customHeight="1" x14ac:dyDescent="0.25">
      <c r="A91" s="87" t="str">
        <f t="shared" ref="A91:B91" si="25">A29</f>
        <v>2001909000</v>
      </c>
      <c r="B91" s="13" t="str">
        <f t="shared" si="25"/>
        <v>Los demás hortalizas, frutas u otros frutos y demás partes comestibles de plantas, preparados o conservados en vinagre o en ácido acético</v>
      </c>
      <c r="C91" s="126">
        <v>33710.856169999999</v>
      </c>
      <c r="D91" s="126">
        <v>24769.767210000005</v>
      </c>
      <c r="E91" s="185">
        <f t="shared" si="3"/>
        <v>-0.26522877125727995</v>
      </c>
      <c r="F91" s="126">
        <v>8166.6999499999965</v>
      </c>
      <c r="G91" s="126">
        <v>5120.9425800000008</v>
      </c>
      <c r="H91" s="194">
        <f t="shared" si="4"/>
        <v>-0.37294836208596072</v>
      </c>
    </row>
    <row r="92" spans="1:8" ht="11.1" customHeight="1" x14ac:dyDescent="0.25">
      <c r="A92" s="87" t="str">
        <f t="shared" ref="A92:B92" si="26">A30</f>
        <v>0805502200</v>
      </c>
      <c r="B92" s="13" t="str">
        <f t="shared" si="26"/>
        <v>Limón tahití (citrus latifolia), frescos o secos</v>
      </c>
      <c r="C92" s="126">
        <v>20257.662660000002</v>
      </c>
      <c r="D92" s="126">
        <v>24288.010250000003</v>
      </c>
      <c r="E92" s="185">
        <f>IFERROR(((D92/C92-1)),"")</f>
        <v>0.19895422574876664</v>
      </c>
      <c r="F92" s="126">
        <v>2477.2449599999995</v>
      </c>
      <c r="G92" s="126">
        <v>3830.8347400000011</v>
      </c>
      <c r="H92" s="194">
        <f t="shared" si="4"/>
        <v>0.54640933854195906</v>
      </c>
    </row>
    <row r="93" spans="1:8" ht="11.1" customHeight="1" x14ac:dyDescent="0.25">
      <c r="A93" s="87" t="str">
        <f t="shared" ref="A93:B93" si="27">A31</f>
        <v>1804001300</v>
      </c>
      <c r="B93" s="13" t="str">
        <f t="shared" si="27"/>
        <v>Manteca de cacao con un índice de acidez expresado en ácido oleico superior a 1.65 %</v>
      </c>
      <c r="C93" s="126">
        <v>3472.2743799999998</v>
      </c>
      <c r="D93" s="126">
        <v>23388.09374</v>
      </c>
      <c r="E93" s="185">
        <f t="shared" si="3"/>
        <v>5.735669817659975</v>
      </c>
      <c r="F93" s="126">
        <v>769.76909000000001</v>
      </c>
      <c r="G93" s="126">
        <v>2203.6215999999999</v>
      </c>
      <c r="H93" s="194">
        <f t="shared" si="4"/>
        <v>1.8627047105775576</v>
      </c>
    </row>
    <row r="94" spans="1:8" ht="11.1" customHeight="1" x14ac:dyDescent="0.25">
      <c r="A94" s="87" t="str">
        <f t="shared" ref="A94:B94" si="28">A32</f>
        <v>1804001200</v>
      </c>
      <c r="B94" s="13" t="str">
        <f t="shared" si="28"/>
        <v>Manteca de cacao con índice de acidez expresado en ácido oleico superior a 1% pero inferior o igual a 1,65%</v>
      </c>
      <c r="C94" s="126">
        <v>14787.908380000001</v>
      </c>
      <c r="D94" s="126">
        <v>21708.233220000002</v>
      </c>
      <c r="E94" s="185">
        <f t="shared" si="3"/>
        <v>0.46797184984993812</v>
      </c>
      <c r="F94" s="126">
        <v>2424.64527</v>
      </c>
      <c r="G94" s="126">
        <v>11224.26914</v>
      </c>
      <c r="H94" s="194">
        <f t="shared" si="4"/>
        <v>3.6292417612082284</v>
      </c>
    </row>
    <row r="95" spans="1:8" ht="11.1" customHeight="1" x14ac:dyDescent="0.25">
      <c r="A95" s="87" t="str">
        <f t="shared" ref="A95:B95" si="29">A33</f>
        <v>1511100000</v>
      </c>
      <c r="B95" s="13" t="str">
        <f t="shared" si="29"/>
        <v>Aceite de palma en bruto</v>
      </c>
      <c r="C95" s="126">
        <v>49751.231789999998</v>
      </c>
      <c r="D95" s="126">
        <v>21426.22423</v>
      </c>
      <c r="E95" s="185">
        <f t="shared" si="3"/>
        <v>-0.56933278917715824</v>
      </c>
      <c r="F95" s="126">
        <v>3305.36231</v>
      </c>
      <c r="G95" s="126">
        <v>4445.2599799999998</v>
      </c>
      <c r="H95" s="194">
        <f t="shared" si="4"/>
        <v>0.34486315359480213</v>
      </c>
    </row>
    <row r="96" spans="1:8" ht="11.1" customHeight="1" x14ac:dyDescent="0.25">
      <c r="A96" s="87" t="str">
        <f t="shared" ref="A96:B96" si="30">A34</f>
        <v>1701999000</v>
      </c>
      <c r="B96" s="13" t="str">
        <f t="shared" si="30"/>
        <v>Las demás azúcares de caña o remolacha refinados en estado sólido</v>
      </c>
      <c r="C96" s="126">
        <v>20148.35542</v>
      </c>
      <c r="D96" s="126">
        <v>20932.739590000001</v>
      </c>
      <c r="E96" s="185">
        <f t="shared" si="3"/>
        <v>3.8930431474391902E-2</v>
      </c>
      <c r="F96" s="126">
        <v>3149.5278900000003</v>
      </c>
      <c r="G96" s="126">
        <v>3235.73189</v>
      </c>
      <c r="H96" s="194">
        <f t="shared" si="4"/>
        <v>2.7370451385334338E-2</v>
      </c>
    </row>
    <row r="97" spans="1:8" ht="11.1" customHeight="1" x14ac:dyDescent="0.25">
      <c r="A97" s="87" t="str">
        <f t="shared" ref="A97:B97" si="31">A35</f>
        <v>2005600000</v>
      </c>
      <c r="B97" s="13" t="str">
        <f t="shared" si="31"/>
        <v>Esparragos preparados o conservados, sin congelar</v>
      </c>
      <c r="C97" s="126">
        <v>43013.541089999999</v>
      </c>
      <c r="D97" s="126">
        <v>20744.899219999999</v>
      </c>
      <c r="E97" s="185">
        <f t="shared" si="3"/>
        <v>-0.51771236000788423</v>
      </c>
      <c r="F97" s="126">
        <v>8822.7975999999999</v>
      </c>
      <c r="G97" s="126">
        <v>5153.2791699999989</v>
      </c>
      <c r="H97" s="194">
        <f t="shared" si="4"/>
        <v>-0.41591325069046137</v>
      </c>
    </row>
    <row r="98" spans="1:8" ht="11.1" customHeight="1" x14ac:dyDescent="0.25">
      <c r="A98" s="87" t="str">
        <f t="shared" ref="A98:B98" si="32">A36</f>
        <v>1404902000</v>
      </c>
      <c r="B98" s="13" t="str">
        <f t="shared" si="32"/>
        <v>Tara en polvo (caesalpinea spinosa)</v>
      </c>
      <c r="C98" s="126">
        <v>12334.343919999999</v>
      </c>
      <c r="D98" s="126">
        <v>19880.470669999999</v>
      </c>
      <c r="E98" s="185">
        <f t="shared" si="3"/>
        <v>0.61179798446871914</v>
      </c>
      <c r="F98" s="126">
        <v>2184.5930099999996</v>
      </c>
      <c r="G98" s="126">
        <v>4752.423389999999</v>
      </c>
      <c r="H98" s="194">
        <f t="shared" si="4"/>
        <v>1.1754273533997988</v>
      </c>
    </row>
    <row r="99" spans="1:8" ht="11.1" customHeight="1" x14ac:dyDescent="0.25">
      <c r="A99" s="87" t="str">
        <f t="shared" ref="A99:B99" si="33">A37</f>
        <v>1905901000</v>
      </c>
      <c r="B99" s="13" t="str">
        <f t="shared" si="33"/>
        <v>Galletas saladas o aromatizadas</v>
      </c>
      <c r="C99" s="126">
        <v>22050.241109999999</v>
      </c>
      <c r="D99" s="126">
        <v>19374.214339999999</v>
      </c>
      <c r="E99" s="185">
        <f t="shared" si="3"/>
        <v>-0.12136043123747964</v>
      </c>
      <c r="F99" s="126">
        <v>4974.0818499999987</v>
      </c>
      <c r="G99" s="126">
        <v>4650.7901199999988</v>
      </c>
      <c r="H99" s="194">
        <f t="shared" si="4"/>
        <v>-6.4995257365939807E-2</v>
      </c>
    </row>
    <row r="100" spans="1:8" ht="11.1" customHeight="1" x14ac:dyDescent="0.25">
      <c r="A100" s="87" t="str">
        <f t="shared" ref="A100:B100" si="34">A38</f>
        <v>2009892000</v>
      </c>
      <c r="B100" s="13" t="str">
        <f t="shared" si="34"/>
        <v>Jugo de maracuyá, sin fermentar y sin adición de alcohol, incluso con adición de azúcar u otro edulcorante</v>
      </c>
      <c r="C100" s="126">
        <v>19610.272219999999</v>
      </c>
      <c r="D100" s="126">
        <v>18903.603640000001</v>
      </c>
      <c r="E100" s="185">
        <f t="shared" si="3"/>
        <v>-3.6035633369703279E-2</v>
      </c>
      <c r="F100" s="126">
        <v>4683.4529500000008</v>
      </c>
      <c r="G100" s="126">
        <v>3782.54871</v>
      </c>
      <c r="H100" s="194">
        <f t="shared" si="4"/>
        <v>-0.19235898163554743</v>
      </c>
    </row>
    <row r="101" spans="1:8" ht="11.1" customHeight="1" x14ac:dyDescent="0.25">
      <c r="A101" s="87" t="str">
        <f t="shared" ref="A101:B101" si="35">A39</f>
        <v>2005993110</v>
      </c>
      <c r="B101" s="13" t="str">
        <f t="shared" si="35"/>
        <v>Pimiento piquillo preparadas o conservadas, sin congelar</v>
      </c>
      <c r="C101" s="126">
        <v>16206.95995</v>
      </c>
      <c r="D101" s="126">
        <v>18881.738249999999</v>
      </c>
      <c r="E101" s="185">
        <f t="shared" si="3"/>
        <v>0.16503886652721689</v>
      </c>
      <c r="F101" s="126">
        <v>2054.4174699999999</v>
      </c>
      <c r="G101" s="126">
        <v>4230.8802900000001</v>
      </c>
      <c r="H101" s="194">
        <f t="shared" si="4"/>
        <v>1.0594063046007882</v>
      </c>
    </row>
    <row r="102" spans="1:8" ht="11.1" customHeight="1" x14ac:dyDescent="0.25">
      <c r="A102" s="87" t="str">
        <f t="shared" ref="A102:B102" si="36">A40</f>
        <v>1803100000</v>
      </c>
      <c r="B102" s="13" t="str">
        <f t="shared" si="36"/>
        <v>Pasta de cacao sin desgrasar</v>
      </c>
      <c r="C102" s="126">
        <v>4595.5017499999994</v>
      </c>
      <c r="D102" s="126">
        <v>17361.495280000003</v>
      </c>
      <c r="E102" s="185">
        <f t="shared" si="3"/>
        <v>2.7779324705947519</v>
      </c>
      <c r="F102" s="126">
        <v>945.71159999999998</v>
      </c>
      <c r="G102" s="126">
        <v>2937.5998400000008</v>
      </c>
      <c r="H102" s="194">
        <f t="shared" si="4"/>
        <v>2.1062322170945147</v>
      </c>
    </row>
    <row r="103" spans="1:8" ht="11.1" customHeight="1" x14ac:dyDescent="0.25">
      <c r="A103" s="87" t="str">
        <f t="shared" ref="A103:B103" si="37">A41</f>
        <v>0402911000</v>
      </c>
      <c r="B103" s="13" t="str">
        <f t="shared" si="37"/>
        <v>Leche evaporada sin azucar ni edulcorante</v>
      </c>
      <c r="C103" s="126">
        <v>12862.74409</v>
      </c>
      <c r="D103" s="126">
        <v>17096.050369999997</v>
      </c>
      <c r="E103" s="185">
        <f t="shared" si="3"/>
        <v>0.32911377621911453</v>
      </c>
      <c r="F103" s="126">
        <v>2173.4272899999996</v>
      </c>
      <c r="G103" s="126">
        <v>3118.4055899999998</v>
      </c>
      <c r="H103" s="194">
        <f t="shared" si="4"/>
        <v>0.43478716971479647</v>
      </c>
    </row>
    <row r="104" spans="1:8" ht="11.1" customHeight="1" x14ac:dyDescent="0.25">
      <c r="A104" s="87" t="str">
        <f t="shared" ref="A104:B104" si="38">A42</f>
        <v>2005700000</v>
      </c>
      <c r="B104" s="13" t="str">
        <f t="shared" si="38"/>
        <v>Aceitunas preparadas o conservadas, sin congelar</v>
      </c>
      <c r="C104" s="126">
        <v>15151.618480000003</v>
      </c>
      <c r="D104" s="126">
        <v>16574.447240000001</v>
      </c>
      <c r="E104" s="185">
        <f t="shared" si="3"/>
        <v>9.3906057750736016E-2</v>
      </c>
      <c r="F104" s="126">
        <v>3104.3704600000001</v>
      </c>
      <c r="G104" s="126">
        <v>4285.8464800000002</v>
      </c>
      <c r="H104" s="194">
        <f t="shared" si="4"/>
        <v>0.3805847385881902</v>
      </c>
    </row>
    <row r="105" spans="1:8" ht="11.1" customHeight="1" x14ac:dyDescent="0.25">
      <c r="A105" s="87" t="str">
        <f t="shared" ref="A105:B105" si="39">A43</f>
        <v>1805000000</v>
      </c>
      <c r="B105" s="13" t="str">
        <f t="shared" si="39"/>
        <v>Cacao en polvo sin adición de azúcar ni otro edulcorante</v>
      </c>
      <c r="C105" s="126">
        <v>12465.010179999999</v>
      </c>
      <c r="D105" s="126">
        <v>16343.65352</v>
      </c>
      <c r="E105" s="185">
        <f t="shared" si="3"/>
        <v>0.3111624687016501</v>
      </c>
      <c r="F105" s="126">
        <v>2454.7355100000004</v>
      </c>
      <c r="G105" s="126">
        <v>6388.5828899999988</v>
      </c>
      <c r="H105" s="194">
        <f t="shared" si="4"/>
        <v>1.6025544764291113</v>
      </c>
    </row>
    <row r="106" spans="1:8" ht="11.1" customHeight="1" x14ac:dyDescent="0.25">
      <c r="A106" s="87" t="str">
        <f t="shared" ref="A106:B106" si="40">A44</f>
        <v>0801220000</v>
      </c>
      <c r="B106" s="13" t="str">
        <f t="shared" si="40"/>
        <v>Nueces del brasil sin cascara frescas o secas</v>
      </c>
      <c r="C106" s="126">
        <v>11672.48812</v>
      </c>
      <c r="D106" s="126">
        <v>15899.484829999998</v>
      </c>
      <c r="E106" s="185">
        <f t="shared" si="3"/>
        <v>0.36213330581654923</v>
      </c>
      <c r="F106" s="126">
        <v>3824.4884800000004</v>
      </c>
      <c r="G106" s="126">
        <v>5866.3435799999997</v>
      </c>
      <c r="H106" s="194">
        <f t="shared" si="4"/>
        <v>0.53388972425405212</v>
      </c>
    </row>
    <row r="107" spans="1:8" ht="24" customHeight="1" x14ac:dyDescent="0.25">
      <c r="A107" s="87" t="str">
        <f t="shared" ref="A107:B107" si="41">A45</f>
        <v>1901909000</v>
      </c>
      <c r="B107" s="13" t="str">
        <f t="shared" si="41"/>
        <v>Demás preparaciones alimenticias de harina, grañones, sémola, almidón, fécula o extracto de malta, que no contengan cacao o con un contenido de cacao inferior al 40% en peso</v>
      </c>
      <c r="C107" s="126">
        <v>25859.267509999998</v>
      </c>
      <c r="D107" s="126">
        <v>15564.304620000004</v>
      </c>
      <c r="E107" s="185">
        <f t="shared" si="3"/>
        <v>-0.39811502340578064</v>
      </c>
      <c r="F107" s="126">
        <v>5940.1767600000003</v>
      </c>
      <c r="G107" s="126">
        <v>3733.1299600000002</v>
      </c>
      <c r="H107" s="194">
        <f t="shared" si="4"/>
        <v>-0.37154564403905044</v>
      </c>
    </row>
    <row r="108" spans="1:8" ht="24" customHeight="1" x14ac:dyDescent="0.25">
      <c r="A108" s="87" t="str">
        <f t="shared" ref="A108:B108" si="42">A46</f>
        <v>2106902900</v>
      </c>
      <c r="B108" s="13" t="str">
        <f t="shared" si="42"/>
        <v>Las demás preparaciones compuestas cuyo grado alcohólico volumétrico sea inferior o igual al 0.5 % vol, para la elaboración de bebidas</v>
      </c>
      <c r="C108" s="126">
        <v>11675.959639999999</v>
      </c>
      <c r="D108" s="126">
        <v>15479.067340000001</v>
      </c>
      <c r="E108" s="185">
        <f t="shared" si="3"/>
        <v>0.32572120984138686</v>
      </c>
      <c r="F108" s="126">
        <v>2014.1191200000001</v>
      </c>
      <c r="G108" s="126">
        <v>4250.8447300000007</v>
      </c>
      <c r="H108" s="194">
        <f t="shared" si="4"/>
        <v>1.1105230012413569</v>
      </c>
    </row>
    <row r="109" spans="1:8" ht="11.1" customHeight="1" x14ac:dyDescent="0.25">
      <c r="A109" s="87" t="str">
        <f t="shared" ref="A109:B109" si="43">A47</f>
        <v>1209919000</v>
      </c>
      <c r="B109" s="13" t="str">
        <f t="shared" si="43"/>
        <v>Las demás semillas de hortalizas</v>
      </c>
      <c r="C109" s="126">
        <v>14695.28686</v>
      </c>
      <c r="D109" s="126">
        <v>15247.980570000002</v>
      </c>
      <c r="E109" s="185">
        <f t="shared" si="3"/>
        <v>3.7610270235990617E-2</v>
      </c>
      <c r="F109" s="126">
        <v>3603.8408799999997</v>
      </c>
      <c r="G109" s="126">
        <v>3284.4671699999999</v>
      </c>
      <c r="H109" s="194">
        <f t="shared" si="4"/>
        <v>-8.8620369387673925E-2</v>
      </c>
    </row>
    <row r="110" spans="1:8" ht="24" customHeight="1" x14ac:dyDescent="0.25">
      <c r="A110" s="87" t="str">
        <f t="shared" ref="A110:B110" si="44">A48</f>
        <v>2008999000</v>
      </c>
      <c r="B110" s="13" t="str">
        <f t="shared" si="44"/>
        <v>Los demás frutas, incluida las mezclas, y otros frutos y demás partes comestibles de plantas, preparados o conservados de otro modo, incluso con adición de azúcar u otro edulcorante o alcohol</v>
      </c>
      <c r="C110" s="126">
        <v>10362.473540000001</v>
      </c>
      <c r="D110" s="126">
        <v>14750.115470000001</v>
      </c>
      <c r="E110" s="185">
        <f t="shared" si="3"/>
        <v>0.42341646645111708</v>
      </c>
      <c r="F110" s="126">
        <v>2957.3285300000002</v>
      </c>
      <c r="G110" s="126">
        <v>3049.0695200000009</v>
      </c>
      <c r="H110" s="194">
        <f t="shared" si="4"/>
        <v>3.1021575408127111E-2</v>
      </c>
    </row>
    <row r="111" spans="1:8" ht="11.1" customHeight="1" x14ac:dyDescent="0.25">
      <c r="A111" s="87" t="str">
        <f t="shared" ref="A111:B111" si="45">A49</f>
        <v>2106907900</v>
      </c>
      <c r="B111" s="13" t="str">
        <f t="shared" si="45"/>
        <v>Los demás complementos y suplementos alimenticios</v>
      </c>
      <c r="C111" s="126">
        <v>7333.2626499999997</v>
      </c>
      <c r="D111" s="126">
        <v>14505.834090000002</v>
      </c>
      <c r="E111" s="185">
        <f t="shared" si="3"/>
        <v>0.97808735106467282</v>
      </c>
      <c r="F111" s="126">
        <v>2217.79432</v>
      </c>
      <c r="G111" s="126">
        <v>4880.0469700000012</v>
      </c>
      <c r="H111" s="194">
        <f t="shared" si="4"/>
        <v>1.200405567816587</v>
      </c>
    </row>
    <row r="112" spans="1:8" ht="11.1" customHeight="1" x14ac:dyDescent="0.25">
      <c r="A112" s="87" t="str">
        <f t="shared" ref="A112:B112" si="46">A50</f>
        <v>2005993190</v>
      </c>
      <c r="B112" s="13" t="str">
        <f t="shared" si="46"/>
        <v>Los demás pimientos de la especie annuum</v>
      </c>
      <c r="C112" s="126">
        <v>9126.3206300000002</v>
      </c>
      <c r="D112" s="126">
        <v>14447.038389999998</v>
      </c>
      <c r="E112" s="185">
        <f t="shared" si="3"/>
        <v>0.58300798051185687</v>
      </c>
      <c r="F112" s="126">
        <v>2222.1972999999998</v>
      </c>
      <c r="G112" s="126">
        <v>2812.0176099999994</v>
      </c>
      <c r="H112" s="194">
        <f t="shared" si="4"/>
        <v>0.26542211620903311</v>
      </c>
    </row>
    <row r="113" spans="1:8" ht="11.1" customHeight="1" x14ac:dyDescent="0.25">
      <c r="A113" s="87" t="str">
        <f t="shared" ref="A113:B113" si="47">A51</f>
        <v>0814001000</v>
      </c>
      <c r="B113" s="13" t="str">
        <f t="shared" si="47"/>
        <v>Cortezas de limón (limón sutil, limón común, limón criollo) (citrus aurantifolia)</v>
      </c>
      <c r="C113" s="126">
        <v>8096.0245600000007</v>
      </c>
      <c r="D113" s="126">
        <v>13226.89091</v>
      </c>
      <c r="E113" s="185">
        <f>IFERROR(((D113/C113-1)),"")</f>
        <v>0.63375133214763846</v>
      </c>
      <c r="F113" s="126">
        <v>1787.3135000000002</v>
      </c>
      <c r="G113" s="126">
        <v>2590.8460399999999</v>
      </c>
      <c r="H113" s="194">
        <f t="shared" si="4"/>
        <v>0.44957560047523826</v>
      </c>
    </row>
    <row r="114" spans="1:8" ht="11.1" customHeight="1" x14ac:dyDescent="0.25">
      <c r="A114" s="87" t="str">
        <f t="shared" ref="A114:B114" si="48">A52</f>
        <v>0805210000</v>
      </c>
      <c r="B114" s="13" t="str">
        <f t="shared" si="48"/>
        <v>Mandarinas (incluidas las tangerinas y satsumas)</v>
      </c>
      <c r="C114" s="126">
        <v>20161.224369999996</v>
      </c>
      <c r="D114" s="126">
        <v>12965.355919999995</v>
      </c>
      <c r="E114" s="185">
        <f t="shared" si="3"/>
        <v>-0.3569162426815452</v>
      </c>
      <c r="F114" s="126">
        <v>14069.321079999996</v>
      </c>
      <c r="G114" s="126">
        <v>9443.5894499999958</v>
      </c>
      <c r="H114" s="194">
        <f t="shared" si="4"/>
        <v>-0.32878143896905088</v>
      </c>
    </row>
    <row r="115" spans="1:8" ht="36" customHeight="1" x14ac:dyDescent="0.25">
      <c r="A115" s="87" t="str">
        <f t="shared" ref="A115:B115" si="49">A53</f>
        <v>1806209000</v>
      </c>
      <c r="B115" s="13" t="str">
        <f t="shared" si="49"/>
        <v>Los demás 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</c>
      <c r="C115" s="126">
        <v>5199.25576</v>
      </c>
      <c r="D115" s="126">
        <v>12637.46704</v>
      </c>
      <c r="E115" s="185">
        <f t="shared" si="3"/>
        <v>1.4306300023217169</v>
      </c>
      <c r="F115" s="126">
        <v>1221.6885900000002</v>
      </c>
      <c r="G115" s="126">
        <v>4246.3487500000001</v>
      </c>
      <c r="H115" s="194">
        <f t="shared" si="4"/>
        <v>2.4758029048957555</v>
      </c>
    </row>
    <row r="116" spans="1:8" ht="11.1" customHeight="1" x14ac:dyDescent="0.25">
      <c r="A116" s="87" t="str">
        <f t="shared" ref="A116:B116" si="50">A54</f>
        <v>1902190000</v>
      </c>
      <c r="B116" s="13" t="str">
        <f t="shared" si="50"/>
        <v>Las demás pastas alimenticias sin cocer, rellenar ni preparar de otra forma</v>
      </c>
      <c r="C116" s="126">
        <v>10641.617260000001</v>
      </c>
      <c r="D116" s="126">
        <v>12160.625359999998</v>
      </c>
      <c r="E116" s="185">
        <f t="shared" si="3"/>
        <v>0.14274222262340586</v>
      </c>
      <c r="F116" s="126">
        <v>2528.7387799999997</v>
      </c>
      <c r="G116" s="126">
        <v>2770.8269399999995</v>
      </c>
      <c r="H116" s="194">
        <f t="shared" si="4"/>
        <v>9.5734744100377078E-2</v>
      </c>
    </row>
    <row r="117" spans="1:8" ht="11.1" customHeight="1" x14ac:dyDescent="0.25">
      <c r="A117" s="87" t="str">
        <f t="shared" ref="A117:B117" si="51">A55</f>
        <v>2002900000</v>
      </c>
      <c r="B117" s="13" t="str">
        <f t="shared" si="51"/>
        <v>Los demás tomates preparados o conservados</v>
      </c>
      <c r="C117" s="126">
        <v>10585.02454</v>
      </c>
      <c r="D117" s="126">
        <v>11955.29189</v>
      </c>
      <c r="E117" s="185">
        <f t="shared" si="3"/>
        <v>0.12945339378495202</v>
      </c>
      <c r="F117" s="126">
        <v>1575.7371800000001</v>
      </c>
      <c r="G117" s="126">
        <v>2662.3521500000002</v>
      </c>
      <c r="H117" s="194">
        <f t="shared" si="4"/>
        <v>0.68959150281647852</v>
      </c>
    </row>
    <row r="118" spans="1:8" ht="11.1" customHeight="1" x14ac:dyDescent="0.25">
      <c r="A118" s="87" t="str">
        <f t="shared" ref="A118:B118" si="52">A56</f>
        <v>1207701000</v>
      </c>
      <c r="B118" s="13" t="str">
        <f t="shared" si="52"/>
        <v>Semillas de melón, para siembra</v>
      </c>
      <c r="C118" s="126">
        <v>6492.5448799999995</v>
      </c>
      <c r="D118" s="126">
        <v>11080.79198</v>
      </c>
      <c r="E118" s="185">
        <f t="shared" si="3"/>
        <v>0.70669470674494606</v>
      </c>
      <c r="F118" s="126">
        <v>2318.0947000000001</v>
      </c>
      <c r="G118" s="126">
        <v>3895.5198699999996</v>
      </c>
      <c r="H118" s="194">
        <f t="shared" si="4"/>
        <v>0.68048348930697244</v>
      </c>
    </row>
    <row r="119" spans="1:8" ht="11.1" customHeight="1" x14ac:dyDescent="0.25">
      <c r="A119" s="105"/>
      <c r="B119" s="105" t="s">
        <v>18</v>
      </c>
      <c r="C119" s="127">
        <v>584237.06475999986</v>
      </c>
      <c r="D119" s="127">
        <v>538866.46876999969</v>
      </c>
      <c r="E119" s="188">
        <f t="shared" si="3"/>
        <v>-7.765785282492832E-2</v>
      </c>
      <c r="F119" s="127">
        <v>131049.40151000005</v>
      </c>
      <c r="G119" s="127">
        <v>136067.23325000034</v>
      </c>
      <c r="H119" s="195">
        <f t="shared" si="4"/>
        <v>3.828961965627431E-2</v>
      </c>
    </row>
    <row r="120" spans="1:8" ht="8.1" customHeight="1" x14ac:dyDescent="0.25">
      <c r="A120" s="8" t="s">
        <v>53</v>
      </c>
      <c r="B120" s="34"/>
      <c r="C120" s="21"/>
      <c r="D120" s="21"/>
      <c r="E120" s="21"/>
    </row>
    <row r="121" spans="1:8" ht="8.1" customHeight="1" x14ac:dyDescent="0.25">
      <c r="A121" s="11" t="s">
        <v>20</v>
      </c>
      <c r="B121" s="34"/>
      <c r="C121" s="21"/>
      <c r="D121" s="21"/>
      <c r="E121" s="21"/>
    </row>
    <row r="122" spans="1:8" ht="8.1" customHeight="1" x14ac:dyDescent="0.25">
      <c r="A122" s="11" t="s">
        <v>229</v>
      </c>
      <c r="B122" s="34"/>
    </row>
  </sheetData>
  <mergeCells count="12">
    <mergeCell ref="A2:E2"/>
    <mergeCell ref="A4:A5"/>
    <mergeCell ref="B4:B5"/>
    <mergeCell ref="C4:D4"/>
    <mergeCell ref="A63:E63"/>
    <mergeCell ref="A67:B67"/>
    <mergeCell ref="F4:G4"/>
    <mergeCell ref="F65:G65"/>
    <mergeCell ref="A62:E62"/>
    <mergeCell ref="A65:A66"/>
    <mergeCell ref="B65:B66"/>
    <mergeCell ref="C65:D65"/>
  </mergeCells>
  <phoneticPr fontId="11" type="noConversion"/>
  <conditionalFormatting sqref="C7:H57">
    <cfRule type="containsBlanks" dxfId="71" priority="1">
      <formula>LEN(TRIM(C7))=0</formula>
    </cfRule>
  </conditionalFormatting>
  <conditionalFormatting sqref="C69:H119">
    <cfRule type="containsBlanks" dxfId="70" priority="3">
      <formula>LEN(TRIM(C69))=0</formula>
    </cfRule>
  </conditionalFormatting>
  <pageMargins left="0" right="0" top="0" bottom="0" header="0" footer="0"/>
  <pageSetup paperSize="10" orientation="portrait" horizontalDpi="0" verticalDpi="0"/>
  <ignoredErrors>
    <ignoredError sqref="A515:A15107 A15875:A29443 BPP13059:BPP15107 AMB13059:AMB15107 AVX259:BFT15107 IN15619:ACF29443 AMB15619:AMB28163 BPP15619:BPP28163 E62:E64 A3:E3 A61:B61 A5:B5 A4:B4 A66:B66 A65:B65 A67:B67 A58:B58 B1:E1 A63:D64 B62:D62 A59:B59 B2:E2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 codeName="Hoja7">
    <tabColor rgb="FFD9EFFF"/>
  </sheetPr>
  <dimension ref="A1:H61"/>
  <sheetViews>
    <sheetView showGridLines="0" zoomScaleNormal="100" zoomScalePageLayoutView="120" workbookViewId="0">
      <selection activeCell="B63" sqref="B63"/>
    </sheetView>
  </sheetViews>
  <sheetFormatPr baseColWidth="10" defaultColWidth="11.42578125" defaultRowHeight="13.5" x14ac:dyDescent="0.2"/>
  <cols>
    <col min="1" max="1" width="8.85546875" style="15" customWidth="1"/>
    <col min="2" max="2" width="52.7109375" style="15" customWidth="1"/>
    <col min="3" max="4" width="5.85546875" style="15" customWidth="1"/>
    <col min="5" max="5" width="6.42578125" style="15" bestFit="1" customWidth="1"/>
    <col min="6" max="6" width="5.85546875" style="15" customWidth="1"/>
    <col min="7" max="7" width="8" style="15" customWidth="1"/>
    <col min="8" max="8" width="5" style="15" customWidth="1"/>
    <col min="9" max="16384" width="11.42578125" style="15"/>
  </cols>
  <sheetData>
    <row r="1" spans="1:8" ht="15" customHeight="1" x14ac:dyDescent="0.25">
      <c r="A1" s="72" t="s">
        <v>378</v>
      </c>
      <c r="B1" s="72"/>
      <c r="C1" s="72"/>
      <c r="D1" s="72"/>
      <c r="E1" s="72"/>
      <c r="F1" s="72"/>
      <c r="G1" s="72"/>
    </row>
    <row r="2" spans="1:8" ht="11.25" customHeight="1" x14ac:dyDescent="0.25">
      <c r="A2" s="283" t="s">
        <v>344</v>
      </c>
      <c r="B2" s="283"/>
      <c r="C2" s="283"/>
      <c r="D2" s="283"/>
      <c r="E2" s="283"/>
      <c r="F2" s="72"/>
      <c r="G2" s="72"/>
    </row>
    <row r="3" spans="1:8" ht="5.0999999999999996" customHeight="1" x14ac:dyDescent="0.25">
      <c r="A3" s="45"/>
      <c r="B3" s="16"/>
      <c r="C3" s="16"/>
      <c r="D3" s="16"/>
      <c r="E3" s="16"/>
      <c r="F3" s="16"/>
      <c r="G3" s="16"/>
      <c r="H3" s="16"/>
    </row>
    <row r="4" spans="1:8" s="35" customFormat="1" ht="15" customHeight="1" x14ac:dyDescent="0.25">
      <c r="A4" s="284" t="s">
        <v>31</v>
      </c>
      <c r="B4" s="284" t="s">
        <v>4</v>
      </c>
      <c r="C4" s="281" t="s">
        <v>352</v>
      </c>
      <c r="D4" s="282"/>
      <c r="E4" s="178" t="s">
        <v>29</v>
      </c>
      <c r="F4" s="179" t="s">
        <v>377</v>
      </c>
      <c r="G4" s="286" t="s">
        <v>376</v>
      </c>
    </row>
    <row r="5" spans="1:8" s="35" customFormat="1" ht="15" customHeight="1" x14ac:dyDescent="0.25">
      <c r="A5" s="285"/>
      <c r="B5" s="285"/>
      <c r="C5" s="154">
        <v>2023</v>
      </c>
      <c r="D5" s="155" t="s">
        <v>326</v>
      </c>
      <c r="E5" s="180" t="s">
        <v>347</v>
      </c>
      <c r="F5" s="181">
        <v>2023</v>
      </c>
      <c r="G5" s="287"/>
    </row>
    <row r="6" spans="1:8" s="35" customFormat="1" ht="14.1" customHeight="1" x14ac:dyDescent="0.25">
      <c r="A6" s="288" t="s">
        <v>45</v>
      </c>
      <c r="B6" s="288"/>
      <c r="C6" s="161">
        <f>SUM(C8:C58)</f>
        <v>3446452.7375599998</v>
      </c>
      <c r="D6" s="161">
        <f>SUM(D8:D58)</f>
        <v>3704837.7516199993</v>
      </c>
      <c r="E6" s="182">
        <f>(D6/C6-1)</f>
        <v>7.497129185729956E-2</v>
      </c>
      <c r="F6" s="182">
        <f>SUM(F7:F58)</f>
        <v>1</v>
      </c>
      <c r="G6" s="183">
        <f>SUM(G7:G58)</f>
        <v>7.497129185729932</v>
      </c>
    </row>
    <row r="7" spans="1:8" ht="2.1" customHeight="1" x14ac:dyDescent="0.2">
      <c r="A7" s="206"/>
      <c r="B7" s="206"/>
      <c r="C7" s="97"/>
      <c r="D7" s="97"/>
      <c r="E7" s="97"/>
      <c r="F7" s="97"/>
      <c r="G7" s="184"/>
      <c r="H7" s="16"/>
    </row>
    <row r="8" spans="1:8" ht="11.1" customHeight="1" x14ac:dyDescent="0.25">
      <c r="A8" s="88" t="s">
        <v>64</v>
      </c>
      <c r="B8" s="13" t="s">
        <v>242</v>
      </c>
      <c r="C8" s="126">
        <v>432987.63326999987</v>
      </c>
      <c r="D8" s="126">
        <v>517826.61361999938</v>
      </c>
      <c r="E8" s="185">
        <f>IFERROR(((D8/C8-1)),"")</f>
        <v>0.19593857614195676</v>
      </c>
      <c r="F8" s="220">
        <f>C8/$C$6</f>
        <v>0.12563283649627066</v>
      </c>
      <c r="G8" s="186">
        <f>F8*E8*100</f>
        <v>2.4616319099754533</v>
      </c>
      <c r="H8" s="16"/>
    </row>
    <row r="9" spans="1:8" ht="11.1" customHeight="1" x14ac:dyDescent="0.25">
      <c r="A9" s="88" t="s">
        <v>10</v>
      </c>
      <c r="B9" s="13" t="s">
        <v>205</v>
      </c>
      <c r="C9" s="126">
        <v>645969.51069000084</v>
      </c>
      <c r="D9" s="126">
        <v>476554.47858999984</v>
      </c>
      <c r="E9" s="185">
        <f t="shared" ref="E9:E58" si="0">IFERROR(((D9/C9-1)),"")</f>
        <v>-0.26226474980071135</v>
      </c>
      <c r="F9" s="220">
        <f t="shared" ref="F9:F58" si="1">C9/$C$6</f>
        <v>0.18743025361993812</v>
      </c>
      <c r="G9" s="186">
        <f t="shared" ref="G9:G58" si="2">F9*E9*100</f>
        <v>-4.9156348570716943</v>
      </c>
      <c r="H9" s="16"/>
    </row>
    <row r="10" spans="1:8" ht="11.1" customHeight="1" x14ac:dyDescent="0.25">
      <c r="A10" s="88" t="s">
        <v>68</v>
      </c>
      <c r="B10" s="13" t="s">
        <v>243</v>
      </c>
      <c r="C10" s="126">
        <v>169407.26826999997</v>
      </c>
      <c r="D10" s="126">
        <v>353294.05548999982</v>
      </c>
      <c r="E10" s="185">
        <f t="shared" si="0"/>
        <v>1.0854716512335383</v>
      </c>
      <c r="F10" s="220">
        <f t="shared" si="1"/>
        <v>4.9154095868999492E-2</v>
      </c>
      <c r="G10" s="186">
        <f t="shared" si="2"/>
        <v>5.3355377607814525</v>
      </c>
      <c r="H10" s="16"/>
    </row>
    <row r="11" spans="1:8" ht="11.1" customHeight="1" x14ac:dyDescent="0.25">
      <c r="A11" s="88" t="s">
        <v>9</v>
      </c>
      <c r="B11" s="13" t="s">
        <v>299</v>
      </c>
      <c r="C11" s="126">
        <v>124877.17448999996</v>
      </c>
      <c r="D11" s="126">
        <v>198027.34664000018</v>
      </c>
      <c r="E11" s="185">
        <f t="shared" si="0"/>
        <v>0.58577696403483248</v>
      </c>
      <c r="F11" s="220">
        <f t="shared" si="1"/>
        <v>3.6233537494673375E-2</v>
      </c>
      <c r="G11" s="186">
        <f t="shared" si="2"/>
        <v>2.1224771589872038</v>
      </c>
      <c r="H11" s="16"/>
    </row>
    <row r="12" spans="1:8" ht="11.1" customHeight="1" x14ac:dyDescent="0.25">
      <c r="A12" s="88" t="s">
        <v>11</v>
      </c>
      <c r="B12" s="13" t="s">
        <v>206</v>
      </c>
      <c r="C12" s="126">
        <v>206125.23099999971</v>
      </c>
      <c r="D12" s="126">
        <v>189685.50995000004</v>
      </c>
      <c r="E12" s="185">
        <f t="shared" si="0"/>
        <v>-7.9755986058784312E-2</v>
      </c>
      <c r="F12" s="220">
        <f t="shared" si="1"/>
        <v>5.9807937812004087E-2</v>
      </c>
      <c r="G12" s="186">
        <f t="shared" si="2"/>
        <v>-0.47700410543388372</v>
      </c>
      <c r="H12" s="16"/>
    </row>
    <row r="13" spans="1:8" ht="11.1" customHeight="1" x14ac:dyDescent="0.25">
      <c r="A13" s="88" t="s">
        <v>69</v>
      </c>
      <c r="B13" s="13" t="s">
        <v>301</v>
      </c>
      <c r="C13" s="126">
        <v>57188.470869999997</v>
      </c>
      <c r="D13" s="126">
        <v>169764.7531899999</v>
      </c>
      <c r="E13" s="185">
        <f t="shared" si="0"/>
        <v>1.9685135938659153</v>
      </c>
      <c r="F13" s="220">
        <f t="shared" si="1"/>
        <v>1.6593429599875486E-2</v>
      </c>
      <c r="G13" s="186">
        <f t="shared" si="2"/>
        <v>3.2664391736211948</v>
      </c>
    </row>
    <row r="14" spans="1:8" ht="11.1" customHeight="1" x14ac:dyDescent="0.25">
      <c r="A14" s="88" t="s">
        <v>35</v>
      </c>
      <c r="B14" s="13" t="s">
        <v>300</v>
      </c>
      <c r="C14" s="126">
        <v>106392.37836999998</v>
      </c>
      <c r="D14" s="126">
        <v>91691.136500000008</v>
      </c>
      <c r="E14" s="185">
        <f t="shared" si="0"/>
        <v>-0.13817946449954877</v>
      </c>
      <c r="F14" s="220">
        <f t="shared" si="1"/>
        <v>3.0870110943498112E-2</v>
      </c>
      <c r="G14" s="186">
        <f t="shared" si="2"/>
        <v>-0.42656153992142287</v>
      </c>
    </row>
    <row r="15" spans="1:8" ht="11.1" customHeight="1" x14ac:dyDescent="0.25">
      <c r="A15" s="88" t="s">
        <v>12</v>
      </c>
      <c r="B15" s="13" t="s">
        <v>207</v>
      </c>
      <c r="C15" s="126">
        <v>89706.199899999949</v>
      </c>
      <c r="D15" s="126">
        <v>85210.230830000073</v>
      </c>
      <c r="E15" s="185">
        <f t="shared" si="0"/>
        <v>-5.011882205479401E-2</v>
      </c>
      <c r="F15" s="220">
        <f t="shared" si="1"/>
        <v>2.6028559429342308E-2</v>
      </c>
      <c r="G15" s="186">
        <f t="shared" si="2"/>
        <v>-0.13045207383818377</v>
      </c>
    </row>
    <row r="16" spans="1:8" ht="11.1" customHeight="1" x14ac:dyDescent="0.25">
      <c r="A16" s="88" t="s">
        <v>88</v>
      </c>
      <c r="B16" s="13" t="s">
        <v>244</v>
      </c>
      <c r="C16" s="126">
        <v>81350.304919999893</v>
      </c>
      <c r="D16" s="126">
        <v>81047.712090000117</v>
      </c>
      <c r="E16" s="185">
        <f t="shared" si="0"/>
        <v>-3.7196274838471322E-3</v>
      </c>
      <c r="F16" s="220">
        <f t="shared" si="1"/>
        <v>2.3604068041737845E-2</v>
      </c>
      <c r="G16" s="186">
        <f t="shared" si="2"/>
        <v>-8.779834021864585E-3</v>
      </c>
    </row>
    <row r="17" spans="1:7" ht="11.1" customHeight="1" x14ac:dyDescent="0.25">
      <c r="A17" s="88" t="s">
        <v>201</v>
      </c>
      <c r="B17" s="13" t="s">
        <v>302</v>
      </c>
      <c r="C17" s="126">
        <v>29725.179329999995</v>
      </c>
      <c r="D17" s="126">
        <v>65337.266660000008</v>
      </c>
      <c r="E17" s="185">
        <f t="shared" si="0"/>
        <v>1.1980444906537091</v>
      </c>
      <c r="F17" s="220">
        <f t="shared" si="1"/>
        <v>8.6248620229287289E-3</v>
      </c>
      <c r="G17" s="186">
        <f t="shared" si="2"/>
        <v>1.0332968429218168</v>
      </c>
    </row>
    <row r="18" spans="1:7" ht="11.1" customHeight="1" x14ac:dyDescent="0.25">
      <c r="A18" s="88" t="s">
        <v>90</v>
      </c>
      <c r="B18" s="13" t="s">
        <v>246</v>
      </c>
      <c r="C18" s="126">
        <v>59819.704680000017</v>
      </c>
      <c r="D18" s="126">
        <v>61926.433430000034</v>
      </c>
      <c r="E18" s="185">
        <f t="shared" si="0"/>
        <v>3.5217973095483579E-2</v>
      </c>
      <c r="F18" s="220">
        <f t="shared" si="1"/>
        <v>1.7356891051507888E-2</v>
      </c>
      <c r="G18" s="186">
        <f t="shared" si="2"/>
        <v>6.1127452207324441E-2</v>
      </c>
    </row>
    <row r="19" spans="1:7" ht="11.1" customHeight="1" x14ac:dyDescent="0.25">
      <c r="A19" s="88" t="s">
        <v>13</v>
      </c>
      <c r="B19" s="13" t="s">
        <v>208</v>
      </c>
      <c r="C19" s="126">
        <v>47953.808509999959</v>
      </c>
      <c r="D19" s="126">
        <v>53279.448280000048</v>
      </c>
      <c r="E19" s="185">
        <f t="shared" si="0"/>
        <v>0.11105770189013286</v>
      </c>
      <c r="F19" s="220">
        <f t="shared" si="1"/>
        <v>1.3913960863989688E-2</v>
      </c>
      <c r="G19" s="186">
        <f t="shared" si="2"/>
        <v>0.15452525177439425</v>
      </c>
    </row>
    <row r="20" spans="1:7" ht="11.1" customHeight="1" x14ac:dyDescent="0.25">
      <c r="A20" s="88" t="s">
        <v>65</v>
      </c>
      <c r="B20" s="13" t="s">
        <v>211</v>
      </c>
      <c r="C20" s="126">
        <v>32923.210019999999</v>
      </c>
      <c r="D20" s="126">
        <v>46776.680599999985</v>
      </c>
      <c r="E20" s="185">
        <f t="shared" si="0"/>
        <v>0.42078128382938251</v>
      </c>
      <c r="F20" s="220">
        <f t="shared" si="1"/>
        <v>9.5527815197340524E-3</v>
      </c>
      <c r="G20" s="186">
        <f t="shared" si="2"/>
        <v>0.40196316720152941</v>
      </c>
    </row>
    <row r="21" spans="1:7" ht="11.1" customHeight="1" x14ac:dyDescent="0.25">
      <c r="A21" s="88" t="s">
        <v>62</v>
      </c>
      <c r="B21" s="13" t="s">
        <v>245</v>
      </c>
      <c r="C21" s="126">
        <v>84052.916899999953</v>
      </c>
      <c r="D21" s="126">
        <v>44591.878639999995</v>
      </c>
      <c r="E21" s="185">
        <f t="shared" si="0"/>
        <v>-0.46947851086414805</v>
      </c>
      <c r="F21" s="220">
        <f t="shared" si="1"/>
        <v>2.4388240112501083E-2</v>
      </c>
      <c r="G21" s="186">
        <f t="shared" si="2"/>
        <v>-1.144975465061429</v>
      </c>
    </row>
    <row r="22" spans="1:7" ht="11.1" customHeight="1" x14ac:dyDescent="0.25">
      <c r="A22" s="88" t="s">
        <v>98</v>
      </c>
      <c r="B22" s="13" t="s">
        <v>247</v>
      </c>
      <c r="C22" s="126">
        <v>41947.49960000001</v>
      </c>
      <c r="D22" s="126">
        <v>42470.30083</v>
      </c>
      <c r="E22" s="185">
        <f t="shared" si="0"/>
        <v>1.2463227486388506E-2</v>
      </c>
      <c r="F22" s="220">
        <f t="shared" si="1"/>
        <v>1.2171209876998854E-2</v>
      </c>
      <c r="G22" s="186">
        <f t="shared" si="2"/>
        <v>1.5169255748161537E-2</v>
      </c>
    </row>
    <row r="23" spans="1:7" ht="11.1" customHeight="1" x14ac:dyDescent="0.25">
      <c r="A23" s="88" t="s">
        <v>95</v>
      </c>
      <c r="B23" s="13" t="s">
        <v>209</v>
      </c>
      <c r="C23" s="126">
        <v>39081.60892000005</v>
      </c>
      <c r="D23" s="126">
        <v>33989.970330000018</v>
      </c>
      <c r="E23" s="185">
        <f t="shared" si="0"/>
        <v>-0.13028221536177287</v>
      </c>
      <c r="F23" s="220">
        <f t="shared" si="1"/>
        <v>1.133966193532334E-2</v>
      </c>
      <c r="G23" s="186">
        <f t="shared" si="2"/>
        <v>-0.14773562783874936</v>
      </c>
    </row>
    <row r="24" spans="1:7" ht="11.1" customHeight="1" x14ac:dyDescent="0.25">
      <c r="A24" s="88" t="s">
        <v>93</v>
      </c>
      <c r="B24" s="13" t="s">
        <v>248</v>
      </c>
      <c r="C24" s="126">
        <v>35659.427279999996</v>
      </c>
      <c r="D24" s="126">
        <v>30899.08596</v>
      </c>
      <c r="E24" s="185">
        <f t="shared" si="0"/>
        <v>-0.13349460950736824</v>
      </c>
      <c r="F24" s="220">
        <f t="shared" si="1"/>
        <v>1.0346704276944752E-2</v>
      </c>
      <c r="G24" s="186">
        <f t="shared" si="2"/>
        <v>-0.13812292471389565</v>
      </c>
    </row>
    <row r="25" spans="1:7" ht="11.1" customHeight="1" x14ac:dyDescent="0.25">
      <c r="A25" s="88" t="s">
        <v>92</v>
      </c>
      <c r="B25" s="13" t="s">
        <v>252</v>
      </c>
      <c r="C25" s="126">
        <v>24297.342880000018</v>
      </c>
      <c r="D25" s="126">
        <v>30669.666469999996</v>
      </c>
      <c r="E25" s="185">
        <f t="shared" si="0"/>
        <v>0.26226421635780017</v>
      </c>
      <c r="F25" s="220">
        <f t="shared" si="1"/>
        <v>7.0499567904134131E-3</v>
      </c>
      <c r="G25" s="186">
        <f t="shared" si="2"/>
        <v>0.18489513929941259</v>
      </c>
    </row>
    <row r="26" spans="1:7" ht="11.1" customHeight="1" x14ac:dyDescent="0.25">
      <c r="A26" s="88" t="s">
        <v>101</v>
      </c>
      <c r="B26" s="13" t="s">
        <v>210</v>
      </c>
      <c r="C26" s="126">
        <v>20654.910520000005</v>
      </c>
      <c r="D26" s="126">
        <v>28988.004970000005</v>
      </c>
      <c r="E26" s="185">
        <f t="shared" si="0"/>
        <v>0.40344374486304968</v>
      </c>
      <c r="F26" s="220">
        <f t="shared" si="1"/>
        <v>5.9930926354797923E-3</v>
      </c>
      <c r="G26" s="186">
        <f t="shared" si="2"/>
        <v>0.24178757361691311</v>
      </c>
    </row>
    <row r="27" spans="1:7" ht="11.1" customHeight="1" x14ac:dyDescent="0.25">
      <c r="A27" s="88" t="s">
        <v>107</v>
      </c>
      <c r="B27" s="13" t="s">
        <v>216</v>
      </c>
      <c r="C27" s="126">
        <v>29072.507819999999</v>
      </c>
      <c r="D27" s="126">
        <v>28272.828369999996</v>
      </c>
      <c r="E27" s="185">
        <f t="shared" si="0"/>
        <v>-2.7506380080836168E-2</v>
      </c>
      <c r="F27" s="220">
        <f t="shared" si="1"/>
        <v>8.4354871613828049E-3</v>
      </c>
      <c r="G27" s="186">
        <f t="shared" si="2"/>
        <v>-2.320297160280092E-2</v>
      </c>
    </row>
    <row r="28" spans="1:7" ht="11.1" customHeight="1" x14ac:dyDescent="0.25">
      <c r="A28" s="88" t="s">
        <v>94</v>
      </c>
      <c r="B28" s="13" t="s">
        <v>250</v>
      </c>
      <c r="C28" s="126">
        <v>32779.038639999999</v>
      </c>
      <c r="D28" s="126">
        <v>27900.020530000002</v>
      </c>
      <c r="E28" s="185">
        <f t="shared" si="0"/>
        <v>-0.1488456743220703</v>
      </c>
      <c r="F28" s="220">
        <f t="shared" si="1"/>
        <v>9.5109497027969451E-3</v>
      </c>
      <c r="G28" s="186">
        <f t="shared" si="2"/>
        <v>-0.14156637219561052</v>
      </c>
    </row>
    <row r="29" spans="1:7" ht="11.1" customHeight="1" x14ac:dyDescent="0.25">
      <c r="A29" s="88" t="s">
        <v>117</v>
      </c>
      <c r="B29" s="13" t="s">
        <v>256</v>
      </c>
      <c r="C29" s="126">
        <v>17925.07401</v>
      </c>
      <c r="D29" s="126">
        <v>26173.971700000002</v>
      </c>
      <c r="E29" s="185">
        <f t="shared" si="0"/>
        <v>0.46018765029355668</v>
      </c>
      <c r="F29" s="220">
        <f t="shared" si="1"/>
        <v>5.2010212746136462E-3</v>
      </c>
      <c r="G29" s="186">
        <f t="shared" si="2"/>
        <v>0.23934457594912531</v>
      </c>
    </row>
    <row r="30" spans="1:7" ht="23.1" customHeight="1" x14ac:dyDescent="0.25">
      <c r="A30" s="88" t="s">
        <v>96</v>
      </c>
      <c r="B30" s="13" t="s">
        <v>249</v>
      </c>
      <c r="C30" s="126">
        <v>33710.856169999992</v>
      </c>
      <c r="D30" s="126">
        <v>24769.767210000002</v>
      </c>
      <c r="E30" s="185">
        <f t="shared" si="0"/>
        <v>-0.26522877125727984</v>
      </c>
      <c r="F30" s="220">
        <f t="shared" si="1"/>
        <v>9.7813197327831086E-3</v>
      </c>
      <c r="G30" s="186">
        <f t="shared" si="2"/>
        <v>-0.25942874140006489</v>
      </c>
    </row>
    <row r="31" spans="1:7" ht="11.1" customHeight="1" x14ac:dyDescent="0.25">
      <c r="A31" s="88" t="s">
        <v>178</v>
      </c>
      <c r="B31" s="13" t="s">
        <v>254</v>
      </c>
      <c r="C31" s="126">
        <v>20257.662659999998</v>
      </c>
      <c r="D31" s="126">
        <v>24288.010249999999</v>
      </c>
      <c r="E31" s="185">
        <f t="shared" si="0"/>
        <v>0.19895422574876664</v>
      </c>
      <c r="F31" s="220">
        <f t="shared" si="1"/>
        <v>5.8778298159231114E-3</v>
      </c>
      <c r="G31" s="186">
        <f t="shared" si="2"/>
        <v>0.11694190801099982</v>
      </c>
    </row>
    <row r="32" spans="1:7" ht="11.1" customHeight="1" x14ac:dyDescent="0.25">
      <c r="A32" s="88" t="s">
        <v>179</v>
      </c>
      <c r="B32" s="13" t="s">
        <v>272</v>
      </c>
      <c r="C32" s="126">
        <v>3472.2743799999998</v>
      </c>
      <c r="D32" s="126">
        <v>23388.09374</v>
      </c>
      <c r="E32" s="185">
        <f t="shared" si="0"/>
        <v>5.735669817659975</v>
      </c>
      <c r="F32" s="220">
        <f t="shared" si="1"/>
        <v>1.0074922374993256E-3</v>
      </c>
      <c r="G32" s="186">
        <f t="shared" si="2"/>
        <v>0.5778642818151597</v>
      </c>
    </row>
    <row r="33" spans="1:7" ht="25.5" x14ac:dyDescent="0.25">
      <c r="A33" s="88" t="s">
        <v>100</v>
      </c>
      <c r="B33" s="13" t="s">
        <v>258</v>
      </c>
      <c r="C33" s="126">
        <v>14787.908380000001</v>
      </c>
      <c r="D33" s="126">
        <v>21708.233220000009</v>
      </c>
      <c r="E33" s="185">
        <f t="shared" si="0"/>
        <v>0.46797184984993856</v>
      </c>
      <c r="F33" s="220">
        <f t="shared" si="1"/>
        <v>4.2907619822662828E-3</v>
      </c>
      <c r="G33" s="186">
        <f t="shared" si="2"/>
        <v>0.20079558221069416</v>
      </c>
    </row>
    <row r="34" spans="1:7" ht="11.1" customHeight="1" x14ac:dyDescent="0.25">
      <c r="A34" s="88" t="s">
        <v>104</v>
      </c>
      <c r="B34" s="13" t="s">
        <v>215</v>
      </c>
      <c r="C34" s="126">
        <v>49751.231789999998</v>
      </c>
      <c r="D34" s="126">
        <v>21426.224229999996</v>
      </c>
      <c r="E34" s="185">
        <f t="shared" si="0"/>
        <v>-0.56933278917715824</v>
      </c>
      <c r="F34" s="220">
        <f t="shared" si="1"/>
        <v>1.4435489350485798E-2</v>
      </c>
      <c r="G34" s="186">
        <f t="shared" si="2"/>
        <v>-0.82185974150492447</v>
      </c>
    </row>
    <row r="35" spans="1:7" ht="11.1" customHeight="1" x14ac:dyDescent="0.25">
      <c r="A35" s="88" t="s">
        <v>67</v>
      </c>
      <c r="B35" s="13" t="s">
        <v>253</v>
      </c>
      <c r="C35" s="126">
        <v>20148.355420000007</v>
      </c>
      <c r="D35" s="126">
        <v>20932.739589999997</v>
      </c>
      <c r="E35" s="185">
        <f t="shared" si="0"/>
        <v>3.8930431474391236E-2</v>
      </c>
      <c r="F35" s="220">
        <f t="shared" si="1"/>
        <v>5.8461139479500093E-3</v>
      </c>
      <c r="G35" s="186">
        <f t="shared" si="2"/>
        <v>2.2759173844215067E-2</v>
      </c>
    </row>
    <row r="36" spans="1:7" ht="11.1" customHeight="1" x14ac:dyDescent="0.25">
      <c r="A36" s="88" t="s">
        <v>89</v>
      </c>
      <c r="B36" s="13" t="s">
        <v>212</v>
      </c>
      <c r="C36" s="126">
        <v>43013.541090000021</v>
      </c>
      <c r="D36" s="126">
        <v>20744.899220000003</v>
      </c>
      <c r="E36" s="185">
        <f t="shared" si="0"/>
        <v>-0.51771236000788434</v>
      </c>
      <c r="F36" s="220">
        <f t="shared" si="1"/>
        <v>1.2480525446129433E-2</v>
      </c>
      <c r="G36" s="186">
        <f t="shared" si="2"/>
        <v>-0.64613222828541228</v>
      </c>
    </row>
    <row r="37" spans="1:7" ht="11.1" customHeight="1" x14ac:dyDescent="0.25">
      <c r="A37" s="88" t="s">
        <v>108</v>
      </c>
      <c r="B37" s="13" t="s">
        <v>213</v>
      </c>
      <c r="C37" s="126">
        <v>12334.343919999992</v>
      </c>
      <c r="D37" s="126">
        <v>19880.470670000006</v>
      </c>
      <c r="E37" s="185">
        <f t="shared" si="0"/>
        <v>0.61179798446872069</v>
      </c>
      <c r="F37" s="220">
        <f t="shared" si="1"/>
        <v>3.5788518976564848E-3</v>
      </c>
      <c r="G37" s="186">
        <f t="shared" si="2"/>
        <v>0.21895343776982937</v>
      </c>
    </row>
    <row r="38" spans="1:7" ht="11.1" customHeight="1" x14ac:dyDescent="0.25">
      <c r="A38" s="88" t="s">
        <v>103</v>
      </c>
      <c r="B38" s="13" t="s">
        <v>214</v>
      </c>
      <c r="C38" s="126">
        <v>22050.241109999992</v>
      </c>
      <c r="D38" s="126">
        <v>19374.214340000002</v>
      </c>
      <c r="E38" s="185">
        <f t="shared" si="0"/>
        <v>-0.12136043123747908</v>
      </c>
      <c r="F38" s="220">
        <f t="shared" si="1"/>
        <v>6.3979525584938086E-3</v>
      </c>
      <c r="G38" s="186">
        <f t="shared" si="2"/>
        <v>-7.7645828153574126E-2</v>
      </c>
    </row>
    <row r="39" spans="1:7" ht="11.1" customHeight="1" x14ac:dyDescent="0.25">
      <c r="A39" s="88" t="s">
        <v>99</v>
      </c>
      <c r="B39" s="13" t="s">
        <v>379</v>
      </c>
      <c r="C39" s="126">
        <v>19610.272220000003</v>
      </c>
      <c r="D39" s="126">
        <v>18903.603640000001</v>
      </c>
      <c r="E39" s="185">
        <f t="shared" si="0"/>
        <v>-3.6035633369703501E-2</v>
      </c>
      <c r="F39" s="220">
        <f t="shared" si="1"/>
        <v>5.6899872748243669E-3</v>
      </c>
      <c r="G39" s="186">
        <f t="shared" si="2"/>
        <v>-2.0504229531384924E-2</v>
      </c>
    </row>
    <row r="40" spans="1:7" ht="11.1" customHeight="1" x14ac:dyDescent="0.25">
      <c r="A40" s="88" t="s">
        <v>238</v>
      </c>
      <c r="B40" s="13" t="s">
        <v>257</v>
      </c>
      <c r="C40" s="126">
        <v>16206.959949999999</v>
      </c>
      <c r="D40" s="126">
        <v>18881.738250000006</v>
      </c>
      <c r="E40" s="185">
        <f t="shared" si="0"/>
        <v>0.16503886652721733</v>
      </c>
      <c r="F40" s="220">
        <f t="shared" si="1"/>
        <v>4.7025046284180621E-3</v>
      </c>
      <c r="G40" s="186">
        <f t="shared" si="2"/>
        <v>7.7609603371311037E-2</v>
      </c>
    </row>
    <row r="41" spans="1:7" ht="11.1" customHeight="1" x14ac:dyDescent="0.25">
      <c r="A41" s="88" t="s">
        <v>113</v>
      </c>
      <c r="B41" s="13" t="s">
        <v>220</v>
      </c>
      <c r="C41" s="126">
        <v>4595.5017500000004</v>
      </c>
      <c r="D41" s="126">
        <v>17361.495280000003</v>
      </c>
      <c r="E41" s="185">
        <f t="shared" si="0"/>
        <v>2.777932470594751</v>
      </c>
      <c r="F41" s="220">
        <f t="shared" si="1"/>
        <v>1.3334004844800216E-3</v>
      </c>
      <c r="G41" s="186">
        <f t="shared" si="2"/>
        <v>0.37040965021438244</v>
      </c>
    </row>
    <row r="42" spans="1:7" ht="11.1" customHeight="1" x14ac:dyDescent="0.25">
      <c r="A42" s="88" t="s">
        <v>97</v>
      </c>
      <c r="B42" s="13" t="s">
        <v>218</v>
      </c>
      <c r="C42" s="126">
        <v>12862.744090000002</v>
      </c>
      <c r="D42" s="126">
        <v>17096.050370000004</v>
      </c>
      <c r="E42" s="185">
        <f t="shared" si="0"/>
        <v>0.32911377621911475</v>
      </c>
      <c r="F42" s="220">
        <f t="shared" si="1"/>
        <v>3.732169006648411E-3</v>
      </c>
      <c r="G42" s="186">
        <f t="shared" si="2"/>
        <v>0.12283082352660009</v>
      </c>
    </row>
    <row r="43" spans="1:7" ht="11.1" customHeight="1" x14ac:dyDescent="0.25">
      <c r="A43" s="88" t="s">
        <v>106</v>
      </c>
      <c r="B43" s="13" t="s">
        <v>217</v>
      </c>
      <c r="C43" s="126">
        <v>15151.618479999997</v>
      </c>
      <c r="D43" s="126">
        <v>16574.447240000005</v>
      </c>
      <c r="E43" s="185">
        <f t="shared" si="0"/>
        <v>9.3906057750736682E-2</v>
      </c>
      <c r="F43" s="220">
        <f t="shared" si="1"/>
        <v>4.3962937065334471E-3</v>
      </c>
      <c r="G43" s="186">
        <f t="shared" si="2"/>
        <v>4.1283861069493014E-2</v>
      </c>
    </row>
    <row r="44" spans="1:7" ht="11.1" customHeight="1" x14ac:dyDescent="0.25">
      <c r="A44" s="88" t="s">
        <v>111</v>
      </c>
      <c r="B44" s="13" t="s">
        <v>260</v>
      </c>
      <c r="C44" s="126">
        <v>12465.010180000007</v>
      </c>
      <c r="D44" s="126">
        <v>16343.653519999991</v>
      </c>
      <c r="E44" s="185">
        <f t="shared" si="0"/>
        <v>0.31116246870164876</v>
      </c>
      <c r="F44" s="220">
        <f t="shared" si="1"/>
        <v>3.6167651580288067E-3</v>
      </c>
      <c r="G44" s="186">
        <f t="shared" si="2"/>
        <v>0.11254015752863522</v>
      </c>
    </row>
    <row r="45" spans="1:7" ht="11.1" customHeight="1" x14ac:dyDescent="0.25">
      <c r="A45" s="88" t="s">
        <v>105</v>
      </c>
      <c r="B45" s="13" t="s">
        <v>303</v>
      </c>
      <c r="C45" s="126">
        <v>11672.48812</v>
      </c>
      <c r="D45" s="126">
        <v>15899.484829999998</v>
      </c>
      <c r="E45" s="185">
        <f t="shared" si="0"/>
        <v>0.36213330581654923</v>
      </c>
      <c r="F45" s="220">
        <f t="shared" si="1"/>
        <v>3.386812183086492E-3</v>
      </c>
      <c r="G45" s="186">
        <f t="shared" si="2"/>
        <v>0.12264774920408754</v>
      </c>
    </row>
    <row r="46" spans="1:7" ht="23.1" customHeight="1" x14ac:dyDescent="0.25">
      <c r="A46" s="88" t="s">
        <v>169</v>
      </c>
      <c r="B46" s="13" t="s">
        <v>251</v>
      </c>
      <c r="C46" s="126">
        <v>25859.267509999998</v>
      </c>
      <c r="D46" s="126">
        <v>15564.304619999997</v>
      </c>
      <c r="E46" s="185">
        <f t="shared" si="0"/>
        <v>-0.39811502340578098</v>
      </c>
      <c r="F46" s="220">
        <f t="shared" si="1"/>
        <v>7.5031545415323742E-3</v>
      </c>
      <c r="G46" s="186">
        <f t="shared" si="2"/>
        <v>-0.29871185459193533</v>
      </c>
    </row>
    <row r="47" spans="1:7" ht="23.1" customHeight="1" x14ac:dyDescent="0.25">
      <c r="A47" s="88" t="s">
        <v>110</v>
      </c>
      <c r="B47" s="13" t="s">
        <v>261</v>
      </c>
      <c r="C47" s="126">
        <v>11675.959640000001</v>
      </c>
      <c r="D47" s="126">
        <v>15479.06734</v>
      </c>
      <c r="E47" s="185">
        <f t="shared" si="0"/>
        <v>0.32572120984138642</v>
      </c>
      <c r="F47" s="220">
        <f t="shared" si="1"/>
        <v>3.3878194564380655E-3</v>
      </c>
      <c r="G47" s="186">
        <f t="shared" si="2"/>
        <v>0.11034846520751949</v>
      </c>
    </row>
    <row r="48" spans="1:7" ht="11.1" customHeight="1" x14ac:dyDescent="0.25">
      <c r="A48" s="88" t="s">
        <v>195</v>
      </c>
      <c r="B48" s="13" t="s">
        <v>259</v>
      </c>
      <c r="C48" s="126">
        <v>14695.28686</v>
      </c>
      <c r="D48" s="126">
        <v>15247.980570000002</v>
      </c>
      <c r="E48" s="185">
        <f t="shared" si="0"/>
        <v>3.7610270235990617E-2</v>
      </c>
      <c r="F48" s="220">
        <f t="shared" si="1"/>
        <v>4.2638875327807007E-3</v>
      </c>
      <c r="G48" s="186">
        <f t="shared" si="2"/>
        <v>1.6036596236375347E-2</v>
      </c>
    </row>
    <row r="49" spans="1:7" ht="23.1" customHeight="1" x14ac:dyDescent="0.25">
      <c r="A49" s="88" t="s">
        <v>109</v>
      </c>
      <c r="B49" s="13" t="s">
        <v>264</v>
      </c>
      <c r="C49" s="126">
        <v>10362.473540000005</v>
      </c>
      <c r="D49" s="126">
        <v>14750.115469999993</v>
      </c>
      <c r="E49" s="185">
        <f t="shared" si="0"/>
        <v>0.42341646645111597</v>
      </c>
      <c r="F49" s="220">
        <f t="shared" si="1"/>
        <v>3.0067069909498804E-3</v>
      </c>
      <c r="G49" s="186">
        <f t="shared" si="2"/>
        <v>0.12730892497618659</v>
      </c>
    </row>
    <row r="50" spans="1:7" ht="11.1" customHeight="1" x14ac:dyDescent="0.25">
      <c r="A50" s="88" t="s">
        <v>115</v>
      </c>
      <c r="B50" s="13" t="s">
        <v>267</v>
      </c>
      <c r="C50" s="126">
        <v>7333.2626500000006</v>
      </c>
      <c r="D50" s="126">
        <v>14505.83409</v>
      </c>
      <c r="E50" s="185">
        <f t="shared" si="0"/>
        <v>0.97808735106467237</v>
      </c>
      <c r="F50" s="220">
        <f t="shared" si="1"/>
        <v>2.1277711340941708E-3</v>
      </c>
      <c r="G50" s="186">
        <f t="shared" si="2"/>
        <v>0.20811460322180414</v>
      </c>
    </row>
    <row r="51" spans="1:7" ht="11.1" customHeight="1" x14ac:dyDescent="0.25">
      <c r="A51" s="88" t="s">
        <v>239</v>
      </c>
      <c r="B51" s="13" t="s">
        <v>265</v>
      </c>
      <c r="C51" s="126">
        <v>9126.3206299999983</v>
      </c>
      <c r="D51" s="126">
        <v>14447.038390000002</v>
      </c>
      <c r="E51" s="185">
        <f t="shared" si="0"/>
        <v>0.58300798051185754</v>
      </c>
      <c r="F51" s="220">
        <f t="shared" si="1"/>
        <v>2.6480330139275897E-3</v>
      </c>
      <c r="G51" s="186">
        <f t="shared" si="2"/>
        <v>0.15438243797786516</v>
      </c>
    </row>
    <row r="52" spans="1:7" ht="11.1" customHeight="1" x14ac:dyDescent="0.25">
      <c r="A52" s="88" t="s">
        <v>199</v>
      </c>
      <c r="B52" s="13" t="s">
        <v>266</v>
      </c>
      <c r="C52" s="126">
        <v>8096.0245599999998</v>
      </c>
      <c r="D52" s="126">
        <v>13226.89091</v>
      </c>
      <c r="E52" s="185">
        <f>IFERROR(((D52/C52-1)),"")</f>
        <v>0.63375133214763868</v>
      </c>
      <c r="F52" s="220">
        <f t="shared" si="1"/>
        <v>2.3490891001545482E-3</v>
      </c>
      <c r="G52" s="186">
        <f t="shared" si="2"/>
        <v>0.14887383465564427</v>
      </c>
    </row>
    <row r="53" spans="1:7" ht="11.1" customHeight="1" x14ac:dyDescent="0.25">
      <c r="A53" s="88" t="s">
        <v>91</v>
      </c>
      <c r="B53" s="13" t="s">
        <v>219</v>
      </c>
      <c r="C53" s="126">
        <v>20161.224370000004</v>
      </c>
      <c r="D53" s="126">
        <v>12965.355919999996</v>
      </c>
      <c r="E53" s="185">
        <f t="shared" si="0"/>
        <v>-0.35691624268154531</v>
      </c>
      <c r="F53" s="220">
        <f t="shared" si="1"/>
        <v>5.8498479176225795E-3</v>
      </c>
      <c r="G53" s="186">
        <f t="shared" si="2"/>
        <v>-0.2087905739016313</v>
      </c>
    </row>
    <row r="54" spans="1:7" ht="33.950000000000003" customHeight="1" x14ac:dyDescent="0.25">
      <c r="A54" s="88" t="s">
        <v>200</v>
      </c>
      <c r="B54" s="13" t="s">
        <v>380</v>
      </c>
      <c r="C54" s="126">
        <v>5199.25576</v>
      </c>
      <c r="D54" s="126">
        <v>12637.467039999996</v>
      </c>
      <c r="E54" s="185">
        <f t="shared" si="0"/>
        <v>1.430630002321716</v>
      </c>
      <c r="F54" s="220">
        <f t="shared" si="1"/>
        <v>1.508581766793918E-3</v>
      </c>
      <c r="G54" s="186">
        <f t="shared" si="2"/>
        <v>0.21582223365308814</v>
      </c>
    </row>
    <row r="55" spans="1:7" ht="11.1" customHeight="1" x14ac:dyDescent="0.25">
      <c r="A55" s="88" t="s">
        <v>102</v>
      </c>
      <c r="B55" s="13" t="s">
        <v>262</v>
      </c>
      <c r="C55" s="126">
        <v>10641.617259999994</v>
      </c>
      <c r="D55" s="126">
        <v>12160.62536</v>
      </c>
      <c r="E55" s="185">
        <f t="shared" si="0"/>
        <v>0.14274222262340674</v>
      </c>
      <c r="F55" s="220">
        <f t="shared" si="1"/>
        <v>3.0877014920372842E-3</v>
      </c>
      <c r="G55" s="186">
        <f t="shared" si="2"/>
        <v>4.4074537377101118E-2</v>
      </c>
    </row>
    <row r="56" spans="1:7" ht="11.1" customHeight="1" x14ac:dyDescent="0.25">
      <c r="A56" s="88" t="s">
        <v>114</v>
      </c>
      <c r="B56" s="13" t="s">
        <v>263</v>
      </c>
      <c r="C56" s="126">
        <v>10585.02454</v>
      </c>
      <c r="D56" s="126">
        <v>11955.291889999999</v>
      </c>
      <c r="E56" s="185">
        <f t="shared" si="0"/>
        <v>0.1294533937849518</v>
      </c>
      <c r="F56" s="220">
        <f t="shared" si="1"/>
        <v>3.0712809215813958E-3</v>
      </c>
      <c r="G56" s="186">
        <f t="shared" si="2"/>
        <v>3.9758773856568612E-2</v>
      </c>
    </row>
    <row r="57" spans="1:7" ht="11.1" customHeight="1" x14ac:dyDescent="0.25">
      <c r="A57" s="88" t="s">
        <v>194</v>
      </c>
      <c r="B57" s="13" t="s">
        <v>269</v>
      </c>
      <c r="C57" s="126">
        <v>6492.5448800000004</v>
      </c>
      <c r="D57" s="126">
        <v>11080.791979999998</v>
      </c>
      <c r="E57" s="185">
        <f t="shared" si="0"/>
        <v>0.70669470674494561</v>
      </c>
      <c r="F57" s="220">
        <f t="shared" si="1"/>
        <v>1.8838340097466579E-3</v>
      </c>
      <c r="G57" s="186">
        <f t="shared" si="2"/>
        <v>0.13312955230740695</v>
      </c>
    </row>
    <row r="58" spans="1:7" ht="11.1" customHeight="1" x14ac:dyDescent="0.25">
      <c r="A58" s="108"/>
      <c r="B58" s="187" t="s">
        <v>18</v>
      </c>
      <c r="C58" s="127">
        <v>584237.0647600001</v>
      </c>
      <c r="D58" s="127">
        <v>538866.46876999957</v>
      </c>
      <c r="E58" s="188">
        <f t="shared" si="0"/>
        <v>-7.7657852824928875E-2</v>
      </c>
      <c r="F58" s="221">
        <f t="shared" si="1"/>
        <v>0.16951837418017951</v>
      </c>
      <c r="G58" s="189">
        <f t="shared" si="2"/>
        <v>-1.3164432953205603</v>
      </c>
    </row>
    <row r="59" spans="1:7" x14ac:dyDescent="0.2">
      <c r="A59" s="8" t="s">
        <v>44</v>
      </c>
      <c r="B59" s="36"/>
      <c r="C59" s="21"/>
      <c r="D59" s="21"/>
      <c r="E59" s="21"/>
      <c r="F59" s="21"/>
      <c r="G59" s="21"/>
    </row>
    <row r="60" spans="1:7" ht="8.1" customHeight="1" x14ac:dyDescent="0.2">
      <c r="A60" s="11" t="s">
        <v>20</v>
      </c>
      <c r="B60" s="34"/>
      <c r="C60" s="21"/>
      <c r="D60" s="21"/>
      <c r="E60" s="21"/>
      <c r="F60" s="21"/>
      <c r="G60" s="21"/>
    </row>
    <row r="61" spans="1:7" ht="8.1" customHeight="1" x14ac:dyDescent="0.2">
      <c r="A61" s="11" t="s">
        <v>229</v>
      </c>
      <c r="B61" s="11"/>
      <c r="C61" s="11"/>
      <c r="D61" s="11"/>
      <c r="E61" s="11"/>
      <c r="F61" s="11"/>
      <c r="G61" s="11"/>
    </row>
  </sheetData>
  <mergeCells count="6">
    <mergeCell ref="G4:G5"/>
    <mergeCell ref="A6:B6"/>
    <mergeCell ref="A2:E2"/>
    <mergeCell ref="A4:A5"/>
    <mergeCell ref="B4:B5"/>
    <mergeCell ref="C4:D4"/>
  </mergeCells>
  <phoneticPr fontId="3" type="noConversion"/>
  <conditionalFormatting sqref="C8:G58">
    <cfRule type="containsBlanks" dxfId="69" priority="1">
      <formula>LEN(TRIM(C8))=0</formula>
    </cfRule>
  </conditionalFormatting>
  <pageMargins left="0" right="0" top="0" bottom="0" header="0" footer="0"/>
  <pageSetup paperSize="10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 codeName="Hoja9">
    <tabColor rgb="FFD9EFFF"/>
  </sheetPr>
  <dimension ref="A1:H62"/>
  <sheetViews>
    <sheetView showGridLines="0" topLeftCell="A15" zoomScaleNormal="100" zoomScalePageLayoutView="120" workbookViewId="0">
      <selection sqref="A1:F62"/>
    </sheetView>
  </sheetViews>
  <sheetFormatPr baseColWidth="10" defaultColWidth="11.42578125" defaultRowHeight="13.5" x14ac:dyDescent="0.2"/>
  <cols>
    <col min="1" max="1" width="17.42578125" style="15" customWidth="1"/>
    <col min="2" max="6" width="8.85546875" style="15" customWidth="1"/>
    <col min="7" max="16384" width="11.42578125" style="15"/>
  </cols>
  <sheetData>
    <row r="1" spans="1:8" ht="15" customHeight="1" x14ac:dyDescent="0.25">
      <c r="A1" s="72" t="s">
        <v>381</v>
      </c>
      <c r="B1" s="72"/>
      <c r="C1" s="72"/>
      <c r="D1" s="72"/>
      <c r="E1" s="72"/>
      <c r="F1" s="72"/>
    </row>
    <row r="2" spans="1:8" ht="12" customHeight="1" x14ac:dyDescent="0.25">
      <c r="A2" s="72" t="s">
        <v>382</v>
      </c>
      <c r="B2" s="72"/>
      <c r="C2" s="72"/>
      <c r="D2" s="72"/>
      <c r="E2" s="72"/>
      <c r="F2" s="72"/>
    </row>
    <row r="3" spans="1:8" ht="12" customHeight="1" x14ac:dyDescent="0.25">
      <c r="A3" s="222" t="s">
        <v>344</v>
      </c>
      <c r="B3" s="72"/>
      <c r="C3" s="72"/>
      <c r="D3" s="72"/>
      <c r="E3" s="72"/>
      <c r="F3" s="72"/>
    </row>
    <row r="4" spans="1:8" ht="5.0999999999999996" customHeight="1" x14ac:dyDescent="0.2">
      <c r="A4" s="16"/>
      <c r="B4" s="16"/>
      <c r="C4" s="16"/>
      <c r="D4" s="16"/>
      <c r="E4" s="16"/>
      <c r="F4" s="16"/>
      <c r="G4" s="16"/>
      <c r="H4" s="16"/>
    </row>
    <row r="5" spans="1:8" s="35" customFormat="1" ht="15" customHeight="1" x14ac:dyDescent="0.25">
      <c r="A5" s="289" t="s">
        <v>348</v>
      </c>
      <c r="B5" s="281" t="s">
        <v>352</v>
      </c>
      <c r="C5" s="282"/>
      <c r="D5" s="178" t="s">
        <v>29</v>
      </c>
      <c r="E5" s="179" t="s">
        <v>345</v>
      </c>
      <c r="F5" s="286" t="s">
        <v>346</v>
      </c>
    </row>
    <row r="6" spans="1:8" s="35" customFormat="1" ht="15" customHeight="1" x14ac:dyDescent="0.25">
      <c r="A6" s="289"/>
      <c r="B6" s="154">
        <v>2023</v>
      </c>
      <c r="C6" s="155" t="s">
        <v>326</v>
      </c>
      <c r="D6" s="180" t="s">
        <v>347</v>
      </c>
      <c r="E6" s="181">
        <v>2023</v>
      </c>
      <c r="F6" s="287"/>
    </row>
    <row r="7" spans="1:8" s="35" customFormat="1" ht="15.95" customHeight="1" x14ac:dyDescent="0.25">
      <c r="A7" s="207"/>
      <c r="B7" s="161">
        <f>SUM(B9:B59)</f>
        <v>3446452.7375599998</v>
      </c>
      <c r="C7" s="161">
        <f>SUM(C9:C59)</f>
        <v>3704837.7516200012</v>
      </c>
      <c r="D7" s="224">
        <f>(C7/B7-1)</f>
        <v>7.4971291857300004E-2</v>
      </c>
      <c r="E7" s="224">
        <f>SUM(E8:E59)</f>
        <v>0.99999999999999989</v>
      </c>
      <c r="F7" s="183">
        <f>SUM(F8:F59)</f>
        <v>7.4971291857300146</v>
      </c>
    </row>
    <row r="8" spans="1:8" ht="3.95" customHeight="1" x14ac:dyDescent="0.2">
      <c r="A8" s="206"/>
      <c r="B8" s="97"/>
      <c r="C8" s="97"/>
      <c r="D8" s="227"/>
      <c r="E8" s="227"/>
      <c r="F8" s="184"/>
      <c r="G8" s="16"/>
      <c r="H8" s="16"/>
    </row>
    <row r="9" spans="1:8" ht="11.1" customHeight="1" x14ac:dyDescent="0.2">
      <c r="A9" s="13" t="s">
        <v>70</v>
      </c>
      <c r="B9" s="126">
        <v>981637.66146999947</v>
      </c>
      <c r="C9" s="126">
        <v>1072525.40753</v>
      </c>
      <c r="D9" s="228">
        <f>IFERROR(((C9/B9-1)),"")</f>
        <v>9.2587875982566015E-2</v>
      </c>
      <c r="E9" s="229">
        <f>B9/$B$7</f>
        <v>0.28482551081346724</v>
      </c>
      <c r="F9" s="186">
        <f>E9*D9*100</f>
        <v>2.6371389071868321</v>
      </c>
      <c r="G9" s="16"/>
      <c r="H9" s="16"/>
    </row>
    <row r="10" spans="1:8" ht="11.1" customHeight="1" x14ac:dyDescent="0.2">
      <c r="A10" s="13" t="s">
        <v>233</v>
      </c>
      <c r="B10" s="126">
        <v>527475.71516999917</v>
      </c>
      <c r="C10" s="126">
        <v>569535.62747999979</v>
      </c>
      <c r="D10" s="228">
        <f t="shared" ref="D10:D59" si="0">IFERROR(((C10/B10-1)),"")</f>
        <v>7.9738101869666567E-2</v>
      </c>
      <c r="E10" s="229">
        <f t="shared" ref="E10:E59" si="1">B10/$B$7</f>
        <v>0.15304887527441866</v>
      </c>
      <c r="F10" s="186">
        <f t="shared" ref="F10:F59" si="2">E10*D10*100</f>
        <v>1.2203826807669489</v>
      </c>
      <c r="G10" s="16"/>
      <c r="H10" s="16"/>
    </row>
    <row r="11" spans="1:8" ht="11.1" customHeight="1" x14ac:dyDescent="0.2">
      <c r="A11" s="13" t="s">
        <v>71</v>
      </c>
      <c r="B11" s="126">
        <v>227429.38008000003</v>
      </c>
      <c r="C11" s="126">
        <v>268194.76850999997</v>
      </c>
      <c r="D11" s="228">
        <f t="shared" si="0"/>
        <v>0.17924416104753216</v>
      </c>
      <c r="E11" s="229">
        <f t="shared" si="1"/>
        <v>6.5989409226895182E-2</v>
      </c>
      <c r="F11" s="186">
        <f t="shared" si="2"/>
        <v>1.1828216294897105</v>
      </c>
      <c r="G11" s="16"/>
      <c r="H11" s="16"/>
    </row>
    <row r="12" spans="1:8" ht="11.1" customHeight="1" x14ac:dyDescent="0.2">
      <c r="A12" s="13" t="s">
        <v>81</v>
      </c>
      <c r="B12" s="126">
        <v>153253.42228000012</v>
      </c>
      <c r="C12" s="126">
        <v>177668.8563799999</v>
      </c>
      <c r="D12" s="228">
        <f t="shared" si="0"/>
        <v>0.15931411995088629</v>
      </c>
      <c r="E12" s="229">
        <f t="shared" si="1"/>
        <v>4.4467002436975128E-2</v>
      </c>
      <c r="F12" s="186">
        <f t="shared" si="2"/>
        <v>0.70842213601006088</v>
      </c>
      <c r="G12" s="16"/>
      <c r="H12" s="16"/>
    </row>
    <row r="13" spans="1:8" ht="11.1" customHeight="1" x14ac:dyDescent="0.2">
      <c r="A13" s="13" t="s">
        <v>73</v>
      </c>
      <c r="B13" s="126">
        <v>185879.43240999983</v>
      </c>
      <c r="C13" s="126">
        <v>166369.5336400003</v>
      </c>
      <c r="D13" s="228">
        <f t="shared" si="0"/>
        <v>-0.10495996526913187</v>
      </c>
      <c r="E13" s="229">
        <f t="shared" si="1"/>
        <v>5.3933550396399084E-2</v>
      </c>
      <c r="F13" s="186">
        <f t="shared" si="2"/>
        <v>-0.56608635764470217</v>
      </c>
      <c r="G13" s="16"/>
      <c r="H13" s="16"/>
    </row>
    <row r="14" spans="1:8" ht="11.1" customHeight="1" x14ac:dyDescent="0.2">
      <c r="A14" s="13" t="s">
        <v>180</v>
      </c>
      <c r="B14" s="126">
        <v>167251.73129999996</v>
      </c>
      <c r="C14" s="126">
        <v>162643.63571999999</v>
      </c>
      <c r="D14" s="228">
        <f t="shared" si="0"/>
        <v>-2.755185578159669E-2</v>
      </c>
      <c r="E14" s="229">
        <f t="shared" si="1"/>
        <v>4.852865947565841E-2</v>
      </c>
      <c r="F14" s="186">
        <f t="shared" si="2"/>
        <v>-0.13370546271475561</v>
      </c>
    </row>
    <row r="15" spans="1:8" ht="11.1" customHeight="1" x14ac:dyDescent="0.2">
      <c r="A15" s="13" t="s">
        <v>72</v>
      </c>
      <c r="B15" s="126">
        <v>105496.86345999999</v>
      </c>
      <c r="C15" s="126">
        <v>129259.66037000004</v>
      </c>
      <c r="D15" s="228">
        <f t="shared" si="0"/>
        <v>0.22524647776860118</v>
      </c>
      <c r="E15" s="229">
        <f t="shared" si="1"/>
        <v>3.0610274242347239E-2</v>
      </c>
      <c r="F15" s="186">
        <f t="shared" si="2"/>
        <v>0.68948564566196535</v>
      </c>
    </row>
    <row r="16" spans="1:8" ht="11.1" customHeight="1" x14ac:dyDescent="0.2">
      <c r="A16" s="13" t="s">
        <v>78</v>
      </c>
      <c r="B16" s="126">
        <v>154524.87774999993</v>
      </c>
      <c r="C16" s="126">
        <v>112544.27960999998</v>
      </c>
      <c r="D16" s="228">
        <f t="shared" si="0"/>
        <v>-0.27167533636828889</v>
      </c>
      <c r="E16" s="229">
        <f t="shared" si="1"/>
        <v>4.4835919572017567E-2</v>
      </c>
      <c r="F16" s="186">
        <f t="shared" si="2"/>
        <v>-1.218081353110942</v>
      </c>
    </row>
    <row r="17" spans="1:6" ht="11.1" customHeight="1" x14ac:dyDescent="0.2">
      <c r="A17" s="13" t="s">
        <v>85</v>
      </c>
      <c r="B17" s="126">
        <v>78939.455479999961</v>
      </c>
      <c r="C17" s="126">
        <v>87493.714070000016</v>
      </c>
      <c r="D17" s="228">
        <f t="shared" si="0"/>
        <v>0.1083648036078404</v>
      </c>
      <c r="E17" s="229">
        <f t="shared" si="1"/>
        <v>2.2904551865663206E-2</v>
      </c>
      <c r="F17" s="186">
        <f t="shared" si="2"/>
        <v>0.24820472646481878</v>
      </c>
    </row>
    <row r="18" spans="1:6" ht="11.1" customHeight="1" x14ac:dyDescent="0.2">
      <c r="A18" s="13" t="s">
        <v>118</v>
      </c>
      <c r="B18" s="126">
        <v>89182.304610000036</v>
      </c>
      <c r="C18" s="126">
        <v>79758.681320000134</v>
      </c>
      <c r="D18" s="228">
        <f t="shared" si="0"/>
        <v>-0.10566696309553802</v>
      </c>
      <c r="E18" s="229">
        <f t="shared" si="1"/>
        <v>2.5876549426625484E-2</v>
      </c>
      <c r="F18" s="186">
        <f t="shared" si="2"/>
        <v>-0.27342963933031006</v>
      </c>
    </row>
    <row r="19" spans="1:6" ht="11.1" customHeight="1" x14ac:dyDescent="0.2">
      <c r="A19" s="13" t="s">
        <v>74</v>
      </c>
      <c r="B19" s="126">
        <v>63062.917789999978</v>
      </c>
      <c r="C19" s="126">
        <v>78849.705590000012</v>
      </c>
      <c r="D19" s="228">
        <f t="shared" si="0"/>
        <v>0.25033392607316651</v>
      </c>
      <c r="E19" s="229">
        <f t="shared" si="1"/>
        <v>1.8297920381362E-2</v>
      </c>
      <c r="F19" s="186">
        <f t="shared" si="2"/>
        <v>0.45805902480405619</v>
      </c>
    </row>
    <row r="20" spans="1:6" ht="11.1" customHeight="1" x14ac:dyDescent="0.2">
      <c r="A20" s="13" t="s">
        <v>76</v>
      </c>
      <c r="B20" s="126">
        <v>50600.484779999926</v>
      </c>
      <c r="C20" s="126">
        <v>75107.779480000041</v>
      </c>
      <c r="D20" s="228">
        <f t="shared" si="0"/>
        <v>0.48432924717129855</v>
      </c>
      <c r="E20" s="229">
        <f t="shared" si="1"/>
        <v>1.4681902997986206E-2</v>
      </c>
      <c r="F20" s="186">
        <f t="shared" si="2"/>
        <v>0.71108750260566911</v>
      </c>
    </row>
    <row r="21" spans="1:6" ht="11.1" customHeight="1" x14ac:dyDescent="0.2">
      <c r="A21" s="13" t="s">
        <v>77</v>
      </c>
      <c r="B21" s="126">
        <v>74920.707070000004</v>
      </c>
      <c r="C21" s="126">
        <v>61108.529579999988</v>
      </c>
      <c r="D21" s="228">
        <f t="shared" si="0"/>
        <v>-0.18435727624800724</v>
      </c>
      <c r="E21" s="229">
        <f t="shared" si="1"/>
        <v>2.1738498327135612E-2</v>
      </c>
      <c r="F21" s="186">
        <f t="shared" si="2"/>
        <v>-0.4007650341312583</v>
      </c>
    </row>
    <row r="22" spans="1:6" ht="11.1" customHeight="1" x14ac:dyDescent="0.2">
      <c r="A22" s="13" t="s">
        <v>75</v>
      </c>
      <c r="B22" s="126">
        <v>75361.108619999955</v>
      </c>
      <c r="C22" s="126">
        <v>60973.279890000027</v>
      </c>
      <c r="D22" s="228">
        <f t="shared" si="0"/>
        <v>-0.1909184855884879</v>
      </c>
      <c r="E22" s="229">
        <f t="shared" si="1"/>
        <v>2.186628233682197E-2</v>
      </c>
      <c r="F22" s="186">
        <f t="shared" si="2"/>
        <v>-0.41746775091963523</v>
      </c>
    </row>
    <row r="23" spans="1:6" ht="11.1" customHeight="1" x14ac:dyDescent="0.2">
      <c r="A23" s="13" t="s">
        <v>121</v>
      </c>
      <c r="B23" s="126">
        <v>39769.818280000007</v>
      </c>
      <c r="C23" s="126">
        <v>48786.100450000027</v>
      </c>
      <c r="D23" s="228">
        <f t="shared" si="0"/>
        <v>0.22671167634010159</v>
      </c>
      <c r="E23" s="229">
        <f t="shared" si="1"/>
        <v>1.1539348225084328E-2</v>
      </c>
      <c r="F23" s="186">
        <f t="shared" si="2"/>
        <v>0.26161049799810437</v>
      </c>
    </row>
    <row r="24" spans="1:6" ht="11.1" customHeight="1" x14ac:dyDescent="0.2">
      <c r="A24" s="13" t="s">
        <v>181</v>
      </c>
      <c r="B24" s="126">
        <v>40909.606309999945</v>
      </c>
      <c r="C24" s="126">
        <v>43004.204720000002</v>
      </c>
      <c r="D24" s="228">
        <f t="shared" si="0"/>
        <v>5.1200649405615417E-2</v>
      </c>
      <c r="E24" s="229">
        <f t="shared" si="1"/>
        <v>1.1870061603967591E-2</v>
      </c>
      <c r="F24" s="186">
        <f t="shared" si="2"/>
        <v>6.0775486260780165E-2</v>
      </c>
    </row>
    <row r="25" spans="1:6" ht="11.1" customHeight="1" x14ac:dyDescent="0.2">
      <c r="A25" s="13" t="s">
        <v>120</v>
      </c>
      <c r="B25" s="126">
        <v>53664.988570000001</v>
      </c>
      <c r="C25" s="126">
        <v>41249.237120000013</v>
      </c>
      <c r="D25" s="228">
        <f t="shared" si="0"/>
        <v>-0.23135664016409929</v>
      </c>
      <c r="E25" s="229">
        <f t="shared" si="1"/>
        <v>1.5571079209980241E-2</v>
      </c>
      <c r="F25" s="186">
        <f t="shared" si="2"/>
        <v>-0.36024725697500865</v>
      </c>
    </row>
    <row r="26" spans="1:6" ht="11.1" customHeight="1" x14ac:dyDescent="0.2">
      <c r="A26" s="13" t="s">
        <v>84</v>
      </c>
      <c r="B26" s="126">
        <v>29613.594069999996</v>
      </c>
      <c r="C26" s="126">
        <v>41084.884880000049</v>
      </c>
      <c r="D26" s="228">
        <f t="shared" si="0"/>
        <v>0.38736570721150754</v>
      </c>
      <c r="E26" s="229">
        <f t="shared" si="1"/>
        <v>8.5924851796939667E-3</v>
      </c>
      <c r="F26" s="186">
        <f t="shared" si="2"/>
        <v>0.33284340983365512</v>
      </c>
    </row>
    <row r="27" spans="1:6" ht="11.1" customHeight="1" x14ac:dyDescent="0.2">
      <c r="A27" s="13" t="s">
        <v>123</v>
      </c>
      <c r="B27" s="126">
        <v>9367.1477900000027</v>
      </c>
      <c r="C27" s="126">
        <v>38464.443019999992</v>
      </c>
      <c r="D27" s="228">
        <f t="shared" si="0"/>
        <v>3.1063132430837817</v>
      </c>
      <c r="E27" s="229">
        <f t="shared" si="1"/>
        <v>2.7179098346294755E-3</v>
      </c>
      <c r="F27" s="186">
        <f t="shared" si="2"/>
        <v>0.84426793128171906</v>
      </c>
    </row>
    <row r="28" spans="1:6" ht="11.1" customHeight="1" x14ac:dyDescent="0.2">
      <c r="A28" s="13" t="s">
        <v>230</v>
      </c>
      <c r="B28" s="126">
        <v>19105.209459999998</v>
      </c>
      <c r="C28" s="126">
        <v>38155.088110000004</v>
      </c>
      <c r="D28" s="228">
        <f t="shared" si="0"/>
        <v>0.99710388885733825</v>
      </c>
      <c r="E28" s="229">
        <f t="shared" si="1"/>
        <v>5.5434415948283095E-3</v>
      </c>
      <c r="F28" s="186">
        <f t="shared" si="2"/>
        <v>0.55273871718568324</v>
      </c>
    </row>
    <row r="29" spans="1:6" ht="11.1" customHeight="1" x14ac:dyDescent="0.2">
      <c r="A29" s="13" t="s">
        <v>184</v>
      </c>
      <c r="B29" s="126">
        <v>20939.781889999991</v>
      </c>
      <c r="C29" s="126">
        <v>31875.442479999991</v>
      </c>
      <c r="D29" s="228">
        <f t="shared" si="0"/>
        <v>0.52224329018548366</v>
      </c>
      <c r="E29" s="229">
        <f t="shared" si="1"/>
        <v>6.0757490337223713E-3</v>
      </c>
      <c r="F29" s="186">
        <f t="shared" si="2"/>
        <v>0.3173019165712444</v>
      </c>
    </row>
    <row r="30" spans="1:6" ht="11.1" customHeight="1" x14ac:dyDescent="0.2">
      <c r="A30" s="13" t="s">
        <v>119</v>
      </c>
      <c r="B30" s="126">
        <v>30150.878850000023</v>
      </c>
      <c r="C30" s="126">
        <v>26747.264959999997</v>
      </c>
      <c r="D30" s="228">
        <f t="shared" si="0"/>
        <v>-0.11288605904102933</v>
      </c>
      <c r="E30" s="229">
        <f t="shared" si="1"/>
        <v>8.7483801885372935E-3</v>
      </c>
      <c r="F30" s="186">
        <f t="shared" si="2"/>
        <v>-9.8757016247659216E-2</v>
      </c>
    </row>
    <row r="31" spans="1:6" ht="11.1" customHeight="1" x14ac:dyDescent="0.2">
      <c r="A31" s="13" t="s">
        <v>182</v>
      </c>
      <c r="B31" s="126">
        <v>21652.338860000003</v>
      </c>
      <c r="C31" s="126">
        <v>25975.144989999982</v>
      </c>
      <c r="D31" s="228">
        <f t="shared" si="0"/>
        <v>0.19964615175988332</v>
      </c>
      <c r="E31" s="229">
        <f t="shared" si="1"/>
        <v>6.2824998654498606E-3</v>
      </c>
      <c r="F31" s="186">
        <f t="shared" si="2"/>
        <v>0.12542769215690494</v>
      </c>
    </row>
    <row r="32" spans="1:6" ht="11.1" customHeight="1" x14ac:dyDescent="0.2">
      <c r="A32" s="13" t="s">
        <v>86</v>
      </c>
      <c r="B32" s="126">
        <v>21099.588249999986</v>
      </c>
      <c r="C32" s="126">
        <v>22841.193200000005</v>
      </c>
      <c r="D32" s="228">
        <f t="shared" si="0"/>
        <v>8.2542129702460887E-2</v>
      </c>
      <c r="E32" s="229">
        <f t="shared" si="1"/>
        <v>6.1221173933573084E-3</v>
      </c>
      <c r="F32" s="186">
        <f t="shared" si="2"/>
        <v>5.053326079361907E-2</v>
      </c>
    </row>
    <row r="33" spans="1:6" ht="11.1" customHeight="1" x14ac:dyDescent="0.2">
      <c r="A33" s="13" t="s">
        <v>236</v>
      </c>
      <c r="B33" s="126">
        <v>16389.067860000006</v>
      </c>
      <c r="C33" s="126">
        <v>21330.292619999997</v>
      </c>
      <c r="D33" s="228">
        <f t="shared" si="0"/>
        <v>0.30149516752321182</v>
      </c>
      <c r="E33" s="229">
        <f t="shared" si="1"/>
        <v>4.7553438587418567E-3</v>
      </c>
      <c r="F33" s="186">
        <f t="shared" si="2"/>
        <v>0.14337131933218525</v>
      </c>
    </row>
    <row r="34" spans="1:6" ht="11.1" customHeight="1" x14ac:dyDescent="0.2">
      <c r="A34" s="13" t="s">
        <v>79</v>
      </c>
      <c r="B34" s="126">
        <v>15377.269709999997</v>
      </c>
      <c r="C34" s="126">
        <v>18545.494419999995</v>
      </c>
      <c r="D34" s="228">
        <f t="shared" si="0"/>
        <v>0.20603298048025187</v>
      </c>
      <c r="E34" s="229">
        <f t="shared" si="1"/>
        <v>4.4617671794584682E-3</v>
      </c>
      <c r="F34" s="186">
        <f t="shared" si="2"/>
        <v>9.192711901927951E-2</v>
      </c>
    </row>
    <row r="35" spans="1:6" ht="11.1" customHeight="1" x14ac:dyDescent="0.2">
      <c r="A35" s="13" t="s">
        <v>122</v>
      </c>
      <c r="B35" s="126">
        <v>10469.035580000003</v>
      </c>
      <c r="C35" s="126">
        <v>13829.940929999999</v>
      </c>
      <c r="D35" s="228">
        <f t="shared" si="0"/>
        <v>0.32103294752581157</v>
      </c>
      <c r="E35" s="229">
        <f t="shared" si="1"/>
        <v>3.0376263297931692E-3</v>
      </c>
      <c r="F35" s="186">
        <f t="shared" si="2"/>
        <v>9.751781341355141E-2</v>
      </c>
    </row>
    <row r="36" spans="1:6" ht="11.1" customHeight="1" x14ac:dyDescent="0.2">
      <c r="A36" s="13" t="s">
        <v>183</v>
      </c>
      <c r="B36" s="126">
        <v>24665.417989999991</v>
      </c>
      <c r="C36" s="126">
        <v>13529.255549999996</v>
      </c>
      <c r="D36" s="228">
        <f t="shared" si="0"/>
        <v>-0.45148890014817056</v>
      </c>
      <c r="E36" s="229">
        <f t="shared" si="1"/>
        <v>7.1567550371987622E-3</v>
      </c>
      <c r="F36" s="186">
        <f t="shared" si="2"/>
        <v>-0.32311954603747489</v>
      </c>
    </row>
    <row r="37" spans="1:6" ht="11.1" customHeight="1" x14ac:dyDescent="0.2">
      <c r="A37" s="13" t="s">
        <v>128</v>
      </c>
      <c r="B37" s="126">
        <v>9350.1743100000003</v>
      </c>
      <c r="C37" s="126">
        <v>13081.208240000005</v>
      </c>
      <c r="D37" s="228">
        <f t="shared" si="0"/>
        <v>0.39903362293574229</v>
      </c>
      <c r="E37" s="229">
        <f t="shared" si="1"/>
        <v>2.7129849215978756E-3</v>
      </c>
      <c r="F37" s="186">
        <f t="shared" si="2"/>
        <v>0.1082572202235241</v>
      </c>
    </row>
    <row r="38" spans="1:6" ht="11.1" customHeight="1" x14ac:dyDescent="0.2">
      <c r="A38" s="13" t="s">
        <v>87</v>
      </c>
      <c r="B38" s="126">
        <v>15431.671139999997</v>
      </c>
      <c r="C38" s="126">
        <v>11624.548069999999</v>
      </c>
      <c r="D38" s="228">
        <f t="shared" si="0"/>
        <v>-0.24670841125765453</v>
      </c>
      <c r="E38" s="229">
        <f t="shared" si="1"/>
        <v>4.4775519396575928E-3</v>
      </c>
      <c r="F38" s="186">
        <f t="shared" si="2"/>
        <v>-0.11046497253565542</v>
      </c>
    </row>
    <row r="39" spans="1:6" ht="11.1" customHeight="1" x14ac:dyDescent="0.2">
      <c r="A39" s="13" t="s">
        <v>232</v>
      </c>
      <c r="B39" s="126">
        <v>5805.2293799999998</v>
      </c>
      <c r="C39" s="126">
        <v>8579.748370000003</v>
      </c>
      <c r="D39" s="228">
        <f t="shared" si="0"/>
        <v>0.4779344291818497</v>
      </c>
      <c r="E39" s="229">
        <f t="shared" si="1"/>
        <v>1.684407076509035E-3</v>
      </c>
      <c r="F39" s="186">
        <f t="shared" si="2"/>
        <v>8.0503613462121384E-2</v>
      </c>
    </row>
    <row r="40" spans="1:6" ht="11.1" customHeight="1" x14ac:dyDescent="0.2">
      <c r="A40" s="13" t="s">
        <v>127</v>
      </c>
      <c r="B40" s="126">
        <v>9125.4170300000005</v>
      </c>
      <c r="C40" s="126">
        <v>8152.341910000001</v>
      </c>
      <c r="D40" s="228">
        <f t="shared" si="0"/>
        <v>-0.10663349595980043</v>
      </c>
      <c r="E40" s="229">
        <f t="shared" si="1"/>
        <v>2.6477708313100388E-3</v>
      </c>
      <c r="F40" s="186">
        <f t="shared" si="2"/>
        <v>-2.8234106024297642E-2</v>
      </c>
    </row>
    <row r="41" spans="1:6" ht="11.1" customHeight="1" x14ac:dyDescent="0.2">
      <c r="A41" s="13" t="s">
        <v>192</v>
      </c>
      <c r="B41" s="126">
        <v>3811.3382600000009</v>
      </c>
      <c r="C41" s="126">
        <v>7883.8108400000019</v>
      </c>
      <c r="D41" s="228">
        <f t="shared" si="0"/>
        <v>1.0685151257081023</v>
      </c>
      <c r="E41" s="229">
        <f t="shared" si="1"/>
        <v>1.1058727770914773E-3</v>
      </c>
      <c r="F41" s="186">
        <f t="shared" si="2"/>
        <v>0.1181641789431068</v>
      </c>
    </row>
    <row r="42" spans="1:6" ht="11.1" customHeight="1" x14ac:dyDescent="0.2">
      <c r="A42" s="13" t="s">
        <v>130</v>
      </c>
      <c r="B42" s="126">
        <v>5779.4276399999972</v>
      </c>
      <c r="C42" s="126">
        <v>7606.1400600000006</v>
      </c>
      <c r="D42" s="228">
        <f t="shared" si="0"/>
        <v>0.31607150980784748</v>
      </c>
      <c r="E42" s="229">
        <f t="shared" si="1"/>
        <v>1.67692061377046E-3</v>
      </c>
      <c r="F42" s="186">
        <f t="shared" si="2"/>
        <v>5.3002683022233162E-2</v>
      </c>
    </row>
    <row r="43" spans="1:6" ht="11.1" customHeight="1" x14ac:dyDescent="0.2">
      <c r="A43" s="13" t="s">
        <v>126</v>
      </c>
      <c r="B43" s="126">
        <v>5431.6129499999997</v>
      </c>
      <c r="C43" s="126">
        <v>7450.3883400000013</v>
      </c>
      <c r="D43" s="228">
        <f t="shared" si="0"/>
        <v>0.37167143693476934</v>
      </c>
      <c r="E43" s="229">
        <f t="shared" si="1"/>
        <v>1.5760009968526197E-3</v>
      </c>
      <c r="F43" s="186">
        <f t="shared" si="2"/>
        <v>5.8575455511084201E-2</v>
      </c>
    </row>
    <row r="44" spans="1:6" ht="11.1" customHeight="1" x14ac:dyDescent="0.2">
      <c r="A44" s="13" t="s">
        <v>335</v>
      </c>
      <c r="B44" s="126">
        <v>3514.5286399999995</v>
      </c>
      <c r="C44" s="126">
        <v>6721.5579300000018</v>
      </c>
      <c r="D44" s="228">
        <f t="shared" si="0"/>
        <v>0.91250623298377853</v>
      </c>
      <c r="E44" s="229">
        <f t="shared" si="1"/>
        <v>1.0197524549511727E-3</v>
      </c>
      <c r="F44" s="186">
        <f t="shared" si="2"/>
        <v>9.3053047124345492E-2</v>
      </c>
    </row>
    <row r="45" spans="1:6" ht="11.1" customHeight="1" x14ac:dyDescent="0.2">
      <c r="A45" s="13" t="s">
        <v>129</v>
      </c>
      <c r="B45" s="126">
        <v>7158.3012099999996</v>
      </c>
      <c r="C45" s="126">
        <v>6610.3338300000005</v>
      </c>
      <c r="D45" s="228">
        <f t="shared" si="0"/>
        <v>-7.6549919306902026E-2</v>
      </c>
      <c r="E45" s="229">
        <f t="shared" si="1"/>
        <v>2.0770054763808812E-3</v>
      </c>
      <c r="F45" s="186">
        <f t="shared" si="2"/>
        <v>-1.5899460161695005E-2</v>
      </c>
    </row>
    <row r="46" spans="1:6" ht="11.1" customHeight="1" x14ac:dyDescent="0.2">
      <c r="A46" s="13" t="s">
        <v>125</v>
      </c>
      <c r="B46" s="126">
        <v>5209.8350099999989</v>
      </c>
      <c r="C46" s="126">
        <v>6477.0600300000006</v>
      </c>
      <c r="D46" s="228">
        <f t="shared" si="0"/>
        <v>0.24323707326002286</v>
      </c>
      <c r="E46" s="229">
        <f t="shared" si="1"/>
        <v>1.5116513722130507E-3</v>
      </c>
      <c r="F46" s="186">
        <f t="shared" si="2"/>
        <v>3.676896555665999E-2</v>
      </c>
    </row>
    <row r="47" spans="1:6" ht="11.1" customHeight="1" x14ac:dyDescent="0.2">
      <c r="A47" s="13" t="s">
        <v>82</v>
      </c>
      <c r="B47" s="126">
        <v>3801.5999099999995</v>
      </c>
      <c r="C47" s="126">
        <v>6150.5356099999999</v>
      </c>
      <c r="D47" s="228">
        <f t="shared" si="0"/>
        <v>0.61788082796961152</v>
      </c>
      <c r="E47" s="229">
        <f t="shared" si="1"/>
        <v>1.1030471616713465E-3</v>
      </c>
      <c r="F47" s="186">
        <f t="shared" si="2"/>
        <v>6.8155169354302145E-2</v>
      </c>
    </row>
    <row r="48" spans="1:6" ht="11.1" customHeight="1" x14ac:dyDescent="0.2">
      <c r="A48" s="13" t="s">
        <v>204</v>
      </c>
      <c r="B48" s="126">
        <v>7342.4752500000004</v>
      </c>
      <c r="C48" s="126">
        <v>5900.2787700000026</v>
      </c>
      <c r="D48" s="228">
        <f t="shared" si="0"/>
        <v>-0.19641829640488029</v>
      </c>
      <c r="E48" s="229">
        <f t="shared" si="1"/>
        <v>2.1304442013611608E-3</v>
      </c>
      <c r="F48" s="186">
        <f t="shared" si="2"/>
        <v>-4.1845822061701496E-2</v>
      </c>
    </row>
    <row r="49" spans="1:6" ht="11.1" customHeight="1" x14ac:dyDescent="0.2">
      <c r="A49" s="13" t="s">
        <v>231</v>
      </c>
      <c r="B49" s="126">
        <v>3356.2665999999999</v>
      </c>
      <c r="C49" s="126">
        <v>5304.4823199999992</v>
      </c>
      <c r="D49" s="228">
        <f t="shared" si="0"/>
        <v>0.5804710865340672</v>
      </c>
      <c r="E49" s="229">
        <f t="shared" si="1"/>
        <v>9.738321850239997E-4</v>
      </c>
      <c r="F49" s="186">
        <f t="shared" si="2"/>
        <v>5.6528142654272591E-2</v>
      </c>
    </row>
    <row r="50" spans="1:6" ht="11.1" customHeight="1" x14ac:dyDescent="0.2">
      <c r="A50" s="13" t="s">
        <v>318</v>
      </c>
      <c r="B50" s="126">
        <v>1519.3433699999994</v>
      </c>
      <c r="C50" s="126">
        <v>4849.6314100000009</v>
      </c>
      <c r="D50" s="228">
        <f t="shared" si="0"/>
        <v>2.1919258712400231</v>
      </c>
      <c r="E50" s="229">
        <f t="shared" si="1"/>
        <v>4.4084265350339766E-4</v>
      </c>
      <c r="F50" s="186">
        <f t="shared" si="2"/>
        <v>9.6629441736019853E-2</v>
      </c>
    </row>
    <row r="51" spans="1:6" ht="11.1" customHeight="1" x14ac:dyDescent="0.2">
      <c r="A51" s="13" t="s">
        <v>124</v>
      </c>
      <c r="B51" s="126">
        <v>7463.4448500000026</v>
      </c>
      <c r="C51" s="126">
        <v>4679.1311399999977</v>
      </c>
      <c r="D51" s="228">
        <f t="shared" si="0"/>
        <v>-0.37306013053744258</v>
      </c>
      <c r="E51" s="229">
        <f t="shared" si="1"/>
        <v>2.1655439428088399E-3</v>
      </c>
      <c r="F51" s="186">
        <f t="shared" si="2"/>
        <v>-8.0787810598883389E-2</v>
      </c>
    </row>
    <row r="52" spans="1:6" ht="11.1" customHeight="1" x14ac:dyDescent="0.2">
      <c r="A52" s="13" t="s">
        <v>131</v>
      </c>
      <c r="B52" s="126">
        <v>5362.9260300000005</v>
      </c>
      <c r="C52" s="126">
        <v>4525.0379200000007</v>
      </c>
      <c r="D52" s="228">
        <f t="shared" si="0"/>
        <v>-0.15623711856417299</v>
      </c>
      <c r="E52" s="229">
        <f t="shared" si="1"/>
        <v>1.5560712530753619E-3</v>
      </c>
      <c r="F52" s="186">
        <f t="shared" si="2"/>
        <v>-2.4311608886103658E-2</v>
      </c>
    </row>
    <row r="53" spans="1:6" ht="11.1" customHeight="1" x14ac:dyDescent="0.2">
      <c r="A53" s="13" t="s">
        <v>132</v>
      </c>
      <c r="B53" s="126">
        <v>3662.7413700000002</v>
      </c>
      <c r="C53" s="126">
        <v>4338.1293700000006</v>
      </c>
      <c r="D53" s="228">
        <f>IFERROR(((C53/B53-1)),"")</f>
        <v>0.18439412772406594</v>
      </c>
      <c r="E53" s="229">
        <f t="shared" si="1"/>
        <v>1.0627568833551238E-3</v>
      </c>
      <c r="F53" s="186">
        <f t="shared" si="2"/>
        <v>1.9596612848901494E-2</v>
      </c>
    </row>
    <row r="54" spans="1:6" ht="11.1" customHeight="1" x14ac:dyDescent="0.2">
      <c r="A54" s="13" t="s">
        <v>138</v>
      </c>
      <c r="B54" s="126">
        <v>2166.8606100000002</v>
      </c>
      <c r="C54" s="126">
        <v>4202.205289999999</v>
      </c>
      <c r="D54" s="228">
        <f t="shared" si="0"/>
        <v>0.93930577288033246</v>
      </c>
      <c r="E54" s="229">
        <f t="shared" si="1"/>
        <v>6.2872198605400922E-4</v>
      </c>
      <c r="F54" s="186">
        <f t="shared" si="2"/>
        <v>5.9056219103731877E-2</v>
      </c>
    </row>
    <row r="55" spans="1:6" ht="11.1" customHeight="1" x14ac:dyDescent="0.2">
      <c r="A55" s="13" t="s">
        <v>134</v>
      </c>
      <c r="B55" s="126">
        <v>3530.6377200000002</v>
      </c>
      <c r="C55" s="126">
        <v>4143.8454599999995</v>
      </c>
      <c r="D55" s="228">
        <f t="shared" si="0"/>
        <v>0.17368186390984319</v>
      </c>
      <c r="E55" s="229">
        <f t="shared" si="1"/>
        <v>1.0244265593787312E-3</v>
      </c>
      <c r="F55" s="186">
        <f t="shared" si="2"/>
        <v>1.7792431427164569E-2</v>
      </c>
    </row>
    <row r="56" spans="1:6" ht="11.1" customHeight="1" x14ac:dyDescent="0.2">
      <c r="A56" s="13" t="s">
        <v>80</v>
      </c>
      <c r="B56" s="126">
        <v>4645.7016000000012</v>
      </c>
      <c r="C56" s="126">
        <v>3391.5521700000004</v>
      </c>
      <c r="D56" s="228">
        <f t="shared" si="0"/>
        <v>-0.26995910154883829</v>
      </c>
      <c r="E56" s="229">
        <f t="shared" si="1"/>
        <v>1.347966141932078E-3</v>
      </c>
      <c r="F56" s="186">
        <f t="shared" si="2"/>
        <v>-3.6389572859423763E-2</v>
      </c>
    </row>
    <row r="57" spans="1:6" ht="11.1" customHeight="1" x14ac:dyDescent="0.2">
      <c r="A57" s="13" t="s">
        <v>353</v>
      </c>
      <c r="B57" s="126">
        <v>1154.4992099999999</v>
      </c>
      <c r="C57" s="126">
        <v>2794.28892</v>
      </c>
      <c r="D57" s="228">
        <f t="shared" si="0"/>
        <v>1.4203471910561118</v>
      </c>
      <c r="E57" s="229">
        <f t="shared" si="1"/>
        <v>3.3498187786476242E-4</v>
      </c>
      <c r="F57" s="186">
        <f t="shared" si="2"/>
        <v>4.7579056927991685E-2</v>
      </c>
    </row>
    <row r="58" spans="1:6" ht="11.1" customHeight="1" x14ac:dyDescent="0.2">
      <c r="A58" s="13" t="s">
        <v>142</v>
      </c>
      <c r="B58" s="126">
        <v>963.39934000000005</v>
      </c>
      <c r="C58" s="126">
        <v>2635.5728800000002</v>
      </c>
      <c r="D58" s="228">
        <f t="shared" si="0"/>
        <v>1.735701355161817</v>
      </c>
      <c r="E58" s="229">
        <f t="shared" si="1"/>
        <v>2.7953359972145218E-4</v>
      </c>
      <c r="F58" s="186">
        <f t="shared" si="2"/>
        <v>4.8518684784978547E-2</v>
      </c>
    </row>
    <row r="59" spans="1:6" ht="11.1" customHeight="1" x14ac:dyDescent="0.2">
      <c r="A59" s="187" t="s">
        <v>18</v>
      </c>
      <c r="B59" s="127">
        <v>42675.500390000008</v>
      </c>
      <c r="C59" s="127">
        <v>40284.476119999985</v>
      </c>
      <c r="D59" s="230">
        <f t="shared" si="0"/>
        <v>-5.6028031262646993E-2</v>
      </c>
      <c r="E59" s="231">
        <f t="shared" si="1"/>
        <v>1.2382441785699104E-2</v>
      </c>
      <c r="F59" s="189">
        <f t="shared" si="2"/>
        <v>-6.9376383547705589E-2</v>
      </c>
    </row>
    <row r="60" spans="1:6" ht="8.1" customHeight="1" x14ac:dyDescent="0.2">
      <c r="A60" s="8" t="s">
        <v>44</v>
      </c>
      <c r="B60" s="21"/>
      <c r="C60" s="21"/>
      <c r="D60" s="21"/>
      <c r="E60" s="21"/>
      <c r="F60" s="21"/>
    </row>
    <row r="61" spans="1:6" ht="8.1" customHeight="1" x14ac:dyDescent="0.2">
      <c r="A61" s="11" t="s">
        <v>20</v>
      </c>
      <c r="B61" s="21"/>
      <c r="C61" s="21"/>
      <c r="D61" s="21"/>
      <c r="E61" s="21"/>
      <c r="F61" s="21"/>
    </row>
    <row r="62" spans="1:6" ht="8.1" customHeight="1" x14ac:dyDescent="0.2">
      <c r="A62" s="11" t="s">
        <v>229</v>
      </c>
      <c r="B62" s="11"/>
      <c r="C62" s="11"/>
      <c r="D62" s="11"/>
      <c r="E62" s="11"/>
      <c r="F62" s="11"/>
    </row>
  </sheetData>
  <mergeCells count="3">
    <mergeCell ref="A5:A6"/>
    <mergeCell ref="B5:C5"/>
    <mergeCell ref="F5:F6"/>
  </mergeCells>
  <phoneticPr fontId="11" type="noConversion"/>
  <conditionalFormatting sqref="B9:F59">
    <cfRule type="containsBlanks" dxfId="68" priority="1">
      <formula>LEN(TRIM(B9))=0</formula>
    </cfRule>
  </conditionalFormatting>
  <pageMargins left="0" right="0" top="0" bottom="0" header="0" footer="0"/>
  <pageSetup paperSize="10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 codeName="Hoja10">
    <tabColor rgb="FFD9EFFF"/>
  </sheetPr>
  <dimension ref="A1:I512"/>
  <sheetViews>
    <sheetView showGridLines="0" zoomScaleNormal="100" zoomScalePageLayoutView="150" workbookViewId="0">
      <selection sqref="A1:H62"/>
    </sheetView>
  </sheetViews>
  <sheetFormatPr baseColWidth="10" defaultColWidth="11.42578125" defaultRowHeight="13.5" x14ac:dyDescent="0.25"/>
  <cols>
    <col min="1" max="1" width="14.140625" style="23" customWidth="1"/>
    <col min="2" max="3" width="7.7109375" style="23" customWidth="1"/>
    <col min="4" max="4" width="7.42578125" style="23" customWidth="1"/>
    <col min="5" max="6" width="8.140625" style="23" customWidth="1"/>
    <col min="7" max="8" width="7.42578125" style="23" customWidth="1"/>
    <col min="9" max="16384" width="11.42578125" style="23"/>
  </cols>
  <sheetData>
    <row r="1" spans="1:9" ht="15" customHeight="1" x14ac:dyDescent="0.25">
      <c r="A1" s="72" t="s">
        <v>383</v>
      </c>
      <c r="B1" s="43"/>
      <c r="C1" s="43"/>
      <c r="D1" s="43"/>
      <c r="E1" s="43"/>
      <c r="F1" s="43"/>
    </row>
    <row r="2" spans="1:9" ht="6" customHeight="1" x14ac:dyDescent="0.25"/>
    <row r="3" spans="1:9" ht="14.1" customHeight="1" x14ac:dyDescent="0.25">
      <c r="A3" s="289" t="s">
        <v>8</v>
      </c>
      <c r="B3" s="289" t="s">
        <v>14</v>
      </c>
      <c r="C3" s="289"/>
      <c r="D3" s="289"/>
      <c r="E3" s="289" t="s">
        <v>57</v>
      </c>
      <c r="F3" s="289"/>
      <c r="G3" s="289"/>
      <c r="H3" s="289"/>
    </row>
    <row r="4" spans="1:9" ht="25.5" x14ac:dyDescent="0.25">
      <c r="A4" s="289"/>
      <c r="B4" s="154">
        <v>2023</v>
      </c>
      <c r="C4" s="155" t="s">
        <v>326</v>
      </c>
      <c r="D4" s="164" t="s">
        <v>332</v>
      </c>
      <c r="E4" s="154">
        <v>2023</v>
      </c>
      <c r="F4" s="155" t="s">
        <v>326</v>
      </c>
      <c r="G4" s="164" t="s">
        <v>332</v>
      </c>
      <c r="H4" s="164" t="s">
        <v>336</v>
      </c>
    </row>
    <row r="5" spans="1:9" ht="15.95" customHeight="1" x14ac:dyDescent="0.25">
      <c r="A5" s="275" t="s">
        <v>45</v>
      </c>
      <c r="B5" s="275"/>
      <c r="C5" s="275"/>
      <c r="D5" s="275"/>
      <c r="E5" s="165">
        <f>SUM($E$7:$E$57)</f>
        <v>3446452.7375599998</v>
      </c>
      <c r="F5" s="165">
        <f>SUM($F$7:$F$57)</f>
        <v>3704837.7516200012</v>
      </c>
      <c r="G5" s="224">
        <f>(F5/E5-1)</f>
        <v>7.4971291857300004E-2</v>
      </c>
      <c r="H5" s="224">
        <f>SUM($H$7:$H$57)</f>
        <v>0.99999999999999989</v>
      </c>
      <c r="I5" s="5"/>
    </row>
    <row r="6" spans="1:9" ht="3" customHeight="1" x14ac:dyDescent="0.25">
      <c r="A6" s="208"/>
      <c r="B6" s="209"/>
      <c r="C6" s="209"/>
      <c r="D6" s="209"/>
      <c r="E6" s="98"/>
      <c r="F6" s="98"/>
      <c r="G6" s="225"/>
      <c r="H6" s="225"/>
      <c r="I6" s="5"/>
    </row>
    <row r="7" spans="1:9" ht="12" customHeight="1" x14ac:dyDescent="0.25">
      <c r="A7" s="3" t="s">
        <v>70</v>
      </c>
      <c r="B7" s="126">
        <v>437955.77112500044</v>
      </c>
      <c r="C7" s="126">
        <v>335489.88401599973</v>
      </c>
      <c r="D7" s="226">
        <f>IFERROR(((C7/B7-1)),"")</f>
        <v>-0.23396400701785725</v>
      </c>
      <c r="E7" s="61">
        <v>981637.66146999947</v>
      </c>
      <c r="F7" s="61">
        <v>1072525.40753</v>
      </c>
      <c r="G7" s="218">
        <f>IFERROR(((F7/E7-1)),"")</f>
        <v>9.2587875982566015E-2</v>
      </c>
      <c r="H7" s="218">
        <f>(F7/$F$5)</f>
        <v>0.28949321925393917</v>
      </c>
    </row>
    <row r="8" spans="1:9" ht="12" customHeight="1" x14ac:dyDescent="0.25">
      <c r="A8" s="3" t="s">
        <v>233</v>
      </c>
      <c r="B8" s="126">
        <v>315675.13489099825</v>
      </c>
      <c r="C8" s="126">
        <v>248304.19015399975</v>
      </c>
      <c r="D8" s="226">
        <f t="shared" ref="D8:D57" si="0">IFERROR(((C8/B8-1)),"")</f>
        <v>-0.21341859807951458</v>
      </c>
      <c r="E8" s="61">
        <v>527475.71516999917</v>
      </c>
      <c r="F8" s="61">
        <v>569535.62747999979</v>
      </c>
      <c r="G8" s="218">
        <f t="shared" ref="G8:G57" si="1">IFERROR(((F8/E8-1)),"")</f>
        <v>7.9738101869666567E-2</v>
      </c>
      <c r="H8" s="218">
        <f t="shared" ref="H8:H57" si="2">(F8/$F$5)</f>
        <v>0.15372754912977254</v>
      </c>
    </row>
    <row r="9" spans="1:9" ht="12" customHeight="1" x14ac:dyDescent="0.25">
      <c r="A9" s="3" t="s">
        <v>71</v>
      </c>
      <c r="B9" s="126">
        <v>127021.22464100011</v>
      </c>
      <c r="C9" s="126">
        <v>114051.81945199994</v>
      </c>
      <c r="D9" s="226">
        <f t="shared" si="0"/>
        <v>-0.10210423671835622</v>
      </c>
      <c r="E9" s="61">
        <v>227429.38008000003</v>
      </c>
      <c r="F9" s="61">
        <v>268194.76850999997</v>
      </c>
      <c r="G9" s="218">
        <f t="shared" si="1"/>
        <v>0.17924416104753216</v>
      </c>
      <c r="H9" s="218">
        <f t="shared" si="2"/>
        <v>7.2390422061729257E-2</v>
      </c>
    </row>
    <row r="10" spans="1:9" ht="12" customHeight="1" x14ac:dyDescent="0.25">
      <c r="A10" s="3" t="s">
        <v>73</v>
      </c>
      <c r="B10" s="126">
        <v>188344.0620699999</v>
      </c>
      <c r="C10" s="126">
        <v>168660.62447799987</v>
      </c>
      <c r="D10" s="226">
        <f t="shared" si="0"/>
        <v>-0.104507874448861</v>
      </c>
      <c r="E10" s="61">
        <v>185879.43240999983</v>
      </c>
      <c r="F10" s="61">
        <v>166369.5336400003</v>
      </c>
      <c r="G10" s="218">
        <f t="shared" si="1"/>
        <v>-0.10495996526913187</v>
      </c>
      <c r="H10" s="218">
        <f t="shared" si="2"/>
        <v>4.4906024175350862E-2</v>
      </c>
    </row>
    <row r="11" spans="1:9" ht="12" customHeight="1" x14ac:dyDescent="0.25">
      <c r="A11" s="3" t="s">
        <v>180</v>
      </c>
      <c r="B11" s="126">
        <v>87380.392541999914</v>
      </c>
      <c r="C11" s="126">
        <v>65949.514588000064</v>
      </c>
      <c r="D11" s="226">
        <f t="shared" si="0"/>
        <v>-0.24525957518099917</v>
      </c>
      <c r="E11" s="61">
        <v>167251.73129999996</v>
      </c>
      <c r="F11" s="61">
        <v>162643.63571999999</v>
      </c>
      <c r="G11" s="218">
        <f t="shared" si="1"/>
        <v>-2.755185578159669E-2</v>
      </c>
      <c r="H11" s="218">
        <f t="shared" si="2"/>
        <v>4.3900339670443433E-2</v>
      </c>
    </row>
    <row r="12" spans="1:9" ht="12" customHeight="1" x14ac:dyDescent="0.25">
      <c r="A12" s="3" t="s">
        <v>78</v>
      </c>
      <c r="B12" s="126">
        <v>80031.948013999994</v>
      </c>
      <c r="C12" s="126">
        <v>56208.690599999951</v>
      </c>
      <c r="D12" s="226">
        <f t="shared" si="0"/>
        <v>-0.29767184237265643</v>
      </c>
      <c r="E12" s="61">
        <v>154524.87774999993</v>
      </c>
      <c r="F12" s="61">
        <v>112544.27960999998</v>
      </c>
      <c r="G12" s="218">
        <f t="shared" si="1"/>
        <v>-0.27167533636828889</v>
      </c>
      <c r="H12" s="218">
        <f t="shared" si="2"/>
        <v>3.0377654071568491E-2</v>
      </c>
    </row>
    <row r="13" spans="1:9" ht="12" customHeight="1" x14ac:dyDescent="0.25">
      <c r="A13" s="3" t="s">
        <v>81</v>
      </c>
      <c r="B13" s="126">
        <v>118691.14991699981</v>
      </c>
      <c r="C13" s="126">
        <v>121579.19027900021</v>
      </c>
      <c r="D13" s="226">
        <f t="shared" si="0"/>
        <v>2.4332398531988098E-2</v>
      </c>
      <c r="E13" s="61">
        <v>153253.42228000012</v>
      </c>
      <c r="F13" s="61">
        <v>177668.8563799999</v>
      </c>
      <c r="G13" s="218">
        <f t="shared" si="1"/>
        <v>0.15931411995088629</v>
      </c>
      <c r="H13" s="218">
        <f t="shared" si="2"/>
        <v>4.7955907462428352E-2</v>
      </c>
    </row>
    <row r="14" spans="1:9" ht="12" customHeight="1" x14ac:dyDescent="0.25">
      <c r="A14" s="3" t="s">
        <v>72</v>
      </c>
      <c r="B14" s="126">
        <v>54760.994678000039</v>
      </c>
      <c r="C14" s="126">
        <v>38470.882823</v>
      </c>
      <c r="D14" s="226">
        <f t="shared" si="0"/>
        <v>-0.29747655152700347</v>
      </c>
      <c r="E14" s="61">
        <v>105496.86345999999</v>
      </c>
      <c r="F14" s="61">
        <v>129259.66037000004</v>
      </c>
      <c r="G14" s="218">
        <f t="shared" si="1"/>
        <v>0.22524647776860118</v>
      </c>
      <c r="H14" s="218">
        <f t="shared" si="2"/>
        <v>3.4889425404251273E-2</v>
      </c>
    </row>
    <row r="15" spans="1:9" ht="12" customHeight="1" x14ac:dyDescent="0.25">
      <c r="A15" s="3" t="s">
        <v>118</v>
      </c>
      <c r="B15" s="126">
        <v>77041.124888000049</v>
      </c>
      <c r="C15" s="126">
        <v>50537.155652000009</v>
      </c>
      <c r="D15" s="226">
        <f t="shared" si="0"/>
        <v>-0.34402365326999929</v>
      </c>
      <c r="E15" s="61">
        <v>89182.304610000036</v>
      </c>
      <c r="F15" s="61">
        <v>79758.681320000134</v>
      </c>
      <c r="G15" s="218">
        <f t="shared" si="1"/>
        <v>-0.10566696309553802</v>
      </c>
      <c r="H15" s="218">
        <f t="shared" si="2"/>
        <v>2.1528252157634795E-2</v>
      </c>
    </row>
    <row r="16" spans="1:9" ht="12" customHeight="1" x14ac:dyDescent="0.25">
      <c r="A16" s="3" t="s">
        <v>85</v>
      </c>
      <c r="B16" s="126">
        <v>41918.412393999934</v>
      </c>
      <c r="C16" s="126">
        <v>29432.345243999975</v>
      </c>
      <c r="D16" s="226">
        <f t="shared" si="0"/>
        <v>-0.29786593615809687</v>
      </c>
      <c r="E16" s="61">
        <v>78939.455479999961</v>
      </c>
      <c r="F16" s="61">
        <v>87493.714070000016</v>
      </c>
      <c r="G16" s="218">
        <f t="shared" si="1"/>
        <v>0.1083648036078404</v>
      </c>
      <c r="H16" s="218">
        <f t="shared" si="2"/>
        <v>2.3616071724528814E-2</v>
      </c>
    </row>
    <row r="17" spans="1:8" ht="12" customHeight="1" x14ac:dyDescent="0.25">
      <c r="A17" s="3" t="s">
        <v>75</v>
      </c>
      <c r="B17" s="126">
        <v>28790.418080999996</v>
      </c>
      <c r="C17" s="126">
        <v>20159.687350000011</v>
      </c>
      <c r="D17" s="226">
        <f t="shared" si="0"/>
        <v>-0.299777888140352</v>
      </c>
      <c r="E17" s="61">
        <v>75361.108619999955</v>
      </c>
      <c r="F17" s="61">
        <v>60973.279890000027</v>
      </c>
      <c r="G17" s="218">
        <f t="shared" si="1"/>
        <v>-0.1909184855884879</v>
      </c>
      <c r="H17" s="218">
        <f t="shared" si="2"/>
        <v>1.6457746324609886E-2</v>
      </c>
    </row>
    <row r="18" spans="1:8" ht="12" customHeight="1" x14ac:dyDescent="0.25">
      <c r="A18" s="3" t="s">
        <v>77</v>
      </c>
      <c r="B18" s="126">
        <v>28061.779811000008</v>
      </c>
      <c r="C18" s="126">
        <v>21438.404472000002</v>
      </c>
      <c r="D18" s="226">
        <f t="shared" si="0"/>
        <v>-0.23602834116757243</v>
      </c>
      <c r="E18" s="61">
        <v>74920.707070000004</v>
      </c>
      <c r="F18" s="61">
        <v>61108.529579999988</v>
      </c>
      <c r="G18" s="218">
        <f t="shared" si="1"/>
        <v>-0.18435727624800724</v>
      </c>
      <c r="H18" s="218">
        <f t="shared" si="2"/>
        <v>1.6494252562957522E-2</v>
      </c>
    </row>
    <row r="19" spans="1:8" ht="12" customHeight="1" x14ac:dyDescent="0.25">
      <c r="A19" s="3" t="s">
        <v>74</v>
      </c>
      <c r="B19" s="126">
        <v>21436.942135000027</v>
      </c>
      <c r="C19" s="126">
        <v>24007.788613000001</v>
      </c>
      <c r="D19" s="226">
        <f t="shared" si="0"/>
        <v>0.11992598859529324</v>
      </c>
      <c r="E19" s="61">
        <v>63062.917789999978</v>
      </c>
      <c r="F19" s="61">
        <v>78849.705590000012</v>
      </c>
      <c r="G19" s="218">
        <f t="shared" si="1"/>
        <v>0.25033392607316651</v>
      </c>
      <c r="H19" s="218">
        <f t="shared" si="2"/>
        <v>2.1282903834458522E-2</v>
      </c>
    </row>
    <row r="20" spans="1:8" ht="12" customHeight="1" x14ac:dyDescent="0.25">
      <c r="A20" s="3" t="s">
        <v>120</v>
      </c>
      <c r="B20" s="126">
        <v>19047.059459000004</v>
      </c>
      <c r="C20" s="126">
        <v>12818.801850000029</v>
      </c>
      <c r="D20" s="226">
        <f t="shared" si="0"/>
        <v>-0.32699313100831606</v>
      </c>
      <c r="E20" s="61">
        <v>53664.988570000001</v>
      </c>
      <c r="F20" s="61">
        <v>41249.237120000013</v>
      </c>
      <c r="G20" s="218">
        <f t="shared" si="1"/>
        <v>-0.23135664016409929</v>
      </c>
      <c r="H20" s="218">
        <f t="shared" si="2"/>
        <v>1.1133884905476118E-2</v>
      </c>
    </row>
    <row r="21" spans="1:8" ht="12" customHeight="1" x14ac:dyDescent="0.25">
      <c r="A21" s="3" t="s">
        <v>76</v>
      </c>
      <c r="B21" s="126">
        <v>28378.059009000033</v>
      </c>
      <c r="C21" s="126">
        <v>23773.649095000019</v>
      </c>
      <c r="D21" s="226">
        <f t="shared" si="0"/>
        <v>-0.16225246104885949</v>
      </c>
      <c r="E21" s="61">
        <v>50600.484779999926</v>
      </c>
      <c r="F21" s="61">
        <v>75107.779480000041</v>
      </c>
      <c r="G21" s="218">
        <f t="shared" si="1"/>
        <v>0.48432924717129855</v>
      </c>
      <c r="H21" s="218">
        <f t="shared" si="2"/>
        <v>2.0272893042929594E-2</v>
      </c>
    </row>
    <row r="22" spans="1:8" ht="12" customHeight="1" x14ac:dyDescent="0.25">
      <c r="A22" s="3" t="s">
        <v>181</v>
      </c>
      <c r="B22" s="126">
        <v>17862.004172000004</v>
      </c>
      <c r="C22" s="126">
        <v>15552.762031000024</v>
      </c>
      <c r="D22" s="226">
        <f t="shared" si="0"/>
        <v>-0.12928236488825184</v>
      </c>
      <c r="E22" s="61">
        <v>40909.606309999945</v>
      </c>
      <c r="F22" s="61">
        <v>43004.204720000002</v>
      </c>
      <c r="G22" s="218">
        <f t="shared" si="1"/>
        <v>5.1200649405615417E-2</v>
      </c>
      <c r="H22" s="218">
        <f t="shared" si="2"/>
        <v>1.1607581115042273E-2</v>
      </c>
    </row>
    <row r="23" spans="1:8" ht="12" customHeight="1" x14ac:dyDescent="0.25">
      <c r="A23" s="3" t="s">
        <v>121</v>
      </c>
      <c r="B23" s="126">
        <v>20946.786344999997</v>
      </c>
      <c r="C23" s="126">
        <v>20088.533419000036</v>
      </c>
      <c r="D23" s="226">
        <f t="shared" si="0"/>
        <v>-4.0973011891383804E-2</v>
      </c>
      <c r="E23" s="61">
        <v>39769.818280000007</v>
      </c>
      <c r="F23" s="61">
        <v>48786.100450000027</v>
      </c>
      <c r="G23" s="218">
        <f t="shared" si="1"/>
        <v>0.22671167634010159</v>
      </c>
      <c r="H23" s="218">
        <f t="shared" si="2"/>
        <v>1.3168215107036065E-2</v>
      </c>
    </row>
    <row r="24" spans="1:8" ht="12" customHeight="1" x14ac:dyDescent="0.25">
      <c r="A24" s="3" t="s">
        <v>119</v>
      </c>
      <c r="B24" s="126">
        <v>16452.99768</v>
      </c>
      <c r="C24" s="126">
        <v>11000.180401</v>
      </c>
      <c r="D24" s="226">
        <f t="shared" si="0"/>
        <v>-0.33141785983646965</v>
      </c>
      <c r="E24" s="61">
        <v>30150.878850000023</v>
      </c>
      <c r="F24" s="61">
        <v>26747.264959999997</v>
      </c>
      <c r="G24" s="218">
        <f t="shared" si="1"/>
        <v>-0.11288605904102933</v>
      </c>
      <c r="H24" s="218">
        <f t="shared" si="2"/>
        <v>7.2195509636837178E-3</v>
      </c>
    </row>
    <row r="25" spans="1:8" ht="12" customHeight="1" x14ac:dyDescent="0.25">
      <c r="A25" s="3" t="s">
        <v>84</v>
      </c>
      <c r="B25" s="126">
        <v>16479.623320000006</v>
      </c>
      <c r="C25" s="126">
        <v>17554.814031000016</v>
      </c>
      <c r="D25" s="226">
        <f t="shared" si="0"/>
        <v>6.5243646054405691E-2</v>
      </c>
      <c r="E25" s="61">
        <v>29613.594069999996</v>
      </c>
      <c r="F25" s="61">
        <v>41084.884880000049</v>
      </c>
      <c r="G25" s="218">
        <f t="shared" si="1"/>
        <v>0.38736570721150754</v>
      </c>
      <c r="H25" s="218">
        <f t="shared" si="2"/>
        <v>1.1089523383860739E-2</v>
      </c>
    </row>
    <row r="26" spans="1:8" ht="12" customHeight="1" x14ac:dyDescent="0.25">
      <c r="A26" s="3" t="s">
        <v>183</v>
      </c>
      <c r="B26" s="126">
        <v>17138.308679999998</v>
      </c>
      <c r="C26" s="126">
        <v>9526.1669600000005</v>
      </c>
      <c r="D26" s="226">
        <f t="shared" si="0"/>
        <v>-0.44415944782714689</v>
      </c>
      <c r="E26" s="61">
        <v>24665.417989999991</v>
      </c>
      <c r="F26" s="61">
        <v>13529.255549999996</v>
      </c>
      <c r="G26" s="218">
        <f t="shared" si="1"/>
        <v>-0.45148890014817056</v>
      </c>
      <c r="H26" s="218">
        <f t="shared" si="2"/>
        <v>3.6517808489951028E-3</v>
      </c>
    </row>
    <row r="27" spans="1:8" ht="12" customHeight="1" x14ac:dyDescent="0.25">
      <c r="A27" s="3" t="s">
        <v>182</v>
      </c>
      <c r="B27" s="126">
        <v>17981.109541999976</v>
      </c>
      <c r="C27" s="126">
        <v>18843.504852999988</v>
      </c>
      <c r="D27" s="226">
        <f t="shared" si="0"/>
        <v>4.796118443000652E-2</v>
      </c>
      <c r="E27" s="61">
        <v>21652.338860000003</v>
      </c>
      <c r="F27" s="61">
        <v>25975.144989999982</v>
      </c>
      <c r="G27" s="218">
        <f t="shared" si="1"/>
        <v>0.19964615175988332</v>
      </c>
      <c r="H27" s="218">
        <f>(F27/$F$5)</f>
        <v>7.0111423850185949E-3</v>
      </c>
    </row>
    <row r="28" spans="1:8" ht="12" customHeight="1" x14ac:dyDescent="0.25">
      <c r="A28" s="3" t="s">
        <v>86</v>
      </c>
      <c r="B28" s="126">
        <v>8985.2081540000017</v>
      </c>
      <c r="C28" s="126">
        <v>10442.283283999999</v>
      </c>
      <c r="D28" s="226">
        <f t="shared" si="0"/>
        <v>0.16216375903894242</v>
      </c>
      <c r="E28" s="61">
        <v>21099.588249999986</v>
      </c>
      <c r="F28" s="61">
        <v>22841.193200000005</v>
      </c>
      <c r="G28" s="218">
        <f t="shared" si="1"/>
        <v>8.2542129702460887E-2</v>
      </c>
      <c r="H28" s="218">
        <f t="shared" si="2"/>
        <v>6.1652344127653951E-3</v>
      </c>
    </row>
    <row r="29" spans="1:8" ht="12" customHeight="1" x14ac:dyDescent="0.25">
      <c r="A29" s="3" t="s">
        <v>184</v>
      </c>
      <c r="B29" s="126">
        <v>13940.460102999996</v>
      </c>
      <c r="C29" s="126">
        <v>22081.936578000001</v>
      </c>
      <c r="D29" s="226">
        <f t="shared" si="0"/>
        <v>0.58401777379269948</v>
      </c>
      <c r="E29" s="61">
        <v>20939.781889999991</v>
      </c>
      <c r="F29" s="61">
        <v>31875.442479999991</v>
      </c>
      <c r="G29" s="218">
        <f t="shared" si="1"/>
        <v>0.52224329018548366</v>
      </c>
      <c r="H29" s="218">
        <f t="shared" si="2"/>
        <v>8.6037350666873149E-3</v>
      </c>
    </row>
    <row r="30" spans="1:8" ht="12" customHeight="1" x14ac:dyDescent="0.25">
      <c r="A30" s="3" t="s">
        <v>230</v>
      </c>
      <c r="B30" s="126">
        <v>7531.16273</v>
      </c>
      <c r="C30" s="126">
        <v>7119.3244500000001</v>
      </c>
      <c r="D30" s="226">
        <f t="shared" si="0"/>
        <v>-5.4684554665040408E-2</v>
      </c>
      <c r="E30" s="61">
        <v>19105.209459999998</v>
      </c>
      <c r="F30" s="61">
        <v>38155.088110000004</v>
      </c>
      <c r="G30" s="218">
        <f t="shared" si="1"/>
        <v>0.99710388885733825</v>
      </c>
      <c r="H30" s="218">
        <f t="shared" si="2"/>
        <v>1.0298720394251022E-2</v>
      </c>
    </row>
    <row r="31" spans="1:8" ht="12" customHeight="1" x14ac:dyDescent="0.25">
      <c r="A31" s="3" t="s">
        <v>236</v>
      </c>
      <c r="B31" s="126">
        <v>4935.3357370000003</v>
      </c>
      <c r="C31" s="126">
        <v>5165.4066259999991</v>
      </c>
      <c r="D31" s="226">
        <f t="shared" si="0"/>
        <v>4.6617069488336327E-2</v>
      </c>
      <c r="E31" s="61">
        <v>16389.067860000006</v>
      </c>
      <c r="F31" s="61">
        <v>21330.292619999997</v>
      </c>
      <c r="G31" s="218">
        <f t="shared" si="1"/>
        <v>0.30149516752321182</v>
      </c>
      <c r="H31" s="218">
        <f t="shared" si="2"/>
        <v>5.7574161272441618E-3</v>
      </c>
    </row>
    <row r="32" spans="1:8" ht="12" customHeight="1" x14ac:dyDescent="0.25">
      <c r="A32" s="3" t="s">
        <v>87</v>
      </c>
      <c r="B32" s="126">
        <v>4547.7952319999995</v>
      </c>
      <c r="C32" s="126">
        <v>4623.9970519999979</v>
      </c>
      <c r="D32" s="226">
        <f t="shared" si="0"/>
        <v>1.6755771997783331E-2</v>
      </c>
      <c r="E32" s="61">
        <v>15431.671139999997</v>
      </c>
      <c r="F32" s="61">
        <v>11624.548069999999</v>
      </c>
      <c r="G32" s="218">
        <f t="shared" si="1"/>
        <v>-0.24670841125765453</v>
      </c>
      <c r="H32" s="218">
        <f t="shared" si="2"/>
        <v>3.1376672473489493E-3</v>
      </c>
    </row>
    <row r="33" spans="1:8" ht="12" customHeight="1" x14ac:dyDescent="0.25">
      <c r="A33" s="3" t="s">
        <v>79</v>
      </c>
      <c r="B33" s="126">
        <v>9088.8245149999984</v>
      </c>
      <c r="C33" s="126">
        <v>11105.374116999994</v>
      </c>
      <c r="D33" s="226">
        <f t="shared" si="0"/>
        <v>0.22187133205970988</v>
      </c>
      <c r="E33" s="61">
        <v>15377.269709999997</v>
      </c>
      <c r="F33" s="61">
        <v>18545.494419999995</v>
      </c>
      <c r="G33" s="218">
        <f t="shared" si="1"/>
        <v>0.20603298048025187</v>
      </c>
      <c r="H33" s="218">
        <f t="shared" si="2"/>
        <v>5.0057507678684917E-3</v>
      </c>
    </row>
    <row r="34" spans="1:8" ht="12" customHeight="1" x14ac:dyDescent="0.25">
      <c r="A34" s="3" t="s">
        <v>122</v>
      </c>
      <c r="B34" s="126">
        <v>2890.5924910000008</v>
      </c>
      <c r="C34" s="126">
        <v>3275.740006</v>
      </c>
      <c r="D34" s="226">
        <f t="shared" si="0"/>
        <v>0.13324171988932187</v>
      </c>
      <c r="E34" s="61">
        <v>10469.035580000003</v>
      </c>
      <c r="F34" s="61">
        <v>13829.940929999999</v>
      </c>
      <c r="G34" s="218">
        <f t="shared" si="1"/>
        <v>0.32103294752581157</v>
      </c>
      <c r="H34" s="218">
        <f t="shared" si="2"/>
        <v>3.732941050914478E-3</v>
      </c>
    </row>
    <row r="35" spans="1:8" ht="12" customHeight="1" x14ac:dyDescent="0.25">
      <c r="A35" s="3" t="s">
        <v>123</v>
      </c>
      <c r="B35" s="126">
        <v>3646.9033299999996</v>
      </c>
      <c r="C35" s="126">
        <v>5481.2255299999997</v>
      </c>
      <c r="D35" s="226">
        <f t="shared" si="0"/>
        <v>0.50298075765008021</v>
      </c>
      <c r="E35" s="61">
        <v>9367.1477900000027</v>
      </c>
      <c r="F35" s="61">
        <v>38464.443019999992</v>
      </c>
      <c r="G35" s="218">
        <f t="shared" si="1"/>
        <v>3.1063132430837817</v>
      </c>
      <c r="H35" s="218">
        <f t="shared" si="2"/>
        <v>1.0382220652761591E-2</v>
      </c>
    </row>
    <row r="36" spans="1:8" ht="12" customHeight="1" x14ac:dyDescent="0.25">
      <c r="A36" s="3" t="s">
        <v>128</v>
      </c>
      <c r="B36" s="126">
        <v>4013.3209699999984</v>
      </c>
      <c r="C36" s="126">
        <v>5465.740307</v>
      </c>
      <c r="D36" s="226">
        <f t="shared" si="0"/>
        <v>0.36189962075223758</v>
      </c>
      <c r="E36" s="61">
        <v>9350.1743100000003</v>
      </c>
      <c r="F36" s="61">
        <v>13081.208240000005</v>
      </c>
      <c r="G36" s="218">
        <f t="shared" si="1"/>
        <v>0.39903362293574229</v>
      </c>
      <c r="H36" s="218">
        <f t="shared" si="2"/>
        <v>3.5308451049658063E-3</v>
      </c>
    </row>
    <row r="37" spans="1:8" ht="12" customHeight="1" x14ac:dyDescent="0.25">
      <c r="A37" s="3" t="s">
        <v>127</v>
      </c>
      <c r="B37" s="126">
        <v>4547.3517299999994</v>
      </c>
      <c r="C37" s="126">
        <v>4236.6282000000001</v>
      </c>
      <c r="D37" s="226">
        <f t="shared" si="0"/>
        <v>-6.8330656709504001E-2</v>
      </c>
      <c r="E37" s="61">
        <v>9125.4170300000005</v>
      </c>
      <c r="F37" s="61">
        <v>8152.341910000001</v>
      </c>
      <c r="G37" s="218">
        <f t="shared" si="1"/>
        <v>-0.10663349595980043</v>
      </c>
      <c r="H37" s="218">
        <f t="shared" si="2"/>
        <v>2.200458550832693E-3</v>
      </c>
    </row>
    <row r="38" spans="1:8" ht="12" customHeight="1" x14ac:dyDescent="0.25">
      <c r="A38" s="3" t="s">
        <v>124</v>
      </c>
      <c r="B38" s="126">
        <v>4226.0939230000013</v>
      </c>
      <c r="C38" s="126">
        <v>1869.4892809999999</v>
      </c>
      <c r="D38" s="226">
        <f t="shared" si="0"/>
        <v>-0.55763186643213669</v>
      </c>
      <c r="E38" s="61">
        <v>7463.4448500000026</v>
      </c>
      <c r="F38" s="61">
        <v>4679.1311399999977</v>
      </c>
      <c r="G38" s="218">
        <f t="shared" si="1"/>
        <v>-0.37306013053744258</v>
      </c>
      <c r="H38" s="218">
        <f t="shared" si="2"/>
        <v>1.2629786926442246E-3</v>
      </c>
    </row>
    <row r="39" spans="1:8" ht="12" customHeight="1" x14ac:dyDescent="0.25">
      <c r="A39" s="3" t="s">
        <v>204</v>
      </c>
      <c r="B39" s="126">
        <v>4042.1953100000005</v>
      </c>
      <c r="C39" s="126">
        <v>1841.6473199999994</v>
      </c>
      <c r="D39" s="226">
        <f t="shared" si="0"/>
        <v>-0.54439427618850034</v>
      </c>
      <c r="E39" s="61">
        <v>7342.4752500000004</v>
      </c>
      <c r="F39" s="61">
        <v>5900.2787700000026</v>
      </c>
      <c r="G39" s="218">
        <f t="shared" si="1"/>
        <v>-0.19641829640488029</v>
      </c>
      <c r="H39" s="218">
        <f t="shared" si="2"/>
        <v>1.5925876288158663E-3</v>
      </c>
    </row>
    <row r="40" spans="1:8" ht="12" customHeight="1" x14ac:dyDescent="0.25">
      <c r="A40" s="3" t="s">
        <v>129</v>
      </c>
      <c r="B40" s="126">
        <v>1782.6175799999996</v>
      </c>
      <c r="C40" s="126">
        <v>1534.327798</v>
      </c>
      <c r="D40" s="226">
        <f t="shared" si="0"/>
        <v>-0.13928381767669973</v>
      </c>
      <c r="E40" s="61">
        <v>7158.3012099999996</v>
      </c>
      <c r="F40" s="61">
        <v>6610.3338300000005</v>
      </c>
      <c r="G40" s="218">
        <f t="shared" si="1"/>
        <v>-7.6549919306902026E-2</v>
      </c>
      <c r="H40" s="218">
        <f t="shared" si="2"/>
        <v>1.7842438112463963E-3</v>
      </c>
    </row>
    <row r="41" spans="1:8" ht="12" customHeight="1" x14ac:dyDescent="0.25">
      <c r="A41" s="3" t="s">
        <v>232</v>
      </c>
      <c r="B41" s="126">
        <v>5284.6265399999993</v>
      </c>
      <c r="C41" s="126">
        <v>8217.7994420000014</v>
      </c>
      <c r="D41" s="226">
        <f t="shared" si="0"/>
        <v>0.55503882437073826</v>
      </c>
      <c r="E41" s="61">
        <v>5805.2293799999998</v>
      </c>
      <c r="F41" s="61">
        <v>8579.748370000003</v>
      </c>
      <c r="G41" s="218">
        <f t="shared" si="1"/>
        <v>0.4779344291818497</v>
      </c>
      <c r="H41" s="218">
        <f t="shared" si="2"/>
        <v>2.3158229712619311E-3</v>
      </c>
    </row>
    <row r="42" spans="1:8" ht="12" customHeight="1" x14ac:dyDescent="0.25">
      <c r="A42" s="3" t="s">
        <v>130</v>
      </c>
      <c r="B42" s="126">
        <v>3335.1730319999992</v>
      </c>
      <c r="C42" s="126">
        <v>4048.0734769999995</v>
      </c>
      <c r="D42" s="226">
        <f t="shared" si="0"/>
        <v>0.21375216162997579</v>
      </c>
      <c r="E42" s="61">
        <v>5779.4276399999972</v>
      </c>
      <c r="F42" s="61">
        <v>7606.1400600000006</v>
      </c>
      <c r="G42" s="218">
        <f t="shared" si="1"/>
        <v>0.31607150980784748</v>
      </c>
      <c r="H42" s="218">
        <f t="shared" si="2"/>
        <v>2.0530291931607778E-3</v>
      </c>
    </row>
    <row r="43" spans="1:8" ht="12" customHeight="1" x14ac:dyDescent="0.25">
      <c r="A43" s="3" t="s">
        <v>126</v>
      </c>
      <c r="B43" s="126">
        <v>2141.7124119999994</v>
      </c>
      <c r="C43" s="126">
        <v>3988.329917</v>
      </c>
      <c r="D43" s="226">
        <f t="shared" si="0"/>
        <v>0.86221543782135068</v>
      </c>
      <c r="E43" s="61">
        <v>5431.6129499999997</v>
      </c>
      <c r="F43" s="61">
        <v>7450.3883400000013</v>
      </c>
      <c r="G43" s="218">
        <f t="shared" si="1"/>
        <v>0.37167143693476934</v>
      </c>
      <c r="H43" s="218">
        <f t="shared" si="2"/>
        <v>2.0109891011400424E-3</v>
      </c>
    </row>
    <row r="44" spans="1:8" ht="12" customHeight="1" x14ac:dyDescent="0.25">
      <c r="A44" s="3" t="s">
        <v>131</v>
      </c>
      <c r="B44" s="126">
        <v>2948.4076109999992</v>
      </c>
      <c r="C44" s="126">
        <v>1888.2430400000003</v>
      </c>
      <c r="D44" s="226">
        <f t="shared" si="0"/>
        <v>-0.35957191503803887</v>
      </c>
      <c r="E44" s="61">
        <v>5362.9260300000005</v>
      </c>
      <c r="F44" s="61">
        <v>4525.0379200000007</v>
      </c>
      <c r="G44" s="218">
        <f t="shared" si="1"/>
        <v>-0.15623711856417299</v>
      </c>
      <c r="H44" s="218">
        <f t="shared" si="2"/>
        <v>1.2213862585537933E-3</v>
      </c>
    </row>
    <row r="45" spans="1:8" ht="12" customHeight="1" x14ac:dyDescent="0.25">
      <c r="A45" s="3" t="s">
        <v>125</v>
      </c>
      <c r="B45" s="126">
        <v>2170.7009800000001</v>
      </c>
      <c r="C45" s="126">
        <v>2191.7947510000004</v>
      </c>
      <c r="D45" s="226">
        <f t="shared" si="0"/>
        <v>9.7174927336147743E-3</v>
      </c>
      <c r="E45" s="61">
        <v>5209.8350099999989</v>
      </c>
      <c r="F45" s="61">
        <v>6477.0600300000006</v>
      </c>
      <c r="G45" s="218">
        <f t="shared" si="1"/>
        <v>0.24323707326002286</v>
      </c>
      <c r="H45" s="218">
        <f t="shared" si="2"/>
        <v>1.748270899897789E-3</v>
      </c>
    </row>
    <row r="46" spans="1:8" ht="12" customHeight="1" x14ac:dyDescent="0.25">
      <c r="A46" s="3" t="s">
        <v>80</v>
      </c>
      <c r="B46" s="126">
        <v>1970.0775550000001</v>
      </c>
      <c r="C46" s="126">
        <v>958.15647999999976</v>
      </c>
      <c r="D46" s="226">
        <f t="shared" si="0"/>
        <v>-0.51364529910600409</v>
      </c>
      <c r="E46" s="61">
        <v>4645.7016000000012</v>
      </c>
      <c r="F46" s="61">
        <v>3391.5521700000004</v>
      </c>
      <c r="G46" s="218">
        <f t="shared" si="1"/>
        <v>-0.26995910154883829</v>
      </c>
      <c r="H46" s="218">
        <f>(F46/$F$5)</f>
        <v>9.1543878500940793E-4</v>
      </c>
    </row>
    <row r="47" spans="1:8" ht="12" customHeight="1" x14ac:dyDescent="0.25">
      <c r="A47" s="3" t="s">
        <v>192</v>
      </c>
      <c r="B47" s="126">
        <v>850.41229300000032</v>
      </c>
      <c r="C47" s="126">
        <v>1750.02478</v>
      </c>
      <c r="D47" s="226">
        <f t="shared" si="0"/>
        <v>1.0578545188080897</v>
      </c>
      <c r="E47" s="61">
        <v>3811.3382600000009</v>
      </c>
      <c r="F47" s="61">
        <v>7883.8108400000019</v>
      </c>
      <c r="G47" s="218">
        <f t="shared" si="1"/>
        <v>1.0685151257081023</v>
      </c>
      <c r="H47" s="218">
        <f t="shared" si="2"/>
        <v>2.1279773551629018E-3</v>
      </c>
    </row>
    <row r="48" spans="1:8" ht="12" customHeight="1" x14ac:dyDescent="0.25">
      <c r="A48" s="3" t="s">
        <v>82</v>
      </c>
      <c r="B48" s="126">
        <v>1299.3210039999999</v>
      </c>
      <c r="C48" s="126">
        <v>1138.2493600000003</v>
      </c>
      <c r="D48" s="226">
        <f t="shared" si="0"/>
        <v>-0.12396601263593499</v>
      </c>
      <c r="E48" s="61">
        <v>3801.5999099999995</v>
      </c>
      <c r="F48" s="61">
        <v>6150.5356099999999</v>
      </c>
      <c r="G48" s="218">
        <f t="shared" si="1"/>
        <v>0.61788082796961152</v>
      </c>
      <c r="H48" s="218">
        <f t="shared" si="2"/>
        <v>1.6601362926920557E-3</v>
      </c>
    </row>
    <row r="49" spans="1:8" ht="12" customHeight="1" x14ac:dyDescent="0.25">
      <c r="A49" s="3" t="s">
        <v>132</v>
      </c>
      <c r="B49" s="126">
        <v>1576.5102409999993</v>
      </c>
      <c r="C49" s="126">
        <v>2174.4246099999996</v>
      </c>
      <c r="D49" s="226">
        <f t="shared" si="0"/>
        <v>0.37926450044544979</v>
      </c>
      <c r="E49" s="61">
        <v>3662.7413700000002</v>
      </c>
      <c r="F49" s="61">
        <v>4338.1293700000006</v>
      </c>
      <c r="G49" s="218">
        <f t="shared" si="1"/>
        <v>0.18439412772406594</v>
      </c>
      <c r="H49" s="218">
        <f t="shared" si="2"/>
        <v>1.1709363974449576E-3</v>
      </c>
    </row>
    <row r="50" spans="1:8" ht="12" customHeight="1" x14ac:dyDescent="0.25">
      <c r="A50" s="3" t="s">
        <v>134</v>
      </c>
      <c r="B50" s="126">
        <v>1960.3359749999997</v>
      </c>
      <c r="C50" s="126">
        <v>2522.270336999999</v>
      </c>
      <c r="D50" s="226">
        <f t="shared" si="0"/>
        <v>0.28665206840373347</v>
      </c>
      <c r="E50" s="61">
        <v>3530.6377200000002</v>
      </c>
      <c r="F50" s="61">
        <v>4143.8454599999995</v>
      </c>
      <c r="G50" s="218">
        <f t="shared" si="1"/>
        <v>0.17368186390984319</v>
      </c>
      <c r="H50" s="218">
        <f t="shared" si="2"/>
        <v>1.1184957986859303E-3</v>
      </c>
    </row>
    <row r="51" spans="1:8" ht="12" customHeight="1" x14ac:dyDescent="0.25">
      <c r="A51" s="3" t="s">
        <v>335</v>
      </c>
      <c r="B51" s="126">
        <v>1127.5018640000003</v>
      </c>
      <c r="C51" s="126">
        <v>1199.9578730000003</v>
      </c>
      <c r="D51" s="226">
        <f t="shared" si="0"/>
        <v>6.4262429458830539E-2</v>
      </c>
      <c r="E51" s="61">
        <v>3514.5286399999995</v>
      </c>
      <c r="F51" s="61">
        <v>6721.5579300000018</v>
      </c>
      <c r="G51" s="218">
        <f t="shared" si="1"/>
        <v>0.91250623298377853</v>
      </c>
      <c r="H51" s="218">
        <f t="shared" si="2"/>
        <v>1.8142651259318685E-3</v>
      </c>
    </row>
    <row r="52" spans="1:8" ht="12" customHeight="1" x14ac:dyDescent="0.25">
      <c r="A52" s="3" t="s">
        <v>133</v>
      </c>
      <c r="B52" s="126">
        <v>2065.5164649999997</v>
      </c>
      <c r="C52" s="126">
        <v>558.93275000000017</v>
      </c>
      <c r="D52" s="226">
        <f t="shared" si="0"/>
        <v>-0.72939806606673541</v>
      </c>
      <c r="E52" s="61">
        <v>3410.6441699999987</v>
      </c>
      <c r="F52" s="61">
        <v>2019.6602100000005</v>
      </c>
      <c r="G52" s="218">
        <f t="shared" si="1"/>
        <v>-0.40783614199190965</v>
      </c>
      <c r="H52" s="218">
        <f t="shared" si="2"/>
        <v>5.4514133827233621E-4</v>
      </c>
    </row>
    <row r="53" spans="1:8" ht="12" customHeight="1" x14ac:dyDescent="0.25">
      <c r="A53" s="3" t="s">
        <v>231</v>
      </c>
      <c r="B53" s="126">
        <v>1651.4793999999999</v>
      </c>
      <c r="C53" s="126">
        <v>434.35305</v>
      </c>
      <c r="D53" s="226">
        <f t="shared" si="0"/>
        <v>-0.73699154224993668</v>
      </c>
      <c r="E53" s="61">
        <v>3356.2665999999999</v>
      </c>
      <c r="F53" s="61">
        <v>5304.4823199999992</v>
      </c>
      <c r="G53" s="218">
        <f t="shared" si="1"/>
        <v>0.5804710865340672</v>
      </c>
      <c r="H53" s="218">
        <f t="shared" si="2"/>
        <v>1.4317718279783041E-3</v>
      </c>
    </row>
    <row r="54" spans="1:8" ht="12" customHeight="1" x14ac:dyDescent="0.25">
      <c r="A54" s="3" t="s">
        <v>354</v>
      </c>
      <c r="B54" s="126">
        <v>1623.8503679999999</v>
      </c>
      <c r="C54" s="126">
        <v>1328.4947500000003</v>
      </c>
      <c r="D54" s="226">
        <f t="shared" si="0"/>
        <v>-0.1818859815044237</v>
      </c>
      <c r="E54" s="61">
        <v>2191.0400500000001</v>
      </c>
      <c r="F54" s="61">
        <v>1894.2050500000003</v>
      </c>
      <c r="G54" s="218">
        <f t="shared" si="1"/>
        <v>-0.1354767568032359</v>
      </c>
      <c r="H54" s="218">
        <f t="shared" si="2"/>
        <v>5.1127881353825227E-4</v>
      </c>
    </row>
    <row r="55" spans="1:8" ht="12" customHeight="1" x14ac:dyDescent="0.25">
      <c r="A55" s="3" t="s">
        <v>138</v>
      </c>
      <c r="B55" s="126">
        <v>466.53999100000016</v>
      </c>
      <c r="C55" s="126">
        <v>1148.7497599999999</v>
      </c>
      <c r="D55" s="226">
        <f t="shared" si="0"/>
        <v>1.4622750078460038</v>
      </c>
      <c r="E55" s="61">
        <v>2166.8606100000002</v>
      </c>
      <c r="F55" s="61">
        <v>4202.205289999999</v>
      </c>
      <c r="G55" s="218">
        <f t="shared" si="1"/>
        <v>0.93930577288033246</v>
      </c>
      <c r="H55" s="218">
        <f t="shared" si="2"/>
        <v>1.1342481295334771E-3</v>
      </c>
    </row>
    <row r="56" spans="1:8" ht="12" customHeight="1" x14ac:dyDescent="0.25">
      <c r="A56" s="3" t="s">
        <v>321</v>
      </c>
      <c r="B56" s="126">
        <v>815.89658200000008</v>
      </c>
      <c r="C56" s="126">
        <v>395.43340000000001</v>
      </c>
      <c r="D56" s="226">
        <f t="shared" si="0"/>
        <v>-0.51533882023297906</v>
      </c>
      <c r="E56" s="61">
        <v>2051.8337199999996</v>
      </c>
      <c r="F56" s="61">
        <v>1291.6695500000001</v>
      </c>
      <c r="G56" s="218">
        <f t="shared" si="1"/>
        <v>-0.37048039643290376</v>
      </c>
      <c r="H56" s="218">
        <f t="shared" si="2"/>
        <v>3.4864402616152255E-4</v>
      </c>
    </row>
    <row r="57" spans="1:8" ht="12" customHeight="1" x14ac:dyDescent="0.25">
      <c r="A57" s="106" t="s">
        <v>18</v>
      </c>
      <c r="B57" s="127">
        <v>18799.724050000004</v>
      </c>
      <c r="C57" s="127">
        <v>18439.002379999991</v>
      </c>
      <c r="D57" s="223">
        <f t="shared" si="0"/>
        <v>-1.9187604511674339E-2</v>
      </c>
      <c r="E57" s="144">
        <v>38659.224370000011</v>
      </c>
      <c r="F57" s="144">
        <v>45358.434519999988</v>
      </c>
      <c r="G57" s="223">
        <f t="shared" si="1"/>
        <v>0.17328878835961947</v>
      </c>
      <c r="H57" s="223">
        <f t="shared" si="2"/>
        <v>1.2243028591512885E-2</v>
      </c>
    </row>
    <row r="58" spans="1:8" ht="8.1" customHeight="1" x14ac:dyDescent="0.25">
      <c r="A58" s="8" t="s">
        <v>44</v>
      </c>
      <c r="B58" s="29"/>
      <c r="C58" s="9"/>
      <c r="D58" s="32"/>
      <c r="E58" s="9"/>
      <c r="F58" s="9"/>
      <c r="G58" s="32"/>
      <c r="H58" s="10"/>
    </row>
    <row r="59" spans="1:8" ht="8.1" customHeight="1" x14ac:dyDescent="0.25">
      <c r="A59" s="11" t="s">
        <v>20</v>
      </c>
      <c r="B59" s="29"/>
      <c r="C59" s="9"/>
      <c r="D59" s="32"/>
      <c r="E59" s="9"/>
      <c r="F59" s="9"/>
      <c r="G59" s="32"/>
      <c r="H59" s="10"/>
    </row>
    <row r="60" spans="1:8" ht="8.1" customHeight="1" x14ac:dyDescent="0.25">
      <c r="A60" s="11" t="s">
        <v>229</v>
      </c>
      <c r="B60" s="11"/>
      <c r="C60" s="11"/>
      <c r="D60" s="11"/>
      <c r="E60" s="11"/>
      <c r="F60" s="11"/>
      <c r="G60" s="11"/>
      <c r="H60" s="10"/>
    </row>
    <row r="61" spans="1:8" x14ac:dyDescent="0.25">
      <c r="B61" s="26"/>
      <c r="C61" s="26"/>
      <c r="D61" s="33"/>
      <c r="E61" s="26"/>
      <c r="F61" s="26"/>
      <c r="G61" s="33"/>
    </row>
    <row r="62" spans="1:8" x14ac:dyDescent="0.25">
      <c r="B62" s="26"/>
      <c r="C62" s="26"/>
      <c r="D62" s="26"/>
      <c r="E62" s="26"/>
      <c r="F62" s="26"/>
      <c r="G62" s="33"/>
    </row>
    <row r="63" spans="1:8" x14ac:dyDescent="0.25">
      <c r="B63" s="26"/>
      <c r="C63" s="26"/>
      <c r="D63" s="26"/>
      <c r="E63" s="26"/>
      <c r="F63" s="26"/>
      <c r="G63" s="33"/>
    </row>
    <row r="64" spans="1:8" x14ac:dyDescent="0.25">
      <c r="B64" s="26"/>
      <c r="C64" s="26"/>
      <c r="D64" s="33"/>
      <c r="E64" s="26"/>
      <c r="F64" s="26"/>
      <c r="G64" s="33"/>
    </row>
    <row r="65" spans="2:7" x14ac:dyDescent="0.25">
      <c r="B65" s="26"/>
      <c r="C65" s="26"/>
      <c r="D65" s="33"/>
      <c r="E65" s="26"/>
      <c r="F65" s="26"/>
      <c r="G65" s="33"/>
    </row>
    <row r="66" spans="2:7" x14ac:dyDescent="0.25">
      <c r="B66" s="26"/>
      <c r="C66" s="26"/>
      <c r="D66" s="33"/>
      <c r="E66" s="26"/>
      <c r="F66" s="26"/>
      <c r="G66" s="33"/>
    </row>
    <row r="67" spans="2:7" x14ac:dyDescent="0.25">
      <c r="B67" s="26"/>
      <c r="C67" s="26"/>
      <c r="D67" s="33"/>
      <c r="E67" s="26"/>
      <c r="F67" s="26"/>
      <c r="G67" s="33"/>
    </row>
    <row r="68" spans="2:7" x14ac:dyDescent="0.25">
      <c r="B68" s="26"/>
      <c r="C68" s="26"/>
      <c r="D68" s="33"/>
      <c r="E68" s="26"/>
      <c r="F68" s="26"/>
      <c r="G68" s="33"/>
    </row>
    <row r="69" spans="2:7" x14ac:dyDescent="0.25">
      <c r="B69" s="26"/>
      <c r="C69" s="26"/>
      <c r="D69" s="33"/>
      <c r="E69" s="26"/>
      <c r="F69" s="26"/>
      <c r="G69" s="33"/>
    </row>
    <row r="70" spans="2:7" x14ac:dyDescent="0.25">
      <c r="B70" s="26"/>
      <c r="C70" s="26"/>
      <c r="D70" s="33"/>
      <c r="E70" s="26"/>
      <c r="F70" s="26"/>
      <c r="G70" s="33"/>
    </row>
    <row r="71" spans="2:7" x14ac:dyDescent="0.25">
      <c r="B71" s="26"/>
      <c r="C71" s="26"/>
      <c r="D71" s="33"/>
      <c r="E71" s="26"/>
      <c r="F71" s="26"/>
      <c r="G71" s="33"/>
    </row>
    <row r="72" spans="2:7" x14ac:dyDescent="0.25">
      <c r="B72" s="26"/>
      <c r="C72" s="26"/>
      <c r="D72" s="33"/>
      <c r="E72" s="26"/>
      <c r="F72" s="26"/>
      <c r="G72" s="33"/>
    </row>
    <row r="73" spans="2:7" x14ac:dyDescent="0.25">
      <c r="B73" s="26"/>
      <c r="C73" s="26"/>
      <c r="D73" s="33"/>
      <c r="E73" s="26"/>
      <c r="F73" s="26"/>
      <c r="G73" s="33"/>
    </row>
    <row r="74" spans="2:7" x14ac:dyDescent="0.25">
      <c r="B74" s="26"/>
      <c r="C74" s="26"/>
      <c r="D74" s="33"/>
      <c r="E74" s="26"/>
      <c r="F74" s="26"/>
      <c r="G74" s="33"/>
    </row>
    <row r="75" spans="2:7" x14ac:dyDescent="0.25">
      <c r="B75" s="26"/>
      <c r="C75" s="26"/>
      <c r="D75" s="33"/>
      <c r="E75" s="26"/>
      <c r="F75" s="26"/>
      <c r="G75" s="33"/>
    </row>
    <row r="76" spans="2:7" x14ac:dyDescent="0.25">
      <c r="B76" s="26"/>
      <c r="C76" s="26"/>
      <c r="D76" s="33"/>
      <c r="E76" s="26"/>
      <c r="F76" s="26"/>
      <c r="G76" s="33"/>
    </row>
    <row r="77" spans="2:7" x14ac:dyDescent="0.25">
      <c r="B77" s="26"/>
      <c r="C77" s="26"/>
      <c r="D77" s="33"/>
      <c r="E77" s="26"/>
      <c r="F77" s="26"/>
      <c r="G77" s="33"/>
    </row>
    <row r="78" spans="2:7" x14ac:dyDescent="0.25">
      <c r="B78" s="26"/>
      <c r="C78" s="26"/>
      <c r="D78" s="33"/>
      <c r="E78" s="26"/>
      <c r="F78" s="26"/>
      <c r="G78" s="33"/>
    </row>
    <row r="79" spans="2:7" x14ac:dyDescent="0.25">
      <c r="B79" s="26"/>
      <c r="C79" s="26"/>
      <c r="D79" s="33"/>
      <c r="E79" s="26"/>
      <c r="F79" s="26"/>
      <c r="G79" s="33"/>
    </row>
    <row r="80" spans="2:7" x14ac:dyDescent="0.25">
      <c r="B80" s="26"/>
      <c r="C80" s="26"/>
      <c r="D80" s="33"/>
      <c r="E80" s="26"/>
      <c r="F80" s="26"/>
      <c r="G80" s="33"/>
    </row>
    <row r="81" spans="2:7" x14ac:dyDescent="0.25">
      <c r="B81" s="26"/>
      <c r="C81" s="26"/>
      <c r="D81" s="33"/>
      <c r="E81" s="26"/>
      <c r="F81" s="26"/>
      <c r="G81" s="33"/>
    </row>
    <row r="82" spans="2:7" x14ac:dyDescent="0.25">
      <c r="B82" s="26"/>
      <c r="C82" s="26"/>
      <c r="D82" s="33"/>
      <c r="E82" s="26"/>
      <c r="F82" s="26"/>
      <c r="G82" s="33"/>
    </row>
    <row r="83" spans="2:7" x14ac:dyDescent="0.25">
      <c r="B83" s="26"/>
      <c r="C83" s="26"/>
      <c r="D83" s="33"/>
      <c r="E83" s="26"/>
      <c r="F83" s="26"/>
      <c r="G83" s="33"/>
    </row>
    <row r="84" spans="2:7" x14ac:dyDescent="0.25">
      <c r="B84" s="26"/>
      <c r="C84" s="26"/>
      <c r="D84" s="33"/>
      <c r="E84" s="26"/>
      <c r="F84" s="26"/>
      <c r="G84" s="33"/>
    </row>
    <row r="85" spans="2:7" x14ac:dyDescent="0.25">
      <c r="B85" s="26"/>
      <c r="C85" s="26"/>
      <c r="D85" s="33"/>
      <c r="E85" s="26"/>
      <c r="F85" s="26"/>
      <c r="G85" s="33"/>
    </row>
    <row r="86" spans="2:7" x14ac:dyDescent="0.25">
      <c r="B86" s="26"/>
      <c r="C86" s="26"/>
      <c r="D86" s="33"/>
      <c r="E86" s="26"/>
      <c r="F86" s="26"/>
      <c r="G86" s="33"/>
    </row>
    <row r="87" spans="2:7" x14ac:dyDescent="0.25">
      <c r="B87" s="26"/>
      <c r="C87" s="26"/>
      <c r="D87" s="33"/>
      <c r="E87" s="26"/>
      <c r="F87" s="26"/>
      <c r="G87" s="33"/>
    </row>
    <row r="88" spans="2:7" x14ac:dyDescent="0.25">
      <c r="B88" s="26"/>
      <c r="C88" s="26"/>
      <c r="D88" s="33"/>
      <c r="E88" s="26"/>
      <c r="F88" s="26"/>
      <c r="G88" s="33"/>
    </row>
    <row r="89" spans="2:7" x14ac:dyDescent="0.25">
      <c r="B89" s="26"/>
      <c r="C89" s="26"/>
      <c r="D89" s="33"/>
      <c r="E89" s="26"/>
      <c r="F89" s="26"/>
      <c r="G89" s="33"/>
    </row>
    <row r="90" spans="2:7" x14ac:dyDescent="0.25">
      <c r="B90" s="26"/>
      <c r="C90" s="26"/>
      <c r="D90" s="33"/>
      <c r="E90" s="26"/>
      <c r="F90" s="26"/>
      <c r="G90" s="33"/>
    </row>
    <row r="91" spans="2:7" x14ac:dyDescent="0.25">
      <c r="B91" s="26"/>
      <c r="C91" s="26"/>
      <c r="D91" s="33"/>
      <c r="E91" s="26"/>
      <c r="F91" s="26"/>
      <c r="G91" s="33"/>
    </row>
    <row r="92" spans="2:7" x14ac:dyDescent="0.25">
      <c r="B92" s="26"/>
      <c r="C92" s="26"/>
      <c r="D92" s="33"/>
      <c r="E92" s="26"/>
      <c r="F92" s="26"/>
      <c r="G92" s="33"/>
    </row>
    <row r="93" spans="2:7" x14ac:dyDescent="0.25">
      <c r="B93" s="26"/>
      <c r="C93" s="26"/>
      <c r="D93" s="33"/>
      <c r="E93" s="26"/>
      <c r="F93" s="26"/>
      <c r="G93" s="33"/>
    </row>
    <row r="94" spans="2:7" x14ac:dyDescent="0.25">
      <c r="B94" s="26"/>
      <c r="C94" s="26"/>
      <c r="D94" s="33"/>
      <c r="E94" s="26"/>
      <c r="F94" s="26"/>
      <c r="G94" s="33"/>
    </row>
    <row r="95" spans="2:7" x14ac:dyDescent="0.25">
      <c r="B95" s="26"/>
      <c r="C95" s="26"/>
      <c r="D95" s="33"/>
      <c r="E95" s="26"/>
      <c r="F95" s="26"/>
      <c r="G95" s="33"/>
    </row>
    <row r="96" spans="2:7" x14ac:dyDescent="0.25">
      <c r="B96" s="26"/>
      <c r="C96" s="26"/>
      <c r="D96" s="33"/>
      <c r="E96" s="26"/>
      <c r="F96" s="26"/>
      <c r="G96" s="33"/>
    </row>
    <row r="97" spans="2:7" x14ac:dyDescent="0.25">
      <c r="B97" s="26"/>
      <c r="C97" s="26"/>
      <c r="D97" s="33"/>
      <c r="E97" s="26"/>
      <c r="F97" s="26"/>
      <c r="G97" s="33"/>
    </row>
    <row r="98" spans="2:7" x14ac:dyDescent="0.25">
      <c r="B98" s="26"/>
      <c r="C98" s="26"/>
      <c r="D98" s="33"/>
      <c r="E98" s="26"/>
      <c r="F98" s="26"/>
      <c r="G98" s="33"/>
    </row>
    <row r="99" spans="2:7" x14ac:dyDescent="0.25">
      <c r="B99" s="26"/>
      <c r="C99" s="26"/>
      <c r="D99" s="33"/>
      <c r="E99" s="26"/>
      <c r="F99" s="26"/>
      <c r="G99" s="33"/>
    </row>
    <row r="100" spans="2:7" x14ac:dyDescent="0.25">
      <c r="B100" s="26"/>
      <c r="C100" s="26"/>
      <c r="D100" s="33"/>
      <c r="E100" s="26"/>
      <c r="F100" s="26"/>
      <c r="G100" s="33"/>
    </row>
    <row r="101" spans="2:7" x14ac:dyDescent="0.25">
      <c r="B101" s="26"/>
      <c r="C101" s="26"/>
      <c r="D101" s="33"/>
      <c r="E101" s="26"/>
      <c r="F101" s="26"/>
      <c r="G101" s="33"/>
    </row>
    <row r="102" spans="2:7" x14ac:dyDescent="0.25">
      <c r="B102" s="26"/>
      <c r="C102" s="26"/>
      <c r="D102" s="33"/>
      <c r="E102" s="26"/>
      <c r="F102" s="26"/>
      <c r="G102" s="33"/>
    </row>
    <row r="103" spans="2:7" x14ac:dyDescent="0.25">
      <c r="B103" s="26"/>
      <c r="C103" s="26"/>
      <c r="D103" s="33"/>
      <c r="E103" s="26"/>
      <c r="F103" s="26"/>
      <c r="G103" s="33"/>
    </row>
    <row r="104" spans="2:7" x14ac:dyDescent="0.25">
      <c r="B104" s="26"/>
      <c r="C104" s="26"/>
      <c r="D104" s="33"/>
      <c r="E104" s="26"/>
      <c r="F104" s="26"/>
      <c r="G104" s="33"/>
    </row>
    <row r="105" spans="2:7" x14ac:dyDescent="0.25">
      <c r="B105" s="26"/>
      <c r="C105" s="26"/>
      <c r="D105" s="33"/>
      <c r="E105" s="26"/>
      <c r="F105" s="26"/>
      <c r="G105" s="33"/>
    </row>
    <row r="106" spans="2:7" x14ac:dyDescent="0.25">
      <c r="B106" s="26"/>
      <c r="C106" s="26"/>
      <c r="D106" s="33"/>
      <c r="E106" s="26"/>
      <c r="F106" s="26"/>
      <c r="G106" s="33"/>
    </row>
    <row r="107" spans="2:7" x14ac:dyDescent="0.25">
      <c r="B107" s="26"/>
      <c r="C107" s="26"/>
      <c r="D107" s="33"/>
      <c r="E107" s="26"/>
      <c r="F107" s="26"/>
      <c r="G107" s="33"/>
    </row>
    <row r="108" spans="2:7" x14ac:dyDescent="0.25">
      <c r="B108" s="26"/>
      <c r="C108" s="26"/>
      <c r="D108" s="33"/>
      <c r="E108" s="26"/>
      <c r="F108" s="26"/>
      <c r="G108" s="33"/>
    </row>
    <row r="109" spans="2:7" x14ac:dyDescent="0.25">
      <c r="B109" s="26"/>
      <c r="C109" s="26"/>
      <c r="D109" s="33"/>
      <c r="E109" s="26"/>
      <c r="F109" s="26"/>
      <c r="G109" s="33"/>
    </row>
    <row r="110" spans="2:7" x14ac:dyDescent="0.25">
      <c r="B110" s="26"/>
      <c r="C110" s="26"/>
      <c r="D110" s="33"/>
      <c r="E110" s="26"/>
      <c r="F110" s="26"/>
      <c r="G110" s="33"/>
    </row>
    <row r="111" spans="2:7" x14ac:dyDescent="0.25">
      <c r="B111" s="26"/>
      <c r="C111" s="26"/>
      <c r="D111" s="33"/>
      <c r="E111" s="26"/>
      <c r="F111" s="26"/>
      <c r="G111" s="33"/>
    </row>
    <row r="112" spans="2:7" x14ac:dyDescent="0.25">
      <c r="B112" s="26"/>
      <c r="C112" s="26"/>
      <c r="D112" s="33"/>
      <c r="E112" s="26"/>
      <c r="F112" s="26"/>
      <c r="G112" s="33"/>
    </row>
    <row r="113" spans="2:7" x14ac:dyDescent="0.25">
      <c r="B113" s="26"/>
      <c r="C113" s="26"/>
      <c r="D113" s="33"/>
      <c r="E113" s="26"/>
      <c r="F113" s="26"/>
      <c r="G113" s="33"/>
    </row>
    <row r="114" spans="2:7" x14ac:dyDescent="0.25">
      <c r="B114" s="26"/>
      <c r="C114" s="26"/>
      <c r="D114" s="33"/>
      <c r="E114" s="26"/>
      <c r="F114" s="26"/>
      <c r="G114" s="33"/>
    </row>
    <row r="115" spans="2:7" x14ac:dyDescent="0.25">
      <c r="B115" s="26"/>
      <c r="C115" s="26"/>
      <c r="D115" s="33"/>
      <c r="E115" s="26"/>
      <c r="F115" s="26"/>
      <c r="G115" s="33"/>
    </row>
    <row r="116" spans="2:7" x14ac:dyDescent="0.25">
      <c r="B116" s="26"/>
      <c r="C116" s="26"/>
      <c r="D116" s="33"/>
      <c r="E116" s="26"/>
      <c r="F116" s="26"/>
      <c r="G116" s="33"/>
    </row>
    <row r="117" spans="2:7" x14ac:dyDescent="0.25">
      <c r="B117" s="26"/>
      <c r="C117" s="26"/>
      <c r="D117" s="33"/>
      <c r="E117" s="26"/>
      <c r="F117" s="26"/>
      <c r="G117" s="33"/>
    </row>
    <row r="118" spans="2:7" x14ac:dyDescent="0.25">
      <c r="B118" s="26"/>
      <c r="C118" s="26"/>
      <c r="D118" s="33"/>
      <c r="E118" s="26"/>
      <c r="F118" s="26"/>
      <c r="G118" s="33"/>
    </row>
    <row r="119" spans="2:7" x14ac:dyDescent="0.25">
      <c r="B119" s="26"/>
      <c r="C119" s="26"/>
      <c r="D119" s="33"/>
      <c r="E119" s="26"/>
      <c r="F119" s="26"/>
      <c r="G119" s="33"/>
    </row>
    <row r="120" spans="2:7" x14ac:dyDescent="0.25">
      <c r="B120" s="26"/>
      <c r="C120" s="26"/>
      <c r="D120" s="33"/>
      <c r="E120" s="26"/>
      <c r="F120" s="26"/>
      <c r="G120" s="33"/>
    </row>
    <row r="121" spans="2:7" x14ac:dyDescent="0.25">
      <c r="B121" s="26"/>
      <c r="C121" s="26"/>
      <c r="D121" s="33"/>
      <c r="E121" s="26"/>
      <c r="F121" s="26"/>
      <c r="G121" s="33"/>
    </row>
    <row r="122" spans="2:7" x14ac:dyDescent="0.25">
      <c r="B122" s="26"/>
      <c r="C122" s="26"/>
      <c r="D122" s="33"/>
      <c r="E122" s="26"/>
      <c r="F122" s="26"/>
      <c r="G122" s="33"/>
    </row>
    <row r="123" spans="2:7" x14ac:dyDescent="0.25">
      <c r="B123" s="26"/>
      <c r="C123" s="26"/>
      <c r="D123" s="33"/>
      <c r="E123" s="26"/>
      <c r="F123" s="26"/>
      <c r="G123" s="33"/>
    </row>
    <row r="124" spans="2:7" x14ac:dyDescent="0.25">
      <c r="B124" s="26"/>
      <c r="C124" s="26"/>
      <c r="D124" s="33"/>
      <c r="E124" s="26"/>
      <c r="F124" s="26"/>
      <c r="G124" s="33"/>
    </row>
    <row r="125" spans="2:7" x14ac:dyDescent="0.25">
      <c r="B125" s="26"/>
      <c r="C125" s="26"/>
      <c r="D125" s="33"/>
      <c r="E125" s="26"/>
      <c r="F125" s="26"/>
      <c r="G125" s="33"/>
    </row>
    <row r="126" spans="2:7" x14ac:dyDescent="0.25">
      <c r="B126" s="26"/>
      <c r="C126" s="26"/>
      <c r="D126" s="33"/>
      <c r="E126" s="26"/>
      <c r="F126" s="26"/>
      <c r="G126" s="33"/>
    </row>
    <row r="127" spans="2:7" x14ac:dyDescent="0.25">
      <c r="B127" s="26"/>
      <c r="C127" s="26"/>
      <c r="D127" s="33"/>
      <c r="E127" s="26"/>
      <c r="F127" s="26"/>
      <c r="G127" s="33"/>
    </row>
    <row r="128" spans="2:7" x14ac:dyDescent="0.25">
      <c r="B128" s="26"/>
      <c r="C128" s="26"/>
      <c r="D128" s="33"/>
      <c r="E128" s="26"/>
      <c r="F128" s="26"/>
      <c r="G128" s="33"/>
    </row>
    <row r="129" spans="2:7" x14ac:dyDescent="0.25">
      <c r="B129" s="26"/>
      <c r="C129" s="26"/>
      <c r="D129" s="33"/>
      <c r="E129" s="26"/>
      <c r="F129" s="26"/>
      <c r="G129" s="33"/>
    </row>
    <row r="130" spans="2:7" x14ac:dyDescent="0.25">
      <c r="B130" s="26"/>
      <c r="C130" s="26"/>
      <c r="D130" s="33"/>
      <c r="E130" s="26"/>
      <c r="F130" s="26"/>
      <c r="G130" s="33"/>
    </row>
    <row r="131" spans="2:7" x14ac:dyDescent="0.25">
      <c r="B131" s="26"/>
      <c r="C131" s="26"/>
      <c r="D131" s="33"/>
      <c r="E131" s="26"/>
      <c r="F131" s="26"/>
      <c r="G131" s="33"/>
    </row>
    <row r="132" spans="2:7" x14ac:dyDescent="0.25">
      <c r="B132" s="26"/>
      <c r="C132" s="26"/>
      <c r="D132" s="33"/>
      <c r="E132" s="26"/>
      <c r="F132" s="26"/>
      <c r="G132" s="33"/>
    </row>
    <row r="133" spans="2:7" x14ac:dyDescent="0.25">
      <c r="B133" s="26"/>
      <c r="C133" s="26"/>
      <c r="D133" s="33"/>
      <c r="E133" s="26"/>
      <c r="F133" s="26"/>
      <c r="G133" s="33"/>
    </row>
    <row r="134" spans="2:7" x14ac:dyDescent="0.25">
      <c r="B134" s="26"/>
      <c r="C134" s="26"/>
      <c r="D134" s="33"/>
      <c r="E134" s="26"/>
      <c r="F134" s="26"/>
      <c r="G134" s="33"/>
    </row>
    <row r="135" spans="2:7" x14ac:dyDescent="0.25">
      <c r="B135" s="26"/>
      <c r="C135" s="26"/>
      <c r="D135" s="33"/>
      <c r="E135" s="26"/>
      <c r="F135" s="26"/>
      <c r="G135" s="33"/>
    </row>
    <row r="136" spans="2:7" x14ac:dyDescent="0.25">
      <c r="B136" s="26"/>
      <c r="C136" s="26"/>
      <c r="D136" s="33"/>
      <c r="E136" s="26"/>
      <c r="F136" s="26"/>
      <c r="G136" s="33"/>
    </row>
    <row r="137" spans="2:7" x14ac:dyDescent="0.25">
      <c r="B137" s="26"/>
      <c r="C137" s="26"/>
      <c r="D137" s="33"/>
      <c r="E137" s="26"/>
      <c r="F137" s="26"/>
      <c r="G137" s="33"/>
    </row>
    <row r="138" spans="2:7" x14ac:dyDescent="0.25">
      <c r="B138" s="26"/>
      <c r="C138" s="26"/>
      <c r="D138" s="33"/>
      <c r="E138" s="26"/>
      <c r="F138" s="26"/>
      <c r="G138" s="33"/>
    </row>
    <row r="139" spans="2:7" x14ac:dyDescent="0.25">
      <c r="B139" s="26"/>
      <c r="C139" s="26"/>
      <c r="D139" s="33"/>
      <c r="E139" s="26"/>
      <c r="F139" s="26"/>
      <c r="G139" s="33"/>
    </row>
    <row r="140" spans="2:7" x14ac:dyDescent="0.25">
      <c r="B140" s="26"/>
      <c r="C140" s="26"/>
      <c r="D140" s="33"/>
      <c r="E140" s="26"/>
      <c r="F140" s="26"/>
      <c r="G140" s="33"/>
    </row>
    <row r="141" spans="2:7" x14ac:dyDescent="0.25">
      <c r="B141" s="26"/>
      <c r="C141" s="26"/>
      <c r="D141" s="33"/>
      <c r="E141" s="26"/>
      <c r="F141" s="26"/>
      <c r="G141" s="33"/>
    </row>
    <row r="142" spans="2:7" x14ac:dyDescent="0.25">
      <c r="B142" s="26"/>
      <c r="C142" s="26"/>
      <c r="D142" s="33"/>
      <c r="E142" s="26"/>
      <c r="F142" s="26"/>
      <c r="G142" s="33"/>
    </row>
    <row r="143" spans="2:7" x14ac:dyDescent="0.25">
      <c r="B143" s="26"/>
      <c r="C143" s="26"/>
      <c r="D143" s="33"/>
      <c r="E143" s="26"/>
      <c r="F143" s="26"/>
      <c r="G143" s="33"/>
    </row>
    <row r="144" spans="2:7" x14ac:dyDescent="0.25">
      <c r="B144" s="26"/>
      <c r="C144" s="26"/>
      <c r="D144" s="33"/>
      <c r="E144" s="26"/>
      <c r="F144" s="26"/>
      <c r="G144" s="33"/>
    </row>
    <row r="145" spans="2:7" x14ac:dyDescent="0.25">
      <c r="B145" s="26"/>
      <c r="C145" s="26"/>
      <c r="D145" s="33"/>
      <c r="E145" s="26"/>
      <c r="F145" s="26"/>
      <c r="G145" s="33"/>
    </row>
    <row r="146" spans="2:7" x14ac:dyDescent="0.25">
      <c r="B146" s="26"/>
      <c r="C146" s="26"/>
      <c r="D146" s="33"/>
      <c r="E146" s="26"/>
      <c r="F146" s="26"/>
      <c r="G146" s="33"/>
    </row>
    <row r="147" spans="2:7" x14ac:dyDescent="0.25">
      <c r="B147" s="26"/>
      <c r="C147" s="26"/>
      <c r="D147" s="33"/>
      <c r="E147" s="26"/>
      <c r="F147" s="26"/>
      <c r="G147" s="33"/>
    </row>
    <row r="148" spans="2:7" x14ac:dyDescent="0.25">
      <c r="B148" s="26"/>
      <c r="C148" s="26"/>
      <c r="D148" s="33"/>
      <c r="E148" s="26"/>
      <c r="F148" s="26"/>
      <c r="G148" s="33"/>
    </row>
    <row r="149" spans="2:7" x14ac:dyDescent="0.25">
      <c r="B149" s="26"/>
      <c r="C149" s="26"/>
      <c r="D149" s="33"/>
      <c r="E149" s="26"/>
      <c r="F149" s="26"/>
      <c r="G149" s="33"/>
    </row>
    <row r="150" spans="2:7" x14ac:dyDescent="0.25">
      <c r="B150" s="26"/>
      <c r="C150" s="26"/>
      <c r="D150" s="33"/>
      <c r="E150" s="26"/>
      <c r="F150" s="26"/>
      <c r="G150" s="33"/>
    </row>
    <row r="151" spans="2:7" x14ac:dyDescent="0.25">
      <c r="B151" s="26"/>
      <c r="C151" s="26"/>
      <c r="D151" s="33"/>
      <c r="E151" s="26"/>
      <c r="F151" s="26"/>
      <c r="G151" s="33"/>
    </row>
    <row r="152" spans="2:7" x14ac:dyDescent="0.25">
      <c r="B152" s="26"/>
      <c r="C152" s="26"/>
      <c r="D152" s="33"/>
      <c r="E152" s="26"/>
      <c r="F152" s="26"/>
      <c r="G152" s="33"/>
    </row>
    <row r="153" spans="2:7" x14ac:dyDescent="0.25">
      <c r="B153" s="26"/>
      <c r="C153" s="26"/>
      <c r="D153" s="33"/>
      <c r="E153" s="26"/>
      <c r="F153" s="26"/>
      <c r="G153" s="33"/>
    </row>
    <row r="154" spans="2:7" x14ac:dyDescent="0.25">
      <c r="B154" s="26"/>
      <c r="C154" s="26"/>
      <c r="D154" s="33"/>
      <c r="E154" s="26"/>
      <c r="F154" s="26"/>
      <c r="G154" s="33"/>
    </row>
    <row r="155" spans="2:7" x14ac:dyDescent="0.25">
      <c r="B155" s="26"/>
      <c r="C155" s="26"/>
      <c r="D155" s="33"/>
      <c r="E155" s="26"/>
      <c r="F155" s="26"/>
      <c r="G155" s="33"/>
    </row>
    <row r="156" spans="2:7" x14ac:dyDescent="0.25">
      <c r="B156" s="26"/>
      <c r="C156" s="26"/>
      <c r="D156" s="33"/>
      <c r="E156" s="26"/>
      <c r="F156" s="26"/>
      <c r="G156" s="33"/>
    </row>
    <row r="157" spans="2:7" x14ac:dyDescent="0.25">
      <c r="B157" s="26"/>
      <c r="C157" s="26"/>
      <c r="D157" s="33"/>
      <c r="E157" s="26"/>
      <c r="F157" s="26"/>
      <c r="G157" s="33"/>
    </row>
    <row r="158" spans="2:7" x14ac:dyDescent="0.25">
      <c r="B158" s="26"/>
      <c r="C158" s="26"/>
      <c r="D158" s="33"/>
      <c r="E158" s="26"/>
      <c r="F158" s="26"/>
      <c r="G158" s="33"/>
    </row>
    <row r="159" spans="2:7" x14ac:dyDescent="0.25">
      <c r="B159" s="26"/>
      <c r="C159" s="26"/>
      <c r="D159" s="33"/>
      <c r="E159" s="26"/>
      <c r="F159" s="26"/>
      <c r="G159" s="33"/>
    </row>
    <row r="160" spans="2:7" x14ac:dyDescent="0.25">
      <c r="B160" s="26"/>
      <c r="C160" s="26"/>
      <c r="D160" s="33"/>
      <c r="E160" s="26"/>
      <c r="F160" s="26"/>
      <c r="G160" s="33"/>
    </row>
    <row r="161" spans="2:7" x14ac:dyDescent="0.25">
      <c r="B161" s="26"/>
      <c r="C161" s="26"/>
      <c r="D161" s="33"/>
      <c r="E161" s="26"/>
      <c r="F161" s="26"/>
      <c r="G161" s="33"/>
    </row>
    <row r="162" spans="2:7" x14ac:dyDescent="0.25">
      <c r="B162" s="26"/>
      <c r="C162" s="26"/>
      <c r="D162" s="33"/>
      <c r="E162" s="26"/>
      <c r="F162" s="26"/>
      <c r="G162" s="33"/>
    </row>
    <row r="163" spans="2:7" x14ac:dyDescent="0.25">
      <c r="B163" s="26"/>
      <c r="C163" s="26"/>
      <c r="D163" s="33"/>
      <c r="E163" s="26"/>
      <c r="F163" s="26"/>
      <c r="G163" s="33"/>
    </row>
    <row r="164" spans="2:7" x14ac:dyDescent="0.25">
      <c r="B164" s="26"/>
      <c r="C164" s="26"/>
      <c r="D164" s="33"/>
      <c r="E164" s="26"/>
      <c r="F164" s="26"/>
      <c r="G164" s="33"/>
    </row>
    <row r="165" spans="2:7" x14ac:dyDescent="0.25">
      <c r="B165" s="26"/>
      <c r="C165" s="26"/>
      <c r="D165" s="33"/>
      <c r="E165" s="26"/>
      <c r="F165" s="26"/>
      <c r="G165" s="33"/>
    </row>
    <row r="166" spans="2:7" x14ac:dyDescent="0.25">
      <c r="B166" s="26"/>
      <c r="C166" s="26"/>
      <c r="D166" s="33"/>
      <c r="E166" s="26"/>
      <c r="F166" s="26"/>
      <c r="G166" s="33"/>
    </row>
    <row r="167" spans="2:7" x14ac:dyDescent="0.25">
      <c r="B167" s="26"/>
      <c r="C167" s="26"/>
      <c r="D167" s="33"/>
      <c r="E167" s="26"/>
      <c r="F167" s="26"/>
      <c r="G167" s="33"/>
    </row>
    <row r="168" spans="2:7" x14ac:dyDescent="0.25">
      <c r="B168" s="26"/>
      <c r="C168" s="26"/>
      <c r="D168" s="33"/>
      <c r="E168" s="26"/>
      <c r="F168" s="26"/>
      <c r="G168" s="33"/>
    </row>
    <row r="169" spans="2:7" x14ac:dyDescent="0.25">
      <c r="B169" s="26"/>
      <c r="C169" s="26"/>
      <c r="D169" s="33"/>
      <c r="E169" s="26"/>
      <c r="F169" s="26"/>
      <c r="G169" s="33"/>
    </row>
    <row r="170" spans="2:7" x14ac:dyDescent="0.25">
      <c r="B170" s="26"/>
      <c r="C170" s="26"/>
      <c r="D170" s="33"/>
      <c r="E170" s="26"/>
      <c r="F170" s="26"/>
      <c r="G170" s="33"/>
    </row>
    <row r="171" spans="2:7" x14ac:dyDescent="0.25">
      <c r="B171" s="26"/>
      <c r="C171" s="26"/>
      <c r="D171" s="33"/>
      <c r="E171" s="26"/>
      <c r="F171" s="26"/>
      <c r="G171" s="33"/>
    </row>
    <row r="172" spans="2:7" x14ac:dyDescent="0.25">
      <c r="B172" s="26"/>
      <c r="C172" s="26"/>
      <c r="D172" s="33"/>
      <c r="E172" s="26"/>
      <c r="F172" s="26"/>
      <c r="G172" s="33"/>
    </row>
    <row r="173" spans="2:7" x14ac:dyDescent="0.25">
      <c r="B173" s="26"/>
      <c r="C173" s="26"/>
      <c r="D173" s="33"/>
      <c r="E173" s="26"/>
      <c r="F173" s="26"/>
      <c r="G173" s="33"/>
    </row>
    <row r="174" spans="2:7" x14ac:dyDescent="0.25">
      <c r="B174" s="26"/>
      <c r="C174" s="26"/>
      <c r="D174" s="33"/>
      <c r="E174" s="26"/>
      <c r="F174" s="26"/>
      <c r="G174" s="33"/>
    </row>
    <row r="175" spans="2:7" x14ac:dyDescent="0.25">
      <c r="B175" s="26"/>
      <c r="C175" s="26"/>
      <c r="D175" s="33"/>
      <c r="E175" s="26"/>
      <c r="F175" s="26"/>
      <c r="G175" s="33"/>
    </row>
    <row r="176" spans="2:7" x14ac:dyDescent="0.25">
      <c r="B176" s="26"/>
      <c r="C176" s="26"/>
      <c r="D176" s="33"/>
      <c r="E176" s="26"/>
      <c r="F176" s="26"/>
      <c r="G176" s="33"/>
    </row>
    <row r="177" spans="2:7" x14ac:dyDescent="0.25">
      <c r="B177" s="26"/>
      <c r="C177" s="26"/>
      <c r="D177" s="33"/>
      <c r="E177" s="26"/>
      <c r="F177" s="26"/>
      <c r="G177" s="33"/>
    </row>
    <row r="178" spans="2:7" x14ac:dyDescent="0.25">
      <c r="B178" s="26"/>
      <c r="C178" s="26"/>
      <c r="D178" s="33"/>
      <c r="E178" s="26"/>
      <c r="F178" s="26"/>
      <c r="G178" s="33"/>
    </row>
    <row r="179" spans="2:7" x14ac:dyDescent="0.25">
      <c r="B179" s="26"/>
      <c r="C179" s="26"/>
      <c r="D179" s="33"/>
      <c r="E179" s="26"/>
      <c r="F179" s="26"/>
      <c r="G179" s="33"/>
    </row>
    <row r="180" spans="2:7" x14ac:dyDescent="0.25">
      <c r="B180" s="26"/>
      <c r="C180" s="26"/>
      <c r="D180" s="33"/>
      <c r="E180" s="26"/>
      <c r="F180" s="26"/>
      <c r="G180" s="33"/>
    </row>
    <row r="181" spans="2:7" x14ac:dyDescent="0.25">
      <c r="B181" s="26"/>
      <c r="C181" s="26"/>
      <c r="D181" s="33"/>
      <c r="E181" s="26"/>
      <c r="F181" s="26"/>
      <c r="G181" s="33"/>
    </row>
    <row r="182" spans="2:7" x14ac:dyDescent="0.25">
      <c r="B182" s="26"/>
      <c r="C182" s="26"/>
      <c r="D182" s="33"/>
      <c r="E182" s="26"/>
      <c r="F182" s="26"/>
      <c r="G182" s="33"/>
    </row>
    <row r="183" spans="2:7" x14ac:dyDescent="0.25">
      <c r="B183" s="26"/>
      <c r="C183" s="26"/>
      <c r="D183" s="33"/>
      <c r="E183" s="26"/>
      <c r="F183" s="26"/>
      <c r="G183" s="33"/>
    </row>
    <row r="184" spans="2:7" x14ac:dyDescent="0.25">
      <c r="B184" s="26"/>
      <c r="C184" s="26"/>
      <c r="D184" s="33"/>
      <c r="E184" s="26"/>
      <c r="F184" s="26"/>
      <c r="G184" s="33"/>
    </row>
    <row r="185" spans="2:7" x14ac:dyDescent="0.25">
      <c r="B185" s="26"/>
      <c r="C185" s="26"/>
      <c r="D185" s="33"/>
      <c r="E185" s="26"/>
      <c r="F185" s="26"/>
      <c r="G185" s="33"/>
    </row>
    <row r="186" spans="2:7" x14ac:dyDescent="0.25">
      <c r="B186" s="26"/>
      <c r="C186" s="26"/>
      <c r="D186" s="33"/>
      <c r="E186" s="26"/>
      <c r="F186" s="26"/>
      <c r="G186" s="33"/>
    </row>
    <row r="187" spans="2:7" x14ac:dyDescent="0.25">
      <c r="B187" s="26"/>
      <c r="C187" s="26"/>
      <c r="D187" s="33"/>
      <c r="E187" s="26"/>
      <c r="F187" s="26"/>
      <c r="G187" s="33"/>
    </row>
    <row r="188" spans="2:7" x14ac:dyDescent="0.25">
      <c r="B188" s="26"/>
      <c r="C188" s="26"/>
      <c r="D188" s="33"/>
      <c r="E188" s="26"/>
      <c r="F188" s="26"/>
      <c r="G188" s="33"/>
    </row>
    <row r="189" spans="2:7" x14ac:dyDescent="0.25">
      <c r="B189" s="26"/>
      <c r="C189" s="26"/>
      <c r="D189" s="33"/>
      <c r="E189" s="26"/>
      <c r="F189" s="26"/>
      <c r="G189" s="33"/>
    </row>
    <row r="190" spans="2:7" x14ac:dyDescent="0.25">
      <c r="B190" s="26"/>
      <c r="C190" s="26"/>
      <c r="D190" s="33"/>
      <c r="E190" s="26"/>
      <c r="F190" s="26"/>
      <c r="G190" s="33"/>
    </row>
    <row r="191" spans="2:7" x14ac:dyDescent="0.25">
      <c r="B191" s="26"/>
      <c r="C191" s="26"/>
      <c r="D191" s="33"/>
      <c r="E191" s="26"/>
      <c r="F191" s="26"/>
      <c r="G191" s="33"/>
    </row>
    <row r="192" spans="2:7" x14ac:dyDescent="0.25">
      <c r="B192" s="26"/>
      <c r="C192" s="26"/>
      <c r="D192" s="33"/>
      <c r="E192" s="26"/>
      <c r="F192" s="26"/>
      <c r="G192" s="33"/>
    </row>
    <row r="193" spans="2:7" x14ac:dyDescent="0.25">
      <c r="B193" s="26"/>
      <c r="C193" s="26"/>
      <c r="D193" s="33"/>
      <c r="E193" s="26"/>
      <c r="F193" s="26"/>
      <c r="G193" s="33"/>
    </row>
    <row r="194" spans="2:7" x14ac:dyDescent="0.25">
      <c r="B194" s="26"/>
      <c r="C194" s="26"/>
      <c r="D194" s="33"/>
      <c r="E194" s="26"/>
      <c r="F194" s="26"/>
      <c r="G194" s="33"/>
    </row>
    <row r="195" spans="2:7" x14ac:dyDescent="0.25">
      <c r="B195" s="26"/>
      <c r="C195" s="26"/>
      <c r="D195" s="33"/>
      <c r="E195" s="26"/>
      <c r="F195" s="26"/>
      <c r="G195" s="33"/>
    </row>
    <row r="196" spans="2:7" x14ac:dyDescent="0.25">
      <c r="B196" s="26"/>
      <c r="C196" s="26"/>
      <c r="D196" s="33"/>
      <c r="E196" s="26"/>
      <c r="F196" s="26"/>
      <c r="G196" s="33"/>
    </row>
    <row r="197" spans="2:7" x14ac:dyDescent="0.25">
      <c r="B197" s="26"/>
      <c r="C197" s="26"/>
      <c r="D197" s="33"/>
      <c r="E197" s="26"/>
      <c r="F197" s="26"/>
      <c r="G197" s="33"/>
    </row>
    <row r="198" spans="2:7" x14ac:dyDescent="0.25">
      <c r="B198" s="26"/>
      <c r="C198" s="26"/>
      <c r="D198" s="33"/>
      <c r="E198" s="26"/>
      <c r="F198" s="26"/>
      <c r="G198" s="33"/>
    </row>
    <row r="199" spans="2:7" x14ac:dyDescent="0.25">
      <c r="B199" s="26"/>
      <c r="C199" s="26"/>
      <c r="D199" s="33"/>
      <c r="E199" s="26"/>
      <c r="F199" s="26"/>
      <c r="G199" s="33"/>
    </row>
    <row r="200" spans="2:7" x14ac:dyDescent="0.25">
      <c r="B200" s="26"/>
      <c r="C200" s="26"/>
      <c r="D200" s="33"/>
      <c r="E200" s="26"/>
      <c r="F200" s="26"/>
      <c r="G200" s="33"/>
    </row>
    <row r="201" spans="2:7" x14ac:dyDescent="0.25">
      <c r="B201" s="26"/>
      <c r="C201" s="26"/>
      <c r="D201" s="33"/>
      <c r="E201" s="26"/>
      <c r="F201" s="26"/>
      <c r="G201" s="33"/>
    </row>
    <row r="202" spans="2:7" x14ac:dyDescent="0.25">
      <c r="B202" s="26"/>
      <c r="C202" s="26"/>
      <c r="D202" s="33"/>
      <c r="E202" s="26"/>
      <c r="F202" s="26"/>
      <c r="G202" s="33"/>
    </row>
    <row r="203" spans="2:7" x14ac:dyDescent="0.25">
      <c r="B203" s="26"/>
      <c r="C203" s="26"/>
      <c r="D203" s="33"/>
      <c r="E203" s="26"/>
      <c r="F203" s="26"/>
      <c r="G203" s="33"/>
    </row>
    <row r="204" spans="2:7" x14ac:dyDescent="0.25">
      <c r="B204" s="26"/>
      <c r="C204" s="26"/>
      <c r="D204" s="33"/>
      <c r="E204" s="26"/>
      <c r="F204" s="26"/>
      <c r="G204" s="33"/>
    </row>
    <row r="205" spans="2:7" x14ac:dyDescent="0.25">
      <c r="B205" s="26"/>
      <c r="C205" s="26"/>
      <c r="D205" s="33"/>
      <c r="E205" s="26"/>
      <c r="F205" s="26"/>
      <c r="G205" s="33"/>
    </row>
    <row r="206" spans="2:7" x14ac:dyDescent="0.25">
      <c r="B206" s="26"/>
      <c r="C206" s="26"/>
      <c r="D206" s="33"/>
      <c r="E206" s="26"/>
      <c r="F206" s="26"/>
      <c r="G206" s="33"/>
    </row>
    <row r="207" spans="2:7" x14ac:dyDescent="0.25">
      <c r="B207" s="26"/>
      <c r="C207" s="26"/>
      <c r="D207" s="33"/>
      <c r="E207" s="26"/>
      <c r="F207" s="26"/>
      <c r="G207" s="33"/>
    </row>
    <row r="208" spans="2:7" x14ac:dyDescent="0.25">
      <c r="B208" s="26"/>
      <c r="C208" s="26"/>
      <c r="D208" s="33"/>
      <c r="E208" s="26"/>
      <c r="F208" s="26"/>
      <c r="G208" s="33"/>
    </row>
    <row r="209" spans="2:7" x14ac:dyDescent="0.25">
      <c r="B209" s="26"/>
      <c r="C209" s="26"/>
      <c r="D209" s="33"/>
      <c r="E209" s="26"/>
      <c r="F209" s="26"/>
      <c r="G209" s="33"/>
    </row>
    <row r="210" spans="2:7" x14ac:dyDescent="0.25">
      <c r="B210" s="26"/>
      <c r="C210" s="26"/>
      <c r="D210" s="33"/>
      <c r="E210" s="26"/>
      <c r="F210" s="26"/>
      <c r="G210" s="33"/>
    </row>
    <row r="211" spans="2:7" x14ac:dyDescent="0.25">
      <c r="B211" s="26"/>
      <c r="C211" s="26"/>
      <c r="D211" s="33"/>
      <c r="E211" s="26"/>
      <c r="F211" s="26"/>
      <c r="G211" s="33"/>
    </row>
    <row r="212" spans="2:7" x14ac:dyDescent="0.25">
      <c r="B212" s="26"/>
      <c r="C212" s="26"/>
      <c r="D212" s="33"/>
      <c r="E212" s="26"/>
      <c r="F212" s="26"/>
      <c r="G212" s="33"/>
    </row>
    <row r="213" spans="2:7" x14ac:dyDescent="0.25">
      <c r="B213" s="26"/>
      <c r="C213" s="26"/>
      <c r="D213" s="33"/>
      <c r="E213" s="26"/>
      <c r="F213" s="26"/>
      <c r="G213" s="33"/>
    </row>
    <row r="214" spans="2:7" x14ac:dyDescent="0.25">
      <c r="B214" s="26"/>
      <c r="C214" s="26"/>
      <c r="D214" s="33"/>
      <c r="E214" s="26"/>
      <c r="F214" s="26"/>
      <c r="G214" s="33"/>
    </row>
    <row r="215" spans="2:7" x14ac:dyDescent="0.25">
      <c r="B215" s="26"/>
      <c r="C215" s="26"/>
      <c r="D215" s="33"/>
      <c r="E215" s="26"/>
      <c r="F215" s="26"/>
      <c r="G215" s="33"/>
    </row>
    <row r="216" spans="2:7" x14ac:dyDescent="0.25">
      <c r="B216" s="26"/>
      <c r="C216" s="26"/>
      <c r="D216" s="33"/>
      <c r="E216" s="26"/>
      <c r="F216" s="26"/>
      <c r="G216" s="33"/>
    </row>
    <row r="217" spans="2:7" x14ac:dyDescent="0.25">
      <c r="B217" s="26"/>
      <c r="C217" s="26"/>
      <c r="D217" s="33"/>
      <c r="E217" s="26"/>
      <c r="F217" s="26"/>
      <c r="G217" s="33"/>
    </row>
    <row r="218" spans="2:7" x14ac:dyDescent="0.25">
      <c r="B218" s="26"/>
      <c r="C218" s="26"/>
      <c r="D218" s="33"/>
      <c r="E218" s="26"/>
      <c r="F218" s="26"/>
      <c r="G218" s="33"/>
    </row>
    <row r="219" spans="2:7" x14ac:dyDescent="0.25">
      <c r="B219" s="26"/>
      <c r="C219" s="26"/>
      <c r="D219" s="33"/>
      <c r="E219" s="26"/>
      <c r="F219" s="26"/>
      <c r="G219" s="33"/>
    </row>
    <row r="220" spans="2:7" x14ac:dyDescent="0.25">
      <c r="B220" s="26"/>
      <c r="C220" s="26"/>
      <c r="D220" s="33"/>
      <c r="E220" s="26"/>
      <c r="F220" s="26"/>
      <c r="G220" s="33"/>
    </row>
    <row r="221" spans="2:7" x14ac:dyDescent="0.25">
      <c r="B221" s="26"/>
      <c r="C221" s="26"/>
      <c r="D221" s="33"/>
      <c r="E221" s="26"/>
      <c r="F221" s="26"/>
      <c r="G221" s="33"/>
    </row>
    <row r="222" spans="2:7" x14ac:dyDescent="0.25">
      <c r="B222" s="26"/>
      <c r="C222" s="26"/>
      <c r="D222" s="33"/>
      <c r="E222" s="26"/>
      <c r="F222" s="26"/>
      <c r="G222" s="33"/>
    </row>
    <row r="223" spans="2:7" x14ac:dyDescent="0.25">
      <c r="B223" s="26"/>
      <c r="C223" s="26"/>
      <c r="D223" s="33"/>
      <c r="E223" s="26"/>
      <c r="F223" s="26"/>
      <c r="G223" s="33"/>
    </row>
    <row r="224" spans="2:7" x14ac:dyDescent="0.25">
      <c r="B224" s="26"/>
      <c r="C224" s="26"/>
      <c r="D224" s="33"/>
      <c r="E224" s="26"/>
      <c r="F224" s="26"/>
      <c r="G224" s="33"/>
    </row>
    <row r="225" spans="2:7" x14ac:dyDescent="0.25">
      <c r="B225" s="26"/>
      <c r="C225" s="26"/>
      <c r="D225" s="33"/>
      <c r="E225" s="26"/>
      <c r="F225" s="26"/>
      <c r="G225" s="33"/>
    </row>
    <row r="226" spans="2:7" x14ac:dyDescent="0.25">
      <c r="B226" s="26"/>
      <c r="C226" s="26"/>
      <c r="D226" s="33"/>
      <c r="E226" s="26"/>
      <c r="F226" s="26"/>
      <c r="G226" s="33"/>
    </row>
    <row r="227" spans="2:7" x14ac:dyDescent="0.25">
      <c r="B227" s="26"/>
      <c r="C227" s="26"/>
      <c r="D227" s="33"/>
      <c r="E227" s="26"/>
      <c r="F227" s="26"/>
      <c r="G227" s="33"/>
    </row>
    <row r="228" spans="2:7" x14ac:dyDescent="0.25">
      <c r="B228" s="26"/>
      <c r="C228" s="26"/>
      <c r="D228" s="33"/>
      <c r="E228" s="26"/>
      <c r="F228" s="26"/>
      <c r="G228" s="33"/>
    </row>
    <row r="229" spans="2:7" x14ac:dyDescent="0.25">
      <c r="B229" s="26"/>
      <c r="C229" s="26"/>
      <c r="D229" s="33"/>
      <c r="E229" s="26"/>
      <c r="F229" s="26"/>
      <c r="G229" s="33"/>
    </row>
    <row r="230" spans="2:7" x14ac:dyDescent="0.25">
      <c r="B230" s="26"/>
      <c r="C230" s="26"/>
      <c r="D230" s="33"/>
      <c r="E230" s="26"/>
      <c r="F230" s="26"/>
      <c r="G230" s="33"/>
    </row>
    <row r="231" spans="2:7" x14ac:dyDescent="0.25">
      <c r="B231" s="26"/>
      <c r="C231" s="26"/>
      <c r="D231" s="33"/>
      <c r="E231" s="26"/>
      <c r="F231" s="26"/>
      <c r="G231" s="33"/>
    </row>
    <row r="232" spans="2:7" x14ac:dyDescent="0.25">
      <c r="B232" s="26"/>
      <c r="C232" s="26"/>
      <c r="D232" s="33"/>
      <c r="E232" s="26"/>
      <c r="F232" s="26"/>
      <c r="G232" s="33"/>
    </row>
    <row r="233" spans="2:7" x14ac:dyDescent="0.25">
      <c r="B233" s="26"/>
      <c r="C233" s="26"/>
      <c r="D233" s="33"/>
      <c r="E233" s="26"/>
      <c r="F233" s="26"/>
      <c r="G233" s="33"/>
    </row>
    <row r="234" spans="2:7" x14ac:dyDescent="0.25">
      <c r="B234" s="26"/>
      <c r="C234" s="26"/>
      <c r="D234" s="33"/>
      <c r="E234" s="26"/>
      <c r="F234" s="26"/>
      <c r="G234" s="33"/>
    </row>
    <row r="235" spans="2:7" x14ac:dyDescent="0.25">
      <c r="B235" s="26"/>
      <c r="C235" s="26"/>
      <c r="D235" s="33"/>
      <c r="E235" s="26"/>
      <c r="F235" s="26"/>
      <c r="G235" s="33"/>
    </row>
    <row r="236" spans="2:7" x14ac:dyDescent="0.25">
      <c r="B236" s="26"/>
      <c r="C236" s="26"/>
      <c r="D236" s="33"/>
      <c r="E236" s="26"/>
      <c r="F236" s="26"/>
      <c r="G236" s="33"/>
    </row>
    <row r="237" spans="2:7" x14ac:dyDescent="0.25">
      <c r="B237" s="26"/>
      <c r="C237" s="26"/>
      <c r="D237" s="33"/>
      <c r="E237" s="26"/>
      <c r="F237" s="26"/>
      <c r="G237" s="33"/>
    </row>
    <row r="238" spans="2:7" x14ac:dyDescent="0.25">
      <c r="B238" s="26"/>
      <c r="C238" s="26"/>
      <c r="D238" s="33"/>
      <c r="E238" s="26"/>
      <c r="F238" s="26"/>
      <c r="G238" s="33"/>
    </row>
    <row r="239" spans="2:7" x14ac:dyDescent="0.25">
      <c r="B239" s="26"/>
      <c r="C239" s="26"/>
      <c r="D239" s="33"/>
      <c r="E239" s="26"/>
      <c r="F239" s="26"/>
      <c r="G239" s="33"/>
    </row>
    <row r="240" spans="2:7" x14ac:dyDescent="0.25">
      <c r="B240" s="26"/>
      <c r="C240" s="26"/>
      <c r="D240" s="33"/>
      <c r="E240" s="26"/>
      <c r="F240" s="26"/>
      <c r="G240" s="33"/>
    </row>
    <row r="241" spans="2:7" x14ac:dyDescent="0.25">
      <c r="B241" s="26"/>
      <c r="C241" s="26"/>
      <c r="D241" s="33"/>
      <c r="E241" s="26"/>
      <c r="F241" s="26"/>
      <c r="G241" s="33"/>
    </row>
    <row r="242" spans="2:7" x14ac:dyDescent="0.25">
      <c r="B242" s="26"/>
      <c r="C242" s="26"/>
      <c r="D242" s="33"/>
      <c r="E242" s="26"/>
      <c r="F242" s="26"/>
      <c r="G242" s="33"/>
    </row>
    <row r="243" spans="2:7" x14ac:dyDescent="0.25">
      <c r="B243" s="26"/>
      <c r="C243" s="26"/>
      <c r="D243" s="33"/>
      <c r="E243" s="26"/>
      <c r="F243" s="26"/>
      <c r="G243" s="33"/>
    </row>
    <row r="244" spans="2:7" x14ac:dyDescent="0.25">
      <c r="B244" s="26"/>
      <c r="C244" s="26"/>
      <c r="D244" s="33"/>
      <c r="E244" s="26"/>
      <c r="F244" s="26"/>
      <c r="G244" s="33"/>
    </row>
    <row r="245" spans="2:7" x14ac:dyDescent="0.25">
      <c r="B245" s="26"/>
      <c r="C245" s="26"/>
      <c r="D245" s="33"/>
      <c r="E245" s="26"/>
      <c r="F245" s="26"/>
      <c r="G245" s="33"/>
    </row>
    <row r="246" spans="2:7" x14ac:dyDescent="0.25">
      <c r="B246" s="26"/>
      <c r="C246" s="26"/>
      <c r="D246" s="33"/>
      <c r="E246" s="26"/>
      <c r="F246" s="26"/>
      <c r="G246" s="33"/>
    </row>
    <row r="247" spans="2:7" x14ac:dyDescent="0.25">
      <c r="B247" s="26"/>
      <c r="C247" s="26"/>
      <c r="D247" s="33"/>
      <c r="E247" s="26"/>
      <c r="F247" s="26"/>
      <c r="G247" s="33"/>
    </row>
    <row r="248" spans="2:7" x14ac:dyDescent="0.25">
      <c r="B248" s="26"/>
      <c r="C248" s="26"/>
      <c r="D248" s="33"/>
      <c r="E248" s="26"/>
      <c r="F248" s="26"/>
      <c r="G248" s="33"/>
    </row>
    <row r="249" spans="2:7" x14ac:dyDescent="0.25">
      <c r="B249" s="26"/>
      <c r="C249" s="26"/>
      <c r="D249" s="33"/>
      <c r="E249" s="26"/>
      <c r="F249" s="26"/>
      <c r="G249" s="33"/>
    </row>
    <row r="250" spans="2:7" x14ac:dyDescent="0.25">
      <c r="B250" s="26"/>
      <c r="C250" s="26"/>
      <c r="D250" s="33"/>
      <c r="E250" s="26"/>
      <c r="F250" s="26"/>
      <c r="G250" s="33"/>
    </row>
    <row r="251" spans="2:7" x14ac:dyDescent="0.25">
      <c r="B251" s="26"/>
      <c r="C251" s="26"/>
      <c r="D251" s="33"/>
      <c r="E251" s="26"/>
      <c r="F251" s="26"/>
      <c r="G251" s="33"/>
    </row>
    <row r="252" spans="2:7" x14ac:dyDescent="0.25">
      <c r="B252" s="26"/>
      <c r="C252" s="26"/>
      <c r="D252" s="33"/>
      <c r="E252" s="26"/>
      <c r="F252" s="26"/>
      <c r="G252" s="33"/>
    </row>
    <row r="253" spans="2:7" x14ac:dyDescent="0.25">
      <c r="B253" s="26"/>
      <c r="C253" s="26"/>
      <c r="D253" s="33"/>
      <c r="E253" s="26"/>
      <c r="F253" s="26"/>
      <c r="G253" s="33"/>
    </row>
    <row r="254" spans="2:7" x14ac:dyDescent="0.25">
      <c r="B254" s="26"/>
      <c r="C254" s="26"/>
      <c r="D254" s="33"/>
      <c r="E254" s="26"/>
      <c r="F254" s="26"/>
      <c r="G254" s="33"/>
    </row>
    <row r="255" spans="2:7" x14ac:dyDescent="0.25">
      <c r="B255" s="26"/>
      <c r="C255" s="26"/>
      <c r="D255" s="33"/>
      <c r="E255" s="26"/>
      <c r="F255" s="26"/>
      <c r="G255" s="33"/>
    </row>
    <row r="256" spans="2:7" x14ac:dyDescent="0.25">
      <c r="B256" s="26"/>
      <c r="C256" s="26"/>
      <c r="D256" s="33"/>
      <c r="E256" s="26"/>
      <c r="F256" s="26"/>
      <c r="G256" s="33"/>
    </row>
    <row r="257" spans="2:7" x14ac:dyDescent="0.25">
      <c r="B257" s="26"/>
      <c r="C257" s="26"/>
      <c r="D257" s="33"/>
      <c r="E257" s="26"/>
      <c r="F257" s="26"/>
      <c r="G257" s="33"/>
    </row>
    <row r="258" spans="2:7" x14ac:dyDescent="0.25">
      <c r="B258" s="26"/>
      <c r="C258" s="26"/>
      <c r="D258" s="33"/>
      <c r="E258" s="26"/>
      <c r="F258" s="26"/>
      <c r="G258" s="33"/>
    </row>
    <row r="259" spans="2:7" x14ac:dyDescent="0.25">
      <c r="B259" s="26"/>
      <c r="C259" s="26"/>
      <c r="D259" s="33"/>
      <c r="E259" s="26"/>
      <c r="F259" s="26"/>
      <c r="G259" s="33"/>
    </row>
    <row r="260" spans="2:7" x14ac:dyDescent="0.25">
      <c r="B260" s="26"/>
      <c r="C260" s="26"/>
      <c r="D260" s="33"/>
      <c r="E260" s="26"/>
      <c r="F260" s="26"/>
      <c r="G260" s="33"/>
    </row>
    <row r="261" spans="2:7" x14ac:dyDescent="0.25">
      <c r="B261" s="26"/>
      <c r="C261" s="26"/>
      <c r="D261" s="33"/>
      <c r="E261" s="26"/>
      <c r="F261" s="26"/>
      <c r="G261" s="33"/>
    </row>
    <row r="262" spans="2:7" x14ac:dyDescent="0.25">
      <c r="B262" s="26"/>
      <c r="C262" s="26"/>
      <c r="D262" s="33"/>
      <c r="E262" s="26"/>
      <c r="F262" s="26"/>
      <c r="G262" s="33"/>
    </row>
    <row r="263" spans="2:7" x14ac:dyDescent="0.25">
      <c r="B263" s="26"/>
      <c r="C263" s="26"/>
      <c r="D263" s="33"/>
      <c r="E263" s="26"/>
      <c r="F263" s="26"/>
      <c r="G263" s="33"/>
    </row>
    <row r="264" spans="2:7" x14ac:dyDescent="0.25">
      <c r="B264" s="26"/>
      <c r="C264" s="26"/>
      <c r="D264" s="33"/>
      <c r="E264" s="26"/>
      <c r="F264" s="26"/>
      <c r="G264" s="33"/>
    </row>
    <row r="265" spans="2:7" x14ac:dyDescent="0.25">
      <c r="B265" s="26"/>
      <c r="C265" s="26"/>
      <c r="D265" s="33"/>
      <c r="E265" s="26"/>
      <c r="F265" s="26"/>
      <c r="G265" s="33"/>
    </row>
    <row r="266" spans="2:7" x14ac:dyDescent="0.25">
      <c r="B266" s="26"/>
      <c r="C266" s="26"/>
      <c r="D266" s="33"/>
      <c r="E266" s="26"/>
      <c r="F266" s="26"/>
      <c r="G266" s="33"/>
    </row>
    <row r="267" spans="2:7" x14ac:dyDescent="0.25">
      <c r="B267" s="26"/>
      <c r="C267" s="26"/>
      <c r="D267" s="33"/>
      <c r="E267" s="26"/>
      <c r="F267" s="26"/>
      <c r="G267" s="33"/>
    </row>
    <row r="268" spans="2:7" x14ac:dyDescent="0.25">
      <c r="B268" s="26"/>
      <c r="C268" s="26"/>
      <c r="D268" s="33"/>
      <c r="E268" s="26"/>
      <c r="F268" s="26"/>
      <c r="G268" s="33"/>
    </row>
    <row r="269" spans="2:7" x14ac:dyDescent="0.25">
      <c r="B269" s="26"/>
      <c r="C269" s="26"/>
      <c r="D269" s="33"/>
      <c r="E269" s="26"/>
      <c r="F269" s="26"/>
      <c r="G269" s="33"/>
    </row>
    <row r="270" spans="2:7" x14ac:dyDescent="0.25">
      <c r="B270" s="26"/>
      <c r="C270" s="26"/>
      <c r="D270" s="33"/>
      <c r="E270" s="26"/>
      <c r="F270" s="26"/>
      <c r="G270" s="33"/>
    </row>
    <row r="271" spans="2:7" x14ac:dyDescent="0.25">
      <c r="B271" s="26"/>
      <c r="C271" s="26"/>
      <c r="D271" s="33"/>
      <c r="E271" s="26"/>
      <c r="F271" s="26"/>
      <c r="G271" s="33"/>
    </row>
    <row r="272" spans="2:7" x14ac:dyDescent="0.25">
      <c r="B272" s="26"/>
      <c r="C272" s="26"/>
      <c r="D272" s="33"/>
      <c r="E272" s="26"/>
      <c r="F272" s="26"/>
      <c r="G272" s="33"/>
    </row>
    <row r="273" spans="2:7" x14ac:dyDescent="0.25">
      <c r="B273" s="26"/>
      <c r="C273" s="26"/>
      <c r="D273" s="33"/>
      <c r="E273" s="26"/>
      <c r="F273" s="26"/>
      <c r="G273" s="33"/>
    </row>
    <row r="274" spans="2:7" x14ac:dyDescent="0.25">
      <c r="B274" s="26"/>
      <c r="C274" s="26"/>
      <c r="D274" s="33"/>
      <c r="E274" s="26"/>
      <c r="F274" s="26"/>
      <c r="G274" s="33"/>
    </row>
    <row r="275" spans="2:7" x14ac:dyDescent="0.25">
      <c r="B275" s="26"/>
      <c r="C275" s="26"/>
      <c r="D275" s="33"/>
      <c r="E275" s="26"/>
      <c r="F275" s="26"/>
      <c r="G275" s="33"/>
    </row>
    <row r="276" spans="2:7" x14ac:dyDescent="0.25">
      <c r="B276" s="26"/>
      <c r="C276" s="26"/>
      <c r="D276" s="33"/>
      <c r="E276" s="26"/>
      <c r="F276" s="26"/>
      <c r="G276" s="33"/>
    </row>
    <row r="277" spans="2:7" x14ac:dyDescent="0.25">
      <c r="B277" s="26"/>
      <c r="C277" s="26"/>
      <c r="D277" s="33"/>
      <c r="E277" s="26"/>
      <c r="F277" s="26"/>
      <c r="G277" s="33"/>
    </row>
    <row r="278" spans="2:7" x14ac:dyDescent="0.25">
      <c r="B278" s="26"/>
      <c r="C278" s="26"/>
      <c r="D278" s="33"/>
      <c r="E278" s="26"/>
      <c r="F278" s="26"/>
      <c r="G278" s="33"/>
    </row>
    <row r="279" spans="2:7" x14ac:dyDescent="0.25">
      <c r="B279" s="26"/>
      <c r="C279" s="26"/>
      <c r="D279" s="33"/>
      <c r="E279" s="26"/>
      <c r="F279" s="26"/>
      <c r="G279" s="33"/>
    </row>
    <row r="280" spans="2:7" x14ac:dyDescent="0.25">
      <c r="B280" s="26"/>
      <c r="C280" s="26"/>
      <c r="D280" s="33"/>
      <c r="E280" s="26"/>
      <c r="F280" s="26"/>
      <c r="G280" s="33"/>
    </row>
    <row r="281" spans="2:7" x14ac:dyDescent="0.25">
      <c r="B281" s="26"/>
      <c r="C281" s="26"/>
      <c r="D281" s="33"/>
      <c r="E281" s="26"/>
      <c r="F281" s="26"/>
      <c r="G281" s="33"/>
    </row>
    <row r="282" spans="2:7" x14ac:dyDescent="0.25">
      <c r="B282" s="26"/>
      <c r="C282" s="26"/>
      <c r="D282" s="33"/>
      <c r="E282" s="26"/>
      <c r="F282" s="26"/>
      <c r="G282" s="33"/>
    </row>
    <row r="283" spans="2:7" x14ac:dyDescent="0.25">
      <c r="B283" s="26"/>
      <c r="C283" s="26"/>
      <c r="D283" s="33"/>
      <c r="E283" s="26"/>
      <c r="F283" s="26"/>
      <c r="G283" s="33"/>
    </row>
    <row r="284" spans="2:7" x14ac:dyDescent="0.25">
      <c r="B284" s="26"/>
      <c r="C284" s="26"/>
      <c r="D284" s="33"/>
      <c r="E284" s="26"/>
      <c r="F284" s="26"/>
      <c r="G284" s="33"/>
    </row>
    <row r="285" spans="2:7" x14ac:dyDescent="0.25">
      <c r="B285" s="26"/>
      <c r="C285" s="26"/>
      <c r="D285" s="33"/>
      <c r="E285" s="26"/>
      <c r="F285" s="26"/>
      <c r="G285" s="33"/>
    </row>
    <row r="286" spans="2:7" x14ac:dyDescent="0.25">
      <c r="B286" s="26"/>
      <c r="C286" s="26"/>
      <c r="D286" s="33"/>
      <c r="E286" s="26"/>
      <c r="F286" s="26"/>
      <c r="G286" s="33"/>
    </row>
    <row r="287" spans="2:7" x14ac:dyDescent="0.25">
      <c r="B287" s="26"/>
      <c r="C287" s="26"/>
      <c r="D287" s="33"/>
      <c r="E287" s="26"/>
      <c r="F287" s="26"/>
      <c r="G287" s="33"/>
    </row>
    <row r="288" spans="2:7" x14ac:dyDescent="0.25">
      <c r="B288" s="26"/>
      <c r="C288" s="26"/>
      <c r="D288" s="33"/>
      <c r="E288" s="26"/>
      <c r="F288" s="26"/>
      <c r="G288" s="33"/>
    </row>
    <row r="289" spans="2:7" x14ac:dyDescent="0.25">
      <c r="B289" s="26"/>
      <c r="C289" s="26"/>
      <c r="D289" s="33"/>
      <c r="E289" s="26"/>
      <c r="F289" s="26"/>
      <c r="G289" s="33"/>
    </row>
    <row r="290" spans="2:7" x14ac:dyDescent="0.25">
      <c r="B290" s="26"/>
      <c r="C290" s="26"/>
      <c r="D290" s="33"/>
      <c r="E290" s="26"/>
      <c r="F290" s="26"/>
      <c r="G290" s="33"/>
    </row>
    <row r="291" spans="2:7" x14ac:dyDescent="0.25">
      <c r="B291" s="26"/>
      <c r="C291" s="26"/>
      <c r="D291" s="33"/>
      <c r="E291" s="26"/>
      <c r="F291" s="26"/>
      <c r="G291" s="33"/>
    </row>
    <row r="292" spans="2:7" x14ac:dyDescent="0.25">
      <c r="B292" s="26"/>
      <c r="C292" s="26"/>
      <c r="D292" s="33"/>
      <c r="E292" s="26"/>
      <c r="F292" s="26"/>
      <c r="G292" s="33"/>
    </row>
    <row r="293" spans="2:7" x14ac:dyDescent="0.25">
      <c r="B293" s="26"/>
      <c r="C293" s="26"/>
      <c r="D293" s="33"/>
      <c r="E293" s="26"/>
      <c r="F293" s="26"/>
      <c r="G293" s="33"/>
    </row>
    <row r="294" spans="2:7" x14ac:dyDescent="0.25">
      <c r="B294" s="26"/>
      <c r="C294" s="26"/>
      <c r="D294" s="33"/>
      <c r="E294" s="26"/>
      <c r="F294" s="26"/>
      <c r="G294" s="33"/>
    </row>
    <row r="295" spans="2:7" x14ac:dyDescent="0.25">
      <c r="B295" s="26"/>
      <c r="C295" s="26"/>
      <c r="D295" s="33"/>
      <c r="E295" s="26"/>
      <c r="F295" s="26"/>
      <c r="G295" s="33"/>
    </row>
    <row r="296" spans="2:7" x14ac:dyDescent="0.25">
      <c r="B296" s="26"/>
      <c r="C296" s="26"/>
      <c r="D296" s="33"/>
      <c r="E296" s="26"/>
      <c r="F296" s="26"/>
      <c r="G296" s="33"/>
    </row>
    <row r="297" spans="2:7" x14ac:dyDescent="0.25">
      <c r="B297" s="26"/>
      <c r="C297" s="26"/>
      <c r="D297" s="33"/>
      <c r="E297" s="26"/>
      <c r="F297" s="26"/>
      <c r="G297" s="33"/>
    </row>
    <row r="298" spans="2:7" x14ac:dyDescent="0.25">
      <c r="B298" s="26"/>
      <c r="C298" s="26"/>
      <c r="D298" s="33"/>
      <c r="E298" s="26"/>
      <c r="F298" s="26"/>
      <c r="G298" s="33"/>
    </row>
    <row r="299" spans="2:7" x14ac:dyDescent="0.25">
      <c r="B299" s="26"/>
      <c r="C299" s="26"/>
      <c r="D299" s="33"/>
      <c r="E299" s="26"/>
      <c r="F299" s="26"/>
      <c r="G299" s="33"/>
    </row>
    <row r="300" spans="2:7" x14ac:dyDescent="0.25">
      <c r="B300" s="26"/>
      <c r="C300" s="26"/>
      <c r="D300" s="33"/>
      <c r="E300" s="26"/>
      <c r="F300" s="26"/>
      <c r="G300" s="33"/>
    </row>
    <row r="301" spans="2:7" x14ac:dyDescent="0.25">
      <c r="B301" s="26"/>
      <c r="C301" s="26"/>
      <c r="D301" s="33"/>
      <c r="E301" s="26"/>
      <c r="F301" s="26"/>
      <c r="G301" s="33"/>
    </row>
    <row r="302" spans="2:7" x14ac:dyDescent="0.25">
      <c r="B302" s="26"/>
      <c r="C302" s="26"/>
      <c r="D302" s="33"/>
      <c r="E302" s="26"/>
      <c r="F302" s="26"/>
      <c r="G302" s="33"/>
    </row>
    <row r="303" spans="2:7" x14ac:dyDescent="0.25">
      <c r="B303" s="26"/>
      <c r="C303" s="26"/>
      <c r="D303" s="33"/>
      <c r="E303" s="26"/>
      <c r="F303" s="26"/>
      <c r="G303" s="33"/>
    </row>
    <row r="304" spans="2:7" x14ac:dyDescent="0.25">
      <c r="B304" s="26"/>
      <c r="C304" s="26"/>
      <c r="D304" s="33"/>
      <c r="E304" s="26"/>
      <c r="F304" s="26"/>
      <c r="G304" s="33"/>
    </row>
    <row r="305" spans="2:7" x14ac:dyDescent="0.25">
      <c r="B305" s="26"/>
      <c r="C305" s="26"/>
      <c r="D305" s="33"/>
      <c r="E305" s="26"/>
      <c r="F305" s="26"/>
      <c r="G305" s="33"/>
    </row>
    <row r="306" spans="2:7" x14ac:dyDescent="0.25">
      <c r="B306" s="26"/>
      <c r="C306" s="26"/>
      <c r="D306" s="33"/>
      <c r="E306" s="26"/>
      <c r="F306" s="26"/>
      <c r="G306" s="33"/>
    </row>
    <row r="307" spans="2:7" x14ac:dyDescent="0.25">
      <c r="B307" s="26"/>
      <c r="C307" s="26"/>
      <c r="D307" s="33"/>
      <c r="E307" s="26"/>
      <c r="F307" s="26"/>
      <c r="G307" s="33"/>
    </row>
    <row r="308" spans="2:7" x14ac:dyDescent="0.25">
      <c r="B308" s="26"/>
      <c r="C308" s="26"/>
      <c r="D308" s="33"/>
      <c r="E308" s="26"/>
      <c r="F308" s="26"/>
      <c r="G308" s="33"/>
    </row>
    <row r="309" spans="2:7" x14ac:dyDescent="0.25">
      <c r="B309" s="26"/>
      <c r="C309" s="26"/>
      <c r="D309" s="33"/>
      <c r="E309" s="26"/>
      <c r="F309" s="26"/>
      <c r="G309" s="33"/>
    </row>
    <row r="310" spans="2:7" x14ac:dyDescent="0.25">
      <c r="B310" s="26"/>
      <c r="C310" s="26"/>
      <c r="D310" s="33"/>
      <c r="E310" s="26"/>
      <c r="F310" s="26"/>
      <c r="G310" s="33"/>
    </row>
    <row r="311" spans="2:7" x14ac:dyDescent="0.25">
      <c r="B311" s="26"/>
      <c r="C311" s="26"/>
      <c r="D311" s="33"/>
      <c r="E311" s="26"/>
      <c r="F311" s="26"/>
      <c r="G311" s="33"/>
    </row>
    <row r="312" spans="2:7" x14ac:dyDescent="0.25">
      <c r="B312" s="26"/>
      <c r="C312" s="26"/>
      <c r="D312" s="33"/>
      <c r="E312" s="26"/>
      <c r="F312" s="26"/>
      <c r="G312" s="33"/>
    </row>
    <row r="313" spans="2:7" x14ac:dyDescent="0.25">
      <c r="B313" s="26"/>
      <c r="C313" s="26"/>
      <c r="D313" s="33"/>
      <c r="E313" s="26"/>
      <c r="F313" s="26"/>
      <c r="G313" s="33"/>
    </row>
    <row r="314" spans="2:7" x14ac:dyDescent="0.25">
      <c r="B314" s="26"/>
      <c r="C314" s="26"/>
      <c r="D314" s="33"/>
      <c r="E314" s="26"/>
      <c r="F314" s="26"/>
      <c r="G314" s="33"/>
    </row>
    <row r="315" spans="2:7" x14ac:dyDescent="0.25">
      <c r="B315" s="26"/>
      <c r="C315" s="26"/>
      <c r="D315" s="33"/>
      <c r="E315" s="26"/>
      <c r="F315" s="26"/>
      <c r="G315" s="33"/>
    </row>
    <row r="316" spans="2:7" x14ac:dyDescent="0.25">
      <c r="B316" s="26"/>
      <c r="C316" s="26"/>
      <c r="D316" s="33"/>
      <c r="E316" s="26"/>
      <c r="F316" s="26"/>
      <c r="G316" s="33"/>
    </row>
    <row r="317" spans="2:7" x14ac:dyDescent="0.25">
      <c r="B317" s="26"/>
      <c r="C317" s="26"/>
      <c r="D317" s="33"/>
      <c r="E317" s="26"/>
      <c r="F317" s="26"/>
      <c r="G317" s="33"/>
    </row>
    <row r="318" spans="2:7" x14ac:dyDescent="0.25">
      <c r="B318" s="26"/>
      <c r="C318" s="26"/>
      <c r="D318" s="33"/>
      <c r="E318" s="26"/>
      <c r="F318" s="26"/>
      <c r="G318" s="33"/>
    </row>
    <row r="319" spans="2:7" x14ac:dyDescent="0.25">
      <c r="B319" s="26"/>
      <c r="C319" s="26"/>
      <c r="D319" s="33"/>
      <c r="E319" s="26"/>
      <c r="F319" s="26"/>
      <c r="G319" s="33"/>
    </row>
    <row r="320" spans="2:7" x14ac:dyDescent="0.25">
      <c r="B320" s="26"/>
      <c r="C320" s="26"/>
      <c r="D320" s="33"/>
      <c r="E320" s="26"/>
      <c r="F320" s="26"/>
      <c r="G320" s="33"/>
    </row>
    <row r="321" spans="2:7" x14ac:dyDescent="0.25">
      <c r="B321" s="26"/>
      <c r="C321" s="26"/>
      <c r="D321" s="33"/>
      <c r="E321" s="26"/>
      <c r="F321" s="26"/>
      <c r="G321" s="33"/>
    </row>
    <row r="322" spans="2:7" x14ac:dyDescent="0.25">
      <c r="B322" s="26"/>
      <c r="C322" s="26"/>
      <c r="D322" s="33"/>
      <c r="E322" s="26"/>
      <c r="F322" s="26"/>
      <c r="G322" s="33"/>
    </row>
    <row r="323" spans="2:7" x14ac:dyDescent="0.25">
      <c r="B323" s="26"/>
      <c r="C323" s="26"/>
      <c r="D323" s="33"/>
      <c r="E323" s="26"/>
      <c r="F323" s="26"/>
      <c r="G323" s="33"/>
    </row>
    <row r="324" spans="2:7" x14ac:dyDescent="0.25">
      <c r="B324" s="26"/>
      <c r="C324" s="26"/>
      <c r="D324" s="33"/>
      <c r="E324" s="26"/>
      <c r="F324" s="26"/>
      <c r="G324" s="33"/>
    </row>
    <row r="325" spans="2:7" x14ac:dyDescent="0.25">
      <c r="B325" s="26"/>
      <c r="C325" s="26"/>
      <c r="D325" s="33"/>
      <c r="E325" s="26"/>
      <c r="F325" s="26"/>
      <c r="G325" s="33"/>
    </row>
    <row r="326" spans="2:7" x14ac:dyDescent="0.25">
      <c r="B326" s="26"/>
      <c r="C326" s="26"/>
      <c r="D326" s="33"/>
      <c r="E326" s="26"/>
      <c r="F326" s="26"/>
      <c r="G326" s="33"/>
    </row>
    <row r="327" spans="2:7" x14ac:dyDescent="0.25">
      <c r="B327" s="26"/>
      <c r="C327" s="26"/>
      <c r="D327" s="33"/>
      <c r="E327" s="26"/>
      <c r="F327" s="26"/>
      <c r="G327" s="33"/>
    </row>
    <row r="328" spans="2:7" x14ac:dyDescent="0.25">
      <c r="B328" s="26"/>
      <c r="C328" s="26"/>
      <c r="D328" s="33"/>
      <c r="E328" s="26"/>
      <c r="F328" s="26"/>
      <c r="G328" s="33"/>
    </row>
    <row r="329" spans="2:7" x14ac:dyDescent="0.25">
      <c r="B329" s="26"/>
      <c r="C329" s="26"/>
      <c r="D329" s="33"/>
      <c r="E329" s="26"/>
      <c r="F329" s="26"/>
      <c r="G329" s="33"/>
    </row>
    <row r="330" spans="2:7" x14ac:dyDescent="0.25">
      <c r="B330" s="26"/>
      <c r="C330" s="26"/>
      <c r="D330" s="33"/>
      <c r="E330" s="26"/>
      <c r="F330" s="26"/>
      <c r="G330" s="33"/>
    </row>
    <row r="331" spans="2:7" x14ac:dyDescent="0.25">
      <c r="B331" s="26"/>
      <c r="C331" s="26"/>
      <c r="D331" s="33"/>
      <c r="E331" s="26"/>
      <c r="F331" s="26"/>
      <c r="G331" s="33"/>
    </row>
    <row r="332" spans="2:7" x14ac:dyDescent="0.25">
      <c r="B332" s="26"/>
      <c r="C332" s="26"/>
      <c r="D332" s="33"/>
      <c r="E332" s="26"/>
      <c r="F332" s="26"/>
      <c r="G332" s="33"/>
    </row>
    <row r="333" spans="2:7" x14ac:dyDescent="0.25">
      <c r="B333" s="26"/>
      <c r="C333" s="26"/>
      <c r="D333" s="33"/>
      <c r="E333" s="26"/>
      <c r="F333" s="26"/>
      <c r="G333" s="33"/>
    </row>
    <row r="334" spans="2:7" x14ac:dyDescent="0.25">
      <c r="B334" s="26"/>
      <c r="C334" s="26"/>
      <c r="D334" s="33"/>
      <c r="E334" s="26"/>
      <c r="F334" s="26"/>
      <c r="G334" s="33"/>
    </row>
    <row r="335" spans="2:7" x14ac:dyDescent="0.25">
      <c r="B335" s="26"/>
      <c r="C335" s="26"/>
      <c r="D335" s="33"/>
      <c r="E335" s="26"/>
      <c r="F335" s="26"/>
      <c r="G335" s="33"/>
    </row>
    <row r="336" spans="2:7" x14ac:dyDescent="0.25">
      <c r="B336" s="26"/>
      <c r="C336" s="26"/>
      <c r="D336" s="33"/>
      <c r="E336" s="26"/>
      <c r="F336" s="26"/>
      <c r="G336" s="33"/>
    </row>
    <row r="337" spans="2:7" x14ac:dyDescent="0.25">
      <c r="B337" s="26"/>
      <c r="C337" s="26"/>
      <c r="D337" s="33"/>
      <c r="E337" s="26"/>
      <c r="F337" s="26"/>
      <c r="G337" s="33"/>
    </row>
    <row r="338" spans="2:7" x14ac:dyDescent="0.25">
      <c r="B338" s="26"/>
      <c r="C338" s="26"/>
      <c r="D338" s="33"/>
      <c r="E338" s="26"/>
      <c r="F338" s="26"/>
      <c r="G338" s="33"/>
    </row>
    <row r="339" spans="2:7" x14ac:dyDescent="0.25">
      <c r="B339" s="26"/>
      <c r="C339" s="26"/>
      <c r="D339" s="33"/>
      <c r="E339" s="26"/>
      <c r="F339" s="26"/>
      <c r="G339" s="33"/>
    </row>
    <row r="340" spans="2:7" x14ac:dyDescent="0.25">
      <c r="B340" s="26"/>
      <c r="C340" s="26"/>
      <c r="D340" s="33"/>
      <c r="E340" s="26"/>
      <c r="F340" s="26"/>
      <c r="G340" s="33"/>
    </row>
    <row r="341" spans="2:7" x14ac:dyDescent="0.25">
      <c r="B341" s="26"/>
      <c r="C341" s="26"/>
      <c r="D341" s="33"/>
      <c r="E341" s="26"/>
      <c r="F341" s="26"/>
      <c r="G341" s="33"/>
    </row>
    <row r="342" spans="2:7" x14ac:dyDescent="0.25">
      <c r="B342" s="26"/>
      <c r="C342" s="26"/>
      <c r="D342" s="33"/>
      <c r="E342" s="26"/>
      <c r="F342" s="26"/>
      <c r="G342" s="33"/>
    </row>
    <row r="343" spans="2:7" x14ac:dyDescent="0.25">
      <c r="B343" s="26"/>
      <c r="C343" s="26"/>
      <c r="D343" s="33"/>
      <c r="E343" s="26"/>
      <c r="F343" s="26"/>
      <c r="G343" s="33"/>
    </row>
    <row r="344" spans="2:7" x14ac:dyDescent="0.25">
      <c r="B344" s="26"/>
      <c r="C344" s="26"/>
      <c r="D344" s="33"/>
      <c r="E344" s="26"/>
      <c r="F344" s="26"/>
      <c r="G344" s="33"/>
    </row>
    <row r="345" spans="2:7" x14ac:dyDescent="0.25">
      <c r="B345" s="26"/>
      <c r="C345" s="26"/>
      <c r="D345" s="33"/>
      <c r="E345" s="26"/>
      <c r="F345" s="26"/>
      <c r="G345" s="33"/>
    </row>
    <row r="346" spans="2:7" x14ac:dyDescent="0.25">
      <c r="B346" s="26"/>
      <c r="C346" s="26"/>
      <c r="D346" s="33"/>
      <c r="E346" s="26"/>
      <c r="F346" s="26"/>
      <c r="G346" s="33"/>
    </row>
    <row r="347" spans="2:7" x14ac:dyDescent="0.25">
      <c r="B347" s="26"/>
      <c r="C347" s="26"/>
      <c r="D347" s="33"/>
      <c r="E347" s="26"/>
      <c r="F347" s="26"/>
      <c r="G347" s="33"/>
    </row>
    <row r="348" spans="2:7" x14ac:dyDescent="0.25">
      <c r="B348" s="26"/>
      <c r="C348" s="26"/>
      <c r="D348" s="33"/>
      <c r="E348" s="26"/>
      <c r="F348" s="26"/>
      <c r="G348" s="33"/>
    </row>
    <row r="349" spans="2:7" x14ac:dyDescent="0.25">
      <c r="B349" s="26"/>
      <c r="C349" s="26"/>
      <c r="D349" s="33"/>
      <c r="E349" s="26"/>
      <c r="F349" s="26"/>
      <c r="G349" s="33"/>
    </row>
    <row r="350" spans="2:7" x14ac:dyDescent="0.25">
      <c r="B350" s="26"/>
      <c r="C350" s="26"/>
      <c r="D350" s="33"/>
      <c r="E350" s="26"/>
      <c r="F350" s="26"/>
      <c r="G350" s="33"/>
    </row>
    <row r="351" spans="2:7" x14ac:dyDescent="0.25">
      <c r="B351" s="26"/>
      <c r="C351" s="26"/>
      <c r="D351" s="33"/>
      <c r="E351" s="26"/>
      <c r="F351" s="26"/>
      <c r="G351" s="33"/>
    </row>
    <row r="352" spans="2:7" x14ac:dyDescent="0.25">
      <c r="B352" s="26"/>
      <c r="C352" s="26"/>
      <c r="D352" s="33"/>
      <c r="E352" s="26"/>
      <c r="F352" s="26"/>
      <c r="G352" s="33"/>
    </row>
    <row r="353" spans="2:7" x14ac:dyDescent="0.25">
      <c r="B353" s="26"/>
      <c r="C353" s="26"/>
      <c r="D353" s="33"/>
      <c r="E353" s="26"/>
      <c r="F353" s="26"/>
      <c r="G353" s="33"/>
    </row>
    <row r="354" spans="2:7" x14ac:dyDescent="0.25">
      <c r="B354" s="26"/>
      <c r="C354" s="26"/>
      <c r="D354" s="33"/>
      <c r="E354" s="26"/>
      <c r="F354" s="26"/>
      <c r="G354" s="33"/>
    </row>
    <row r="355" spans="2:7" x14ac:dyDescent="0.25">
      <c r="B355" s="26"/>
      <c r="C355" s="26"/>
      <c r="D355" s="33"/>
      <c r="E355" s="26"/>
      <c r="F355" s="26"/>
      <c r="G355" s="33"/>
    </row>
    <row r="356" spans="2:7" x14ac:dyDescent="0.25">
      <c r="B356" s="26"/>
      <c r="C356" s="26"/>
      <c r="D356" s="33"/>
      <c r="E356" s="26"/>
      <c r="F356" s="26"/>
      <c r="G356" s="33"/>
    </row>
    <row r="357" spans="2:7" x14ac:dyDescent="0.25">
      <c r="B357" s="26"/>
      <c r="C357" s="26"/>
      <c r="D357" s="33"/>
      <c r="E357" s="26"/>
      <c r="F357" s="26"/>
      <c r="G357" s="33"/>
    </row>
    <row r="358" spans="2:7" x14ac:dyDescent="0.25">
      <c r="B358" s="26"/>
      <c r="C358" s="26"/>
      <c r="D358" s="33"/>
      <c r="E358" s="26"/>
      <c r="F358" s="26"/>
      <c r="G358" s="33"/>
    </row>
    <row r="359" spans="2:7" x14ac:dyDescent="0.25">
      <c r="B359" s="26"/>
      <c r="C359" s="26"/>
      <c r="D359" s="33"/>
      <c r="E359" s="26"/>
      <c r="F359" s="26"/>
      <c r="G359" s="33"/>
    </row>
    <row r="360" spans="2:7" x14ac:dyDescent="0.25">
      <c r="B360" s="26"/>
      <c r="C360" s="26"/>
      <c r="D360" s="33"/>
      <c r="E360" s="26"/>
      <c r="F360" s="26"/>
      <c r="G360" s="33"/>
    </row>
    <row r="361" spans="2:7" x14ac:dyDescent="0.25">
      <c r="B361" s="26"/>
      <c r="C361" s="26"/>
      <c r="D361" s="33"/>
      <c r="E361" s="26"/>
      <c r="F361" s="26"/>
      <c r="G361" s="33"/>
    </row>
    <row r="362" spans="2:7" x14ac:dyDescent="0.25">
      <c r="B362" s="26"/>
      <c r="C362" s="26"/>
      <c r="D362" s="33"/>
      <c r="E362" s="26"/>
      <c r="F362" s="26"/>
      <c r="G362" s="33"/>
    </row>
    <row r="363" spans="2:7" x14ac:dyDescent="0.25">
      <c r="B363" s="26"/>
      <c r="C363" s="26"/>
      <c r="D363" s="33"/>
      <c r="E363" s="26"/>
      <c r="F363" s="26"/>
      <c r="G363" s="33"/>
    </row>
    <row r="364" spans="2:7" x14ac:dyDescent="0.25">
      <c r="B364" s="26"/>
      <c r="C364" s="26"/>
      <c r="D364" s="33"/>
      <c r="E364" s="26"/>
      <c r="F364" s="26"/>
      <c r="G364" s="33"/>
    </row>
    <row r="365" spans="2:7" x14ac:dyDescent="0.25">
      <c r="B365" s="26"/>
      <c r="C365" s="26"/>
      <c r="D365" s="33"/>
      <c r="E365" s="26"/>
      <c r="F365" s="26"/>
      <c r="G365" s="33"/>
    </row>
    <row r="366" spans="2:7" x14ac:dyDescent="0.25">
      <c r="B366" s="26"/>
      <c r="C366" s="26"/>
      <c r="D366" s="33"/>
      <c r="E366" s="26"/>
      <c r="F366" s="26"/>
      <c r="G366" s="33"/>
    </row>
    <row r="367" spans="2:7" x14ac:dyDescent="0.25">
      <c r="B367" s="26"/>
      <c r="C367" s="26"/>
      <c r="D367" s="33"/>
      <c r="E367" s="26"/>
      <c r="F367" s="26"/>
      <c r="G367" s="33"/>
    </row>
    <row r="368" spans="2:7" x14ac:dyDescent="0.25">
      <c r="B368" s="26"/>
      <c r="C368" s="26"/>
      <c r="D368" s="33"/>
      <c r="E368" s="26"/>
      <c r="F368" s="26"/>
      <c r="G368" s="33"/>
    </row>
    <row r="369" spans="2:7" x14ac:dyDescent="0.25">
      <c r="B369" s="26"/>
      <c r="C369" s="26"/>
      <c r="D369" s="33"/>
      <c r="E369" s="26"/>
      <c r="F369" s="26"/>
      <c r="G369" s="33"/>
    </row>
    <row r="370" spans="2:7" x14ac:dyDescent="0.25">
      <c r="B370" s="26"/>
      <c r="C370" s="26"/>
      <c r="D370" s="33"/>
      <c r="E370" s="26"/>
      <c r="F370" s="26"/>
      <c r="G370" s="33"/>
    </row>
    <row r="371" spans="2:7" x14ac:dyDescent="0.25">
      <c r="B371" s="26"/>
      <c r="C371" s="26"/>
      <c r="D371" s="33"/>
      <c r="E371" s="26"/>
      <c r="F371" s="26"/>
      <c r="G371" s="33"/>
    </row>
    <row r="372" spans="2:7" x14ac:dyDescent="0.25">
      <c r="B372" s="26"/>
      <c r="C372" s="26"/>
      <c r="D372" s="33"/>
      <c r="E372" s="26"/>
      <c r="F372" s="26"/>
      <c r="G372" s="33"/>
    </row>
    <row r="373" spans="2:7" x14ac:dyDescent="0.25">
      <c r="B373" s="26"/>
      <c r="C373" s="26"/>
      <c r="D373" s="33"/>
      <c r="E373" s="26"/>
      <c r="F373" s="26"/>
      <c r="G373" s="33"/>
    </row>
    <row r="374" spans="2:7" x14ac:dyDescent="0.25">
      <c r="B374" s="26"/>
      <c r="C374" s="26"/>
      <c r="D374" s="33"/>
      <c r="E374" s="26"/>
      <c r="F374" s="26"/>
      <c r="G374" s="33"/>
    </row>
    <row r="375" spans="2:7" x14ac:dyDescent="0.25">
      <c r="B375" s="26"/>
      <c r="C375" s="26"/>
      <c r="D375" s="33"/>
      <c r="E375" s="26"/>
      <c r="F375" s="26"/>
      <c r="G375" s="33"/>
    </row>
    <row r="376" spans="2:7" x14ac:dyDescent="0.25">
      <c r="B376" s="26"/>
      <c r="C376" s="26"/>
      <c r="D376" s="33"/>
      <c r="E376" s="26"/>
      <c r="F376" s="26"/>
      <c r="G376" s="33"/>
    </row>
    <row r="377" spans="2:7" x14ac:dyDescent="0.25">
      <c r="B377" s="26"/>
      <c r="C377" s="26"/>
      <c r="D377" s="33"/>
      <c r="E377" s="26"/>
      <c r="F377" s="26"/>
      <c r="G377" s="33"/>
    </row>
    <row r="378" spans="2:7" x14ac:dyDescent="0.25">
      <c r="B378" s="26"/>
      <c r="C378" s="26"/>
      <c r="D378" s="33"/>
      <c r="E378" s="26"/>
      <c r="F378" s="26"/>
      <c r="G378" s="33"/>
    </row>
    <row r="379" spans="2:7" x14ac:dyDescent="0.25">
      <c r="B379" s="26"/>
      <c r="C379" s="26"/>
      <c r="D379" s="33"/>
      <c r="E379" s="26"/>
      <c r="F379" s="26"/>
      <c r="G379" s="33"/>
    </row>
    <row r="380" spans="2:7" x14ac:dyDescent="0.25">
      <c r="B380" s="26"/>
      <c r="C380" s="26"/>
      <c r="D380" s="33"/>
      <c r="E380" s="26"/>
      <c r="F380" s="26"/>
      <c r="G380" s="33"/>
    </row>
    <row r="381" spans="2:7" x14ac:dyDescent="0.25">
      <c r="B381" s="26"/>
      <c r="C381" s="26"/>
      <c r="D381" s="33"/>
      <c r="E381" s="26"/>
      <c r="F381" s="26"/>
      <c r="G381" s="33"/>
    </row>
    <row r="382" spans="2:7" x14ac:dyDescent="0.25">
      <c r="B382" s="26"/>
      <c r="C382" s="26"/>
      <c r="D382" s="33"/>
      <c r="E382" s="26"/>
      <c r="F382" s="26"/>
      <c r="G382" s="33"/>
    </row>
    <row r="383" spans="2:7" x14ac:dyDescent="0.25">
      <c r="B383" s="26"/>
      <c r="C383" s="26"/>
      <c r="D383" s="33"/>
      <c r="E383" s="26"/>
      <c r="F383" s="26"/>
      <c r="G383" s="33"/>
    </row>
    <row r="384" spans="2:7" x14ac:dyDescent="0.25">
      <c r="B384" s="26"/>
      <c r="C384" s="26"/>
      <c r="D384" s="33"/>
      <c r="E384" s="26"/>
      <c r="F384" s="26"/>
      <c r="G384" s="33"/>
    </row>
    <row r="385" spans="2:7" x14ac:dyDescent="0.25">
      <c r="B385" s="26"/>
      <c r="C385" s="26"/>
      <c r="D385" s="33"/>
      <c r="E385" s="26"/>
      <c r="F385" s="26"/>
      <c r="G385" s="33"/>
    </row>
    <row r="386" spans="2:7" x14ac:dyDescent="0.25">
      <c r="B386" s="26"/>
      <c r="C386" s="26"/>
      <c r="D386" s="33"/>
      <c r="E386" s="26"/>
      <c r="F386" s="26"/>
      <c r="G386" s="33"/>
    </row>
    <row r="387" spans="2:7" x14ac:dyDescent="0.25">
      <c r="B387" s="26"/>
      <c r="C387" s="26"/>
      <c r="D387" s="33"/>
      <c r="E387" s="26"/>
      <c r="F387" s="26"/>
      <c r="G387" s="33"/>
    </row>
    <row r="388" spans="2:7" x14ac:dyDescent="0.25">
      <c r="B388" s="26"/>
      <c r="C388" s="26"/>
      <c r="D388" s="33"/>
      <c r="E388" s="26"/>
      <c r="F388" s="26"/>
      <c r="G388" s="33"/>
    </row>
    <row r="389" spans="2:7" x14ac:dyDescent="0.25">
      <c r="B389" s="26"/>
      <c r="C389" s="26"/>
      <c r="D389" s="33"/>
      <c r="E389" s="26"/>
      <c r="F389" s="26"/>
      <c r="G389" s="33"/>
    </row>
    <row r="390" spans="2:7" x14ac:dyDescent="0.25">
      <c r="B390" s="26"/>
      <c r="C390" s="26"/>
      <c r="D390" s="33"/>
      <c r="E390" s="26"/>
      <c r="F390" s="26"/>
      <c r="G390" s="33"/>
    </row>
    <row r="391" spans="2:7" x14ac:dyDescent="0.25">
      <c r="B391" s="26"/>
      <c r="C391" s="26"/>
      <c r="D391" s="33"/>
      <c r="E391" s="26"/>
      <c r="F391" s="26"/>
      <c r="G391" s="33"/>
    </row>
    <row r="392" spans="2:7" x14ac:dyDescent="0.25">
      <c r="B392" s="26"/>
      <c r="C392" s="26"/>
      <c r="D392" s="33"/>
      <c r="E392" s="26"/>
      <c r="F392" s="26"/>
      <c r="G392" s="33"/>
    </row>
    <row r="393" spans="2:7" x14ac:dyDescent="0.25">
      <c r="B393" s="26"/>
      <c r="C393" s="26"/>
      <c r="D393" s="33"/>
      <c r="E393" s="26"/>
      <c r="F393" s="26"/>
      <c r="G393" s="33"/>
    </row>
    <row r="394" spans="2:7" x14ac:dyDescent="0.25">
      <c r="B394" s="26"/>
      <c r="C394" s="26"/>
      <c r="D394" s="33"/>
      <c r="E394" s="26"/>
      <c r="F394" s="26"/>
      <c r="G394" s="33"/>
    </row>
    <row r="395" spans="2:7" x14ac:dyDescent="0.25">
      <c r="B395" s="26"/>
      <c r="C395" s="26"/>
      <c r="D395" s="33"/>
      <c r="E395" s="26"/>
      <c r="F395" s="26"/>
      <c r="G395" s="33"/>
    </row>
    <row r="396" spans="2:7" x14ac:dyDescent="0.25">
      <c r="B396" s="26"/>
      <c r="C396" s="26"/>
      <c r="D396" s="33"/>
      <c r="E396" s="26"/>
      <c r="F396" s="26"/>
      <c r="G396" s="33"/>
    </row>
    <row r="397" spans="2:7" x14ac:dyDescent="0.25">
      <c r="B397" s="26"/>
      <c r="C397" s="26"/>
      <c r="D397" s="33"/>
      <c r="E397" s="26"/>
      <c r="F397" s="26"/>
      <c r="G397" s="33"/>
    </row>
    <row r="398" spans="2:7" x14ac:dyDescent="0.25">
      <c r="B398" s="26"/>
      <c r="C398" s="26"/>
      <c r="D398" s="33"/>
      <c r="E398" s="26"/>
      <c r="F398" s="26"/>
      <c r="G398" s="33"/>
    </row>
    <row r="399" spans="2:7" x14ac:dyDescent="0.25">
      <c r="B399" s="26"/>
      <c r="C399" s="26"/>
      <c r="D399" s="33"/>
      <c r="E399" s="26"/>
      <c r="F399" s="26"/>
      <c r="G399" s="33"/>
    </row>
    <row r="400" spans="2:7" x14ac:dyDescent="0.25">
      <c r="B400" s="26"/>
      <c r="C400" s="26"/>
      <c r="D400" s="33"/>
      <c r="E400" s="26"/>
      <c r="F400" s="26"/>
      <c r="G400" s="33"/>
    </row>
    <row r="401" spans="2:7" x14ac:dyDescent="0.25">
      <c r="B401" s="26"/>
      <c r="C401" s="26"/>
      <c r="D401" s="33"/>
      <c r="E401" s="26"/>
      <c r="F401" s="26"/>
      <c r="G401" s="33"/>
    </row>
    <row r="402" spans="2:7" x14ac:dyDescent="0.25">
      <c r="B402" s="26"/>
      <c r="C402" s="26"/>
      <c r="D402" s="33"/>
      <c r="E402" s="26"/>
      <c r="F402" s="26"/>
      <c r="G402" s="33"/>
    </row>
    <row r="403" spans="2:7" x14ac:dyDescent="0.25">
      <c r="B403" s="26"/>
      <c r="C403" s="26"/>
      <c r="D403" s="33"/>
      <c r="E403" s="26"/>
      <c r="F403" s="26"/>
      <c r="G403" s="33"/>
    </row>
    <row r="404" spans="2:7" x14ac:dyDescent="0.25">
      <c r="B404" s="26"/>
      <c r="C404" s="26"/>
      <c r="D404" s="33"/>
      <c r="E404" s="26"/>
      <c r="F404" s="26"/>
      <c r="G404" s="33"/>
    </row>
    <row r="405" spans="2:7" x14ac:dyDescent="0.25">
      <c r="B405" s="26"/>
      <c r="C405" s="26"/>
      <c r="D405" s="33"/>
      <c r="E405" s="26"/>
      <c r="F405" s="26"/>
      <c r="G405" s="33"/>
    </row>
    <row r="406" spans="2:7" x14ac:dyDescent="0.25">
      <c r="B406" s="26"/>
      <c r="C406" s="26"/>
      <c r="D406" s="33"/>
      <c r="E406" s="26"/>
      <c r="F406" s="26"/>
      <c r="G406" s="33"/>
    </row>
    <row r="407" spans="2:7" x14ac:dyDescent="0.25">
      <c r="B407" s="26"/>
      <c r="C407" s="26"/>
      <c r="D407" s="33"/>
      <c r="E407" s="26"/>
      <c r="F407" s="26"/>
      <c r="G407" s="33"/>
    </row>
    <row r="408" spans="2:7" x14ac:dyDescent="0.25">
      <c r="B408" s="26"/>
      <c r="C408" s="26"/>
      <c r="D408" s="33"/>
      <c r="E408" s="26"/>
      <c r="F408" s="26"/>
      <c r="G408" s="33"/>
    </row>
    <row r="409" spans="2:7" x14ac:dyDescent="0.25">
      <c r="B409" s="26"/>
      <c r="C409" s="26"/>
      <c r="D409" s="33"/>
      <c r="E409" s="26"/>
      <c r="F409" s="26"/>
      <c r="G409" s="33"/>
    </row>
    <row r="410" spans="2:7" x14ac:dyDescent="0.25">
      <c r="B410" s="26"/>
      <c r="C410" s="26"/>
      <c r="D410" s="33"/>
      <c r="E410" s="26"/>
      <c r="F410" s="26"/>
      <c r="G410" s="33"/>
    </row>
    <row r="411" spans="2:7" x14ac:dyDescent="0.25">
      <c r="B411" s="26"/>
      <c r="C411" s="26"/>
      <c r="D411" s="33"/>
      <c r="E411" s="26"/>
      <c r="F411" s="26"/>
      <c r="G411" s="33"/>
    </row>
    <row r="412" spans="2:7" x14ac:dyDescent="0.25">
      <c r="B412" s="26"/>
      <c r="C412" s="26"/>
      <c r="D412" s="33"/>
      <c r="E412" s="26"/>
      <c r="F412" s="26"/>
      <c r="G412" s="33"/>
    </row>
    <row r="413" spans="2:7" x14ac:dyDescent="0.25">
      <c r="B413" s="26"/>
      <c r="C413" s="26"/>
      <c r="D413" s="33"/>
      <c r="E413" s="26"/>
      <c r="F413" s="26"/>
      <c r="G413" s="33"/>
    </row>
    <row r="414" spans="2:7" x14ac:dyDescent="0.25">
      <c r="B414" s="26"/>
      <c r="C414" s="26"/>
      <c r="D414" s="33"/>
      <c r="E414" s="26"/>
      <c r="F414" s="26"/>
      <c r="G414" s="33"/>
    </row>
    <row r="415" spans="2:7" x14ac:dyDescent="0.25">
      <c r="B415" s="26"/>
      <c r="C415" s="26"/>
      <c r="D415" s="33"/>
      <c r="E415" s="26"/>
      <c r="F415" s="26"/>
      <c r="G415" s="33"/>
    </row>
    <row r="416" spans="2:7" x14ac:dyDescent="0.25">
      <c r="B416" s="26"/>
      <c r="C416" s="26"/>
      <c r="D416" s="33"/>
      <c r="E416" s="26"/>
      <c r="F416" s="26"/>
      <c r="G416" s="33"/>
    </row>
    <row r="417" spans="2:7" x14ac:dyDescent="0.25">
      <c r="B417" s="26"/>
      <c r="C417" s="26"/>
      <c r="D417" s="33"/>
      <c r="E417" s="26"/>
      <c r="F417" s="26"/>
      <c r="G417" s="33"/>
    </row>
    <row r="418" spans="2:7" x14ac:dyDescent="0.25">
      <c r="B418" s="26"/>
      <c r="C418" s="26"/>
      <c r="D418" s="33"/>
      <c r="E418" s="26"/>
      <c r="F418" s="26"/>
      <c r="G418" s="33"/>
    </row>
    <row r="419" spans="2:7" x14ac:dyDescent="0.25">
      <c r="B419" s="26"/>
      <c r="C419" s="26"/>
      <c r="D419" s="33"/>
      <c r="E419" s="26"/>
      <c r="F419" s="26"/>
      <c r="G419" s="33"/>
    </row>
    <row r="420" spans="2:7" x14ac:dyDescent="0.25">
      <c r="B420" s="26"/>
      <c r="C420" s="26"/>
      <c r="D420" s="33"/>
      <c r="E420" s="26"/>
      <c r="F420" s="26"/>
      <c r="G420" s="33"/>
    </row>
    <row r="421" spans="2:7" x14ac:dyDescent="0.25">
      <c r="B421" s="26"/>
      <c r="C421" s="26"/>
      <c r="D421" s="33"/>
      <c r="E421" s="26"/>
      <c r="F421" s="26"/>
      <c r="G421" s="33"/>
    </row>
    <row r="422" spans="2:7" x14ac:dyDescent="0.25">
      <c r="B422" s="26"/>
      <c r="C422" s="26"/>
      <c r="D422" s="33"/>
      <c r="E422" s="26"/>
      <c r="F422" s="26"/>
      <c r="G422" s="33"/>
    </row>
    <row r="423" spans="2:7" x14ac:dyDescent="0.25">
      <c r="B423" s="26"/>
      <c r="C423" s="26"/>
      <c r="D423" s="33"/>
      <c r="E423" s="26"/>
      <c r="F423" s="26"/>
      <c r="G423" s="33"/>
    </row>
    <row r="424" spans="2:7" x14ac:dyDescent="0.25">
      <c r="B424" s="26"/>
      <c r="C424" s="26"/>
      <c r="D424" s="33"/>
      <c r="E424" s="26"/>
      <c r="F424" s="26"/>
      <c r="G424" s="33"/>
    </row>
    <row r="425" spans="2:7" x14ac:dyDescent="0.25">
      <c r="B425" s="26"/>
      <c r="C425" s="26"/>
      <c r="D425" s="33"/>
      <c r="E425" s="26"/>
      <c r="F425" s="26"/>
      <c r="G425" s="33"/>
    </row>
    <row r="426" spans="2:7" x14ac:dyDescent="0.25">
      <c r="B426" s="26"/>
      <c r="C426" s="26"/>
      <c r="D426" s="33"/>
      <c r="E426" s="26"/>
      <c r="F426" s="26"/>
      <c r="G426" s="33"/>
    </row>
    <row r="427" spans="2:7" x14ac:dyDescent="0.25">
      <c r="B427" s="26"/>
      <c r="C427" s="26"/>
      <c r="D427" s="33"/>
      <c r="E427" s="26"/>
      <c r="F427" s="26"/>
      <c r="G427" s="33"/>
    </row>
    <row r="428" spans="2:7" x14ac:dyDescent="0.25">
      <c r="B428" s="26"/>
      <c r="C428" s="26"/>
      <c r="D428" s="33"/>
      <c r="E428" s="26"/>
      <c r="F428" s="26"/>
      <c r="G428" s="33"/>
    </row>
    <row r="429" spans="2:7" x14ac:dyDescent="0.25">
      <c r="B429" s="26"/>
      <c r="C429" s="26"/>
      <c r="D429" s="33"/>
      <c r="E429" s="26"/>
      <c r="F429" s="26"/>
      <c r="G429" s="33"/>
    </row>
    <row r="430" spans="2:7" x14ac:dyDescent="0.25">
      <c r="B430" s="26"/>
      <c r="C430" s="26"/>
      <c r="D430" s="33"/>
      <c r="E430" s="26"/>
      <c r="F430" s="26"/>
      <c r="G430" s="33"/>
    </row>
    <row r="431" spans="2:7" x14ac:dyDescent="0.25">
      <c r="B431" s="26"/>
      <c r="C431" s="26"/>
      <c r="D431" s="33"/>
      <c r="E431" s="26"/>
      <c r="F431" s="26"/>
      <c r="G431" s="33"/>
    </row>
    <row r="432" spans="2:7" x14ac:dyDescent="0.25">
      <c r="B432" s="26"/>
      <c r="C432" s="26"/>
      <c r="D432" s="33"/>
      <c r="E432" s="26"/>
      <c r="F432" s="26"/>
      <c r="G432" s="33"/>
    </row>
    <row r="433" spans="2:7" x14ac:dyDescent="0.25">
      <c r="B433" s="26"/>
      <c r="C433" s="26"/>
      <c r="D433" s="33"/>
      <c r="E433" s="26"/>
      <c r="F433" s="26"/>
      <c r="G433" s="33"/>
    </row>
    <row r="434" spans="2:7" x14ac:dyDescent="0.25">
      <c r="B434" s="26"/>
      <c r="C434" s="26"/>
      <c r="D434" s="33"/>
      <c r="E434" s="26"/>
      <c r="F434" s="26"/>
      <c r="G434" s="33"/>
    </row>
    <row r="435" spans="2:7" x14ac:dyDescent="0.25">
      <c r="B435" s="26"/>
      <c r="C435" s="26"/>
      <c r="D435" s="33"/>
      <c r="E435" s="26"/>
      <c r="F435" s="26"/>
      <c r="G435" s="33"/>
    </row>
    <row r="436" spans="2:7" x14ac:dyDescent="0.25">
      <c r="B436" s="26"/>
      <c r="C436" s="26"/>
      <c r="D436" s="33"/>
      <c r="E436" s="26"/>
      <c r="F436" s="26"/>
      <c r="G436" s="33"/>
    </row>
    <row r="437" spans="2:7" x14ac:dyDescent="0.25">
      <c r="B437" s="26"/>
      <c r="C437" s="26"/>
      <c r="D437" s="33"/>
      <c r="E437" s="26"/>
      <c r="F437" s="26"/>
      <c r="G437" s="33"/>
    </row>
    <row r="438" spans="2:7" x14ac:dyDescent="0.25">
      <c r="B438" s="26"/>
      <c r="C438" s="26"/>
      <c r="D438" s="33"/>
      <c r="E438" s="26"/>
      <c r="F438" s="26"/>
      <c r="G438" s="33"/>
    </row>
    <row r="439" spans="2:7" x14ac:dyDescent="0.25">
      <c r="B439" s="26"/>
      <c r="C439" s="26"/>
      <c r="D439" s="33"/>
      <c r="E439" s="26"/>
      <c r="F439" s="26"/>
      <c r="G439" s="33"/>
    </row>
    <row r="440" spans="2:7" x14ac:dyDescent="0.25">
      <c r="B440" s="26"/>
      <c r="C440" s="26"/>
      <c r="D440" s="33"/>
      <c r="E440" s="26"/>
      <c r="F440" s="26"/>
      <c r="G440" s="33"/>
    </row>
    <row r="441" spans="2:7" x14ac:dyDescent="0.25">
      <c r="B441" s="26"/>
      <c r="C441" s="26"/>
      <c r="D441" s="33"/>
      <c r="E441" s="26"/>
      <c r="F441" s="26"/>
      <c r="G441" s="33"/>
    </row>
    <row r="442" spans="2:7" x14ac:dyDescent="0.25">
      <c r="B442" s="26"/>
      <c r="C442" s="26"/>
      <c r="D442" s="33"/>
      <c r="E442" s="26"/>
      <c r="F442" s="26"/>
      <c r="G442" s="33"/>
    </row>
    <row r="443" spans="2:7" x14ac:dyDescent="0.25">
      <c r="B443" s="26"/>
      <c r="C443" s="26"/>
      <c r="D443" s="33"/>
      <c r="E443" s="26"/>
      <c r="F443" s="26"/>
      <c r="G443" s="33"/>
    </row>
    <row r="444" spans="2:7" x14ac:dyDescent="0.25">
      <c r="B444" s="26"/>
      <c r="C444" s="26"/>
      <c r="D444" s="33"/>
      <c r="E444" s="26"/>
      <c r="F444" s="26"/>
      <c r="G444" s="33"/>
    </row>
    <row r="445" spans="2:7" x14ac:dyDescent="0.25">
      <c r="B445" s="26"/>
      <c r="C445" s="26"/>
      <c r="D445" s="33"/>
      <c r="E445" s="26"/>
      <c r="F445" s="26"/>
      <c r="G445" s="33"/>
    </row>
    <row r="446" spans="2:7" x14ac:dyDescent="0.25">
      <c r="B446" s="26"/>
      <c r="C446" s="26"/>
      <c r="D446" s="33"/>
      <c r="E446" s="26"/>
      <c r="F446" s="26"/>
      <c r="G446" s="33"/>
    </row>
    <row r="447" spans="2:7" x14ac:dyDescent="0.25">
      <c r="B447" s="26"/>
      <c r="C447" s="26"/>
      <c r="D447" s="33"/>
      <c r="E447" s="26"/>
      <c r="F447" s="26"/>
      <c r="G447" s="33"/>
    </row>
    <row r="448" spans="2:7" x14ac:dyDescent="0.25">
      <c r="B448" s="26"/>
      <c r="C448" s="26"/>
      <c r="D448" s="33"/>
      <c r="E448" s="26"/>
      <c r="F448" s="26"/>
      <c r="G448" s="33"/>
    </row>
    <row r="449" spans="2:7" x14ac:dyDescent="0.25">
      <c r="B449" s="26"/>
      <c r="C449" s="26"/>
      <c r="D449" s="33"/>
      <c r="E449" s="26"/>
      <c r="F449" s="26"/>
      <c r="G449" s="33"/>
    </row>
    <row r="450" spans="2:7" x14ac:dyDescent="0.25">
      <c r="B450" s="26"/>
      <c r="C450" s="26"/>
      <c r="D450" s="33"/>
      <c r="E450" s="26"/>
      <c r="F450" s="26"/>
      <c r="G450" s="33"/>
    </row>
    <row r="451" spans="2:7" x14ac:dyDescent="0.25">
      <c r="B451" s="26"/>
      <c r="C451" s="26"/>
      <c r="D451" s="33"/>
      <c r="E451" s="26"/>
      <c r="F451" s="26"/>
      <c r="G451" s="33"/>
    </row>
    <row r="452" spans="2:7" x14ac:dyDescent="0.25">
      <c r="B452" s="26"/>
      <c r="C452" s="26"/>
      <c r="D452" s="33"/>
      <c r="E452" s="26"/>
      <c r="F452" s="26"/>
      <c r="G452" s="33"/>
    </row>
    <row r="453" spans="2:7" x14ac:dyDescent="0.25">
      <c r="B453" s="26"/>
      <c r="C453" s="26"/>
      <c r="D453" s="33"/>
      <c r="E453" s="26"/>
      <c r="F453" s="26"/>
      <c r="G453" s="33"/>
    </row>
    <row r="454" spans="2:7" x14ac:dyDescent="0.25">
      <c r="B454" s="26"/>
      <c r="C454" s="26"/>
      <c r="D454" s="33"/>
      <c r="E454" s="26"/>
      <c r="F454" s="26"/>
      <c r="G454" s="33"/>
    </row>
    <row r="455" spans="2:7" x14ac:dyDescent="0.25">
      <c r="B455" s="26"/>
      <c r="C455" s="26"/>
      <c r="D455" s="33"/>
      <c r="E455" s="26"/>
      <c r="F455" s="26"/>
      <c r="G455" s="33"/>
    </row>
    <row r="456" spans="2:7" x14ac:dyDescent="0.25">
      <c r="B456" s="26"/>
      <c r="C456" s="26"/>
      <c r="D456" s="33"/>
      <c r="E456" s="26"/>
      <c r="F456" s="26"/>
      <c r="G456" s="33"/>
    </row>
    <row r="457" spans="2:7" x14ac:dyDescent="0.25">
      <c r="B457" s="26"/>
      <c r="C457" s="26"/>
      <c r="D457" s="33"/>
      <c r="E457" s="26"/>
      <c r="F457" s="26"/>
      <c r="G457" s="33"/>
    </row>
    <row r="458" spans="2:7" x14ac:dyDescent="0.25">
      <c r="B458" s="26"/>
      <c r="C458" s="26"/>
      <c r="D458" s="33"/>
      <c r="E458" s="26"/>
      <c r="F458" s="26"/>
      <c r="G458" s="33"/>
    </row>
    <row r="459" spans="2:7" x14ac:dyDescent="0.25">
      <c r="B459" s="26"/>
      <c r="C459" s="26"/>
      <c r="D459" s="33"/>
      <c r="E459" s="26"/>
      <c r="F459" s="26"/>
      <c r="G459" s="33"/>
    </row>
    <row r="460" spans="2:7" x14ac:dyDescent="0.25">
      <c r="B460" s="26"/>
      <c r="C460" s="26"/>
      <c r="D460" s="33"/>
      <c r="E460" s="26"/>
      <c r="F460" s="26"/>
      <c r="G460" s="33"/>
    </row>
    <row r="461" spans="2:7" x14ac:dyDescent="0.25">
      <c r="B461" s="26"/>
      <c r="C461" s="26"/>
      <c r="D461" s="33"/>
      <c r="E461" s="26"/>
      <c r="F461" s="26"/>
      <c r="G461" s="33"/>
    </row>
    <row r="462" spans="2:7" x14ac:dyDescent="0.25">
      <c r="B462" s="26"/>
      <c r="C462" s="26"/>
      <c r="D462" s="33"/>
      <c r="E462" s="26"/>
      <c r="F462" s="26"/>
      <c r="G462" s="33"/>
    </row>
    <row r="463" spans="2:7" x14ac:dyDescent="0.25">
      <c r="B463" s="26"/>
      <c r="C463" s="26"/>
      <c r="D463" s="33"/>
      <c r="E463" s="26"/>
      <c r="F463" s="26"/>
      <c r="G463" s="33"/>
    </row>
    <row r="464" spans="2:7" x14ac:dyDescent="0.25">
      <c r="B464" s="26"/>
      <c r="C464" s="26"/>
      <c r="D464" s="33"/>
      <c r="E464" s="26"/>
      <c r="F464" s="26"/>
      <c r="G464" s="33"/>
    </row>
    <row r="465" spans="2:7" x14ac:dyDescent="0.25">
      <c r="B465" s="26"/>
      <c r="C465" s="26"/>
      <c r="D465" s="33"/>
      <c r="E465" s="26"/>
      <c r="F465" s="26"/>
      <c r="G465" s="33"/>
    </row>
    <row r="466" spans="2:7" x14ac:dyDescent="0.25">
      <c r="B466" s="26"/>
      <c r="C466" s="26"/>
      <c r="D466" s="33"/>
      <c r="E466" s="26"/>
      <c r="F466" s="26"/>
      <c r="G466" s="33"/>
    </row>
    <row r="467" spans="2:7" x14ac:dyDescent="0.25">
      <c r="B467" s="26"/>
      <c r="C467" s="26"/>
      <c r="D467" s="33"/>
      <c r="E467" s="26"/>
      <c r="F467" s="26"/>
      <c r="G467" s="33"/>
    </row>
    <row r="468" spans="2:7" x14ac:dyDescent="0.25">
      <c r="B468" s="26"/>
      <c r="C468" s="26"/>
      <c r="D468" s="33"/>
      <c r="E468" s="26"/>
      <c r="F468" s="26"/>
      <c r="G468" s="33"/>
    </row>
    <row r="469" spans="2:7" x14ac:dyDescent="0.25">
      <c r="B469" s="26"/>
      <c r="C469" s="26"/>
      <c r="D469" s="33"/>
      <c r="E469" s="26"/>
      <c r="F469" s="26"/>
      <c r="G469" s="33"/>
    </row>
    <row r="470" spans="2:7" x14ac:dyDescent="0.25">
      <c r="B470" s="26"/>
      <c r="C470" s="26"/>
      <c r="D470" s="33"/>
      <c r="E470" s="26"/>
      <c r="F470" s="26"/>
      <c r="G470" s="33"/>
    </row>
    <row r="471" spans="2:7" x14ac:dyDescent="0.25">
      <c r="B471" s="26"/>
      <c r="C471" s="26"/>
      <c r="D471" s="33"/>
      <c r="E471" s="26"/>
      <c r="F471" s="26"/>
      <c r="G471" s="33"/>
    </row>
    <row r="472" spans="2:7" x14ac:dyDescent="0.25">
      <c r="B472" s="26"/>
      <c r="C472" s="26"/>
      <c r="D472" s="33"/>
      <c r="E472" s="26"/>
      <c r="F472" s="26"/>
      <c r="G472" s="33"/>
    </row>
    <row r="473" spans="2:7" x14ac:dyDescent="0.25">
      <c r="B473" s="26"/>
      <c r="C473" s="26"/>
      <c r="D473" s="33"/>
      <c r="E473" s="26"/>
      <c r="F473" s="26"/>
      <c r="G473" s="33"/>
    </row>
    <row r="474" spans="2:7" x14ac:dyDescent="0.25">
      <c r="B474" s="26"/>
      <c r="C474" s="26"/>
      <c r="D474" s="33"/>
      <c r="E474" s="26"/>
      <c r="F474" s="26"/>
      <c r="G474" s="33"/>
    </row>
    <row r="475" spans="2:7" x14ac:dyDescent="0.25">
      <c r="B475" s="26"/>
      <c r="C475" s="26"/>
      <c r="D475" s="33"/>
      <c r="E475" s="26"/>
      <c r="F475" s="26"/>
      <c r="G475" s="33"/>
    </row>
    <row r="476" spans="2:7" x14ac:dyDescent="0.25">
      <c r="B476" s="26"/>
      <c r="C476" s="26"/>
      <c r="D476" s="33"/>
      <c r="E476" s="26"/>
      <c r="F476" s="26"/>
      <c r="G476" s="33"/>
    </row>
    <row r="477" spans="2:7" x14ac:dyDescent="0.25">
      <c r="B477" s="26"/>
      <c r="C477" s="26"/>
      <c r="D477" s="33"/>
      <c r="E477" s="26"/>
      <c r="F477" s="26"/>
      <c r="G477" s="33"/>
    </row>
    <row r="478" spans="2:7" x14ac:dyDescent="0.25">
      <c r="B478" s="26"/>
      <c r="C478" s="26"/>
      <c r="D478" s="33"/>
      <c r="E478" s="26"/>
      <c r="F478" s="26"/>
      <c r="G478" s="33"/>
    </row>
    <row r="479" spans="2:7" x14ac:dyDescent="0.25">
      <c r="B479" s="26"/>
      <c r="C479" s="26"/>
      <c r="D479" s="33"/>
      <c r="E479" s="26"/>
      <c r="F479" s="26"/>
      <c r="G479" s="33"/>
    </row>
    <row r="480" spans="2:7" x14ac:dyDescent="0.25">
      <c r="B480" s="26"/>
      <c r="C480" s="26"/>
      <c r="D480" s="33"/>
      <c r="E480" s="26"/>
      <c r="F480" s="26"/>
      <c r="G480" s="33"/>
    </row>
    <row r="481" spans="2:7" x14ac:dyDescent="0.25">
      <c r="B481" s="26"/>
      <c r="C481" s="26"/>
      <c r="D481" s="33"/>
      <c r="E481" s="26"/>
      <c r="F481" s="26"/>
      <c r="G481" s="33"/>
    </row>
    <row r="482" spans="2:7" x14ac:dyDescent="0.25">
      <c r="B482" s="26"/>
      <c r="C482" s="26"/>
      <c r="D482" s="33"/>
      <c r="E482" s="26"/>
      <c r="F482" s="26"/>
      <c r="G482" s="33"/>
    </row>
    <row r="483" spans="2:7" x14ac:dyDescent="0.25">
      <c r="B483" s="26"/>
      <c r="C483" s="26"/>
      <c r="D483" s="33"/>
      <c r="E483" s="26"/>
      <c r="F483" s="26"/>
      <c r="G483" s="33"/>
    </row>
    <row r="484" spans="2:7" x14ac:dyDescent="0.25">
      <c r="B484" s="26"/>
      <c r="C484" s="26"/>
      <c r="D484" s="33"/>
      <c r="E484" s="26"/>
      <c r="F484" s="26"/>
      <c r="G484" s="33"/>
    </row>
    <row r="485" spans="2:7" x14ac:dyDescent="0.25">
      <c r="B485" s="26"/>
      <c r="C485" s="26"/>
      <c r="D485" s="33"/>
      <c r="E485" s="26"/>
      <c r="F485" s="26"/>
      <c r="G485" s="33"/>
    </row>
    <row r="486" spans="2:7" x14ac:dyDescent="0.25">
      <c r="B486" s="26"/>
      <c r="C486" s="26"/>
      <c r="D486" s="33"/>
      <c r="E486" s="26"/>
      <c r="F486" s="26"/>
      <c r="G486" s="33"/>
    </row>
    <row r="487" spans="2:7" x14ac:dyDescent="0.25">
      <c r="B487" s="26"/>
      <c r="C487" s="26"/>
      <c r="D487" s="33"/>
      <c r="E487" s="26"/>
      <c r="F487" s="26"/>
      <c r="G487" s="33"/>
    </row>
    <row r="488" spans="2:7" x14ac:dyDescent="0.25">
      <c r="B488" s="26"/>
      <c r="C488" s="26"/>
      <c r="D488" s="33"/>
      <c r="E488" s="26"/>
      <c r="F488" s="26"/>
      <c r="G488" s="33"/>
    </row>
    <row r="489" spans="2:7" x14ac:dyDescent="0.25">
      <c r="B489" s="26"/>
      <c r="C489" s="26"/>
      <c r="D489" s="33"/>
      <c r="E489" s="26"/>
      <c r="F489" s="26"/>
      <c r="G489" s="33"/>
    </row>
    <row r="490" spans="2:7" x14ac:dyDescent="0.25">
      <c r="B490" s="26"/>
      <c r="C490" s="26"/>
      <c r="D490" s="33"/>
      <c r="E490" s="26"/>
      <c r="F490" s="26"/>
      <c r="G490" s="33"/>
    </row>
    <row r="491" spans="2:7" x14ac:dyDescent="0.25">
      <c r="B491" s="26"/>
      <c r="C491" s="26"/>
      <c r="D491" s="33"/>
      <c r="E491" s="26"/>
      <c r="F491" s="26"/>
      <c r="G491" s="33"/>
    </row>
    <row r="492" spans="2:7" x14ac:dyDescent="0.25">
      <c r="B492" s="26"/>
      <c r="C492" s="26"/>
      <c r="D492" s="33"/>
      <c r="E492" s="26"/>
      <c r="F492" s="26"/>
      <c r="G492" s="33"/>
    </row>
    <row r="493" spans="2:7" x14ac:dyDescent="0.25">
      <c r="B493" s="26"/>
      <c r="C493" s="26"/>
      <c r="D493" s="33"/>
      <c r="E493" s="26"/>
      <c r="F493" s="26"/>
      <c r="G493" s="33"/>
    </row>
    <row r="494" spans="2:7" x14ac:dyDescent="0.25">
      <c r="B494" s="26"/>
      <c r="C494" s="26"/>
      <c r="D494" s="33"/>
      <c r="E494" s="26"/>
      <c r="F494" s="26"/>
      <c r="G494" s="33"/>
    </row>
    <row r="495" spans="2:7" x14ac:dyDescent="0.25">
      <c r="B495" s="26"/>
      <c r="C495" s="26"/>
      <c r="D495" s="33"/>
      <c r="E495" s="26"/>
      <c r="F495" s="26"/>
      <c r="G495" s="33"/>
    </row>
    <row r="496" spans="2:7" x14ac:dyDescent="0.25">
      <c r="B496" s="26"/>
      <c r="C496" s="26"/>
      <c r="D496" s="33"/>
      <c r="E496" s="26"/>
      <c r="F496" s="26"/>
      <c r="G496" s="33"/>
    </row>
    <row r="497" spans="2:7" x14ac:dyDescent="0.25">
      <c r="B497" s="26"/>
      <c r="C497" s="26"/>
      <c r="D497" s="33"/>
      <c r="E497" s="26"/>
      <c r="F497" s="26"/>
      <c r="G497" s="33"/>
    </row>
    <row r="498" spans="2:7" x14ac:dyDescent="0.25">
      <c r="B498" s="26"/>
      <c r="C498" s="26"/>
      <c r="D498" s="33"/>
      <c r="E498" s="26"/>
      <c r="F498" s="26"/>
      <c r="G498" s="33"/>
    </row>
    <row r="499" spans="2:7" x14ac:dyDescent="0.25">
      <c r="B499" s="26"/>
      <c r="C499" s="26"/>
      <c r="D499" s="33"/>
      <c r="E499" s="26"/>
      <c r="F499" s="26"/>
      <c r="G499" s="33"/>
    </row>
    <row r="500" spans="2:7" x14ac:dyDescent="0.25">
      <c r="B500" s="26"/>
      <c r="C500" s="26"/>
      <c r="D500" s="33"/>
      <c r="E500" s="26"/>
      <c r="F500" s="26"/>
      <c r="G500" s="33"/>
    </row>
    <row r="501" spans="2:7" x14ac:dyDescent="0.25">
      <c r="B501" s="26"/>
      <c r="C501" s="26"/>
      <c r="D501" s="33"/>
      <c r="E501" s="26"/>
      <c r="F501" s="26"/>
      <c r="G501" s="33"/>
    </row>
    <row r="502" spans="2:7" x14ac:dyDescent="0.25">
      <c r="B502" s="26"/>
      <c r="C502" s="26"/>
      <c r="D502" s="33"/>
      <c r="E502" s="26"/>
      <c r="F502" s="26"/>
      <c r="G502" s="33"/>
    </row>
    <row r="503" spans="2:7" x14ac:dyDescent="0.25">
      <c r="B503" s="26"/>
      <c r="C503" s="26"/>
      <c r="D503" s="33"/>
      <c r="E503" s="26"/>
      <c r="F503" s="26"/>
      <c r="G503" s="33"/>
    </row>
    <row r="504" spans="2:7" x14ac:dyDescent="0.25">
      <c r="B504" s="26"/>
      <c r="C504" s="26"/>
      <c r="D504" s="33"/>
      <c r="E504" s="26"/>
      <c r="F504" s="26"/>
      <c r="G504" s="33"/>
    </row>
    <row r="505" spans="2:7" x14ac:dyDescent="0.25">
      <c r="B505" s="26"/>
      <c r="C505" s="26"/>
      <c r="D505" s="33"/>
      <c r="E505" s="26"/>
      <c r="F505" s="26"/>
      <c r="G505" s="33"/>
    </row>
    <row r="506" spans="2:7" x14ac:dyDescent="0.25">
      <c r="B506" s="26"/>
      <c r="C506" s="26"/>
      <c r="D506" s="33"/>
      <c r="E506" s="26"/>
      <c r="F506" s="26"/>
      <c r="G506" s="33"/>
    </row>
    <row r="507" spans="2:7" x14ac:dyDescent="0.25">
      <c r="B507" s="26"/>
      <c r="C507" s="26"/>
      <c r="D507" s="33"/>
      <c r="E507" s="26"/>
      <c r="F507" s="26"/>
      <c r="G507" s="33"/>
    </row>
    <row r="508" spans="2:7" x14ac:dyDescent="0.25">
      <c r="B508" s="26"/>
      <c r="C508" s="26"/>
      <c r="D508" s="33"/>
      <c r="E508" s="26"/>
      <c r="F508" s="26"/>
      <c r="G508" s="33"/>
    </row>
    <row r="509" spans="2:7" x14ac:dyDescent="0.25">
      <c r="B509" s="26"/>
      <c r="C509" s="26"/>
      <c r="D509" s="33"/>
      <c r="E509" s="26"/>
      <c r="F509" s="26"/>
      <c r="G509" s="33"/>
    </row>
    <row r="510" spans="2:7" x14ac:dyDescent="0.25">
      <c r="B510" s="26"/>
      <c r="C510" s="26"/>
      <c r="D510" s="33"/>
      <c r="E510" s="26"/>
      <c r="F510" s="26"/>
      <c r="G510" s="33"/>
    </row>
    <row r="511" spans="2:7" x14ac:dyDescent="0.25">
      <c r="B511" s="26"/>
      <c r="C511" s="26"/>
      <c r="D511" s="33"/>
      <c r="E511" s="26"/>
      <c r="F511" s="26"/>
      <c r="G511" s="33"/>
    </row>
    <row r="512" spans="2:7" x14ac:dyDescent="0.25">
      <c r="B512" s="26"/>
      <c r="C512" s="26"/>
      <c r="D512" s="33"/>
      <c r="E512" s="26"/>
      <c r="F512" s="26"/>
      <c r="G512" s="33"/>
    </row>
  </sheetData>
  <mergeCells count="4">
    <mergeCell ref="B3:D3"/>
    <mergeCell ref="A3:A4"/>
    <mergeCell ref="E3:H3"/>
    <mergeCell ref="A5:D5"/>
  </mergeCells>
  <phoneticPr fontId="8" type="noConversion"/>
  <conditionalFormatting sqref="B7:H57">
    <cfRule type="containsBlanks" dxfId="67" priority="2">
      <formula>LEN(TRIM(B7))=0</formula>
    </cfRule>
  </conditionalFormatting>
  <pageMargins left="0" right="0" top="0" bottom="0" header="0" footer="0"/>
  <pageSetup paperSize="10" orientation="portrait" horizontalDpi="0" verticalDpi="0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12</vt:i4>
      </vt:variant>
    </vt:vector>
  </HeadingPairs>
  <TitlesOfParts>
    <vt:vector size="27" baseType="lpstr">
      <vt:lpstr>ÍNDICE</vt:lpstr>
      <vt:lpstr>C.74</vt:lpstr>
      <vt:lpstr>C.75</vt:lpstr>
      <vt:lpstr>C.76</vt:lpstr>
      <vt:lpstr>C.77</vt:lpstr>
      <vt:lpstr>C.78-C.79</vt:lpstr>
      <vt:lpstr>C.80</vt:lpstr>
      <vt:lpstr>C.81</vt:lpstr>
      <vt:lpstr>C.82</vt:lpstr>
      <vt:lpstr>C.83</vt:lpstr>
      <vt:lpstr>C.84 - 85</vt:lpstr>
      <vt:lpstr>C.86</vt:lpstr>
      <vt:lpstr>C.87</vt:lpstr>
      <vt:lpstr>C.88</vt:lpstr>
      <vt:lpstr>C.89</vt:lpstr>
      <vt:lpstr>C.74!Área_de_impresión</vt:lpstr>
      <vt:lpstr>C.75!Área_de_impresión</vt:lpstr>
      <vt:lpstr>C.76!Área_de_impresión</vt:lpstr>
      <vt:lpstr>C.77!Área_de_impresión</vt:lpstr>
      <vt:lpstr>'C.78-C.79'!Área_de_impresión</vt:lpstr>
      <vt:lpstr>C.80!Área_de_impresión</vt:lpstr>
      <vt:lpstr>C.82!Área_de_impresión</vt:lpstr>
      <vt:lpstr>C.83!Área_de_impresión</vt:lpstr>
      <vt:lpstr>'C.84 - 85'!Área_de_impresión</vt:lpstr>
      <vt:lpstr>C.88!Área_de_impresión</vt:lpstr>
      <vt:lpstr>C.89!Área_de_impresión</vt:lpstr>
      <vt:lpstr>ÍNDICE!Área_de_impresión</vt:lpstr>
    </vt:vector>
  </TitlesOfParts>
  <Manager/>
  <Company>Minagri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jmendieta</dc:creator>
  <cp:keywords/>
  <dc:description/>
  <cp:lastModifiedBy>Agueda Sihuas Meza</cp:lastModifiedBy>
  <cp:lastPrinted>2020-10-16T18:41:13Z</cp:lastPrinted>
  <dcterms:created xsi:type="dcterms:W3CDTF">2015-03-17T20:08:52Z</dcterms:created>
  <dcterms:modified xsi:type="dcterms:W3CDTF">2024-07-16T22:18:02Z</dcterms:modified>
  <cp:category/>
</cp:coreProperties>
</file>