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SAT\Boletín\07_Junio 2024\1_Insumos\"/>
    </mc:Choice>
  </mc:AlternateContent>
  <xr:revisionPtr revIDLastSave="0" documentId="13_ncr:1_{D76049CF-C1B4-4B91-B89F-0EAC5947B06F}" xr6:coauthVersionLast="47" xr6:coauthVersionMax="47" xr10:uidLastSave="{00000000-0000-0000-0000-000000000000}"/>
  <bookViews>
    <workbookView xWindow="-120" yWindow="-120" windowWidth="29040" windowHeight="15720" tabRatio="574" activeTab="8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9" sheetId="9" r:id="rId11"/>
    <sheet name="C-10" sheetId="26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Print_Area" localSheetId="0">'C-1 A'!$B$1:$G$36</definedName>
    <definedName name="_xlnm.Print_Area" localSheetId="1">'C-1 B'!$B$1:$G$36</definedName>
    <definedName name="_xlnm.Print_Area" localSheetId="11">'C-10'!$A$1:$J$39</definedName>
    <definedName name="_xlnm.Print_Area" localSheetId="12">'C-11'!$A$1:$D$13</definedName>
    <definedName name="_xlnm.Print_Area" localSheetId="13">'C-12'!$A$1:$J$39</definedName>
    <definedName name="_xlnm.Print_Area" localSheetId="14">'C-13'!$A$1:$D$35</definedName>
    <definedName name="_xlnm.Print_Area" localSheetId="15">'C-14'!$A$1:$N$12</definedName>
    <definedName name="_xlnm.Print_Area" localSheetId="2">'C-2'!$A$1:$F$46</definedName>
    <definedName name="_xlnm.Print_Area" localSheetId="3">'C-3'!$A$1:$E$37</definedName>
    <definedName name="_xlnm.Print_Area" localSheetId="4">'C-4'!$A$1:$D$14</definedName>
    <definedName name="_xlnm.Print_Area" localSheetId="5">'C-5'!$A$1:$Q$57</definedName>
    <definedName name="_xlnm.Print_Area" localSheetId="6">'C-6'!$A$1:$D$45</definedName>
    <definedName name="_xlnm.Print_Area" localSheetId="7">'C-7'!$A$1:$D$57</definedName>
    <definedName name="_xlnm.Print_Area" localSheetId="8">'C-71'!$A$1:$D$61</definedName>
    <definedName name="_xlnm.Print_Area" localSheetId="9">'C-8'!$A$1:$D$52</definedName>
    <definedName name="_xlnm.Print_Area" localSheetId="10">'C-9'!$A$1:$E$32</definedName>
  </definedNames>
  <calcPr calcId="191029"/>
</workbook>
</file>

<file path=xl/calcChain.xml><?xml version="1.0" encoding="utf-8"?>
<calcChain xmlns="http://schemas.openxmlformats.org/spreadsheetml/2006/main">
  <c r="C12" i="41" l="1"/>
  <c r="B12" i="41"/>
  <c r="D12" i="41"/>
  <c r="D11" i="41"/>
  <c r="D10" i="41"/>
  <c r="D9" i="41"/>
  <c r="D8" i="41"/>
  <c r="C11" i="39"/>
  <c r="D10" i="39"/>
  <c r="D11" i="39" s="1"/>
  <c r="B11" i="39"/>
  <c r="D9" i="39"/>
  <c r="J24" i="27"/>
  <c r="J17" i="27"/>
  <c r="J16" i="27"/>
  <c r="J19" i="27"/>
  <c r="J10" i="27"/>
  <c r="J10" i="26"/>
  <c r="B26" i="26"/>
  <c r="J18" i="26"/>
  <c r="J13" i="26"/>
  <c r="J12" i="26"/>
  <c r="J21" i="26"/>
  <c r="J20" i="26"/>
  <c r="J19" i="26"/>
  <c r="J15" i="26"/>
  <c r="J16" i="26"/>
  <c r="D15" i="9"/>
  <c r="E12" i="9" s="1"/>
  <c r="D12" i="9"/>
  <c r="H9" i="9" s="1"/>
  <c r="D10" i="9"/>
  <c r="H11" i="9" s="1"/>
  <c r="D9" i="9"/>
  <c r="H12" i="9"/>
  <c r="H10" i="9"/>
  <c r="H8" i="9"/>
  <c r="H7" i="9"/>
  <c r="D22" i="3"/>
  <c r="D20" i="3"/>
  <c r="D18" i="3"/>
  <c r="F34" i="17"/>
  <c r="G10" i="17"/>
  <c r="D23" i="37"/>
  <c r="D8" i="43"/>
  <c r="G34" i="44"/>
  <c r="G9" i="44"/>
  <c r="F34" i="44"/>
  <c r="E34" i="44"/>
  <c r="D34" i="44"/>
  <c r="C34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C25" i="27"/>
  <c r="B25" i="27"/>
  <c r="I25" i="27"/>
  <c r="H25" i="27"/>
  <c r="G25" i="27"/>
  <c r="F25" i="27"/>
  <c r="E25" i="27"/>
  <c r="D25" i="27"/>
  <c r="J22" i="27"/>
  <c r="J21" i="27"/>
  <c r="J14" i="27"/>
  <c r="D13" i="37"/>
  <c r="D17" i="37"/>
  <c r="D16" i="37"/>
  <c r="Q34" i="19"/>
  <c r="D20" i="8"/>
  <c r="C20" i="8"/>
  <c r="E20" i="8" s="1"/>
  <c r="B20" i="8"/>
  <c r="H6" i="9" l="1"/>
  <c r="J13" i="27"/>
  <c r="J11" i="27"/>
  <c r="H26" i="26"/>
  <c r="J11" i="26"/>
  <c r="D27" i="3"/>
  <c r="D23" i="3"/>
  <c r="D35" i="40"/>
  <c r="D35" i="37"/>
  <c r="D29" i="37"/>
  <c r="D28" i="37"/>
  <c r="D20" i="37"/>
  <c r="J8" i="27"/>
  <c r="J20" i="27"/>
  <c r="J23" i="27"/>
  <c r="J23" i="26"/>
  <c r="D8" i="9"/>
  <c r="D19" i="3"/>
  <c r="D44" i="40"/>
  <c r="D43" i="40"/>
  <c r="D22" i="37"/>
  <c r="B31" i="3"/>
  <c r="C31" i="3"/>
  <c r="D14" i="29"/>
  <c r="D16" i="3" l="1"/>
  <c r="D17" i="3"/>
  <c r="D21" i="3"/>
  <c r="D24" i="3"/>
  <c r="D25" i="3"/>
  <c r="D26" i="3"/>
  <c r="D28" i="3"/>
  <c r="D29" i="3"/>
  <c r="E15" i="8"/>
  <c r="C42" i="37"/>
  <c r="B42" i="37"/>
  <c r="E10" i="8"/>
  <c r="D8" i="37" l="1"/>
  <c r="D9" i="37"/>
  <c r="D10" i="37"/>
  <c r="D11" i="37"/>
  <c r="D12" i="37"/>
  <c r="D14" i="37"/>
  <c r="D15" i="37"/>
  <c r="D18" i="37"/>
  <c r="D19" i="37"/>
  <c r="D21" i="37"/>
  <c r="D24" i="37"/>
  <c r="D25" i="37"/>
  <c r="D26" i="37"/>
  <c r="D27" i="37"/>
  <c r="D30" i="37"/>
  <c r="D31" i="37"/>
  <c r="D32" i="37"/>
  <c r="D33" i="37"/>
  <c r="D34" i="37"/>
  <c r="D36" i="37"/>
  <c r="D37" i="37"/>
  <c r="D38" i="37"/>
  <c r="D39" i="37"/>
  <c r="D40" i="37"/>
  <c r="D41" i="37"/>
  <c r="E9" i="8"/>
  <c r="E17" i="8"/>
  <c r="G14" i="17"/>
  <c r="G15" i="17"/>
  <c r="G18" i="17"/>
  <c r="G22" i="17"/>
  <c r="G23" i="17"/>
  <c r="G26" i="17"/>
  <c r="G31" i="17"/>
  <c r="G11" i="17"/>
  <c r="G13" i="17"/>
  <c r="G19" i="17"/>
  <c r="G21" i="17"/>
  <c r="G27" i="17"/>
  <c r="G28" i="17"/>
  <c r="G29" i="17"/>
  <c r="C34" i="17"/>
  <c r="G12" i="17"/>
  <c r="G16" i="17"/>
  <c r="G20" i="17"/>
  <c r="G24" i="17"/>
  <c r="G32" i="17"/>
  <c r="D42" i="37" l="1"/>
  <c r="G25" i="17"/>
  <c r="G17" i="17"/>
  <c r="E34" i="17"/>
  <c r="G30" i="17"/>
  <c r="D34" i="17"/>
  <c r="G9" i="17"/>
  <c r="M10" i="38"/>
  <c r="N9" i="38"/>
  <c r="N8" i="38"/>
  <c r="J9" i="27"/>
  <c r="J12" i="27"/>
  <c r="J15" i="27"/>
  <c r="J18" i="27"/>
  <c r="J8" i="26"/>
  <c r="C26" i="26"/>
  <c r="D26" i="26"/>
  <c r="E26" i="26"/>
  <c r="F26" i="26"/>
  <c r="G26" i="26"/>
  <c r="I26" i="26"/>
  <c r="J9" i="26"/>
  <c r="J14" i="26"/>
  <c r="J17" i="26"/>
  <c r="J22" i="26"/>
  <c r="J24" i="26"/>
  <c r="J25" i="26"/>
  <c r="J25" i="27" l="1"/>
  <c r="G34" i="17"/>
  <c r="J26" i="26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7" i="40" l="1"/>
  <c r="D46" i="40"/>
  <c r="D45" i="40"/>
  <c r="D42" i="40"/>
  <c r="D41" i="40"/>
  <c r="D40" i="40"/>
  <c r="D39" i="40"/>
  <c r="D38" i="40"/>
  <c r="D37" i="40"/>
  <c r="D36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49" i="40"/>
  <c r="B49" i="40"/>
  <c r="Q35" i="19" l="1"/>
  <c r="K10" i="38" l="1"/>
  <c r="D13" i="9" l="1"/>
  <c r="D11" i="9"/>
  <c r="D8" i="39" l="1"/>
  <c r="I10" i="38"/>
  <c r="D10" i="42"/>
  <c r="C11" i="42"/>
  <c r="B11" i="42"/>
  <c r="J10" i="38" l="1"/>
  <c r="B25" i="18" l="1"/>
  <c r="H10" i="38" l="1"/>
  <c r="D15" i="3" l="1"/>
  <c r="D14" i="3"/>
  <c r="D13" i="3"/>
  <c r="D12" i="3"/>
  <c r="D11" i="3"/>
  <c r="D10" i="3"/>
  <c r="H43" i="19" l="1"/>
  <c r="P43" i="19"/>
  <c r="I43" i="19"/>
  <c r="J43" i="19"/>
  <c r="O43" i="19"/>
  <c r="N43" i="19"/>
  <c r="G43" i="19"/>
  <c r="F43" i="19"/>
  <c r="M43" i="19"/>
  <c r="E43" i="19"/>
  <c r="L43" i="19"/>
  <c r="D43" i="19"/>
  <c r="K43" i="19"/>
  <c r="C43" i="19"/>
  <c r="B43" i="19"/>
  <c r="E11" i="8"/>
  <c r="E12" i="8"/>
  <c r="E13" i="8"/>
  <c r="E14" i="8"/>
  <c r="E18" i="8"/>
  <c r="E16" i="8"/>
  <c r="C25" i="18" l="1"/>
  <c r="D25" i="18"/>
  <c r="E25" i="18"/>
  <c r="F25" i="18" l="1"/>
  <c r="D9" i="42"/>
  <c r="Q13" i="19" l="1"/>
  <c r="Q14" i="19"/>
  <c r="Q15" i="19"/>
  <c r="Q16" i="19"/>
  <c r="Q33" i="19" l="1"/>
  <c r="C11" i="43" l="1"/>
  <c r="B11" i="43"/>
  <c r="D10" i="43"/>
  <c r="D9" i="43"/>
  <c r="D8" i="42"/>
  <c r="D11" i="42" s="1"/>
  <c r="C14" i="29"/>
  <c r="D14" i="9"/>
  <c r="D9" i="40"/>
  <c r="D49" i="40" s="1"/>
  <c r="Q41" i="19"/>
  <c r="Q40" i="19"/>
  <c r="Q39" i="19"/>
  <c r="Q38" i="19"/>
  <c r="Q37" i="19"/>
  <c r="Q36" i="19"/>
  <c r="Q29" i="19"/>
  <c r="Q28" i="19"/>
  <c r="Q27" i="19"/>
  <c r="Q26" i="19"/>
  <c r="Q25" i="19"/>
  <c r="Q24" i="19"/>
  <c r="Q23" i="19"/>
  <c r="Q22" i="19"/>
  <c r="D11" i="43" l="1"/>
  <c r="Q30" i="19" l="1"/>
  <c r="Q21" i="19"/>
  <c r="Q20" i="19"/>
  <c r="Q19" i="19"/>
  <c r="Q18" i="19"/>
  <c r="Q17" i="19"/>
  <c r="Q12" i="19" l="1"/>
  <c r="Q11" i="19"/>
  <c r="Q32" i="19"/>
  <c r="Q31" i="19"/>
  <c r="G10" i="38" l="1"/>
  <c r="F10" i="38"/>
  <c r="E10" i="38"/>
  <c r="D10" i="38"/>
  <c r="C10" i="38"/>
  <c r="B10" i="38"/>
  <c r="B14" i="29"/>
  <c r="C15" i="9"/>
  <c r="D9" i="3"/>
  <c r="D31" i="3" s="1"/>
  <c r="G55" i="6"/>
  <c r="H55" i="6" s="1"/>
  <c r="H54" i="6"/>
  <c r="H52" i="6"/>
  <c r="H51" i="6"/>
  <c r="H50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2" i="19"/>
  <c r="Q10" i="19"/>
  <c r="Q9" i="19"/>
  <c r="Q8" i="19"/>
  <c r="F9" i="18"/>
  <c r="Q43" i="19" l="1"/>
  <c r="H53" i="6"/>
  <c r="B15" i="9"/>
  <c r="E8" i="9" l="1"/>
  <c r="E9" i="9"/>
  <c r="E14" i="9"/>
  <c r="E15" i="9"/>
  <c r="E11" i="9"/>
  <c r="E10" i="9"/>
  <c r="E13" i="9"/>
</calcChain>
</file>

<file path=xl/sharedStrings.xml><?xml version="1.0" encoding="utf-8"?>
<sst xmlns="http://schemas.openxmlformats.org/spreadsheetml/2006/main" count="668" uniqueCount="347">
  <si>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</si>
  <si>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</si>
  <si>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</si>
  <si>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</si>
  <si>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</si>
  <si>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</si>
  <si>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</si>
  <si>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</si>
  <si>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</si>
  <si>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</si>
  <si>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</si>
  <si>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</si>
  <si>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</si>
  <si>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</si>
  <si>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</si>
  <si>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</si>
  <si>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</si>
  <si>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</si>
  <si>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</si>
  <si>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</si>
  <si>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</si>
  <si>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</si>
  <si>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</si>
  <si>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</si>
  <si>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</si>
  <si>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</si>
  <si>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</si>
  <si>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</si>
  <si>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</si>
  <si>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</si>
  <si>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</si>
  <si>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</si>
  <si>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</si>
  <si>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</si>
  <si>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</si>
  <si>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</si>
  <si>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</si>
  <si>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</si>
  <si>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</si>
  <si>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</si>
  <si>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</si>
  <si>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</si>
  <si>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</si>
  <si>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</si>
  <si>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</si>
  <si>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</si>
  <si>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</si>
  <si>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</si>
  <si>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</si>
  <si>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</si>
  <si>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</si>
  <si>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</si>
  <si>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</si>
  <si>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</si>
  <si>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</si>
  <si>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</si>
  <si>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</si>
  <si>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</si>
  <si>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</si>
  <si>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</si>
  <si>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</si>
  <si>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</si>
  <si>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</si>
  <si>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</si>
  <si>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</si>
  <si>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</si>
  <si>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</si>
  <si>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</si>
  <si>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</si>
  <si>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</si>
  <si>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</si>
  <si>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</si>
  <si>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</si>
  <si>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</si>
  <si>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</si>
  <si>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</si>
  <si>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</si>
  <si>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</si>
  <si>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</si>
  <si>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</si>
  <si>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</si>
  <si>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</si>
  <si>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</si>
  <si>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</si>
  <si>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</si>
  <si>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</si>
  <si>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</si>
  <si>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</si>
  <si>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</si>
  <si>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</si>
  <si>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</si>
  <si>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</si>
  <si>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</si>
  <si>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</si>
  <si>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</si>
  <si>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</si>
  <si>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</si>
  <si>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</si>
  <si>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</si>
  <si>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</si>
  <si>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</si>
  <si>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</si>
  <si>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</si>
  <si>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</si>
  <si>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</si>
  <si>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</si>
  <si>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</si>
  <si>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</si>
  <si>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</si>
  <si>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</si>
  <si>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</si>
  <si>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</si>
  <si>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</si>
  <si>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</si>
  <si>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</si>
  <si>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</si>
  <si>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</si>
  <si>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</si>
  <si>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</si>
  <si>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</si>
  <si>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</si>
  <si>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</si>
  <si>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</si>
  <si>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</si>
  <si>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</si>
  <si>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</si>
  <si>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</si>
  <si>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</si>
  <si>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</si>
  <si>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</si>
  <si>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</si>
  <si>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</si>
  <si>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</si>
  <si>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</si>
  <si>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</si>
  <si>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</si>
  <si>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</si>
  <si>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</si>
  <si>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</si>
  <si>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</si>
  <si>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</si>
  <si>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</si>
  <si>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</si>
  <si>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</si>
  <si>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</si>
  <si>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</si>
  <si>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</si>
  <si>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</si>
  <si>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</si>
  <si>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</si>
  <si>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</si>
  <si>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</si>
  <si>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</si>
  <si>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</si>
  <si>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</si>
  <si>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</si>
  <si>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</si>
  <si>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</si>
  <si>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</si>
  <si>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</si>
  <si>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</si>
  <si>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</si>
  <si>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</si>
  <si>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</si>
  <si>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</si>
  <si>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</si>
  <si>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</si>
  <si>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</si>
  <si>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</si>
  <si>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</si>
  <si>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</si>
  <si>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</si>
  <si>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</si>
  <si>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</si>
  <si>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</si>
  <si>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</si>
  <si>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</si>
  <si>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</si>
  <si>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</si>
  <si>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</si>
  <si>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</si>
  <si>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</si>
  <si>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</si>
  <si>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</si>
  <si>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</si>
  <si>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</si>
  <si>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</si>
  <si>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</si>
  <si>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 RADIACIONES IONIZANTES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</si>
  <si>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</si>
  <si>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</si>
  <si>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</si>
  <si>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</si>
  <si>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</si>
  <si>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</si>
  <si>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</si>
  <si>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</si>
  <si>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</si>
  <si>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</si>
  <si>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</si>
  <si>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</si>
  <si>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</si>
  <si>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</si>
  <si>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</si>
  <si>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</si>
  <si>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</si>
  <si>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GENERADORES DE ENERGÍA, EXCEPTO MOTORES ELÉCTRICOS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</si>
  <si>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</si>
  <si>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</si>
  <si>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</si>
  <si>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</si>
  <si>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</si>
  <si>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</si>
  <si>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</si>
  <si>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</si>
  <si>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</si>
  <si>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</si>
  <si>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</si>
  <si>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</si>
  <si>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</si>
  <si>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</si>
  <si>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</si>
  <si>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RECIPIENTES DE PRESIÓN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</si>
  <si>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</si>
  <si>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</si>
  <si>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</si>
  <si>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</si>
  <si>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</si>
  <si>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</si>
  <si>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</si>
  <si>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</si>
  <si>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</si>
  <si>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</si>
  <si>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</si>
  <si>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</si>
  <si>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</si>
  <si>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</si>
  <si>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</si>
  <si>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</si>
  <si>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</si>
  <si>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</si>
  <si>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</si>
  <si>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</si>
  <si>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</si>
  <si>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</si>
  <si>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</si>
  <si>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</si>
  <si>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</si>
  <si>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</si>
  <si>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</si>
  <si>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</si>
  <si>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</si>
  <si>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</si>
  <si>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</si>
  <si>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</si>
  <si>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</si>
  <si>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</si>
  <si>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</si>
  <si>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</si>
  <si>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</si>
  <si>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</si>
  <si>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</si>
  <si>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</si>
  <si>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</si>
  <si>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</si>
  <si>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</si>
  <si>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</si>
  <si>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</si>
  <si>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</si>
  <si>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</si>
  <si>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MÁQUINAS AGRÍCOLAS</t>
  </si>
  <si>
    <t>DICIEMBRE</t>
  </si>
  <si>
    <t>NOVIEMBRE</t>
  </si>
  <si>
    <t xml:space="preserve"> AYACUCHO </t>
  </si>
  <si>
    <t xml:space="preserve"> AMAZONAS 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</si>
  <si>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</si>
  <si>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</si>
  <si>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</si>
  <si>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</si>
  <si>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</si>
  <si>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</si>
  <si>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</si>
  <si>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</si>
  <si>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</si>
  <si>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</si>
  <si>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HERIDA DE BALA</t>
  </si>
  <si>
    <t>2024</t>
  </si>
  <si>
    <t>PUNO</t>
  </si>
  <si>
    <t>TRABAJADOR INDEPENDIENTE</t>
  </si>
  <si>
    <t>CHOQUE DE VEHÍCULOS DE TRABAJO</t>
  </si>
  <si>
    <t>APARATO DIGESTIVO EN GENERAL</t>
  </si>
  <si>
    <t>INCENDIOS</t>
  </si>
  <si>
    <t>MADRE DE DIOS</t>
  </si>
  <si>
    <t>MOQUEGUA</t>
  </si>
  <si>
    <t>PASCO</t>
  </si>
  <si>
    <t>PIURA</t>
  </si>
  <si>
    <t>TACNA</t>
  </si>
  <si>
    <t>UCAYALI</t>
  </si>
  <si>
    <t>PLANTAS REFRIGERADORAS</t>
  </si>
  <si>
    <t>UBICACIONES MÚLTIPLES, COMPROMISO DE DOS O MAS ZONAS AFECTADAS</t>
  </si>
  <si>
    <t>TUMBES</t>
  </si>
  <si>
    <t>CONTACTO CON SUSTANCIAS U OBJETOS MUY FRÍOS</t>
  </si>
  <si>
    <t>OTRAS MÁQUINAS NO CLASIFICADAS BAJO OTROS EPÍGRAFES</t>
  </si>
  <si>
    <t>SISTEMAS DE TRANSMISIÓN</t>
  </si>
  <si>
    <t>ÓRGANO, APARATO O SISTEMA AFECTADO POR SUSTANCIAS QUÍMICAS</t>
  </si>
  <si>
    <t>Total</t>
  </si>
  <si>
    <t>DISFUNCIONES ORGÁNICAS</t>
  </si>
  <si>
    <t>ANEXO N° 12</t>
  </si>
  <si>
    <t xml:space="preserve"> ANEXO N° 13</t>
  </si>
  <si>
    <t>ANEXO N° 17</t>
  </si>
  <si>
    <t>JUNIO  2024</t>
  </si>
  <si>
    <t>TIPO DE NOTIFICACIONES, SEGÚN REGIÓN (SEDE DE LA EMPRESA)</t>
  </si>
  <si>
    <t>JUNIO 2024</t>
  </si>
  <si>
    <t xml:space="preserve"> JUNIO  2024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</si>
  <si>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</si>
  <si>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</si>
  <si>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</si>
  <si>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</si>
  <si>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</si>
  <si>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</si>
  <si>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</si>
  <si>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</si>
  <si>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</si>
  <si>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</si>
  <si>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</si>
  <si>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</si>
  <si>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</si>
  <si>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</si>
  <si>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</si>
  <si>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</si>
  <si>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SAN MARTIN</t>
  </si>
  <si>
    <t>AMAZONAS</t>
  </si>
  <si>
    <t>EXPLOSIVOS</t>
  </si>
  <si>
    <t>MEDIOS DE TRANSPORTE POR VÍA FÉRREA</t>
  </si>
  <si>
    <t>APARATO URINARIO EN GENERAL</t>
  </si>
  <si>
    <t>APARATO PSÍQUICO EN GENERAL</t>
  </si>
  <si>
    <t>EFECTOS DE LAS RADIACIONES</t>
  </si>
  <si>
    <t>ASFIXIA</t>
  </si>
  <si>
    <t>INTOXICACIONES POR PLAGUICIDAS</t>
  </si>
  <si>
    <t>ATRAPAMIENTO SIN DAÑO (DENTRO, FUERA, ENTRE, DEBAJO)</t>
  </si>
  <si>
    <t>CAÍDAS DE CARGAS IZADAS (CONTENEDORES, PAQUETES DESCARGAS, ETC)</t>
  </si>
  <si>
    <t>DERRUMBES (ZANJAS, TALUDES, CALZADURAS,EXCAVACIONES,DE TERRENOS EN GENERAL, ETC)</t>
  </si>
  <si>
    <t>INCURSIONES TERRORISTAS/ATENTADOS/SABOTAJES</t>
  </si>
  <si>
    <t>ENFERMEDADES PROFESIONALES CAUSADAS POR AGENTES FÍSICOS</t>
  </si>
  <si>
    <t>FRACTURA DEL PERONÉ SOLAMENTE</t>
  </si>
  <si>
    <t>HERIDA DE DEDO(S) DE LA MANO, SIN DAÑO DE LA(S) UÑA(S)</t>
  </si>
  <si>
    <t>TRAUMATISMO CEREBRAL DIFUSO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</si>
</sst>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b/>
      <sz val="7"/>
      <name val="Omnes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b/>
      <sz val="8"/>
      <color theme="0"/>
      <name val="Omnes"/>
    </font>
    <font>
      <sz val="8"/>
      <color theme="0"/>
      <name val="Omnes"/>
    </font>
    <font>
      <sz val="7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6" fillId="0" borderId="0"/>
  </cellStyleXfs>
  <cellXfs count="34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10" fontId="45" fillId="0" borderId="0" xfId="1" applyNumberFormat="1" applyFont="1" applyBorder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0" fontId="45" fillId="0" borderId="0" xfId="1" applyNumberFormat="1" applyFont="1" applyAlignment="1">
      <alignment vertical="center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164" fontId="75" fillId="0" borderId="0" xfId="2" applyNumberFormat="1" applyFont="1" applyAlignment="1">
      <alignment horizontal="right" vertical="center" wrapText="1" indent="2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164" fontId="31" fillId="0" borderId="0" xfId="2" applyNumberFormat="1" applyFont="1" applyAlignment="1">
      <alignment horizontal="right" vertical="center" wrapText="1" indent="1"/>
    </xf>
    <xf numFmtId="164" fontId="42" fillId="0" borderId="0" xfId="2" applyNumberFormat="1" applyFont="1" applyAlignment="1">
      <alignment horizontal="righ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7" fillId="0" borderId="0" xfId="10" applyFont="1"/>
    <xf numFmtId="0" fontId="77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8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4" fontId="82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1" fillId="0" borderId="0" xfId="0" applyFont="1"/>
    <xf numFmtId="164" fontId="81" fillId="0" borderId="0" xfId="0" applyNumberFormat="1" applyFont="1" applyAlignment="1">
      <alignment vertical="center"/>
    </xf>
    <xf numFmtId="164" fontId="84" fillId="0" borderId="0" xfId="0" applyNumberFormat="1" applyFont="1" applyAlignment="1">
      <alignment vertical="center"/>
    </xf>
    <xf numFmtId="0" fontId="84" fillId="0" borderId="0" xfId="0" applyFont="1" applyAlignment="1">
      <alignment vertical="center"/>
    </xf>
    <xf numFmtId="164" fontId="81" fillId="0" borderId="0" xfId="0" applyNumberFormat="1" applyFont="1" applyAlignment="1">
      <alignment horizontal="left"/>
    </xf>
    <xf numFmtId="0" fontId="84" fillId="0" borderId="0" xfId="0" applyFont="1" applyAlignment="1">
      <alignment horizontal="center" vertical="top"/>
    </xf>
    <xf numFmtId="0" fontId="81" fillId="0" borderId="0" xfId="0" applyFont="1" applyAlignment="1">
      <alignment horizontal="left" vertical="center"/>
    </xf>
    <xf numFmtId="164" fontId="81" fillId="0" borderId="0" xfId="0" applyNumberFormat="1" applyFont="1" applyAlignment="1">
      <alignment horizontal="left" vertical="center"/>
    </xf>
    <xf numFmtId="0" fontId="81" fillId="0" borderId="0" xfId="8" applyFont="1" applyAlignment="1">
      <alignment vertical="center"/>
    </xf>
    <xf numFmtId="0" fontId="84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5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7" fillId="8" borderId="0" xfId="0" applyFont="1" applyFill="1" applyAlignment="1">
      <alignment vertical="center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6" fillId="7" borderId="0" xfId="0" applyNumberFormat="1" applyFont="1" applyFill="1" applyAlignment="1">
      <alignment horizontal="center" vertical="center"/>
    </xf>
    <xf numFmtId="164" fontId="86" fillId="7" borderId="0" xfId="8" applyNumberFormat="1" applyFont="1" applyFill="1" applyAlignment="1">
      <alignment horizontal="right" vertical="center" wrapText="1" indent="4"/>
    </xf>
    <xf numFmtId="168" fontId="86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7" fillId="0" borderId="0" xfId="2" applyNumberFormat="1" applyFont="1" applyAlignment="1">
      <alignment horizontal="right" vertical="center" wrapText="1" indent="1"/>
    </xf>
    <xf numFmtId="164" fontId="88" fillId="0" borderId="0" xfId="2" applyNumberFormat="1" applyFont="1" applyAlignment="1">
      <alignment horizontal="right" vertical="center" wrapText="1" indent="2"/>
    </xf>
    <xf numFmtId="164" fontId="89" fillId="0" borderId="0" xfId="2" applyNumberFormat="1" applyFont="1" applyAlignment="1">
      <alignment horizontal="right" vertical="center" wrapText="1" indent="1"/>
    </xf>
    <xf numFmtId="164" fontId="90" fillId="8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0" fontId="93" fillId="8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167" fontId="94" fillId="0" borderId="0" xfId="2" applyNumberFormat="1" applyFont="1" applyAlignment="1">
      <alignment horizontal="right" vertical="center" wrapText="1" indent="2"/>
    </xf>
    <xf numFmtId="164" fontId="94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1" fillId="0" borderId="0" xfId="0" quotePrefix="1" applyFont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2" fillId="0" borderId="0" xfId="0" quotePrefix="1" applyNumberFormat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81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1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49" fontId="81" fillId="0" borderId="0" xfId="0" quotePrefix="1" applyNumberFormat="1" applyFont="1" applyAlignment="1">
      <alignment horizontal="center" vertical="top" wrapText="1"/>
    </xf>
    <xf numFmtId="49" fontId="81" fillId="0" borderId="0" xfId="0" quotePrefix="1" applyNumberFormat="1" applyFont="1" applyAlignment="1">
      <alignment horizontal="center" vertical="top"/>
    </xf>
    <xf numFmtId="49" fontId="81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1" fillId="0" borderId="0" xfId="8" applyFont="1" applyAlignment="1">
      <alignment horizontal="center" vertical="center"/>
    </xf>
    <xf numFmtId="0" fontId="81" fillId="0" borderId="0" xfId="8" applyFont="1" applyAlignment="1">
      <alignment horizontal="center" vertical="center" wrapText="1"/>
    </xf>
    <xf numFmtId="49" fontId="81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  <xf numFmtId="164" fontId="95" fillId="8" borderId="0" xfId="0" applyNumberFormat="1" applyFont="1" applyFill="1" applyAlignment="1">
      <alignment vertical="center"/>
    </xf>
    <xf numFmtId="164" fontId="96" fillId="8" borderId="0" xfId="0" applyNumberFormat="1" applyFont="1" applyFill="1" applyAlignment="1">
      <alignment vertical="center"/>
    </xf>
    <xf numFmtId="164" fontId="96" fillId="8" borderId="0" xfId="2" applyNumberFormat="1" applyFont="1" applyFill="1" applyAlignment="1">
      <alignment vertical="center" wrapText="1"/>
    </xf>
    <xf numFmtId="0" fontId="96" fillId="8" borderId="0" xfId="6" applyFont="1" applyFill="1" applyAlignment="1">
      <alignment vertical="center"/>
    </xf>
    <xf numFmtId="10" fontId="96" fillId="8" borderId="0" xfId="1" applyNumberFormat="1" applyFont="1" applyFill="1" applyBorder="1" applyAlignment="1">
      <alignment vertical="center"/>
    </xf>
    <xf numFmtId="164" fontId="96" fillId="8" borderId="0" xfId="6" applyNumberFormat="1" applyFont="1" applyFill="1" applyAlignment="1">
      <alignment vertical="center"/>
    </xf>
    <xf numFmtId="0" fontId="95" fillId="8" borderId="0" xfId="0" applyFont="1" applyFill="1" applyAlignment="1">
      <alignment horizontal="center" vertical="center" wrapText="1"/>
    </xf>
    <xf numFmtId="164" fontId="90" fillId="0" borderId="0" xfId="0" applyNumberFormat="1" applyFont="1" applyAlignment="1">
      <alignment vertical="center"/>
    </xf>
    <xf numFmtId="0" fontId="97" fillId="8" borderId="0" xfId="0" applyFont="1" applyFill="1" applyAlignment="1">
      <alignment horizontal="left" vertical="center" indent="1"/>
    </xf>
    <xf numFmtId="0" fontId="90" fillId="0" borderId="0" xfId="0" applyFont="1" applyAlignment="1">
      <alignment vertical="center"/>
    </xf>
    <xf numFmtId="164" fontId="98" fillId="0" borderId="0" xfId="0" applyNumberFormat="1" applyFont="1" applyAlignment="1">
      <alignment horizontal="left" vertical="center"/>
    </xf>
    <xf numFmtId="164" fontId="98" fillId="0" borderId="0" xfId="0" applyNumberFormat="1" applyFont="1" applyAlignment="1">
      <alignment vertical="center"/>
    </xf>
    <xf numFmtId="164" fontId="99" fillId="0" borderId="0" xfId="0" applyNumberFormat="1" applyFont="1" applyAlignment="1">
      <alignment horizontal="left" vertical="center"/>
    </xf>
    <xf numFmtId="164" fontId="99" fillId="0" borderId="0" xfId="0" applyNumberFormat="1" applyFont="1" applyAlignment="1">
      <alignment vertical="center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JUNIO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6627192671787808"/>
                  <c:y val="9.3359638188587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21773637271051"/>
                      <c:h val="0.18285807844240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3331328898222693"/>
                  <c:y val="-6.0688025955930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6367672398635581"/>
                  <c:y val="-5.97889273605910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73568833671"/>
                      <c:h val="0.25240320888776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18986765544048878"/>
                  <c:y val="0.118284477046020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595419587158"/>
                      <c:h val="0.1714626559579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17</c:v>
                </c:pt>
                <c:pt idx="1">
                  <c:v>2813</c:v>
                </c:pt>
                <c:pt idx="2">
                  <c:v>43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JUNIO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2.2544681162598494E-2"/>
                  <c:y val="6.2222528768772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54663079531661"/>
                      <c:h val="0.15017244883802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4.8501312333609874E-3"/>
                  <c:y val="-2.68072396793075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79629882320834"/>
                      <c:h val="0.12439771020315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9.0100241650358515E-3"/>
                  <c:y val="-0.101192837564916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048648176"/>
                      <c:h val="0.1386239339027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3.4312160922136264E-2"/>
                  <c:y val="-0.1070512302616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467100614203"/>
                      <c:h val="0.137212137900105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5.3597942863096944E-2"/>
                  <c:y val="-8.28414757695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4.5545379104471394E-2"/>
                  <c:y val="-1.2372906839462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2.7812444436632083E-2"/>
                  <c:y val="3.4759652562172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05132956589752"/>
                      <c:h val="0.156981403040740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2353784258302143E-2"/>
                  <c:y val="0.153862467580218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89956238883102"/>
                      <c:h val="0.19268438261030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11848255941667375"/>
                  <c:y val="0.1551726469198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25860578082301"/>
                      <c:h val="0.12228706766550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20355423514105381"/>
                  <c:y val="0.12879398433728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COMERCIO AL POR MAYOR Y AL POR MENOR; REPARACIÓN DE VEHÍCULOS AUTOMOTORES </c:v>
                </c:pt>
                <c:pt idx="3">
                  <c:v> TRANSPORTES, ALMACENAM. Y COMUN. </c:v>
                </c:pt>
                <c:pt idx="4">
                  <c:v> CONSTRUCCIÓN </c:v>
                </c:pt>
                <c:pt idx="5">
                  <c:v> HOTELES Y RESTAURANTES </c:v>
                </c:pt>
                <c:pt idx="6">
                  <c:v> EXPLOTACIÓN DE MINAS Y CANTERAS </c:v>
                </c:pt>
                <c:pt idx="7">
                  <c:v> OTRAS ACT.,SERV.COM.,SOC.Y PER. </c:v>
                </c:pt>
                <c:pt idx="8">
                  <c:v> ADM.PÚBLICA, PLANES DE SEG.,SOC.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620</c:v>
                </c:pt>
                <c:pt idx="1">
                  <c:v>429</c:v>
                </c:pt>
                <c:pt idx="2">
                  <c:v>314</c:v>
                </c:pt>
                <c:pt idx="3">
                  <c:v>290</c:v>
                </c:pt>
                <c:pt idx="4">
                  <c:v>229</c:v>
                </c:pt>
                <c:pt idx="5">
                  <c:v>213</c:v>
                </c:pt>
                <c:pt idx="6">
                  <c:v>209</c:v>
                </c:pt>
                <c:pt idx="7">
                  <c:v>167</c:v>
                </c:pt>
                <c:pt idx="8">
                  <c:v>159</c:v>
                </c:pt>
                <c:pt idx="9" formatCode="_(* #,##0_);_(* \(#,##0\);_(* &quot;-&quot;_);_(@_)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JUNIO 2024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10</c:v>
                </c:pt>
                <c:pt idx="1">
                  <c:v>1380</c:v>
                </c:pt>
                <c:pt idx="2">
                  <c:v>4</c:v>
                </c:pt>
                <c:pt idx="3">
                  <c:v>12</c:v>
                </c:pt>
                <c:pt idx="4">
                  <c:v>24</c:v>
                </c:pt>
                <c:pt idx="5">
                  <c:v>763</c:v>
                </c:pt>
                <c:pt idx="6">
                  <c:v>77</c:v>
                </c:pt>
                <c:pt idx="7">
                  <c:v>88</c:v>
                </c:pt>
                <c:pt idx="8">
                  <c:v>1</c:v>
                </c:pt>
                <c:pt idx="9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JUNIO 2024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13672569294402434"/>
                  <c:y val="3.015319723090752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8.2745238727920611E-2"/>
                  <c:y val="4.79759721211358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25798074969202"/>
                      <c:h val="0.165764793802963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0.10695321446057236"/>
                  <c:y val="2.737089580620253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2823176810080067"/>
                  <c:y val="5.662118591553541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19517336171352598"/>
                  <c:y val="6.543161797791027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059776396312906E-2"/>
                      <c:h val="0.10305640931080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0.18943212963117098"/>
                  <c:y val="7.53283711619041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66418672038202"/>
                      <c:h val="0.146691087081139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-5.0158175431024271E-2"/>
                  <c:y val="0.1239770820275826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688770048622421E-2"/>
                      <c:h val="0.109660884574162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8.2510900087281375E-2"/>
                  <c:y val="8.28070438280070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47064577628236"/>
                      <c:h val="0.13245784882045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3.9111736798503056E-2"/>
                  <c:y val="-2.531353527366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98745487815146"/>
                      <c:h val="0.23074839786068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5.7290062075158792E-2"/>
                  <c:y val="-2.88757410088269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OTROS</c:v>
                </c:pt>
                <c:pt idx="3">
                  <c:v>MANO (CON EXCEPCIÓN DE LOS DEDOS SOLOS)</c:v>
                </c:pt>
                <c:pt idx="4">
                  <c:v>RODILLA</c:v>
                </c:pt>
                <c:pt idx="5">
                  <c:v>REGIÓN LUMBOSACRA (COLUMNA VERTEBRAL Y MUSCULAR ADYACENTES)</c:v>
                </c:pt>
                <c:pt idx="6">
                  <c:v>TOBILLO</c:v>
                </c:pt>
                <c:pt idx="7">
                  <c:v>CABEZA, UBICACIONES MÚLTIPLES</c:v>
                </c:pt>
                <c:pt idx="8">
                  <c:v>UBICACIONES MÚLTIPLES, COMPROMISO DE DOS O MAS ZONAS AFECTADAS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473</c:v>
                </c:pt>
                <c:pt idx="1">
                  <c:v>290</c:v>
                </c:pt>
                <c:pt idx="2">
                  <c:v>256</c:v>
                </c:pt>
                <c:pt idx="3">
                  <c:v>175</c:v>
                </c:pt>
                <c:pt idx="4">
                  <c:v>161</c:v>
                </c:pt>
                <c:pt idx="5">
                  <c:v>154</c:v>
                </c:pt>
                <c:pt idx="6">
                  <c:v>151</c:v>
                </c:pt>
                <c:pt idx="7">
                  <c:v>148</c:v>
                </c:pt>
                <c:pt idx="8">
                  <c:v>119</c:v>
                </c:pt>
                <c:pt idx="9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JUNIO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'C-8'!$A$8:$A$29</c:f>
              <c:strCache>
                <c:ptCount val="22"/>
                <c:pt idx="1">
                  <c:v>CONTUSIONES</c:v>
                </c:pt>
                <c:pt idx="2">
                  <c:v>OTROS</c:v>
                </c:pt>
                <c:pt idx="3">
                  <c:v>TORCEDURAS Y ESGUINCES</c:v>
                </c:pt>
                <c:pt idx="4">
                  <c:v>TRAUMATISMOS INTERNOS</c:v>
                </c:pt>
                <c:pt idx="5">
                  <c:v>CUERPO EXTRAÑO EN OJOS</c:v>
                </c:pt>
                <c:pt idx="6">
                  <c:v>HERIDAS CORTANTES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HERIDAS PUNZANTES</c:v>
                </c:pt>
                <c:pt idx="11">
                  <c:v>HERIDA DE TEJIDOS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ESCORIACIONES</c:v>
                </c:pt>
                <c:pt idx="16">
                  <c:v>EFECTOS DE ELECTRICIDAD</c:v>
                </c:pt>
                <c:pt idx="17">
                  <c:v>EFECTOS DE LAS RADIACIONES</c:v>
                </c:pt>
                <c:pt idx="18">
                  <c:v>ASFIXIA</c:v>
                </c:pt>
                <c:pt idx="19">
                  <c:v>DISFUNCIONES ORGÁNICAS</c:v>
                </c:pt>
                <c:pt idx="20">
                  <c:v>HERIDA DE BALA</c:v>
                </c:pt>
                <c:pt idx="21">
                  <c:v>INTOXICACIONES POR PLAGUICIDAS</c:v>
                </c:pt>
              </c:strCache>
            </c:strRef>
          </c:cat>
          <c:val>
            <c:numRef>
              <c:f>'C-8'!$D$8:$D$29</c:f>
              <c:numCache>
                <c:formatCode>_(* #\ ##0_);_(* \(#\ ##0\);_(* "-"_);_(@_)</c:formatCode>
                <c:ptCount val="22"/>
                <c:pt idx="1">
                  <c:v>770</c:v>
                </c:pt>
                <c:pt idx="2">
                  <c:v>414</c:v>
                </c:pt>
                <c:pt idx="3">
                  <c:v>310</c:v>
                </c:pt>
                <c:pt idx="4">
                  <c:v>308</c:v>
                </c:pt>
                <c:pt idx="5">
                  <c:v>226</c:v>
                </c:pt>
                <c:pt idx="6">
                  <c:v>226</c:v>
                </c:pt>
                <c:pt idx="7">
                  <c:v>188</c:v>
                </c:pt>
                <c:pt idx="8">
                  <c:v>105</c:v>
                </c:pt>
                <c:pt idx="9">
                  <c:v>66</c:v>
                </c:pt>
                <c:pt idx="10">
                  <c:v>61</c:v>
                </c:pt>
                <c:pt idx="11">
                  <c:v>59</c:v>
                </c:pt>
                <c:pt idx="12">
                  <c:v>30</c:v>
                </c:pt>
                <c:pt idx="13">
                  <c:v>19</c:v>
                </c:pt>
                <c:pt idx="14">
                  <c:v>11</c:v>
                </c:pt>
                <c:pt idx="15">
                  <c:v>9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JUNIO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5060701291486403"/>
          <c:y val="4.7256650264530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1.6269282676224409E-2"/>
                  <c:y val="-2.49574023977494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2.0382781140074652E-2"/>
                  <c:y val="7.7044940637870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5640579988025"/>
                      <c:h val="9.82791095757902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3.2546112163716112E-2"/>
                  <c:y val="8.35326000318826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1035411043123"/>
                      <c:h val="0.14688037342966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8.4765620486096701E-3"/>
                  <c:y val="-7.78950936282635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3635663719476"/>
                      <c:h val="0.131322831973591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5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17</c:v>
                </c:pt>
                <c:pt idx="1">
                  <c:v>2252</c:v>
                </c:pt>
                <c:pt idx="2">
                  <c:v>1</c:v>
                </c:pt>
                <c:pt idx="3">
                  <c:v>177</c:v>
                </c:pt>
                <c:pt idx="4">
                  <c:v>13</c:v>
                </c:pt>
                <c:pt idx="5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JUNIO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0.13309082554939738"/>
                  <c:y val="-0.263149590995509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74868196875334"/>
                      <c:h val="0.14872710913657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1604412944118805"/>
                  <c:y val="-9.2248441695270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25430240471323"/>
                      <c:h val="0.130147189817930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6744015595871856"/>
                  <c:y val="-1.0945798854855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0375408609033"/>
                      <c:h val="0.1416512347229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874683453170552"/>
                  <c:y val="8.4208127205071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344429572759"/>
                      <c:h val="0.13435465223544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3.9378974469084171E-2"/>
                  <c:y val="7.86162158847432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868365517043016E-2"/>
                      <c:h val="0.106838831299206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1181191977851668"/>
                  <c:y val="3.4675088640062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71671044560876"/>
                      <c:h val="0.133432436104351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0023404510067151"/>
                  <c:y val="-3.20357108306606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614515879816266E-2"/>
                      <c:h val="8.9623072901330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14620879693089733"/>
                  <c:y val="-2.72355674431030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93603449322693"/>
                      <c:h val="0.10266632318580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6.1146143916012273E-2"/>
                  <c:y val="-8.6905482672569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'C-13'!$A$7:$A$13</c:f>
              <c:strCache>
                <c:ptCount val="7"/>
                <c:pt idx="0">
                  <c:v>ATRAPAMIENTO SIN DAÑO (DENTRO, FUERA, ENTRE, DEBAJO)</c:v>
                </c:pt>
                <c:pt idx="1">
                  <c:v>CAÍDAS DE CARGAS IZADAS (CONTENEDORES, PAQUETES DESCARGAS, ETC)</c:v>
                </c:pt>
                <c:pt idx="2">
                  <c:v>CHOQUE DE VEHÍCULOS DE TRABAJO</c:v>
                </c:pt>
                <c:pt idx="3">
                  <c:v>DERRUMBES (ZANJAS, TALUDES, CALZADURAS,EXCAVACIONES,DE TERRENOS EN GENERAL, ETC)</c:v>
                </c:pt>
                <c:pt idx="4">
                  <c:v>INCENDIOS</c:v>
                </c:pt>
                <c:pt idx="5">
                  <c:v>INCURSIONES TERRORISTAS/ATENTADOS/SABOTAJES</c:v>
                </c:pt>
                <c:pt idx="6">
                  <c:v>OTROS</c:v>
                </c:pt>
              </c:strCache>
            </c:strRef>
          </c:cat>
          <c:val>
            <c:numRef>
              <c:f>'C-13'!$B$7:$B$13</c:f>
              <c:numCache>
                <c:formatCode>_(* #,##0_);_(* \(#,##0\);_(* "-"_);_(@_)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117695</xdr:colOff>
      <xdr:row>26</xdr:row>
      <xdr:rowOff>112700</xdr:rowOff>
    </xdr:from>
    <xdr:to>
      <xdr:col>5</xdr:col>
      <xdr:colOff>622456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886189</xdr:colOff>
      <xdr:row>49</xdr:row>
      <xdr:rowOff>76046</xdr:rowOff>
    </xdr:from>
    <xdr:to>
      <xdr:col>2</xdr:col>
      <xdr:colOff>160734</xdr:colOff>
      <xdr:row>57</xdr:row>
      <xdr:rowOff>26039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32</xdr:row>
      <xdr:rowOff>76200</xdr:rowOff>
    </xdr:from>
    <xdr:to>
      <xdr:col>3</xdr:col>
      <xdr:colOff>379347</xdr:colOff>
      <xdr:row>48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597775</xdr:colOff>
      <xdr:row>16</xdr:row>
      <xdr:rowOff>126401</xdr:rowOff>
    </xdr:from>
    <xdr:to>
      <xdr:col>4</xdr:col>
      <xdr:colOff>229914</xdr:colOff>
      <xdr:row>28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331304</xdr:colOff>
      <xdr:row>15</xdr:row>
      <xdr:rowOff>194960</xdr:rowOff>
    </xdr:from>
    <xdr:to>
      <xdr:col>3</xdr:col>
      <xdr:colOff>952500</xdr:colOff>
      <xdr:row>31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1"/>
  <sheetViews>
    <sheetView showGridLines="0" zoomScale="115" zoomScaleNormal="115" zoomScaleSheetLayoutView="110" workbookViewId="0">
      <selection activeCell="R24" sqref="R24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13"/>
      <c r="B1" s="261" t="s">
        <v>147</v>
      </c>
      <c r="C1" s="261"/>
      <c r="D1" s="261"/>
      <c r="E1" s="261"/>
      <c r="F1" s="261"/>
      <c r="G1" s="261"/>
      <c r="H1" s="213"/>
      <c r="I1" s="37"/>
    </row>
    <row r="2" spans="1:18" ht="13.5" customHeight="1" x14ac:dyDescent="0.2">
      <c r="A2" s="213"/>
      <c r="B2" s="213" t="s">
        <v>82</v>
      </c>
      <c r="C2" s="213"/>
      <c r="D2" s="213"/>
      <c r="E2" s="213"/>
      <c r="F2" s="213"/>
      <c r="G2" s="213"/>
      <c r="H2" s="213"/>
      <c r="J2" s="38" t="s">
        <v>150</v>
      </c>
    </row>
    <row r="3" spans="1:18" s="39" customFormat="1" ht="13.5" customHeight="1" x14ac:dyDescent="0.2">
      <c r="A3" s="262" t="s">
        <v>314</v>
      </c>
      <c r="B3" s="262"/>
      <c r="C3" s="262"/>
      <c r="D3" s="262"/>
      <c r="E3" s="262"/>
      <c r="F3" s="262"/>
      <c r="G3" s="262"/>
      <c r="H3" s="262"/>
      <c r="I3" s="38"/>
      <c r="J3" s="38"/>
      <c r="K3" s="38"/>
      <c r="L3" s="38"/>
    </row>
    <row r="4" spans="1:18" s="39" customFormat="1" ht="13.5" customHeight="1" x14ac:dyDescent="0.2">
      <c r="A4" s="213"/>
      <c r="B4" s="265" t="s">
        <v>310</v>
      </c>
      <c r="C4" s="265"/>
      <c r="D4" s="265"/>
      <c r="E4" s="265"/>
      <c r="F4" s="265"/>
      <c r="G4" s="265"/>
      <c r="H4" s="214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30"/>
      <c r="D5" s="230"/>
      <c r="E5" s="230"/>
      <c r="F5" s="230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64" t="s">
        <v>162</v>
      </c>
      <c r="C6" s="263" t="s">
        <v>34</v>
      </c>
      <c r="D6" s="263"/>
      <c r="E6" s="263"/>
      <c r="F6" s="263"/>
      <c r="G6" s="264" t="s">
        <v>0</v>
      </c>
      <c r="I6" s="38"/>
      <c r="J6" s="150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64"/>
      <c r="C7" s="53" t="s">
        <v>268</v>
      </c>
      <c r="D7" s="53" t="s">
        <v>29</v>
      </c>
      <c r="E7" s="53" t="s">
        <v>43</v>
      </c>
      <c r="F7" s="53" t="s">
        <v>31</v>
      </c>
      <c r="G7" s="264"/>
      <c r="I7" s="38"/>
      <c r="J7" s="150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41"/>
      <c r="H8" s="38"/>
      <c r="I8" s="38"/>
      <c r="J8" s="150"/>
      <c r="K8" s="155"/>
      <c r="L8" s="3"/>
      <c r="M8" s="2"/>
      <c r="N8" s="156"/>
      <c r="O8" s="156"/>
      <c r="P8" s="156"/>
      <c r="Q8" s="156"/>
      <c r="R8" s="2"/>
    </row>
    <row r="9" spans="1:18" s="39" customFormat="1" ht="12" customHeight="1" x14ac:dyDescent="0.2">
      <c r="B9" s="187" t="s">
        <v>274</v>
      </c>
      <c r="C9" s="200">
        <v>0</v>
      </c>
      <c r="D9" s="200">
        <v>0</v>
      </c>
      <c r="E9" s="200">
        <v>0</v>
      </c>
      <c r="F9" s="200">
        <v>0</v>
      </c>
      <c r="G9" s="203">
        <f t="shared" ref="G9:G32" si="0">SUM(C9:F9)</f>
        <v>0</v>
      </c>
      <c r="H9" s="38"/>
      <c r="J9" s="151"/>
      <c r="K9" s="3"/>
      <c r="L9" s="3"/>
      <c r="M9" s="2"/>
      <c r="N9" s="156"/>
      <c r="O9" s="156"/>
      <c r="P9" s="156"/>
      <c r="Q9" s="156"/>
      <c r="R9" s="2"/>
    </row>
    <row r="10" spans="1:18" s="39" customFormat="1" ht="12" customHeight="1" x14ac:dyDescent="0.2">
      <c r="B10" s="186" t="s">
        <v>315</v>
      </c>
      <c r="C10" s="200">
        <v>1</v>
      </c>
      <c r="D10" s="200">
        <v>189</v>
      </c>
      <c r="E10" s="200">
        <v>4</v>
      </c>
      <c r="F10" s="200">
        <v>0</v>
      </c>
      <c r="G10" s="203">
        <f t="shared" si="0"/>
        <v>194</v>
      </c>
      <c r="H10" s="38"/>
      <c r="I10" s="38"/>
      <c r="J10" s="151"/>
      <c r="K10" s="157"/>
      <c r="L10" s="3"/>
      <c r="M10" s="2"/>
      <c r="N10" s="156"/>
      <c r="O10" s="156"/>
      <c r="P10" s="156"/>
      <c r="Q10" s="156"/>
      <c r="R10" s="2"/>
    </row>
    <row r="11" spans="1:18" s="39" customFormat="1" ht="12" customHeight="1" x14ac:dyDescent="0.2">
      <c r="B11" s="186" t="s">
        <v>316</v>
      </c>
      <c r="C11" s="200">
        <v>0</v>
      </c>
      <c r="D11" s="200">
        <v>14</v>
      </c>
      <c r="E11" s="200">
        <v>0</v>
      </c>
      <c r="F11" s="200">
        <v>0</v>
      </c>
      <c r="G11" s="203">
        <f t="shared" si="0"/>
        <v>14</v>
      </c>
      <c r="H11" s="38"/>
      <c r="I11" s="38"/>
      <c r="J11" s="151"/>
      <c r="K11" s="3"/>
      <c r="L11" s="3"/>
      <c r="M11" s="2"/>
      <c r="N11" s="156"/>
      <c r="O11" s="156"/>
      <c r="P11" s="156"/>
      <c r="Q11" s="156"/>
      <c r="R11" s="2"/>
    </row>
    <row r="12" spans="1:18" s="39" customFormat="1" ht="12" customHeight="1" x14ac:dyDescent="0.2">
      <c r="B12" s="186" t="s">
        <v>317</v>
      </c>
      <c r="C12" s="200">
        <v>0</v>
      </c>
      <c r="D12" s="200">
        <v>237</v>
      </c>
      <c r="E12" s="200">
        <v>0</v>
      </c>
      <c r="F12" s="200">
        <v>0</v>
      </c>
      <c r="G12" s="203">
        <f t="shared" si="0"/>
        <v>237</v>
      </c>
      <c r="H12" s="38"/>
      <c r="I12" s="38"/>
      <c r="J12" s="151"/>
      <c r="K12" s="3"/>
      <c r="L12" s="3"/>
      <c r="M12" s="2"/>
      <c r="N12" s="156"/>
      <c r="O12" s="156"/>
      <c r="P12" s="156"/>
      <c r="Q12" s="156"/>
      <c r="R12" s="2"/>
    </row>
    <row r="13" spans="1:18" s="39" customFormat="1" ht="12" customHeight="1" x14ac:dyDescent="0.2">
      <c r="B13" s="186" t="s">
        <v>318</v>
      </c>
      <c r="C13" s="200">
        <v>0</v>
      </c>
      <c r="D13" s="200">
        <v>3</v>
      </c>
      <c r="E13" s="200">
        <v>0</v>
      </c>
      <c r="F13" s="200">
        <v>0</v>
      </c>
      <c r="G13" s="203">
        <f t="shared" si="0"/>
        <v>3</v>
      </c>
      <c r="H13" s="38"/>
      <c r="I13" s="38"/>
      <c r="J13" s="151"/>
      <c r="K13" s="3"/>
      <c r="L13" s="3"/>
      <c r="M13" s="2"/>
      <c r="N13" s="156"/>
      <c r="O13" s="156"/>
      <c r="P13" s="156"/>
      <c r="Q13" s="156"/>
      <c r="R13" s="2"/>
    </row>
    <row r="14" spans="1:18" s="39" customFormat="1" ht="12" customHeight="1" x14ac:dyDescent="0.2">
      <c r="B14" s="186" t="s">
        <v>319</v>
      </c>
      <c r="C14" s="200">
        <v>0</v>
      </c>
      <c r="D14" s="200">
        <v>3</v>
      </c>
      <c r="E14" s="200">
        <v>0</v>
      </c>
      <c r="F14" s="200">
        <v>0</v>
      </c>
      <c r="G14" s="203">
        <f t="shared" si="0"/>
        <v>3</v>
      </c>
      <c r="H14" s="38"/>
      <c r="I14" s="38"/>
      <c r="J14" s="151"/>
      <c r="K14" s="3"/>
      <c r="L14" s="3"/>
      <c r="M14" s="2"/>
      <c r="N14" s="156"/>
      <c r="O14" s="156"/>
      <c r="P14" s="156"/>
      <c r="Q14" s="156"/>
      <c r="R14" s="2"/>
    </row>
    <row r="15" spans="1:18" s="39" customFormat="1" ht="12" customHeight="1" x14ac:dyDescent="0.2">
      <c r="B15" s="186" t="s">
        <v>320</v>
      </c>
      <c r="C15" s="200">
        <v>1</v>
      </c>
      <c r="D15" s="200">
        <v>162</v>
      </c>
      <c r="E15" s="200">
        <v>2</v>
      </c>
      <c r="F15" s="200">
        <v>0</v>
      </c>
      <c r="G15" s="203">
        <f t="shared" si="0"/>
        <v>165</v>
      </c>
      <c r="H15" s="38"/>
      <c r="I15" s="38"/>
      <c r="J15" s="151"/>
      <c r="K15" s="3"/>
      <c r="L15" s="3"/>
      <c r="M15" s="2"/>
      <c r="N15" s="156"/>
      <c r="O15" s="156"/>
      <c r="P15" s="156"/>
      <c r="Q15" s="156"/>
      <c r="R15" s="2"/>
    </row>
    <row r="16" spans="1:18" s="39" customFormat="1" ht="12" customHeight="1" x14ac:dyDescent="0.2">
      <c r="B16" s="186" t="s">
        <v>321</v>
      </c>
      <c r="C16" s="200">
        <v>1</v>
      </c>
      <c r="D16" s="200">
        <v>20</v>
      </c>
      <c r="E16" s="200">
        <v>0</v>
      </c>
      <c r="F16" s="200">
        <v>1</v>
      </c>
      <c r="G16" s="203">
        <f t="shared" si="0"/>
        <v>22</v>
      </c>
      <c r="H16" s="38"/>
      <c r="I16" s="38"/>
      <c r="J16" s="151"/>
      <c r="K16" s="3"/>
      <c r="L16" s="3"/>
      <c r="M16" s="2"/>
      <c r="N16" s="156"/>
      <c r="O16" s="156"/>
      <c r="P16" s="156"/>
      <c r="Q16" s="156"/>
      <c r="R16" s="2"/>
    </row>
    <row r="17" spans="2:18" ht="12" customHeight="1" x14ac:dyDescent="0.2">
      <c r="B17" s="186" t="s">
        <v>322</v>
      </c>
      <c r="C17" s="200">
        <v>1</v>
      </c>
      <c r="D17" s="200">
        <v>18</v>
      </c>
      <c r="E17" s="200">
        <v>3</v>
      </c>
      <c r="F17" s="200">
        <v>0</v>
      </c>
      <c r="G17" s="203">
        <f t="shared" si="0"/>
        <v>22</v>
      </c>
      <c r="J17" s="151"/>
      <c r="K17" s="3"/>
      <c r="L17" s="3"/>
      <c r="M17" s="3"/>
      <c r="N17" s="156"/>
      <c r="O17" s="156"/>
      <c r="P17" s="156"/>
      <c r="Q17" s="156"/>
      <c r="R17" s="3"/>
    </row>
    <row r="18" spans="2:18" ht="12" customHeight="1" x14ac:dyDescent="0.2">
      <c r="B18" s="186" t="s">
        <v>323</v>
      </c>
      <c r="C18" s="200">
        <v>0</v>
      </c>
      <c r="D18" s="200">
        <v>1</v>
      </c>
      <c r="E18" s="200">
        <v>1</v>
      </c>
      <c r="F18" s="200">
        <v>0</v>
      </c>
      <c r="G18" s="203">
        <f t="shared" si="0"/>
        <v>2</v>
      </c>
      <c r="J18" s="151"/>
      <c r="K18" s="3"/>
      <c r="L18" s="3"/>
      <c r="M18" s="3"/>
      <c r="N18" s="156"/>
      <c r="O18" s="156"/>
      <c r="P18" s="156"/>
      <c r="Q18" s="156"/>
      <c r="R18" s="3"/>
    </row>
    <row r="19" spans="2:18" s="39" customFormat="1" ht="12" customHeight="1" x14ac:dyDescent="0.2">
      <c r="B19" s="186" t="s">
        <v>324</v>
      </c>
      <c r="C19" s="200">
        <v>2</v>
      </c>
      <c r="D19" s="200">
        <v>11</v>
      </c>
      <c r="E19" s="200">
        <v>1</v>
      </c>
      <c r="F19" s="200">
        <v>0</v>
      </c>
      <c r="G19" s="203">
        <f t="shared" si="0"/>
        <v>14</v>
      </c>
      <c r="H19" s="38"/>
      <c r="I19" s="38"/>
      <c r="J19" s="151"/>
      <c r="K19" s="3"/>
      <c r="L19" s="3"/>
      <c r="M19" s="2"/>
      <c r="N19" s="156"/>
      <c r="O19" s="156"/>
      <c r="P19" s="156"/>
      <c r="Q19" s="156"/>
      <c r="R19" s="2"/>
    </row>
    <row r="20" spans="2:18" s="39" customFormat="1" ht="12" customHeight="1" x14ac:dyDescent="0.2">
      <c r="B20" s="186" t="s">
        <v>325</v>
      </c>
      <c r="C20" s="200">
        <v>1</v>
      </c>
      <c r="D20" s="200">
        <v>37</v>
      </c>
      <c r="E20" s="200">
        <v>0</v>
      </c>
      <c r="F20" s="200">
        <v>0</v>
      </c>
      <c r="G20" s="203">
        <f t="shared" si="0"/>
        <v>38</v>
      </c>
      <c r="H20" s="38"/>
      <c r="I20" s="38"/>
      <c r="J20" s="151"/>
      <c r="K20" s="3"/>
      <c r="L20" s="3"/>
      <c r="M20" s="2"/>
      <c r="N20" s="156"/>
      <c r="O20" s="156"/>
      <c r="P20" s="156"/>
      <c r="Q20" s="156"/>
      <c r="R20" s="2"/>
    </row>
    <row r="21" spans="2:18" s="39" customFormat="1" ht="12" customHeight="1" x14ac:dyDescent="0.2">
      <c r="B21" s="186" t="s">
        <v>326</v>
      </c>
      <c r="C21" s="200">
        <v>3</v>
      </c>
      <c r="D21" s="200">
        <v>44</v>
      </c>
      <c r="E21" s="200">
        <v>4</v>
      </c>
      <c r="F21" s="200">
        <v>0</v>
      </c>
      <c r="G21" s="203">
        <f t="shared" si="0"/>
        <v>51</v>
      </c>
      <c r="H21" s="38"/>
      <c r="I21" s="38"/>
      <c r="J21" s="152"/>
      <c r="K21" s="3"/>
      <c r="L21" s="3"/>
      <c r="M21" s="2"/>
      <c r="N21" s="156"/>
      <c r="O21" s="156"/>
      <c r="P21" s="156"/>
      <c r="Q21" s="156"/>
      <c r="R21" s="2"/>
    </row>
    <row r="22" spans="2:18" s="39" customFormat="1" ht="12" customHeight="1" x14ac:dyDescent="0.2">
      <c r="B22" s="186" t="s">
        <v>327</v>
      </c>
      <c r="C22" s="200">
        <v>0</v>
      </c>
      <c r="D22" s="200">
        <v>12</v>
      </c>
      <c r="E22" s="200">
        <v>1</v>
      </c>
      <c r="F22" s="200">
        <v>0</v>
      </c>
      <c r="G22" s="203">
        <f t="shared" si="0"/>
        <v>13</v>
      </c>
      <c r="H22" s="38"/>
      <c r="I22" s="38"/>
      <c r="J22" s="151"/>
      <c r="K22" s="3"/>
      <c r="L22" s="3"/>
      <c r="M22" s="2"/>
      <c r="N22" s="156"/>
      <c r="O22" s="156"/>
      <c r="P22" s="156"/>
      <c r="Q22" s="156"/>
      <c r="R22" s="2"/>
    </row>
    <row r="23" spans="2:18" s="39" customFormat="1" ht="12" customHeight="1" x14ac:dyDescent="0.2">
      <c r="B23" s="186" t="s">
        <v>328</v>
      </c>
      <c r="C23" s="200">
        <v>6</v>
      </c>
      <c r="D23" s="200">
        <v>1903</v>
      </c>
      <c r="E23" s="200">
        <v>21</v>
      </c>
      <c r="F23" s="200">
        <v>5</v>
      </c>
      <c r="G23" s="203">
        <f t="shared" si="0"/>
        <v>1935</v>
      </c>
      <c r="H23" s="38"/>
      <c r="I23" s="38"/>
      <c r="J23" s="151"/>
      <c r="K23" s="3"/>
      <c r="L23" s="3"/>
      <c r="M23" s="2"/>
      <c r="N23" s="156"/>
      <c r="O23" s="156"/>
      <c r="P23" s="156"/>
      <c r="Q23" s="156"/>
      <c r="R23" s="2"/>
    </row>
    <row r="24" spans="2:18" s="39" customFormat="1" ht="12" customHeight="1" x14ac:dyDescent="0.2">
      <c r="B24" s="186" t="s">
        <v>329</v>
      </c>
      <c r="C24" s="200">
        <v>0</v>
      </c>
      <c r="D24" s="200">
        <v>36</v>
      </c>
      <c r="E24" s="200">
        <v>0</v>
      </c>
      <c r="F24" s="200">
        <v>0</v>
      </c>
      <c r="G24" s="203">
        <f t="shared" si="0"/>
        <v>36</v>
      </c>
      <c r="H24" s="38"/>
      <c r="I24" s="38"/>
      <c r="J24" s="151"/>
      <c r="K24" s="3"/>
      <c r="L24" s="3"/>
      <c r="M24" s="2"/>
      <c r="N24" s="156"/>
      <c r="O24" s="156"/>
      <c r="P24" s="156"/>
      <c r="Q24" s="156"/>
      <c r="R24" s="2"/>
    </row>
    <row r="25" spans="2:18" s="39" customFormat="1" ht="12" customHeight="1" x14ac:dyDescent="0.2">
      <c r="B25" s="186" t="s">
        <v>293</v>
      </c>
      <c r="C25" s="200">
        <v>1</v>
      </c>
      <c r="D25" s="200">
        <v>16</v>
      </c>
      <c r="E25" s="200">
        <v>1</v>
      </c>
      <c r="F25" s="200">
        <v>0</v>
      </c>
      <c r="G25" s="203">
        <f t="shared" si="0"/>
        <v>18</v>
      </c>
      <c r="H25" s="38"/>
      <c r="I25" s="38"/>
      <c r="J25" s="151"/>
      <c r="K25" s="3"/>
      <c r="L25" s="3"/>
      <c r="M25" s="2"/>
      <c r="N25" s="156"/>
      <c r="O25" s="156"/>
      <c r="P25" s="156"/>
      <c r="Q25" s="156"/>
      <c r="R25" s="2"/>
    </row>
    <row r="26" spans="2:18" s="39" customFormat="1" ht="12" customHeight="1" x14ac:dyDescent="0.2">
      <c r="B26" s="186" t="s">
        <v>294</v>
      </c>
      <c r="C26" s="200">
        <v>0</v>
      </c>
      <c r="D26" s="200">
        <v>41</v>
      </c>
      <c r="E26" s="200">
        <v>0</v>
      </c>
      <c r="F26" s="200">
        <v>0</v>
      </c>
      <c r="G26" s="203">
        <f t="shared" si="0"/>
        <v>41</v>
      </c>
      <c r="H26" s="38"/>
      <c r="I26" s="38"/>
      <c r="J26" s="151"/>
      <c r="K26" s="3"/>
      <c r="L26" s="3"/>
      <c r="M26" s="2"/>
      <c r="N26" s="156"/>
      <c r="O26" s="156"/>
      <c r="P26" s="156"/>
      <c r="Q26" s="156"/>
      <c r="R26" s="2"/>
    </row>
    <row r="27" spans="2:18" ht="12" customHeight="1" x14ac:dyDescent="0.2">
      <c r="B27" s="186" t="s">
        <v>295</v>
      </c>
      <c r="C27" s="200">
        <v>0</v>
      </c>
      <c r="D27" s="200">
        <v>26</v>
      </c>
      <c r="E27" s="200">
        <v>0</v>
      </c>
      <c r="F27" s="200">
        <v>0</v>
      </c>
      <c r="G27" s="203">
        <f t="shared" si="0"/>
        <v>26</v>
      </c>
      <c r="H27" s="37"/>
      <c r="J27" s="153"/>
      <c r="K27" s="3"/>
      <c r="L27" s="3"/>
      <c r="M27" s="3"/>
      <c r="N27" s="156"/>
      <c r="O27" s="156"/>
      <c r="P27" s="156"/>
      <c r="Q27" s="156"/>
      <c r="R27" s="3"/>
    </row>
    <row r="28" spans="2:18" ht="12" customHeight="1" x14ac:dyDescent="0.2">
      <c r="B28" s="186" t="s">
        <v>287</v>
      </c>
      <c r="C28" s="200">
        <v>0</v>
      </c>
      <c r="D28" s="200">
        <v>7</v>
      </c>
      <c r="E28" s="200">
        <v>1</v>
      </c>
      <c r="F28" s="200">
        <v>0</v>
      </c>
      <c r="G28" s="203">
        <f t="shared" si="0"/>
        <v>8</v>
      </c>
      <c r="J28" s="150"/>
      <c r="K28" s="3"/>
      <c r="L28" s="3"/>
      <c r="M28" s="3"/>
      <c r="N28" s="156"/>
      <c r="O28" s="156"/>
      <c r="P28" s="156"/>
      <c r="Q28" s="156"/>
      <c r="R28" s="3"/>
    </row>
    <row r="29" spans="2:18" ht="12" customHeight="1" x14ac:dyDescent="0.2">
      <c r="B29" s="186" t="s">
        <v>330</v>
      </c>
      <c r="C29" s="200">
        <v>0</v>
      </c>
      <c r="D29" s="200">
        <v>1</v>
      </c>
      <c r="E29" s="200">
        <v>1</v>
      </c>
      <c r="F29" s="200">
        <v>0</v>
      </c>
      <c r="G29" s="203">
        <f t="shared" si="0"/>
        <v>2</v>
      </c>
      <c r="J29" s="150"/>
      <c r="K29" s="3"/>
      <c r="L29" s="3"/>
      <c r="M29" s="3"/>
      <c r="N29" s="156"/>
      <c r="O29" s="156"/>
      <c r="P29" s="156"/>
      <c r="Q29" s="156"/>
      <c r="R29" s="3"/>
    </row>
    <row r="30" spans="2:18" ht="12" customHeight="1" x14ac:dyDescent="0.2">
      <c r="B30" s="186" t="s">
        <v>296</v>
      </c>
      <c r="C30" s="200">
        <v>0</v>
      </c>
      <c r="D30" s="200">
        <v>24</v>
      </c>
      <c r="E30" s="200">
        <v>3</v>
      </c>
      <c r="F30" s="200">
        <v>0</v>
      </c>
      <c r="G30" s="203">
        <f t="shared" si="0"/>
        <v>27</v>
      </c>
      <c r="J30" s="150"/>
      <c r="K30" s="3"/>
      <c r="L30" s="3"/>
      <c r="M30" s="3"/>
      <c r="N30" s="156"/>
      <c r="O30" s="156"/>
      <c r="P30" s="156"/>
      <c r="Q30" s="156"/>
      <c r="R30" s="3"/>
    </row>
    <row r="31" spans="2:18" ht="12" customHeight="1" x14ac:dyDescent="0.2">
      <c r="B31" s="186" t="s">
        <v>300</v>
      </c>
      <c r="C31" s="200">
        <v>0</v>
      </c>
      <c r="D31" s="200">
        <v>1</v>
      </c>
      <c r="E31" s="200">
        <v>0</v>
      </c>
      <c r="F31" s="200">
        <v>0</v>
      </c>
      <c r="G31" s="203">
        <f t="shared" si="0"/>
        <v>1</v>
      </c>
      <c r="J31" s="150"/>
      <c r="K31" s="3"/>
      <c r="L31" s="3"/>
      <c r="M31" s="3"/>
      <c r="N31" s="156"/>
      <c r="O31" s="156"/>
      <c r="P31" s="156"/>
      <c r="Q31" s="156"/>
      <c r="R31" s="3"/>
    </row>
    <row r="32" spans="2:18" ht="12" customHeight="1" x14ac:dyDescent="0.2">
      <c r="B32" s="186" t="s">
        <v>297</v>
      </c>
      <c r="C32" s="200">
        <v>0</v>
      </c>
      <c r="D32" s="200">
        <v>7</v>
      </c>
      <c r="E32" s="200">
        <v>0</v>
      </c>
      <c r="F32" s="200">
        <v>0</v>
      </c>
      <c r="G32" s="203">
        <f t="shared" si="0"/>
        <v>7</v>
      </c>
      <c r="J32" s="150"/>
      <c r="K32" s="3"/>
      <c r="L32" s="3"/>
      <c r="M32" s="3"/>
      <c r="N32" s="156"/>
      <c r="O32" s="156"/>
      <c r="P32" s="156"/>
      <c r="Q32" s="156"/>
      <c r="R32" s="3"/>
    </row>
    <row r="33" spans="2:18" ht="7.5" customHeight="1" x14ac:dyDescent="0.2">
      <c r="B33" s="163"/>
      <c r="C33" s="200"/>
      <c r="D33" s="200"/>
      <c r="E33" s="200"/>
      <c r="F33" s="200"/>
      <c r="G33" s="203"/>
      <c r="J33" s="154"/>
      <c r="K33" s="3"/>
      <c r="L33" s="3"/>
      <c r="M33" s="3"/>
      <c r="N33" s="156"/>
      <c r="O33" s="156"/>
      <c r="P33" s="156"/>
      <c r="Q33" s="156"/>
      <c r="R33" s="3"/>
    </row>
    <row r="34" spans="2:18" ht="18" customHeight="1" x14ac:dyDescent="0.2">
      <c r="B34" s="86" t="s">
        <v>0</v>
      </c>
      <c r="C34" s="201">
        <f>SUM(C9:C32)</f>
        <v>17</v>
      </c>
      <c r="D34" s="201">
        <f>SUM(D9:D32)</f>
        <v>2813</v>
      </c>
      <c r="E34" s="201">
        <f>SUM(E9:E32)</f>
        <v>43</v>
      </c>
      <c r="F34" s="201">
        <f>SUM(F9:F32)</f>
        <v>6</v>
      </c>
      <c r="G34" s="201">
        <f>SUM(G9:G32)</f>
        <v>2879</v>
      </c>
      <c r="J34" s="153"/>
      <c r="K34" s="3"/>
      <c r="L34" s="3"/>
      <c r="M34" s="3"/>
      <c r="N34" s="3"/>
      <c r="O34" s="3"/>
      <c r="P34" s="3"/>
      <c r="Q34" s="3"/>
      <c r="R34" s="3"/>
    </row>
    <row r="35" spans="2:18" ht="13.5" customHeight="1" x14ac:dyDescent="0.2">
      <c r="B35" s="50" t="s">
        <v>275</v>
      </c>
      <c r="C35" s="47"/>
      <c r="D35" s="47"/>
      <c r="E35" s="47"/>
      <c r="F35" s="47"/>
      <c r="G35" s="47"/>
      <c r="H35" s="47"/>
      <c r="J35" s="150"/>
      <c r="K35" s="3"/>
      <c r="L35" s="3"/>
      <c r="M35" s="3"/>
      <c r="N35" s="3"/>
      <c r="O35" s="3"/>
      <c r="P35" s="3"/>
      <c r="Q35" s="3"/>
      <c r="R35" s="3"/>
    </row>
    <row r="36" spans="2:18" ht="15.75" x14ac:dyDescent="0.2">
      <c r="B36" s="50" t="s">
        <v>246</v>
      </c>
      <c r="J36" s="150"/>
      <c r="K36" s="150"/>
      <c r="L36" s="150"/>
      <c r="M36" s="150"/>
      <c r="N36" s="150"/>
    </row>
    <row r="37" spans="2:18" ht="15.75" x14ac:dyDescent="0.2">
      <c r="C37" s="42"/>
      <c r="D37" s="42"/>
      <c r="E37" s="176"/>
      <c r="K37" s="150"/>
    </row>
    <row r="38" spans="2:18" s="241" customFormat="1" ht="15.75" x14ac:dyDescent="0.2">
      <c r="D38" s="242"/>
      <c r="K38" s="243"/>
    </row>
    <row r="39" spans="2:18" s="241" customFormat="1" ht="15.75" x14ac:dyDescent="0.2">
      <c r="E39" s="243"/>
      <c r="K39" s="243"/>
    </row>
    <row r="40" spans="2:18" s="241" customFormat="1" ht="29.25" customHeight="1" x14ac:dyDescent="0.2">
      <c r="D40" s="244"/>
    </row>
    <row r="41" spans="2:18" s="241" customFormat="1" ht="29.25" customHeight="1" x14ac:dyDescent="0.2"/>
  </sheetData>
  <sortState xmlns:xlrd2="http://schemas.microsoft.com/office/spreadsheetml/2017/richdata2" ref="B9:G33">
    <sortCondition ref="B8:B33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1"/>
  <sheetViews>
    <sheetView showGridLines="0" zoomScale="115" zoomScaleNormal="115" zoomScaleSheetLayoutView="110" workbookViewId="0">
      <selection activeCell="T10" sqref="T10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13"/>
      <c r="B1" s="261" t="s">
        <v>139</v>
      </c>
      <c r="C1" s="261"/>
      <c r="D1" s="261"/>
      <c r="E1" s="261"/>
      <c r="F1" s="261"/>
      <c r="G1" s="261"/>
      <c r="H1" s="213"/>
      <c r="I1" s="37"/>
    </row>
    <row r="2" spans="1:18" ht="13.5" customHeight="1" x14ac:dyDescent="0.2">
      <c r="A2" s="213"/>
      <c r="B2" s="213" t="s">
        <v>82</v>
      </c>
      <c r="C2" s="213"/>
      <c r="D2" s="213"/>
      <c r="E2" s="213"/>
      <c r="F2" s="213"/>
      <c r="G2" s="213"/>
      <c r="H2" s="213"/>
      <c r="J2" s="38" t="s">
        <v>150</v>
      </c>
    </row>
    <row r="3" spans="1:18" s="39" customFormat="1" ht="13.5" customHeight="1" x14ac:dyDescent="0.2">
      <c r="A3" s="262" t="s">
        <v>311</v>
      </c>
      <c r="B3" s="262"/>
      <c r="C3" s="262"/>
      <c r="D3" s="262"/>
      <c r="E3" s="262"/>
      <c r="F3" s="262"/>
      <c r="G3" s="262"/>
      <c r="H3" s="262"/>
      <c r="I3" s="38"/>
      <c r="J3" s="38"/>
      <c r="K3" s="38"/>
      <c r="L3" s="38"/>
    </row>
    <row r="4" spans="1:18" s="39" customFormat="1" ht="13.5" customHeight="1" x14ac:dyDescent="0.2">
      <c r="A4" s="213"/>
      <c r="B4" s="265" t="s">
        <v>310</v>
      </c>
      <c r="C4" s="265"/>
      <c r="D4" s="265"/>
      <c r="E4" s="265"/>
      <c r="F4" s="265"/>
      <c r="G4" s="265"/>
      <c r="H4" s="214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30"/>
      <c r="D5" s="230"/>
      <c r="E5" s="230"/>
      <c r="F5" s="230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64" t="s">
        <v>162</v>
      </c>
      <c r="C6" s="263" t="s">
        <v>34</v>
      </c>
      <c r="D6" s="263"/>
      <c r="E6" s="263"/>
      <c r="F6" s="263"/>
      <c r="G6" s="264" t="s">
        <v>0</v>
      </c>
      <c r="I6" s="38"/>
      <c r="J6" s="150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64"/>
      <c r="C7" s="53" t="s">
        <v>268</v>
      </c>
      <c r="D7" s="53" t="s">
        <v>29</v>
      </c>
      <c r="E7" s="53" t="s">
        <v>43</v>
      </c>
      <c r="F7" s="53" t="s">
        <v>31</v>
      </c>
      <c r="G7" s="264"/>
      <c r="I7" s="38"/>
      <c r="J7" s="150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41"/>
      <c r="H8" s="38"/>
      <c r="I8" s="38"/>
      <c r="J8" s="150"/>
      <c r="K8" s="155"/>
      <c r="L8" s="3"/>
      <c r="M8" s="2"/>
      <c r="N8" s="156"/>
      <c r="O8" s="156"/>
      <c r="P8" s="156"/>
      <c r="Q8" s="156"/>
      <c r="R8" s="2"/>
    </row>
    <row r="9" spans="1:18" s="39" customFormat="1" ht="12" customHeight="1" x14ac:dyDescent="0.2">
      <c r="B9" s="187" t="s">
        <v>331</v>
      </c>
      <c r="C9" s="200">
        <v>0</v>
      </c>
      <c r="D9" s="200">
        <v>1</v>
      </c>
      <c r="E9" s="200">
        <v>0</v>
      </c>
      <c r="F9" s="200">
        <v>0</v>
      </c>
      <c r="G9" s="203">
        <f>SUM(C9:F9)</f>
        <v>1</v>
      </c>
      <c r="H9" s="38"/>
      <c r="J9" s="151"/>
      <c r="K9" s="3"/>
      <c r="L9" s="3"/>
      <c r="M9" s="2"/>
      <c r="N9" s="156"/>
      <c r="O9" s="156"/>
      <c r="P9" s="156"/>
      <c r="Q9" s="156"/>
      <c r="R9" s="2"/>
    </row>
    <row r="10" spans="1:18" s="39" customFormat="1" ht="12" customHeight="1" x14ac:dyDescent="0.2">
      <c r="B10" s="186" t="s">
        <v>315</v>
      </c>
      <c r="C10" s="200">
        <v>0</v>
      </c>
      <c r="D10" s="200">
        <v>61</v>
      </c>
      <c r="E10" s="200">
        <v>1</v>
      </c>
      <c r="F10" s="200">
        <v>0</v>
      </c>
      <c r="G10" s="203">
        <f t="shared" ref="G10:G32" si="0">SUM(C10:F10)</f>
        <v>62</v>
      </c>
      <c r="H10" s="38"/>
      <c r="I10" s="38"/>
      <c r="J10" s="151"/>
      <c r="K10" s="157"/>
      <c r="L10" s="3"/>
      <c r="M10" s="2"/>
      <c r="N10" s="156"/>
      <c r="O10" s="156"/>
      <c r="P10" s="156"/>
      <c r="Q10" s="156"/>
      <c r="R10" s="2"/>
    </row>
    <row r="11" spans="1:18" s="39" customFormat="1" ht="12" customHeight="1" x14ac:dyDescent="0.2">
      <c r="B11" s="186" t="s">
        <v>316</v>
      </c>
      <c r="C11" s="200">
        <v>0</v>
      </c>
      <c r="D11" s="200">
        <v>3</v>
      </c>
      <c r="E11" s="200">
        <v>0</v>
      </c>
      <c r="F11" s="200">
        <v>0</v>
      </c>
      <c r="G11" s="203">
        <f t="shared" si="0"/>
        <v>3</v>
      </c>
      <c r="H11" s="38"/>
      <c r="I11" s="38"/>
      <c r="J11" s="151"/>
      <c r="K11" s="3"/>
      <c r="L11" s="3"/>
      <c r="M11" s="2"/>
      <c r="N11" s="156"/>
      <c r="O11" s="156"/>
      <c r="P11" s="156"/>
      <c r="Q11" s="156"/>
      <c r="R11" s="2"/>
    </row>
    <row r="12" spans="1:18" s="39" customFormat="1" ht="12" customHeight="1" x14ac:dyDescent="0.2">
      <c r="B12" s="186" t="s">
        <v>317</v>
      </c>
      <c r="C12" s="200">
        <v>0</v>
      </c>
      <c r="D12" s="200">
        <v>158</v>
      </c>
      <c r="E12" s="200">
        <v>0</v>
      </c>
      <c r="F12" s="200">
        <v>0</v>
      </c>
      <c r="G12" s="203">
        <f t="shared" si="0"/>
        <v>158</v>
      </c>
      <c r="H12" s="38"/>
      <c r="I12" s="38"/>
      <c r="J12" s="151"/>
      <c r="K12" s="3"/>
      <c r="L12" s="3"/>
      <c r="M12" s="2"/>
      <c r="N12" s="156"/>
      <c r="O12" s="156"/>
      <c r="P12" s="156"/>
      <c r="Q12" s="156"/>
      <c r="R12" s="2"/>
    </row>
    <row r="13" spans="1:18" s="39" customFormat="1" ht="12" customHeight="1" x14ac:dyDescent="0.2">
      <c r="B13" s="186" t="s">
        <v>273</v>
      </c>
      <c r="C13" s="200">
        <v>0</v>
      </c>
      <c r="D13" s="200">
        <v>0</v>
      </c>
      <c r="E13" s="200">
        <v>0</v>
      </c>
      <c r="F13" s="200">
        <v>0</v>
      </c>
      <c r="G13" s="203">
        <f t="shared" si="0"/>
        <v>0</v>
      </c>
      <c r="H13" s="38"/>
      <c r="I13" s="38"/>
      <c r="J13" s="151"/>
      <c r="K13" s="3"/>
      <c r="L13" s="3"/>
      <c r="M13" s="2"/>
      <c r="N13" s="156"/>
      <c r="O13" s="156"/>
      <c r="P13" s="156"/>
      <c r="Q13" s="156"/>
      <c r="R13" s="2"/>
    </row>
    <row r="14" spans="1:18" s="39" customFormat="1" ht="12" customHeight="1" x14ac:dyDescent="0.2">
      <c r="B14" s="186" t="s">
        <v>319</v>
      </c>
      <c r="C14" s="200">
        <v>0</v>
      </c>
      <c r="D14" s="200">
        <v>2</v>
      </c>
      <c r="E14" s="200">
        <v>0</v>
      </c>
      <c r="F14" s="200">
        <v>0</v>
      </c>
      <c r="G14" s="203">
        <f t="shared" si="0"/>
        <v>2</v>
      </c>
      <c r="H14" s="38"/>
      <c r="I14" s="38"/>
      <c r="J14" s="151"/>
      <c r="K14" s="3"/>
      <c r="L14" s="3"/>
      <c r="M14" s="2"/>
      <c r="N14" s="156"/>
      <c r="O14" s="156"/>
      <c r="P14" s="156"/>
      <c r="Q14" s="156"/>
      <c r="R14" s="2"/>
    </row>
    <row r="15" spans="1:18" s="39" customFormat="1" ht="12" customHeight="1" x14ac:dyDescent="0.2">
      <c r="B15" s="186" t="s">
        <v>320</v>
      </c>
      <c r="C15" s="200">
        <v>1</v>
      </c>
      <c r="D15" s="200">
        <v>197</v>
      </c>
      <c r="E15" s="200">
        <v>2</v>
      </c>
      <c r="F15" s="200">
        <v>0</v>
      </c>
      <c r="G15" s="203">
        <f t="shared" si="0"/>
        <v>200</v>
      </c>
      <c r="H15" s="38"/>
      <c r="I15" s="38"/>
      <c r="J15" s="151"/>
      <c r="K15" s="3"/>
      <c r="L15" s="3"/>
      <c r="M15" s="2"/>
      <c r="N15" s="156"/>
      <c r="O15" s="156"/>
      <c r="P15" s="156"/>
      <c r="Q15" s="156"/>
      <c r="R15" s="2"/>
    </row>
    <row r="16" spans="1:18" s="39" customFormat="1" ht="12" customHeight="1" x14ac:dyDescent="0.2">
      <c r="B16" s="186" t="s">
        <v>321</v>
      </c>
      <c r="C16" s="200">
        <v>0</v>
      </c>
      <c r="D16" s="200">
        <v>7</v>
      </c>
      <c r="E16" s="200">
        <v>0</v>
      </c>
      <c r="F16" s="200">
        <v>1</v>
      </c>
      <c r="G16" s="203">
        <f t="shared" si="0"/>
        <v>8</v>
      </c>
      <c r="H16" s="38"/>
      <c r="I16" s="38"/>
      <c r="J16" s="151"/>
      <c r="K16" s="3"/>
      <c r="L16" s="3"/>
      <c r="M16" s="2"/>
      <c r="N16" s="156"/>
      <c r="O16" s="156"/>
      <c r="P16" s="156"/>
      <c r="Q16" s="156"/>
      <c r="R16" s="2"/>
    </row>
    <row r="17" spans="2:18" ht="12" customHeight="1" x14ac:dyDescent="0.2">
      <c r="B17" s="186" t="s">
        <v>322</v>
      </c>
      <c r="C17" s="200">
        <v>0</v>
      </c>
      <c r="D17" s="200">
        <v>8</v>
      </c>
      <c r="E17" s="200">
        <v>0</v>
      </c>
      <c r="F17" s="200">
        <v>0</v>
      </c>
      <c r="G17" s="203">
        <f t="shared" si="0"/>
        <v>8</v>
      </c>
      <c r="J17" s="151"/>
      <c r="K17" s="3"/>
      <c r="L17" s="3"/>
      <c r="M17" s="3"/>
      <c r="N17" s="156"/>
      <c r="O17" s="156"/>
      <c r="P17" s="156"/>
      <c r="Q17" s="156"/>
      <c r="R17" s="3"/>
    </row>
    <row r="18" spans="2:18" ht="12" customHeight="1" x14ac:dyDescent="0.2">
      <c r="B18" s="186" t="s">
        <v>323</v>
      </c>
      <c r="C18" s="200">
        <v>0</v>
      </c>
      <c r="D18" s="200">
        <v>2</v>
      </c>
      <c r="E18" s="200">
        <v>1</v>
      </c>
      <c r="F18" s="200">
        <v>0</v>
      </c>
      <c r="G18" s="203">
        <f t="shared" si="0"/>
        <v>3</v>
      </c>
      <c r="J18" s="151"/>
      <c r="K18" s="3"/>
      <c r="L18" s="3"/>
      <c r="M18" s="3"/>
      <c r="N18" s="156"/>
      <c r="O18" s="156"/>
      <c r="P18" s="156"/>
      <c r="Q18" s="156"/>
      <c r="R18" s="3"/>
    </row>
    <row r="19" spans="2:18" s="39" customFormat="1" ht="12" customHeight="1" x14ac:dyDescent="0.2">
      <c r="B19" s="186" t="s">
        <v>324</v>
      </c>
      <c r="C19" s="200">
        <v>0</v>
      </c>
      <c r="D19" s="200">
        <v>6</v>
      </c>
      <c r="E19" s="200">
        <v>0</v>
      </c>
      <c r="F19" s="200">
        <v>0</v>
      </c>
      <c r="G19" s="203">
        <f t="shared" si="0"/>
        <v>6</v>
      </c>
      <c r="H19" s="38"/>
      <c r="I19" s="38"/>
      <c r="J19" s="151"/>
      <c r="K19" s="3"/>
      <c r="L19" s="3"/>
      <c r="M19" s="2"/>
      <c r="N19" s="156"/>
      <c r="O19" s="156"/>
      <c r="P19" s="156"/>
      <c r="Q19" s="156"/>
      <c r="R19" s="2"/>
    </row>
    <row r="20" spans="2:18" s="39" customFormat="1" ht="12" customHeight="1" x14ac:dyDescent="0.2">
      <c r="B20" s="186" t="s">
        <v>325</v>
      </c>
      <c r="C20" s="200">
        <v>0</v>
      </c>
      <c r="D20" s="200">
        <v>11</v>
      </c>
      <c r="E20" s="200">
        <v>0</v>
      </c>
      <c r="F20" s="200">
        <v>0</v>
      </c>
      <c r="G20" s="203">
        <f t="shared" si="0"/>
        <v>11</v>
      </c>
      <c r="H20" s="38"/>
      <c r="I20" s="38"/>
      <c r="J20" s="151"/>
      <c r="K20" s="3"/>
      <c r="L20" s="3"/>
      <c r="M20" s="2"/>
      <c r="N20" s="156"/>
      <c r="O20" s="156"/>
      <c r="P20" s="156"/>
      <c r="Q20" s="156"/>
      <c r="R20" s="2"/>
    </row>
    <row r="21" spans="2:18" s="39" customFormat="1" ht="12" customHeight="1" x14ac:dyDescent="0.2">
      <c r="B21" s="186" t="s">
        <v>326</v>
      </c>
      <c r="C21" s="200">
        <v>2</v>
      </c>
      <c r="D21" s="200">
        <v>30</v>
      </c>
      <c r="E21" s="200">
        <v>1</v>
      </c>
      <c r="F21" s="200">
        <v>0</v>
      </c>
      <c r="G21" s="203">
        <f t="shared" si="0"/>
        <v>33</v>
      </c>
      <c r="H21" s="38"/>
      <c r="I21" s="38"/>
      <c r="J21" s="152"/>
      <c r="K21" s="3"/>
      <c r="L21" s="3"/>
      <c r="M21" s="2"/>
      <c r="N21" s="156"/>
      <c r="O21" s="156"/>
      <c r="P21" s="156"/>
      <c r="Q21" s="156"/>
      <c r="R21" s="2"/>
    </row>
    <row r="22" spans="2:18" s="39" customFormat="1" ht="12" customHeight="1" x14ac:dyDescent="0.2">
      <c r="B22" s="186" t="s">
        <v>327</v>
      </c>
      <c r="C22" s="200">
        <v>0</v>
      </c>
      <c r="D22" s="200">
        <v>11</v>
      </c>
      <c r="E22" s="200">
        <v>0</v>
      </c>
      <c r="F22" s="200">
        <v>0</v>
      </c>
      <c r="G22" s="203">
        <f t="shared" si="0"/>
        <v>11</v>
      </c>
      <c r="H22" s="38"/>
      <c r="I22" s="38"/>
      <c r="J22" s="151"/>
      <c r="K22" s="3"/>
      <c r="L22" s="3"/>
      <c r="M22" s="2"/>
      <c r="N22" s="156"/>
      <c r="O22" s="156"/>
      <c r="P22" s="156"/>
      <c r="Q22" s="156"/>
      <c r="R22" s="2"/>
    </row>
    <row r="23" spans="2:18" s="39" customFormat="1" ht="12" customHeight="1" x14ac:dyDescent="0.2">
      <c r="B23" s="186" t="s">
        <v>328</v>
      </c>
      <c r="C23" s="200">
        <v>13</v>
      </c>
      <c r="D23" s="200">
        <v>2226</v>
      </c>
      <c r="E23" s="200">
        <v>34</v>
      </c>
      <c r="F23" s="200">
        <v>5</v>
      </c>
      <c r="G23" s="203">
        <f t="shared" si="0"/>
        <v>2278</v>
      </c>
      <c r="H23" s="38"/>
      <c r="I23" s="38"/>
      <c r="J23" s="151"/>
      <c r="K23" s="3"/>
      <c r="L23" s="3"/>
      <c r="M23" s="2"/>
      <c r="N23" s="156"/>
      <c r="O23" s="156"/>
      <c r="P23" s="156"/>
      <c r="Q23" s="156"/>
      <c r="R23" s="2"/>
    </row>
    <row r="24" spans="2:18" s="39" customFormat="1" ht="12" customHeight="1" x14ac:dyDescent="0.2">
      <c r="B24" s="186" t="s">
        <v>329</v>
      </c>
      <c r="C24" s="200">
        <v>0</v>
      </c>
      <c r="D24" s="200">
        <v>46</v>
      </c>
      <c r="E24" s="200">
        <v>1</v>
      </c>
      <c r="F24" s="200">
        <v>0</v>
      </c>
      <c r="G24" s="203">
        <f t="shared" si="0"/>
        <v>47</v>
      </c>
      <c r="H24" s="38"/>
      <c r="I24" s="38"/>
      <c r="J24" s="151"/>
      <c r="K24" s="3"/>
      <c r="L24" s="3"/>
      <c r="M24" s="2"/>
      <c r="N24" s="156"/>
      <c r="O24" s="156"/>
      <c r="P24" s="156"/>
      <c r="Q24" s="156"/>
      <c r="R24" s="2"/>
    </row>
    <row r="25" spans="2:18" s="39" customFormat="1" ht="12" customHeight="1" x14ac:dyDescent="0.2">
      <c r="B25" s="186" t="s">
        <v>292</v>
      </c>
      <c r="C25" s="200">
        <v>0</v>
      </c>
      <c r="D25" s="200">
        <v>1</v>
      </c>
      <c r="E25" s="200">
        <v>0</v>
      </c>
      <c r="F25" s="200">
        <v>0</v>
      </c>
      <c r="G25" s="203">
        <f t="shared" si="0"/>
        <v>1</v>
      </c>
      <c r="H25" s="38"/>
      <c r="I25" s="38"/>
      <c r="J25" s="151"/>
      <c r="K25" s="3"/>
      <c r="L25" s="3"/>
      <c r="M25" s="2"/>
      <c r="N25" s="156"/>
      <c r="O25" s="156"/>
      <c r="P25" s="156"/>
      <c r="Q25" s="156"/>
      <c r="R25" s="2"/>
    </row>
    <row r="26" spans="2:18" s="39" customFormat="1" ht="12" customHeight="1" x14ac:dyDescent="0.2">
      <c r="B26" s="186" t="s">
        <v>293</v>
      </c>
      <c r="C26" s="200">
        <v>1</v>
      </c>
      <c r="D26" s="200">
        <v>4</v>
      </c>
      <c r="E26" s="200">
        <v>1</v>
      </c>
      <c r="F26" s="200">
        <v>0</v>
      </c>
      <c r="G26" s="203">
        <f t="shared" si="0"/>
        <v>6</v>
      </c>
      <c r="H26" s="38"/>
      <c r="I26" s="38"/>
      <c r="J26" s="151"/>
      <c r="K26" s="3"/>
      <c r="L26" s="3"/>
      <c r="M26" s="2"/>
      <c r="N26" s="156"/>
      <c r="O26" s="156"/>
      <c r="P26" s="156"/>
      <c r="Q26" s="156"/>
      <c r="R26" s="2"/>
    </row>
    <row r="27" spans="2:18" ht="12" customHeight="1" x14ac:dyDescent="0.2">
      <c r="B27" s="186" t="s">
        <v>294</v>
      </c>
      <c r="C27" s="200">
        <v>0</v>
      </c>
      <c r="D27" s="200">
        <v>8</v>
      </c>
      <c r="E27" s="200">
        <v>0</v>
      </c>
      <c r="F27" s="200">
        <v>0</v>
      </c>
      <c r="G27" s="203">
        <f t="shared" si="0"/>
        <v>8</v>
      </c>
      <c r="H27" s="37"/>
      <c r="J27" s="153"/>
      <c r="K27" s="3"/>
      <c r="L27" s="3"/>
      <c r="M27" s="3"/>
      <c r="N27" s="156"/>
      <c r="O27" s="156"/>
      <c r="P27" s="156"/>
      <c r="Q27" s="156"/>
      <c r="R27" s="3"/>
    </row>
    <row r="28" spans="2:18" ht="12" customHeight="1" x14ac:dyDescent="0.2">
      <c r="B28" s="186" t="s">
        <v>295</v>
      </c>
      <c r="C28" s="200">
        <v>0</v>
      </c>
      <c r="D28" s="200">
        <v>13</v>
      </c>
      <c r="E28" s="200">
        <v>0</v>
      </c>
      <c r="F28" s="200">
        <v>0</v>
      </c>
      <c r="G28" s="203">
        <f t="shared" si="0"/>
        <v>13</v>
      </c>
      <c r="J28" s="150"/>
      <c r="K28" s="3"/>
      <c r="L28" s="3"/>
      <c r="M28" s="3"/>
      <c r="N28" s="156"/>
      <c r="O28" s="156"/>
      <c r="P28" s="156"/>
      <c r="Q28" s="156"/>
      <c r="R28" s="3"/>
    </row>
    <row r="29" spans="2:18" ht="12" customHeight="1" x14ac:dyDescent="0.2">
      <c r="B29" s="186" t="s">
        <v>287</v>
      </c>
      <c r="C29" s="200">
        <v>0</v>
      </c>
      <c r="D29" s="200">
        <v>2</v>
      </c>
      <c r="E29" s="200">
        <v>0</v>
      </c>
      <c r="F29" s="200">
        <v>0</v>
      </c>
      <c r="G29" s="203">
        <f t="shared" si="0"/>
        <v>2</v>
      </c>
      <c r="J29" s="150"/>
      <c r="K29" s="3"/>
      <c r="L29" s="3"/>
      <c r="M29" s="3"/>
      <c r="N29" s="156"/>
      <c r="O29" s="156"/>
      <c r="P29" s="156"/>
      <c r="Q29" s="156"/>
      <c r="R29" s="3"/>
    </row>
    <row r="30" spans="2:18" ht="12" customHeight="1" x14ac:dyDescent="0.2">
      <c r="B30" s="186" t="s">
        <v>296</v>
      </c>
      <c r="C30" s="200">
        <v>0</v>
      </c>
      <c r="D30" s="200">
        <v>9</v>
      </c>
      <c r="E30" s="200">
        <v>2</v>
      </c>
      <c r="F30" s="200">
        <v>0</v>
      </c>
      <c r="G30" s="203">
        <f t="shared" si="0"/>
        <v>11</v>
      </c>
      <c r="J30" s="150"/>
      <c r="K30" s="3"/>
      <c r="L30" s="3"/>
      <c r="M30" s="3"/>
      <c r="N30" s="156"/>
      <c r="O30" s="156"/>
      <c r="P30" s="156"/>
      <c r="Q30" s="156"/>
      <c r="R30" s="3"/>
    </row>
    <row r="31" spans="2:18" ht="12" customHeight="1" x14ac:dyDescent="0.2">
      <c r="B31" s="186" t="s">
        <v>300</v>
      </c>
      <c r="C31" s="200">
        <v>0</v>
      </c>
      <c r="D31" s="200">
        <v>1</v>
      </c>
      <c r="E31" s="200">
        <v>0</v>
      </c>
      <c r="F31" s="200">
        <v>0</v>
      </c>
      <c r="G31" s="203">
        <f t="shared" si="0"/>
        <v>1</v>
      </c>
      <c r="J31" s="150"/>
      <c r="K31" s="3"/>
      <c r="L31" s="3"/>
      <c r="M31" s="3"/>
      <c r="N31" s="156"/>
      <c r="O31" s="156"/>
      <c r="P31" s="156"/>
      <c r="Q31" s="156"/>
      <c r="R31" s="3"/>
    </row>
    <row r="32" spans="2:18" ht="12" customHeight="1" x14ac:dyDescent="0.2">
      <c r="B32" s="186" t="s">
        <v>297</v>
      </c>
      <c r="C32" s="200">
        <v>0</v>
      </c>
      <c r="D32" s="200">
        <v>6</v>
      </c>
      <c r="E32" s="200">
        <v>0</v>
      </c>
      <c r="F32" s="200">
        <v>0</v>
      </c>
      <c r="G32" s="203">
        <f t="shared" si="0"/>
        <v>6</v>
      </c>
      <c r="J32" s="150"/>
      <c r="K32" s="3"/>
      <c r="L32" s="3"/>
      <c r="M32" s="3"/>
      <c r="N32" s="156"/>
      <c r="O32" s="156"/>
      <c r="P32" s="156"/>
      <c r="Q32" s="156"/>
      <c r="R32" s="3"/>
    </row>
    <row r="33" spans="2:18" ht="7.5" customHeight="1" x14ac:dyDescent="0.2">
      <c r="B33" s="163"/>
      <c r="C33" s="200"/>
      <c r="D33" s="200"/>
      <c r="E33" s="200"/>
      <c r="F33" s="200"/>
      <c r="G33" s="203"/>
      <c r="J33" s="154"/>
      <c r="K33" s="3"/>
      <c r="L33" s="3"/>
      <c r="M33" s="3"/>
      <c r="N33" s="156"/>
      <c r="O33" s="156"/>
      <c r="P33" s="156"/>
      <c r="Q33" s="156"/>
      <c r="R33" s="3"/>
    </row>
    <row r="34" spans="2:18" ht="18" customHeight="1" x14ac:dyDescent="0.2">
      <c r="B34" s="86" t="s">
        <v>0</v>
      </c>
      <c r="C34" s="201">
        <f>SUM(C9:C32)</f>
        <v>17</v>
      </c>
      <c r="D34" s="201">
        <f>SUM(D9:D32)</f>
        <v>2813</v>
      </c>
      <c r="E34" s="201">
        <f>SUM(E9:E32)</f>
        <v>43</v>
      </c>
      <c r="F34" s="201">
        <f>SUM(F9:F32)</f>
        <v>6</v>
      </c>
      <c r="G34" s="201">
        <f>SUM(G9:G32)</f>
        <v>2879</v>
      </c>
      <c r="J34" s="153"/>
      <c r="K34" s="3"/>
      <c r="L34" s="3"/>
      <c r="M34" s="3"/>
      <c r="N34" s="3"/>
      <c r="O34" s="3"/>
      <c r="P34" s="3"/>
      <c r="Q34" s="3"/>
      <c r="R34" s="3"/>
    </row>
    <row r="35" spans="2:18" ht="13.5" customHeight="1" x14ac:dyDescent="0.2">
      <c r="B35" s="50" t="s">
        <v>275</v>
      </c>
      <c r="C35" s="47"/>
      <c r="D35" s="47"/>
      <c r="E35" s="47"/>
      <c r="F35" s="47"/>
      <c r="G35" s="47"/>
      <c r="H35" s="47"/>
      <c r="J35" s="150"/>
      <c r="K35" s="3"/>
      <c r="L35" s="3"/>
      <c r="M35" s="3"/>
      <c r="N35" s="3"/>
      <c r="O35" s="3"/>
      <c r="P35" s="3"/>
      <c r="Q35" s="3"/>
      <c r="R35" s="3"/>
    </row>
    <row r="36" spans="2:18" ht="15.75" x14ac:dyDescent="0.2">
      <c r="B36" s="50" t="s">
        <v>246</v>
      </c>
      <c r="J36" s="150"/>
      <c r="K36" s="150"/>
      <c r="L36" s="150"/>
      <c r="M36" s="150"/>
      <c r="N36" s="150"/>
    </row>
    <row r="37" spans="2:18" ht="15.75" x14ac:dyDescent="0.2">
      <c r="C37" s="42"/>
      <c r="D37" s="42"/>
      <c r="E37" s="176"/>
      <c r="K37" s="150"/>
    </row>
    <row r="38" spans="2:18" s="241" customFormat="1" ht="15.75" x14ac:dyDescent="0.2">
      <c r="D38" s="242"/>
      <c r="K38" s="243"/>
    </row>
    <row r="39" spans="2:18" s="241" customFormat="1" ht="15.75" x14ac:dyDescent="0.2">
      <c r="E39" s="243"/>
      <c r="K39" s="243"/>
    </row>
    <row r="40" spans="2:18" s="241" customFormat="1" ht="29.25" customHeight="1" x14ac:dyDescent="0.2">
      <c r="D40" s="244"/>
    </row>
    <row r="41" spans="2:18" s="241" customFormat="1" ht="29.25" customHeight="1" x14ac:dyDescent="0.2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68"/>
  <sheetViews>
    <sheetView showGridLines="0" topLeftCell="A10" zoomScale="140" zoomScaleNormal="140" zoomScaleSheetLayoutView="110" workbookViewId="0">
      <selection activeCell="I50" sqref="I50"/>
    </sheetView>
  </sheetViews>
  <sheetFormatPr baseColWidth="10" defaultColWidth="11.42578125" defaultRowHeight="12.75" x14ac:dyDescent="0.2"/>
  <cols>
    <col min="1" max="1" width="37.7109375" style="40" customWidth="1"/>
    <col min="2" max="2" width="11.42578125" style="40" customWidth="1"/>
    <col min="3" max="3" width="14" style="40" customWidth="1"/>
    <col min="4" max="4" width="11.42578125" style="40" customWidth="1"/>
    <col min="5" max="5" width="13.140625" style="40" customWidth="1"/>
    <col min="6" max="6" width="13.28515625" style="41" customWidth="1"/>
    <col min="7" max="7" width="5.140625" style="40" bestFit="1" customWidth="1"/>
    <col min="8" max="8" width="6.42578125" style="40" customWidth="1"/>
    <col min="9" max="16384" width="11.42578125" style="40"/>
  </cols>
  <sheetData>
    <row r="1" spans="1:6" ht="13.5" customHeight="1" x14ac:dyDescent="0.2">
      <c r="A1" s="266" t="s">
        <v>140</v>
      </c>
      <c r="B1" s="266"/>
      <c r="C1" s="266"/>
      <c r="D1" s="266"/>
      <c r="E1" s="266"/>
      <c r="F1" s="266"/>
    </row>
    <row r="2" spans="1:6" ht="13.5" customHeight="1" x14ac:dyDescent="0.2">
      <c r="A2" s="216" t="s">
        <v>82</v>
      </c>
      <c r="B2" s="217"/>
      <c r="C2" s="217"/>
      <c r="D2" s="217"/>
      <c r="E2" s="218"/>
      <c r="F2" s="217"/>
    </row>
    <row r="3" spans="1:6" ht="13.5" customHeight="1" x14ac:dyDescent="0.2">
      <c r="A3" s="268" t="s">
        <v>52</v>
      </c>
      <c r="B3" s="268"/>
      <c r="C3" s="268"/>
      <c r="D3" s="268"/>
      <c r="E3" s="268"/>
      <c r="F3" s="268"/>
    </row>
    <row r="4" spans="1:6" ht="13.5" customHeight="1" x14ac:dyDescent="0.2">
      <c r="A4" s="273" t="s">
        <v>312</v>
      </c>
      <c r="B4" s="268"/>
      <c r="C4" s="268"/>
      <c r="D4" s="268"/>
      <c r="E4" s="268"/>
      <c r="F4" s="268"/>
    </row>
    <row r="5" spans="1:6" ht="13.5" customHeight="1" x14ac:dyDescent="0.2">
      <c r="A5" s="269"/>
      <c r="B5" s="270"/>
      <c r="C5" s="270"/>
      <c r="D5" s="270"/>
      <c r="E5" s="270"/>
      <c r="F5" s="270"/>
    </row>
    <row r="6" spans="1:6" ht="24.75" customHeight="1" x14ac:dyDescent="0.2">
      <c r="A6" s="267" t="s">
        <v>51</v>
      </c>
      <c r="B6" s="271" t="s">
        <v>34</v>
      </c>
      <c r="C6" s="271"/>
      <c r="D6" s="271"/>
      <c r="E6" s="271"/>
      <c r="F6" s="272" t="s">
        <v>0</v>
      </c>
    </row>
    <row r="7" spans="1:6" ht="24.75" customHeight="1" x14ac:dyDescent="0.2">
      <c r="A7" s="267"/>
      <c r="B7" s="55" t="s">
        <v>30</v>
      </c>
      <c r="C7" s="55" t="s">
        <v>29</v>
      </c>
      <c r="D7" s="55" t="s">
        <v>43</v>
      </c>
      <c r="E7" s="55" t="s">
        <v>31</v>
      </c>
      <c r="F7" s="272"/>
    </row>
    <row r="8" spans="1:6" ht="6" customHeight="1" x14ac:dyDescent="0.2">
      <c r="A8" s="165"/>
      <c r="B8" s="164"/>
      <c r="C8" s="164"/>
      <c r="D8" s="164"/>
      <c r="E8" s="164"/>
      <c r="F8" s="164"/>
    </row>
    <row r="9" spans="1:6" x14ac:dyDescent="0.2">
      <c r="A9" s="191" t="s">
        <v>253</v>
      </c>
      <c r="B9" s="245">
        <v>2</v>
      </c>
      <c r="C9" s="245">
        <v>49</v>
      </c>
      <c r="D9" s="245">
        <v>2</v>
      </c>
      <c r="E9" s="245">
        <v>0</v>
      </c>
      <c r="F9" s="247">
        <f t="shared" ref="F9:F23" si="0">SUM(B9:E9)</f>
        <v>53</v>
      </c>
    </row>
    <row r="10" spans="1:6" x14ac:dyDescent="0.2">
      <c r="A10" s="191" t="s">
        <v>44</v>
      </c>
      <c r="B10" s="245">
        <v>0</v>
      </c>
      <c r="C10" s="245">
        <v>43</v>
      </c>
      <c r="D10" s="245">
        <v>0</v>
      </c>
      <c r="E10" s="245">
        <v>0</v>
      </c>
      <c r="F10" s="247">
        <f t="shared" si="0"/>
        <v>43</v>
      </c>
    </row>
    <row r="11" spans="1:6" x14ac:dyDescent="0.2">
      <c r="A11" s="191" t="s">
        <v>254</v>
      </c>
      <c r="B11" s="245">
        <v>2</v>
      </c>
      <c r="C11" s="245">
        <v>201</v>
      </c>
      <c r="D11" s="245">
        <v>6</v>
      </c>
      <c r="E11" s="245">
        <v>0</v>
      </c>
      <c r="F11" s="247">
        <f t="shared" si="0"/>
        <v>209</v>
      </c>
    </row>
    <row r="12" spans="1:6" x14ac:dyDescent="0.2">
      <c r="A12" s="191" t="s">
        <v>50</v>
      </c>
      <c r="B12" s="245">
        <v>3</v>
      </c>
      <c r="C12" s="245">
        <v>606</v>
      </c>
      <c r="D12" s="245">
        <v>11</v>
      </c>
      <c r="E12" s="245">
        <v>0</v>
      </c>
      <c r="F12" s="247">
        <f t="shared" si="0"/>
        <v>620</v>
      </c>
    </row>
    <row r="13" spans="1:6" x14ac:dyDescent="0.2">
      <c r="A13" s="191" t="s">
        <v>255</v>
      </c>
      <c r="B13" s="245">
        <v>2</v>
      </c>
      <c r="C13" s="245">
        <v>11</v>
      </c>
      <c r="D13" s="245">
        <v>1</v>
      </c>
      <c r="E13" s="245">
        <v>0</v>
      </c>
      <c r="F13" s="247">
        <f t="shared" si="0"/>
        <v>14</v>
      </c>
    </row>
    <row r="14" spans="1:6" x14ac:dyDescent="0.2">
      <c r="A14" s="191" t="s">
        <v>49</v>
      </c>
      <c r="B14" s="245">
        <v>1</v>
      </c>
      <c r="C14" s="245">
        <v>225</v>
      </c>
      <c r="D14" s="245">
        <v>3</v>
      </c>
      <c r="E14" s="245">
        <v>0</v>
      </c>
      <c r="F14" s="247">
        <f t="shared" si="0"/>
        <v>229</v>
      </c>
    </row>
    <row r="15" spans="1:6" ht="23.25" customHeight="1" x14ac:dyDescent="0.2">
      <c r="A15" s="191" t="s">
        <v>261</v>
      </c>
      <c r="B15" s="245">
        <v>0</v>
      </c>
      <c r="C15" s="245">
        <v>311</v>
      </c>
      <c r="D15" s="245">
        <v>3</v>
      </c>
      <c r="E15" s="245">
        <v>0</v>
      </c>
      <c r="F15" s="247">
        <f t="shared" si="0"/>
        <v>314</v>
      </c>
    </row>
    <row r="16" spans="1:6" x14ac:dyDescent="0.2">
      <c r="A16" s="191" t="s">
        <v>48</v>
      </c>
      <c r="B16" s="245">
        <v>0</v>
      </c>
      <c r="C16" s="245">
        <v>213</v>
      </c>
      <c r="D16" s="245">
        <v>0</v>
      </c>
      <c r="E16" s="245">
        <v>0</v>
      </c>
      <c r="F16" s="247">
        <f t="shared" si="0"/>
        <v>213</v>
      </c>
    </row>
    <row r="17" spans="1:6" x14ac:dyDescent="0.2">
      <c r="A17" s="191" t="s">
        <v>256</v>
      </c>
      <c r="B17" s="245">
        <v>2</v>
      </c>
      <c r="C17" s="245">
        <v>285</v>
      </c>
      <c r="D17" s="245">
        <v>3</v>
      </c>
      <c r="E17" s="245">
        <v>0</v>
      </c>
      <c r="F17" s="247">
        <f t="shared" si="0"/>
        <v>290</v>
      </c>
    </row>
    <row r="18" spans="1:6" x14ac:dyDescent="0.2">
      <c r="A18" s="191" t="s">
        <v>46</v>
      </c>
      <c r="B18" s="245">
        <v>1</v>
      </c>
      <c r="C18" s="245">
        <v>2</v>
      </c>
      <c r="D18" s="245">
        <v>0</v>
      </c>
      <c r="E18" s="245">
        <v>0</v>
      </c>
      <c r="F18" s="247">
        <f t="shared" si="0"/>
        <v>3</v>
      </c>
    </row>
    <row r="19" spans="1:6" x14ac:dyDescent="0.2">
      <c r="A19" s="191" t="s">
        <v>257</v>
      </c>
      <c r="B19" s="245">
        <v>0</v>
      </c>
      <c r="C19" s="245">
        <v>422</v>
      </c>
      <c r="D19" s="245">
        <v>7</v>
      </c>
      <c r="E19" s="245">
        <v>0</v>
      </c>
      <c r="F19" s="247">
        <f t="shared" si="0"/>
        <v>429</v>
      </c>
    </row>
    <row r="20" spans="1:6" x14ac:dyDescent="0.2">
      <c r="A20" s="191" t="s">
        <v>258</v>
      </c>
      <c r="B20" s="245">
        <v>4</v>
      </c>
      <c r="C20" s="245">
        <v>151</v>
      </c>
      <c r="D20" s="245">
        <v>4</v>
      </c>
      <c r="E20" s="245">
        <v>0</v>
      </c>
      <c r="F20" s="247">
        <f t="shared" si="0"/>
        <v>159</v>
      </c>
    </row>
    <row r="21" spans="1:6" x14ac:dyDescent="0.2">
      <c r="A21" s="191" t="s">
        <v>47</v>
      </c>
      <c r="B21" s="245">
        <v>0</v>
      </c>
      <c r="C21" s="245">
        <v>14</v>
      </c>
      <c r="D21" s="245">
        <v>2</v>
      </c>
      <c r="E21" s="245">
        <v>0</v>
      </c>
      <c r="F21" s="247">
        <f t="shared" si="0"/>
        <v>16</v>
      </c>
    </row>
    <row r="22" spans="1:6" x14ac:dyDescent="0.2">
      <c r="A22" s="191" t="s">
        <v>45</v>
      </c>
      <c r="B22" s="245">
        <v>0</v>
      </c>
      <c r="C22" s="245">
        <v>113</v>
      </c>
      <c r="D22" s="245">
        <v>1</v>
      </c>
      <c r="E22" s="245">
        <v>6</v>
      </c>
      <c r="F22" s="247">
        <f t="shared" si="0"/>
        <v>120</v>
      </c>
    </row>
    <row r="23" spans="1:6" x14ac:dyDescent="0.2">
      <c r="A23" s="191" t="s">
        <v>259</v>
      </c>
      <c r="B23" s="245">
        <v>0</v>
      </c>
      <c r="C23" s="245">
        <v>167</v>
      </c>
      <c r="D23" s="245">
        <v>0</v>
      </c>
      <c r="E23" s="245">
        <v>0</v>
      </c>
      <c r="F23" s="247">
        <f t="shared" si="0"/>
        <v>167</v>
      </c>
    </row>
    <row r="24" spans="1:6" ht="12" customHeight="1" x14ac:dyDescent="0.2">
      <c r="A24" s="163"/>
      <c r="B24" s="245"/>
      <c r="C24" s="245"/>
      <c r="D24" s="245"/>
      <c r="E24" s="245"/>
      <c r="F24" s="247"/>
    </row>
    <row r="25" spans="1:6" ht="23.25" customHeight="1" x14ac:dyDescent="0.2">
      <c r="A25" s="82" t="s">
        <v>0</v>
      </c>
      <c r="B25" s="246">
        <f>SUM(B9:B23)</f>
        <v>17</v>
      </c>
      <c r="C25" s="246">
        <f>SUM(C9:C23)</f>
        <v>2813</v>
      </c>
      <c r="D25" s="246">
        <f>SUM(D9:D23)</f>
        <v>43</v>
      </c>
      <c r="E25" s="246">
        <f>SUM(E9:E23)</f>
        <v>6</v>
      </c>
      <c r="F25" s="246">
        <f>SUM(B25:E25)</f>
        <v>2879</v>
      </c>
    </row>
    <row r="26" spans="1:6" ht="18" customHeight="1" x14ac:dyDescent="0.2"/>
    <row r="31" spans="1:6" ht="12.75" customHeight="1" x14ac:dyDescent="0.2"/>
    <row r="32" spans="1:6" ht="12.75" customHeight="1" x14ac:dyDescent="0.2"/>
    <row r="33" spans="1:6" ht="12.75" customHeight="1" x14ac:dyDescent="0.2"/>
    <row r="34" spans="1:6" ht="12.75" customHeight="1" x14ac:dyDescent="0.2"/>
    <row r="43" spans="1:6" ht="6.75" customHeight="1" x14ac:dyDescent="0.2"/>
    <row r="44" spans="1:6" ht="1.5" hidden="1" customHeight="1" x14ac:dyDescent="0.2"/>
    <row r="45" spans="1:6" ht="13.5" customHeight="1" x14ac:dyDescent="0.2">
      <c r="A45" s="48" t="s">
        <v>275</v>
      </c>
    </row>
    <row r="46" spans="1:6" x14ac:dyDescent="0.2">
      <c r="A46" s="48" t="s">
        <v>246</v>
      </c>
    </row>
    <row r="47" spans="1:6" x14ac:dyDescent="0.2">
      <c r="A47" s="48"/>
    </row>
    <row r="48" spans="1:6" x14ac:dyDescent="0.2">
      <c r="F48" s="40"/>
    </row>
    <row r="49" spans="1:3" s="252" customFormat="1" x14ac:dyDescent="0.2">
      <c r="A49" s="335" t="s">
        <v>157</v>
      </c>
      <c r="B49" s="336"/>
      <c r="C49" s="336"/>
    </row>
    <row r="50" spans="1:3" s="252" customFormat="1" x14ac:dyDescent="0.2">
      <c r="A50" s="337" t="s">
        <v>50</v>
      </c>
      <c r="B50" s="338">
        <v>620</v>
      </c>
      <c r="C50" s="339">
        <v>0.21535255296978117</v>
      </c>
    </row>
    <row r="51" spans="1:3" s="252" customFormat="1" x14ac:dyDescent="0.2">
      <c r="A51" s="337" t="s">
        <v>257</v>
      </c>
      <c r="B51" s="338">
        <v>429</v>
      </c>
      <c r="C51" s="339">
        <v>0.14901007294199375</v>
      </c>
    </row>
    <row r="52" spans="1:3" s="252" customFormat="1" ht="25.5" x14ac:dyDescent="0.2">
      <c r="A52" s="337" t="s">
        <v>261</v>
      </c>
      <c r="B52" s="338">
        <v>314</v>
      </c>
      <c r="C52" s="339">
        <v>0.10906564779437304</v>
      </c>
    </row>
    <row r="53" spans="1:3" s="252" customFormat="1" x14ac:dyDescent="0.2">
      <c r="A53" s="337" t="s">
        <v>256</v>
      </c>
      <c r="B53" s="338">
        <v>290</v>
      </c>
      <c r="C53" s="339">
        <v>0.10072941993747829</v>
      </c>
    </row>
    <row r="54" spans="1:3" s="252" customFormat="1" x14ac:dyDescent="0.2">
      <c r="A54" s="337" t="s">
        <v>49</v>
      </c>
      <c r="B54" s="338">
        <v>229</v>
      </c>
      <c r="C54" s="339">
        <v>7.9541507467870795E-2</v>
      </c>
    </row>
    <row r="55" spans="1:3" s="252" customFormat="1" x14ac:dyDescent="0.2">
      <c r="A55" s="337" t="s">
        <v>48</v>
      </c>
      <c r="B55" s="338">
        <v>213</v>
      </c>
      <c r="C55" s="339">
        <v>7.3984022229940952E-2</v>
      </c>
    </row>
    <row r="56" spans="1:3" s="252" customFormat="1" x14ac:dyDescent="0.2">
      <c r="A56" s="337" t="s">
        <v>254</v>
      </c>
      <c r="B56" s="338">
        <v>209</v>
      </c>
      <c r="C56" s="339">
        <v>7.2594650920458498E-2</v>
      </c>
    </row>
    <row r="57" spans="1:3" s="252" customFormat="1" x14ac:dyDescent="0.2">
      <c r="A57" s="337" t="s">
        <v>259</v>
      </c>
      <c r="B57" s="338">
        <v>167</v>
      </c>
      <c r="C57" s="339">
        <v>5.8006252170892669E-2</v>
      </c>
    </row>
    <row r="58" spans="1:3" s="252" customFormat="1" x14ac:dyDescent="0.2">
      <c r="A58" s="337" t="s">
        <v>258</v>
      </c>
      <c r="B58" s="338">
        <v>159</v>
      </c>
      <c r="C58" s="339">
        <v>5.5227509551927755E-2</v>
      </c>
    </row>
    <row r="59" spans="1:3" s="252" customFormat="1" x14ac:dyDescent="0.2">
      <c r="A59" s="337" t="s">
        <v>1</v>
      </c>
      <c r="B59" s="340">
        <v>249</v>
      </c>
      <c r="C59" s="339">
        <v>8.6488364015283078E-2</v>
      </c>
    </row>
    <row r="60" spans="1:3" s="252" customFormat="1" x14ac:dyDescent="0.2">
      <c r="A60" s="336" t="s">
        <v>0</v>
      </c>
      <c r="B60" s="338">
        <v>2879</v>
      </c>
      <c r="C60" s="339">
        <v>1</v>
      </c>
    </row>
    <row r="61" spans="1:3" s="252" customFormat="1" x14ac:dyDescent="0.2"/>
    <row r="62" spans="1:3" s="252" customFormat="1" x14ac:dyDescent="0.2">
      <c r="A62" s="341" t="s">
        <v>30</v>
      </c>
      <c r="B62" s="339">
        <v>5.9048280653004517E-3</v>
      </c>
    </row>
    <row r="63" spans="1:3" s="252" customFormat="1" x14ac:dyDescent="0.2">
      <c r="A63" s="341" t="s">
        <v>29</v>
      </c>
      <c r="B63" s="339">
        <v>0.97707537339353945</v>
      </c>
    </row>
    <row r="64" spans="1:3" s="252" customFormat="1" x14ac:dyDescent="0.2">
      <c r="A64" s="341" t="s">
        <v>43</v>
      </c>
      <c r="B64" s="339">
        <v>1.4935741576936437E-2</v>
      </c>
    </row>
    <row r="65" spans="1:6" s="252" customFormat="1" x14ac:dyDescent="0.2">
      <c r="A65" s="341" t="s">
        <v>31</v>
      </c>
      <c r="B65" s="339">
        <v>2.0840569642236887E-3</v>
      </c>
    </row>
    <row r="66" spans="1:6" x14ac:dyDescent="0.2">
      <c r="A66" s="342"/>
      <c r="B66" s="342"/>
      <c r="C66" s="342"/>
      <c r="D66" s="342"/>
      <c r="F66" s="40"/>
    </row>
    <row r="67" spans="1:6" x14ac:dyDescent="0.2">
      <c r="A67" s="342"/>
      <c r="B67" s="342"/>
      <c r="C67" s="342"/>
      <c r="D67" s="342"/>
      <c r="F67" s="40"/>
    </row>
    <row r="68" spans="1:6" x14ac:dyDescent="0.2">
      <c r="A68" s="342"/>
      <c r="B68" s="342"/>
      <c r="C68" s="342"/>
      <c r="D68" s="342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topLeftCell="A7" zoomScale="130" zoomScaleNormal="130" zoomScaleSheetLayoutView="160" workbookViewId="0">
      <selection activeCell="F33" sqref="F33"/>
    </sheetView>
  </sheetViews>
  <sheetFormatPr baseColWidth="10" defaultColWidth="11.42578125" defaultRowHeight="15" x14ac:dyDescent="0.2"/>
  <cols>
    <col min="1" max="1" width="22.85546875" style="57" customWidth="1"/>
    <col min="2" max="2" width="14.140625" style="57" customWidth="1"/>
    <col min="3" max="3" width="14.42578125" style="57" customWidth="1"/>
    <col min="4" max="4" width="16.140625" style="57" customWidth="1"/>
    <col min="5" max="5" width="17.140625" style="57" customWidth="1"/>
    <col min="6" max="7" width="11.42578125" style="57"/>
    <col min="8" max="8" width="9.140625" style="57" customWidth="1"/>
    <col min="9" max="16384" width="11.42578125" style="57"/>
  </cols>
  <sheetData>
    <row r="1" spans="1:11" s="56" customFormat="1" ht="15.75" customHeight="1" x14ac:dyDescent="0.2">
      <c r="A1" s="274" t="s">
        <v>141</v>
      </c>
      <c r="B1" s="274"/>
      <c r="C1" s="274"/>
      <c r="D1" s="274"/>
      <c r="E1" s="274"/>
      <c r="G1" s="57"/>
      <c r="H1" s="57"/>
      <c r="I1" s="57"/>
      <c r="J1" s="57"/>
    </row>
    <row r="2" spans="1:11" ht="15" customHeight="1" x14ac:dyDescent="0.3">
      <c r="A2" s="219" t="s">
        <v>82</v>
      </c>
      <c r="B2" s="219"/>
      <c r="C2" s="220"/>
      <c r="D2" s="220"/>
      <c r="E2" s="221"/>
      <c r="I2" s="58"/>
    </row>
    <row r="3" spans="1:11" ht="15.75" customHeight="1" x14ac:dyDescent="0.2">
      <c r="A3" s="275" t="s">
        <v>35</v>
      </c>
      <c r="B3" s="275"/>
      <c r="C3" s="275"/>
      <c r="D3" s="275"/>
      <c r="E3" s="275"/>
      <c r="F3" s="59"/>
      <c r="I3" s="60"/>
    </row>
    <row r="4" spans="1:11" ht="15" customHeight="1" x14ac:dyDescent="0.2">
      <c r="A4" s="278" t="s">
        <v>310</v>
      </c>
      <c r="B4" s="275"/>
      <c r="C4" s="275"/>
      <c r="D4" s="275"/>
      <c r="E4" s="275"/>
      <c r="F4" s="59"/>
      <c r="I4" s="60"/>
    </row>
    <row r="5" spans="1:11" ht="13.5" customHeight="1" x14ac:dyDescent="0.2">
      <c r="A5" s="276"/>
      <c r="B5" s="277"/>
      <c r="C5" s="277"/>
      <c r="D5" s="277"/>
      <c r="E5" s="277"/>
      <c r="F5" s="61"/>
      <c r="I5" s="60"/>
    </row>
    <row r="6" spans="1:11" ht="18" customHeight="1" x14ac:dyDescent="0.2">
      <c r="A6" s="267" t="s">
        <v>27</v>
      </c>
      <c r="B6" s="271" t="s">
        <v>34</v>
      </c>
      <c r="C6" s="271"/>
      <c r="D6" s="271"/>
      <c r="E6" s="272" t="s">
        <v>0</v>
      </c>
      <c r="I6" s="60"/>
    </row>
    <row r="7" spans="1:11" ht="27.75" customHeight="1" x14ac:dyDescent="0.2">
      <c r="A7" s="267"/>
      <c r="B7" s="77" t="s">
        <v>30</v>
      </c>
      <c r="C7" s="77" t="s">
        <v>29</v>
      </c>
      <c r="D7" s="77" t="s">
        <v>31</v>
      </c>
      <c r="E7" s="272"/>
      <c r="I7" s="60"/>
    </row>
    <row r="8" spans="1:11" ht="6" customHeight="1" x14ac:dyDescent="0.2">
      <c r="A8" s="64"/>
      <c r="B8" s="188"/>
      <c r="C8" s="188"/>
      <c r="D8" s="188"/>
      <c r="E8" s="189"/>
      <c r="K8" s="58"/>
    </row>
    <row r="9" spans="1:11" ht="11.25" customHeight="1" x14ac:dyDescent="0.2">
      <c r="A9" s="64" t="s">
        <v>99</v>
      </c>
      <c r="B9" s="188">
        <v>0</v>
      </c>
      <c r="C9" s="188">
        <v>9</v>
      </c>
      <c r="D9" s="188">
        <v>1</v>
      </c>
      <c r="E9" s="189">
        <f>SUM(B9:D9)</f>
        <v>10</v>
      </c>
      <c r="I9" s="60"/>
    </row>
    <row r="10" spans="1:11" ht="11.25" customHeight="1" x14ac:dyDescent="0.2">
      <c r="A10" s="64" t="s">
        <v>3</v>
      </c>
      <c r="B10" s="188">
        <v>4</v>
      </c>
      <c r="C10" s="188">
        <v>1375</v>
      </c>
      <c r="D10" s="188">
        <v>1</v>
      </c>
      <c r="E10" s="189">
        <f>SUM(B10:D10)</f>
        <v>1380</v>
      </c>
      <c r="I10" s="60"/>
    </row>
    <row r="11" spans="1:11" ht="11.25" customHeight="1" x14ac:dyDescent="0.2">
      <c r="A11" s="64" t="s">
        <v>83</v>
      </c>
      <c r="B11" s="188">
        <v>0</v>
      </c>
      <c r="C11" s="188">
        <v>4</v>
      </c>
      <c r="D11" s="188">
        <v>0</v>
      </c>
      <c r="E11" s="189">
        <f t="shared" ref="E11:E16" si="0">SUM(B11:D11)</f>
        <v>4</v>
      </c>
    </row>
    <row r="12" spans="1:11" ht="11.25" customHeight="1" x14ac:dyDescent="0.2">
      <c r="A12" s="64" t="s">
        <v>163</v>
      </c>
      <c r="B12" s="188">
        <v>0</v>
      </c>
      <c r="C12" s="188">
        <v>12</v>
      </c>
      <c r="D12" s="188">
        <v>0</v>
      </c>
      <c r="E12" s="189">
        <f t="shared" si="0"/>
        <v>12</v>
      </c>
    </row>
    <row r="13" spans="1:11" ht="11.25" customHeight="1" x14ac:dyDescent="0.2">
      <c r="A13" s="64" t="s">
        <v>84</v>
      </c>
      <c r="B13" s="188">
        <v>1</v>
      </c>
      <c r="C13" s="188">
        <v>23</v>
      </c>
      <c r="D13" s="188">
        <v>0</v>
      </c>
      <c r="E13" s="189">
        <f t="shared" si="0"/>
        <v>24</v>
      </c>
      <c r="I13" s="58"/>
      <c r="J13" s="58"/>
    </row>
    <row r="14" spans="1:11" ht="11.25" customHeight="1" x14ac:dyDescent="0.2">
      <c r="A14" s="64" t="s">
        <v>4</v>
      </c>
      <c r="B14" s="188">
        <v>3</v>
      </c>
      <c r="C14" s="188">
        <v>758</v>
      </c>
      <c r="D14" s="188">
        <v>2</v>
      </c>
      <c r="E14" s="189">
        <f t="shared" si="0"/>
        <v>763</v>
      </c>
    </row>
    <row r="15" spans="1:11" ht="11.25" customHeight="1" x14ac:dyDescent="0.2">
      <c r="A15" s="64" t="s">
        <v>85</v>
      </c>
      <c r="B15" s="188">
        <v>2</v>
      </c>
      <c r="C15" s="188">
        <v>75</v>
      </c>
      <c r="D15" s="188">
        <v>0</v>
      </c>
      <c r="E15" s="189">
        <f t="shared" si="0"/>
        <v>77</v>
      </c>
    </row>
    <row r="16" spans="1:11" ht="11.25" customHeight="1" x14ac:dyDescent="0.2">
      <c r="A16" s="64" t="s">
        <v>164</v>
      </c>
      <c r="B16" s="188">
        <v>2</v>
      </c>
      <c r="C16" s="188">
        <v>86</v>
      </c>
      <c r="D16" s="188">
        <v>0</v>
      </c>
      <c r="E16" s="189">
        <f t="shared" si="0"/>
        <v>88</v>
      </c>
    </row>
    <row r="17" spans="1:11" ht="11.25" customHeight="1" x14ac:dyDescent="0.2">
      <c r="A17" s="64" t="s">
        <v>288</v>
      </c>
      <c r="B17" s="188">
        <v>0</v>
      </c>
      <c r="C17" s="188">
        <v>1</v>
      </c>
      <c r="D17" s="188">
        <v>0</v>
      </c>
      <c r="E17" s="189">
        <f>SUM(B17:D17)</f>
        <v>1</v>
      </c>
      <c r="H17" s="58"/>
    </row>
    <row r="18" spans="1:11" ht="11.25" customHeight="1" x14ac:dyDescent="0.2">
      <c r="A18" s="64" t="s">
        <v>1</v>
      </c>
      <c r="B18" s="188">
        <v>5</v>
      </c>
      <c r="C18" s="188">
        <v>470</v>
      </c>
      <c r="D18" s="188">
        <v>2</v>
      </c>
      <c r="E18" s="189">
        <f>SUM(B18:D18)</f>
        <v>477</v>
      </c>
    </row>
    <row r="19" spans="1:11" ht="6" customHeight="1" x14ac:dyDescent="0.2">
      <c r="A19" s="64"/>
      <c r="B19" s="188"/>
      <c r="C19" s="188"/>
      <c r="D19" s="188"/>
      <c r="E19" s="189"/>
      <c r="K19" s="58"/>
    </row>
    <row r="20" spans="1:11" s="58" customFormat="1" ht="18" customHeight="1" x14ac:dyDescent="0.2">
      <c r="A20" s="54" t="s">
        <v>0</v>
      </c>
      <c r="B20" s="190">
        <f>SUM(B9:B18)</f>
        <v>17</v>
      </c>
      <c r="C20" s="190">
        <f>SUM(C9:C18)</f>
        <v>2813</v>
      </c>
      <c r="D20" s="190">
        <f>SUM(D9:D18)</f>
        <v>6</v>
      </c>
      <c r="E20" s="190">
        <f>SUM(B20:D20)</f>
        <v>2836</v>
      </c>
      <c r="G20" s="57"/>
      <c r="H20" s="57"/>
      <c r="I20" s="57"/>
      <c r="J20" s="57"/>
      <c r="K20" s="57"/>
    </row>
    <row r="21" spans="1:11" x14ac:dyDescent="0.2">
      <c r="B21" s="62"/>
      <c r="D21" s="62"/>
    </row>
    <row r="24" spans="1:11" x14ac:dyDescent="0.2">
      <c r="G24" s="58"/>
      <c r="H24" s="58"/>
    </row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10.5" customHeight="1" x14ac:dyDescent="0.2"/>
    <row r="36" spans="1:1" x14ac:dyDescent="0.2">
      <c r="A36" s="48" t="s">
        <v>277</v>
      </c>
    </row>
    <row r="37" spans="1:1" ht="24" customHeight="1" x14ac:dyDescent="0.2">
      <c r="A37" s="48" t="s">
        <v>246</v>
      </c>
    </row>
    <row r="38" spans="1:1" ht="11.25" customHeight="1" x14ac:dyDescent="0.2"/>
    <row r="67" spans="12:12" x14ac:dyDescent="0.2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Normal="100" zoomScaleSheetLayoutView="130" workbookViewId="0">
      <selection activeCell="D9" sqref="D9"/>
    </sheetView>
  </sheetViews>
  <sheetFormatPr baseColWidth="10" defaultColWidth="11.42578125" defaultRowHeight="35.25" customHeight="1" x14ac:dyDescent="0.2"/>
  <cols>
    <col min="1" max="1" width="37.140625" style="70" customWidth="1"/>
    <col min="2" max="4" width="19.42578125" style="65" customWidth="1"/>
    <col min="5" max="16384" width="11.42578125" style="65"/>
  </cols>
  <sheetData>
    <row r="1" spans="1:4" ht="15" x14ac:dyDescent="0.2">
      <c r="A1" s="261" t="s">
        <v>135</v>
      </c>
      <c r="B1" s="261"/>
      <c r="C1" s="261"/>
      <c r="D1" s="261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62" t="s">
        <v>239</v>
      </c>
      <c r="B3" s="262"/>
      <c r="C3" s="262"/>
      <c r="D3" s="262"/>
    </row>
    <row r="4" spans="1:4" s="68" customFormat="1" ht="19.5" x14ac:dyDescent="0.2">
      <c r="A4" s="265" t="s">
        <v>312</v>
      </c>
      <c r="B4" s="262"/>
      <c r="C4" s="262"/>
      <c r="D4" s="262"/>
    </row>
    <row r="5" spans="1:4" s="68" customFormat="1" ht="5.25" customHeight="1" x14ac:dyDescent="0.2">
      <c r="A5" s="276"/>
      <c r="B5" s="276"/>
      <c r="C5" s="276"/>
      <c r="D5" s="276"/>
    </row>
    <row r="6" spans="1:4" s="66" customFormat="1" ht="23.25" customHeight="1" x14ac:dyDescent="0.2">
      <c r="A6" s="279" t="s">
        <v>250</v>
      </c>
      <c r="B6" s="280" t="s">
        <v>81</v>
      </c>
      <c r="C6" s="281"/>
      <c r="D6" s="279" t="s">
        <v>0</v>
      </c>
    </row>
    <row r="7" spans="1:4" s="66" customFormat="1" ht="23.25" customHeight="1" x14ac:dyDescent="0.2">
      <c r="A7" s="279"/>
      <c r="B7" s="78" t="s">
        <v>79</v>
      </c>
      <c r="C7" s="229" t="s">
        <v>80</v>
      </c>
      <c r="D7" s="279"/>
    </row>
    <row r="8" spans="1:4" s="67" customFormat="1" ht="23.25" customHeight="1" x14ac:dyDescent="0.2">
      <c r="A8" s="71" t="s">
        <v>236</v>
      </c>
      <c r="B8" s="192">
        <v>1719</v>
      </c>
      <c r="C8" s="192">
        <v>464</v>
      </c>
      <c r="D8" s="193">
        <f>SUM(B8:C8)</f>
        <v>2183</v>
      </c>
    </row>
    <row r="9" spans="1:4" s="67" customFormat="1" ht="23.25" customHeight="1" x14ac:dyDescent="0.2">
      <c r="A9" s="71" t="s">
        <v>238</v>
      </c>
      <c r="B9" s="192">
        <v>256</v>
      </c>
      <c r="C9" s="192">
        <v>110</v>
      </c>
      <c r="D9" s="193">
        <f t="shared" ref="D9:D10" si="0">SUM(B9:C9)</f>
        <v>366</v>
      </c>
    </row>
    <row r="10" spans="1:4" s="67" customFormat="1" ht="23.25" customHeight="1" x14ac:dyDescent="0.2">
      <c r="A10" s="71" t="s">
        <v>237</v>
      </c>
      <c r="B10" s="192">
        <v>209</v>
      </c>
      <c r="C10" s="192">
        <v>55</v>
      </c>
      <c r="D10" s="193">
        <f t="shared" si="0"/>
        <v>264</v>
      </c>
    </row>
    <row r="11" spans="1:4" s="67" customFormat="1" ht="23.25" customHeight="1" x14ac:dyDescent="0.2">
      <c r="A11" s="142" t="s">
        <v>0</v>
      </c>
      <c r="B11" s="194">
        <f>SUM(B8:B10)</f>
        <v>2184</v>
      </c>
      <c r="C11" s="194">
        <f>SUM(C8:C10)</f>
        <v>629</v>
      </c>
      <c r="D11" s="195">
        <f>SUM(D8:D10)</f>
        <v>2813</v>
      </c>
    </row>
    <row r="12" spans="1:4" ht="13.5" customHeight="1" x14ac:dyDescent="0.2">
      <c r="A12" s="48" t="s">
        <v>277</v>
      </c>
    </row>
    <row r="13" spans="1:4" ht="15" x14ac:dyDescent="0.2">
      <c r="A13" s="48" t="s">
        <v>246</v>
      </c>
    </row>
    <row r="14" spans="1:4" ht="15" x14ac:dyDescent="0.2">
      <c r="A14" s="48" t="s">
        <v>280</v>
      </c>
    </row>
    <row r="15" spans="1:4" ht="18.75" customHeight="1" x14ac:dyDescent="0.2"/>
    <row r="16" spans="1:4" ht="32.25" customHeight="1" x14ac:dyDescent="0.2">
      <c r="A16" s="69"/>
      <c r="B16" s="70"/>
    </row>
    <row r="17" spans="6:6" ht="19.5" x14ac:dyDescent="0.2"/>
    <row r="18" spans="6:6" ht="13.5" customHeight="1" x14ac:dyDescent="0.2"/>
    <row r="32" spans="6:6" ht="35.25" customHeight="1" x14ac:dyDescent="0.2">
      <c r="F32" s="68"/>
    </row>
    <row r="33" spans="6:6" ht="35.25" customHeight="1" x14ac:dyDescent="0.2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59"/>
  <sheetViews>
    <sheetView showGridLines="0" view="pageBreakPreview" zoomScale="90" zoomScaleNormal="115" zoomScaleSheetLayoutView="90" workbookViewId="0">
      <selection activeCell="A35" sqref="A35"/>
    </sheetView>
  </sheetViews>
  <sheetFormatPr baseColWidth="10" defaultColWidth="11.42578125" defaultRowHeight="15" x14ac:dyDescent="0.3"/>
  <cols>
    <col min="1" max="1" width="23.140625" style="74" customWidth="1"/>
    <col min="2" max="3" width="7.7109375" style="57" bestFit="1" customWidth="1"/>
    <col min="4" max="5" width="8.7109375" style="57" bestFit="1" customWidth="1"/>
    <col min="6" max="6" width="6.7109375" style="57" bestFit="1" customWidth="1"/>
    <col min="7" max="10" width="8.7109375" style="57" bestFit="1" customWidth="1"/>
    <col min="11" max="11" width="6.7109375" style="57" bestFit="1" customWidth="1"/>
    <col min="12" max="12" width="8.7109375" style="57" bestFit="1" customWidth="1"/>
    <col min="13" max="13" width="7.7109375" style="57" bestFit="1" customWidth="1"/>
    <col min="14" max="14" width="6.7109375" style="57" bestFit="1" customWidth="1"/>
    <col min="15" max="16" width="8.7109375" style="57" bestFit="1" customWidth="1"/>
    <col min="17" max="17" width="9.7109375" style="57" bestFit="1" customWidth="1"/>
    <col min="18" max="18" width="3" style="57" customWidth="1"/>
    <col min="19" max="19" width="5.7109375" style="57" customWidth="1"/>
    <col min="20" max="16384" width="11.42578125" style="57"/>
  </cols>
  <sheetData>
    <row r="1" spans="1:17" x14ac:dyDescent="0.2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x14ac:dyDescent="0.3">
      <c r="A2" s="223" t="s">
        <v>82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x14ac:dyDescent="0.3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1"/>
    </row>
    <row r="4" spans="1:17" x14ac:dyDescent="0.2">
      <c r="A4" s="275" t="s">
        <v>200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7" x14ac:dyDescent="0.2">
      <c r="A5" s="278" t="s">
        <v>312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7" ht="15.75" customHeight="1" x14ac:dyDescent="0.2">
      <c r="A6" s="283" t="s">
        <v>199</v>
      </c>
      <c r="B6" s="284" t="s">
        <v>51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6"/>
      <c r="Q6" s="287" t="s">
        <v>0</v>
      </c>
    </row>
    <row r="7" spans="1:17" ht="12.75" customHeight="1" x14ac:dyDescent="0.2">
      <c r="A7" s="283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287"/>
    </row>
    <row r="8" spans="1:17" ht="21.75" customHeight="1" x14ac:dyDescent="0.2">
      <c r="A8" s="80" t="s">
        <v>165</v>
      </c>
      <c r="B8" s="196">
        <v>3</v>
      </c>
      <c r="C8" s="196">
        <v>1</v>
      </c>
      <c r="D8" s="196">
        <v>23</v>
      </c>
      <c r="E8" s="196">
        <v>27</v>
      </c>
      <c r="F8" s="196">
        <v>2</v>
      </c>
      <c r="G8" s="196">
        <v>5</v>
      </c>
      <c r="H8" s="196">
        <v>9</v>
      </c>
      <c r="I8" s="196">
        <v>2</v>
      </c>
      <c r="J8" s="196">
        <v>8</v>
      </c>
      <c r="K8" s="196">
        <v>0</v>
      </c>
      <c r="L8" s="196">
        <v>16</v>
      </c>
      <c r="M8" s="196">
        <v>4</v>
      </c>
      <c r="N8" s="196">
        <v>0</v>
      </c>
      <c r="O8" s="196">
        <v>2</v>
      </c>
      <c r="P8" s="196">
        <v>4</v>
      </c>
      <c r="Q8" s="196">
        <f t="shared" ref="Q8:Q42" si="0">SUM(B8:P8)</f>
        <v>106</v>
      </c>
    </row>
    <row r="9" spans="1:17" ht="36" x14ac:dyDescent="0.2">
      <c r="A9" s="81" t="s">
        <v>166</v>
      </c>
      <c r="B9" s="197">
        <v>0</v>
      </c>
      <c r="C9" s="197">
        <v>0</v>
      </c>
      <c r="D9" s="197">
        <v>1</v>
      </c>
      <c r="E9" s="197">
        <v>2</v>
      </c>
      <c r="F9" s="197">
        <v>0</v>
      </c>
      <c r="G9" s="197">
        <v>1</v>
      </c>
      <c r="H9" s="197">
        <v>2</v>
      </c>
      <c r="I9" s="197">
        <v>1</v>
      </c>
      <c r="J9" s="197">
        <v>1</v>
      </c>
      <c r="K9" s="197">
        <v>0</v>
      </c>
      <c r="L9" s="197">
        <v>3</v>
      </c>
      <c r="M9" s="197">
        <v>1</v>
      </c>
      <c r="N9" s="197">
        <v>0</v>
      </c>
      <c r="O9" s="197">
        <v>0</v>
      </c>
      <c r="P9" s="197">
        <v>0</v>
      </c>
      <c r="Q9" s="197">
        <f t="shared" si="0"/>
        <v>12</v>
      </c>
    </row>
    <row r="10" spans="1:17" ht="21" customHeight="1" x14ac:dyDescent="0.2">
      <c r="A10" s="81" t="s">
        <v>167</v>
      </c>
      <c r="B10" s="197">
        <v>1</v>
      </c>
      <c r="C10" s="197">
        <v>0</v>
      </c>
      <c r="D10" s="197">
        <v>10</v>
      </c>
      <c r="E10" s="197">
        <v>5</v>
      </c>
      <c r="F10" s="197">
        <v>1</v>
      </c>
      <c r="G10" s="197">
        <v>1</v>
      </c>
      <c r="H10" s="197">
        <v>1</v>
      </c>
      <c r="I10" s="197">
        <v>0</v>
      </c>
      <c r="J10" s="197">
        <v>2</v>
      </c>
      <c r="K10" s="197">
        <v>0</v>
      </c>
      <c r="L10" s="197">
        <v>6</v>
      </c>
      <c r="M10" s="197">
        <v>1</v>
      </c>
      <c r="N10" s="197">
        <v>0</v>
      </c>
      <c r="O10" s="197">
        <v>1</v>
      </c>
      <c r="P10" s="197">
        <v>0</v>
      </c>
      <c r="Q10" s="197">
        <f t="shared" si="0"/>
        <v>29</v>
      </c>
    </row>
    <row r="11" spans="1:17" x14ac:dyDescent="0.2">
      <c r="A11" s="81" t="s">
        <v>168</v>
      </c>
      <c r="B11" s="197">
        <v>2</v>
      </c>
      <c r="C11" s="197">
        <v>1</v>
      </c>
      <c r="D11" s="197">
        <v>12</v>
      </c>
      <c r="E11" s="197">
        <v>20</v>
      </c>
      <c r="F11" s="197">
        <v>1</v>
      </c>
      <c r="G11" s="197">
        <v>3</v>
      </c>
      <c r="H11" s="197">
        <v>6</v>
      </c>
      <c r="I11" s="197">
        <v>1</v>
      </c>
      <c r="J11" s="197">
        <v>5</v>
      </c>
      <c r="K11" s="197">
        <v>0</v>
      </c>
      <c r="L11" s="197">
        <v>7</v>
      </c>
      <c r="M11" s="197">
        <v>2</v>
      </c>
      <c r="N11" s="197">
        <v>0</v>
      </c>
      <c r="O11" s="197">
        <v>1</v>
      </c>
      <c r="P11" s="197">
        <v>4</v>
      </c>
      <c r="Q11" s="197">
        <f t="shared" si="0"/>
        <v>65</v>
      </c>
    </row>
    <row r="12" spans="1:17" x14ac:dyDescent="0.2">
      <c r="A12" s="80" t="s">
        <v>169</v>
      </c>
      <c r="B12" s="196">
        <v>3</v>
      </c>
      <c r="C12" s="196">
        <v>8</v>
      </c>
      <c r="D12" s="196">
        <v>20</v>
      </c>
      <c r="E12" s="196">
        <v>44</v>
      </c>
      <c r="F12" s="196">
        <v>1</v>
      </c>
      <c r="G12" s="196">
        <v>32</v>
      </c>
      <c r="H12" s="196">
        <v>33</v>
      </c>
      <c r="I12" s="196">
        <v>14</v>
      </c>
      <c r="J12" s="196">
        <v>18</v>
      </c>
      <c r="K12" s="196">
        <v>0</v>
      </c>
      <c r="L12" s="196">
        <v>36</v>
      </c>
      <c r="M12" s="196">
        <v>5</v>
      </c>
      <c r="N12" s="196">
        <v>1</v>
      </c>
      <c r="O12" s="196">
        <v>2</v>
      </c>
      <c r="P12" s="196">
        <v>8</v>
      </c>
      <c r="Q12" s="196">
        <f t="shared" si="0"/>
        <v>225</v>
      </c>
    </row>
    <row r="13" spans="1:17" ht="21.75" customHeight="1" x14ac:dyDescent="0.2">
      <c r="A13" s="81" t="s">
        <v>170</v>
      </c>
      <c r="B13" s="197">
        <v>1</v>
      </c>
      <c r="C13" s="197">
        <v>2</v>
      </c>
      <c r="D13" s="197">
        <v>3</v>
      </c>
      <c r="E13" s="197">
        <v>14</v>
      </c>
      <c r="F13" s="197">
        <v>0</v>
      </c>
      <c r="G13" s="197">
        <v>9</v>
      </c>
      <c r="H13" s="197">
        <v>14</v>
      </c>
      <c r="I13" s="197">
        <v>8</v>
      </c>
      <c r="J13" s="197">
        <v>3</v>
      </c>
      <c r="K13" s="197">
        <v>0</v>
      </c>
      <c r="L13" s="197">
        <v>10</v>
      </c>
      <c r="M13" s="197">
        <v>0</v>
      </c>
      <c r="N13" s="197">
        <v>0</v>
      </c>
      <c r="O13" s="197">
        <v>1</v>
      </c>
      <c r="P13" s="197">
        <v>3</v>
      </c>
      <c r="Q13" s="197">
        <f t="shared" si="0"/>
        <v>68</v>
      </c>
    </row>
    <row r="14" spans="1:17" ht="32.25" customHeight="1" x14ac:dyDescent="0.2">
      <c r="A14" s="81" t="s">
        <v>171</v>
      </c>
      <c r="B14" s="197">
        <v>0</v>
      </c>
      <c r="C14" s="197">
        <v>0</v>
      </c>
      <c r="D14" s="197">
        <v>6</v>
      </c>
      <c r="E14" s="197">
        <v>1</v>
      </c>
      <c r="F14" s="197">
        <v>0</v>
      </c>
      <c r="G14" s="197">
        <v>4</v>
      </c>
      <c r="H14" s="197">
        <v>1</v>
      </c>
      <c r="I14" s="197">
        <v>0</v>
      </c>
      <c r="J14" s="197">
        <v>3</v>
      </c>
      <c r="K14" s="197">
        <v>0</v>
      </c>
      <c r="L14" s="197">
        <v>5</v>
      </c>
      <c r="M14" s="197">
        <v>1</v>
      </c>
      <c r="N14" s="197">
        <v>0</v>
      </c>
      <c r="O14" s="197">
        <v>0</v>
      </c>
      <c r="P14" s="197">
        <v>1</v>
      </c>
      <c r="Q14" s="197">
        <f t="shared" si="0"/>
        <v>22</v>
      </c>
    </row>
    <row r="15" spans="1:17" ht="36" x14ac:dyDescent="0.2">
      <c r="A15" s="81" t="s">
        <v>172</v>
      </c>
      <c r="B15" s="197">
        <v>0</v>
      </c>
      <c r="C15" s="197">
        <v>0</v>
      </c>
      <c r="D15" s="197">
        <v>1</v>
      </c>
      <c r="E15" s="197">
        <v>1</v>
      </c>
      <c r="F15" s="197">
        <v>0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2</v>
      </c>
      <c r="M15" s="197">
        <v>0</v>
      </c>
      <c r="N15" s="197">
        <v>0</v>
      </c>
      <c r="O15" s="197">
        <v>0</v>
      </c>
      <c r="P15" s="197">
        <v>1</v>
      </c>
      <c r="Q15" s="197">
        <f t="shared" si="0"/>
        <v>5</v>
      </c>
    </row>
    <row r="16" spans="1:17" x14ac:dyDescent="0.2">
      <c r="A16" s="81" t="s">
        <v>173</v>
      </c>
      <c r="B16" s="197">
        <v>2</v>
      </c>
      <c r="C16" s="197">
        <v>6</v>
      </c>
      <c r="D16" s="197">
        <v>10</v>
      </c>
      <c r="E16" s="197">
        <v>28</v>
      </c>
      <c r="F16" s="197">
        <v>1</v>
      </c>
      <c r="G16" s="197">
        <v>19</v>
      </c>
      <c r="H16" s="197">
        <v>18</v>
      </c>
      <c r="I16" s="197">
        <v>6</v>
      </c>
      <c r="J16" s="197">
        <v>12</v>
      </c>
      <c r="K16" s="197">
        <v>0</v>
      </c>
      <c r="L16" s="197">
        <v>19</v>
      </c>
      <c r="M16" s="197">
        <v>4</v>
      </c>
      <c r="N16" s="197">
        <v>1</v>
      </c>
      <c r="O16" s="197">
        <v>1</v>
      </c>
      <c r="P16" s="197">
        <v>3</v>
      </c>
      <c r="Q16" s="197">
        <f t="shared" si="0"/>
        <v>130</v>
      </c>
    </row>
    <row r="17" spans="1:17" x14ac:dyDescent="0.2">
      <c r="A17" s="80" t="s">
        <v>174</v>
      </c>
      <c r="B17" s="196">
        <v>16</v>
      </c>
      <c r="C17" s="196">
        <v>4</v>
      </c>
      <c r="D17" s="196">
        <v>18</v>
      </c>
      <c r="E17" s="196">
        <v>49</v>
      </c>
      <c r="F17" s="196">
        <v>4</v>
      </c>
      <c r="G17" s="196">
        <v>31</v>
      </c>
      <c r="H17" s="196">
        <v>41</v>
      </c>
      <c r="I17" s="196">
        <v>37</v>
      </c>
      <c r="J17" s="196">
        <v>53</v>
      </c>
      <c r="K17" s="196">
        <v>0</v>
      </c>
      <c r="L17" s="196">
        <v>63</v>
      </c>
      <c r="M17" s="196">
        <v>48</v>
      </c>
      <c r="N17" s="196">
        <v>3</v>
      </c>
      <c r="O17" s="196">
        <v>20</v>
      </c>
      <c r="P17" s="196">
        <v>26</v>
      </c>
      <c r="Q17" s="196">
        <f t="shared" si="0"/>
        <v>413</v>
      </c>
    </row>
    <row r="18" spans="1:17" ht="90" x14ac:dyDescent="0.2">
      <c r="A18" s="81" t="s">
        <v>175</v>
      </c>
      <c r="B18" s="197">
        <v>11</v>
      </c>
      <c r="C18" s="197">
        <v>0</v>
      </c>
      <c r="D18" s="197">
        <v>8</v>
      </c>
      <c r="E18" s="197">
        <v>16</v>
      </c>
      <c r="F18" s="197">
        <v>1</v>
      </c>
      <c r="G18" s="197">
        <v>13</v>
      </c>
      <c r="H18" s="197">
        <v>6</v>
      </c>
      <c r="I18" s="197">
        <v>9</v>
      </c>
      <c r="J18" s="197">
        <v>24</v>
      </c>
      <c r="K18" s="197">
        <v>0</v>
      </c>
      <c r="L18" s="197">
        <v>17</v>
      </c>
      <c r="M18" s="197">
        <v>6</v>
      </c>
      <c r="N18" s="197">
        <v>2</v>
      </c>
      <c r="O18" s="197">
        <v>3</v>
      </c>
      <c r="P18" s="197">
        <v>6</v>
      </c>
      <c r="Q18" s="197">
        <f t="shared" si="0"/>
        <v>122</v>
      </c>
    </row>
    <row r="19" spans="1:17" ht="21" customHeight="1" x14ac:dyDescent="0.2">
      <c r="A19" s="81" t="s">
        <v>176</v>
      </c>
      <c r="B19" s="197">
        <v>5</v>
      </c>
      <c r="C19" s="197">
        <v>4</v>
      </c>
      <c r="D19" s="197">
        <v>10</v>
      </c>
      <c r="E19" s="197">
        <v>33</v>
      </c>
      <c r="F19" s="197">
        <v>3</v>
      </c>
      <c r="G19" s="197">
        <v>18</v>
      </c>
      <c r="H19" s="197">
        <v>35</v>
      </c>
      <c r="I19" s="197">
        <v>28</v>
      </c>
      <c r="J19" s="197">
        <v>29</v>
      </c>
      <c r="K19" s="197">
        <v>0</v>
      </c>
      <c r="L19" s="197">
        <v>46</v>
      </c>
      <c r="M19" s="197">
        <v>42</v>
      </c>
      <c r="N19" s="197">
        <v>1</v>
      </c>
      <c r="O19" s="197">
        <v>17</v>
      </c>
      <c r="P19" s="197">
        <v>20</v>
      </c>
      <c r="Q19" s="197">
        <f t="shared" si="0"/>
        <v>291</v>
      </c>
    </row>
    <row r="20" spans="1:17" ht="20.25" customHeight="1" x14ac:dyDescent="0.2">
      <c r="A20" s="80" t="s">
        <v>177</v>
      </c>
      <c r="B20" s="196">
        <v>1</v>
      </c>
      <c r="C20" s="196">
        <v>0</v>
      </c>
      <c r="D20" s="196">
        <v>0</v>
      </c>
      <c r="E20" s="196">
        <v>1</v>
      </c>
      <c r="F20" s="196">
        <v>0</v>
      </c>
      <c r="G20" s="196">
        <v>0</v>
      </c>
      <c r="H20" s="196">
        <v>0</v>
      </c>
      <c r="I20" s="196">
        <v>2</v>
      </c>
      <c r="J20" s="196">
        <v>0</v>
      </c>
      <c r="K20" s="196">
        <v>0</v>
      </c>
      <c r="L20" s="196">
        <v>1</v>
      </c>
      <c r="M20" s="196">
        <v>0</v>
      </c>
      <c r="N20" s="196">
        <v>0</v>
      </c>
      <c r="O20" s="196">
        <v>2</v>
      </c>
      <c r="P20" s="196">
        <v>1</v>
      </c>
      <c r="Q20" s="196">
        <f t="shared" si="0"/>
        <v>8</v>
      </c>
    </row>
    <row r="21" spans="1:17" ht="20.25" customHeight="1" x14ac:dyDescent="0.2">
      <c r="A21" s="81" t="s">
        <v>178</v>
      </c>
      <c r="B21" s="197">
        <v>0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1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  <c r="O21" s="197">
        <v>0</v>
      </c>
      <c r="P21" s="197">
        <v>0</v>
      </c>
      <c r="Q21" s="197">
        <f t="shared" si="0"/>
        <v>1</v>
      </c>
    </row>
    <row r="22" spans="1:17" ht="20.25" customHeight="1" x14ac:dyDescent="0.2">
      <c r="A22" s="81" t="s">
        <v>179</v>
      </c>
      <c r="B22" s="197">
        <v>1</v>
      </c>
      <c r="C22" s="197">
        <v>0</v>
      </c>
      <c r="D22" s="197">
        <v>0</v>
      </c>
      <c r="E22" s="197">
        <v>1</v>
      </c>
      <c r="F22" s="197">
        <v>0</v>
      </c>
      <c r="G22" s="197">
        <v>0</v>
      </c>
      <c r="H22" s="197">
        <v>0</v>
      </c>
      <c r="I22" s="197">
        <v>1</v>
      </c>
      <c r="J22" s="197">
        <v>0</v>
      </c>
      <c r="K22" s="197">
        <v>0</v>
      </c>
      <c r="L22" s="197">
        <v>1</v>
      </c>
      <c r="M22" s="197">
        <v>0</v>
      </c>
      <c r="N22" s="197">
        <v>0</v>
      </c>
      <c r="O22" s="197">
        <v>2</v>
      </c>
      <c r="P22" s="197">
        <v>1</v>
      </c>
      <c r="Q22" s="197">
        <f t="shared" si="0"/>
        <v>7</v>
      </c>
    </row>
    <row r="23" spans="1:17" ht="20.25" customHeight="1" x14ac:dyDescent="0.2">
      <c r="A23" s="80" t="s">
        <v>180</v>
      </c>
      <c r="B23" s="196">
        <v>3</v>
      </c>
      <c r="C23" s="196">
        <v>2</v>
      </c>
      <c r="D23" s="196">
        <v>11</v>
      </c>
      <c r="E23" s="196">
        <v>34</v>
      </c>
      <c r="F23" s="196">
        <v>1</v>
      </c>
      <c r="G23" s="196">
        <v>20</v>
      </c>
      <c r="H23" s="196">
        <v>37</v>
      </c>
      <c r="I23" s="196">
        <v>10</v>
      </c>
      <c r="J23" s="196">
        <v>22</v>
      </c>
      <c r="K23" s="196">
        <v>0</v>
      </c>
      <c r="L23" s="196">
        <v>39</v>
      </c>
      <c r="M23" s="196">
        <v>10</v>
      </c>
      <c r="N23" s="196">
        <v>2</v>
      </c>
      <c r="O23" s="196">
        <v>10</v>
      </c>
      <c r="P23" s="196">
        <v>14</v>
      </c>
      <c r="Q23" s="196">
        <f t="shared" si="0"/>
        <v>215</v>
      </c>
    </row>
    <row r="24" spans="1:17" ht="27" x14ac:dyDescent="0.2">
      <c r="A24" s="81" t="s">
        <v>181</v>
      </c>
      <c r="B24" s="197">
        <v>1</v>
      </c>
      <c r="C24" s="197">
        <v>0</v>
      </c>
      <c r="D24" s="197">
        <v>1</v>
      </c>
      <c r="E24" s="197">
        <v>4</v>
      </c>
      <c r="F24" s="197">
        <v>0</v>
      </c>
      <c r="G24" s="197">
        <v>2</v>
      </c>
      <c r="H24" s="197">
        <v>4</v>
      </c>
      <c r="I24" s="197">
        <v>1</v>
      </c>
      <c r="J24" s="197">
        <v>1</v>
      </c>
      <c r="K24" s="197">
        <v>0</v>
      </c>
      <c r="L24" s="197">
        <v>3</v>
      </c>
      <c r="M24" s="197">
        <v>0</v>
      </c>
      <c r="N24" s="197">
        <v>0</v>
      </c>
      <c r="O24" s="197">
        <v>1</v>
      </c>
      <c r="P24" s="197">
        <v>1</v>
      </c>
      <c r="Q24" s="197">
        <f t="shared" si="0"/>
        <v>19</v>
      </c>
    </row>
    <row r="25" spans="1:17" ht="18" x14ac:dyDescent="0.2">
      <c r="A25" s="81" t="s">
        <v>182</v>
      </c>
      <c r="B25" s="197">
        <v>2</v>
      </c>
      <c r="C25" s="197">
        <v>0</v>
      </c>
      <c r="D25" s="197">
        <v>2</v>
      </c>
      <c r="E25" s="197">
        <v>18</v>
      </c>
      <c r="F25" s="197">
        <v>1</v>
      </c>
      <c r="G25" s="197">
        <v>14</v>
      </c>
      <c r="H25" s="197">
        <v>28</v>
      </c>
      <c r="I25" s="197">
        <v>6</v>
      </c>
      <c r="J25" s="197">
        <v>15</v>
      </c>
      <c r="K25" s="197">
        <v>0</v>
      </c>
      <c r="L25" s="197">
        <v>20</v>
      </c>
      <c r="M25" s="197">
        <v>5</v>
      </c>
      <c r="N25" s="197">
        <v>1</v>
      </c>
      <c r="O25" s="197">
        <v>1</v>
      </c>
      <c r="P25" s="197">
        <v>6</v>
      </c>
      <c r="Q25" s="197">
        <f t="shared" si="0"/>
        <v>119</v>
      </c>
    </row>
    <row r="26" spans="1:17" ht="27" x14ac:dyDescent="0.2">
      <c r="A26" s="81" t="s">
        <v>183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  <c r="H26" s="197">
        <v>0</v>
      </c>
      <c r="I26" s="197">
        <v>1</v>
      </c>
      <c r="J26" s="197">
        <v>0</v>
      </c>
      <c r="K26" s="197">
        <v>0</v>
      </c>
      <c r="L26" s="197">
        <v>4</v>
      </c>
      <c r="M26" s="197">
        <v>1</v>
      </c>
      <c r="N26" s="197">
        <v>0</v>
      </c>
      <c r="O26" s="197">
        <v>1</v>
      </c>
      <c r="P26" s="197">
        <v>0</v>
      </c>
      <c r="Q26" s="197">
        <f t="shared" si="0"/>
        <v>7</v>
      </c>
    </row>
    <row r="27" spans="1:17" ht="18.75" customHeight="1" x14ac:dyDescent="0.2">
      <c r="A27" s="81" t="s">
        <v>184</v>
      </c>
      <c r="B27" s="197">
        <v>0</v>
      </c>
      <c r="C27" s="197">
        <v>2</v>
      </c>
      <c r="D27" s="197">
        <v>8</v>
      </c>
      <c r="E27" s="197">
        <v>12</v>
      </c>
      <c r="F27" s="197">
        <v>0</v>
      </c>
      <c r="G27" s="197">
        <v>4</v>
      </c>
      <c r="H27" s="197">
        <v>5</v>
      </c>
      <c r="I27" s="197">
        <v>2</v>
      </c>
      <c r="J27" s="197">
        <v>6</v>
      </c>
      <c r="K27" s="197">
        <v>0</v>
      </c>
      <c r="L27" s="197">
        <v>12</v>
      </c>
      <c r="M27" s="197">
        <v>4</v>
      </c>
      <c r="N27" s="197">
        <v>1</v>
      </c>
      <c r="O27" s="197">
        <v>7</v>
      </c>
      <c r="P27" s="197">
        <v>7</v>
      </c>
      <c r="Q27" s="197">
        <f t="shared" si="0"/>
        <v>70</v>
      </c>
    </row>
    <row r="28" spans="1:17" ht="36" x14ac:dyDescent="0.2">
      <c r="A28" s="80" t="s">
        <v>185</v>
      </c>
      <c r="B28" s="196">
        <v>0</v>
      </c>
      <c r="C28" s="196">
        <v>0</v>
      </c>
      <c r="D28" s="196">
        <v>7</v>
      </c>
      <c r="E28" s="196">
        <v>4</v>
      </c>
      <c r="F28" s="196">
        <v>0</v>
      </c>
      <c r="G28" s="196">
        <v>2</v>
      </c>
      <c r="H28" s="196">
        <v>4</v>
      </c>
      <c r="I28" s="196">
        <v>2</v>
      </c>
      <c r="J28" s="196">
        <v>1</v>
      </c>
      <c r="K28" s="196">
        <v>0</v>
      </c>
      <c r="L28" s="196">
        <v>8</v>
      </c>
      <c r="M28" s="196">
        <v>2</v>
      </c>
      <c r="N28" s="196">
        <v>0</v>
      </c>
      <c r="O28" s="196">
        <v>2</v>
      </c>
      <c r="P28" s="196">
        <v>2</v>
      </c>
      <c r="Q28" s="196">
        <f t="shared" si="0"/>
        <v>34</v>
      </c>
    </row>
    <row r="29" spans="1:17" ht="36" x14ac:dyDescent="0.2">
      <c r="A29" s="81" t="s">
        <v>186</v>
      </c>
      <c r="B29" s="197">
        <v>0</v>
      </c>
      <c r="C29" s="197">
        <v>0</v>
      </c>
      <c r="D29" s="197">
        <v>5</v>
      </c>
      <c r="E29" s="197">
        <v>2</v>
      </c>
      <c r="F29" s="197">
        <v>0</v>
      </c>
      <c r="G29" s="197">
        <v>1</v>
      </c>
      <c r="H29" s="197">
        <v>3</v>
      </c>
      <c r="I29" s="197">
        <v>2</v>
      </c>
      <c r="J29" s="197">
        <v>0</v>
      </c>
      <c r="K29" s="197">
        <v>0</v>
      </c>
      <c r="L29" s="197">
        <v>7</v>
      </c>
      <c r="M29" s="197">
        <v>2</v>
      </c>
      <c r="N29" s="197">
        <v>0</v>
      </c>
      <c r="O29" s="197">
        <v>2</v>
      </c>
      <c r="P29" s="197">
        <v>1</v>
      </c>
      <c r="Q29" s="197">
        <f t="shared" si="0"/>
        <v>25</v>
      </c>
    </row>
    <row r="30" spans="1:17" ht="18" x14ac:dyDescent="0.2">
      <c r="A30" s="81" t="s">
        <v>187</v>
      </c>
      <c r="B30" s="197">
        <v>0</v>
      </c>
      <c r="C30" s="197">
        <v>0</v>
      </c>
      <c r="D30" s="197">
        <v>2</v>
      </c>
      <c r="E30" s="197">
        <v>0</v>
      </c>
      <c r="F30" s="197">
        <v>0</v>
      </c>
      <c r="G30" s="197">
        <v>0</v>
      </c>
      <c r="H30" s="197">
        <v>1</v>
      </c>
      <c r="I30" s="197">
        <v>0</v>
      </c>
      <c r="J30" s="197">
        <v>1</v>
      </c>
      <c r="K30" s="197">
        <v>0</v>
      </c>
      <c r="L30" s="197">
        <v>0</v>
      </c>
      <c r="M30" s="197">
        <v>0</v>
      </c>
      <c r="N30" s="197">
        <v>0</v>
      </c>
      <c r="O30" s="197">
        <v>0</v>
      </c>
      <c r="P30" s="197">
        <v>0</v>
      </c>
      <c r="Q30" s="197">
        <f t="shared" si="0"/>
        <v>4</v>
      </c>
    </row>
    <row r="31" spans="1:17" ht="22.5" customHeight="1" x14ac:dyDescent="0.2">
      <c r="A31" s="81" t="s">
        <v>188</v>
      </c>
      <c r="B31" s="197">
        <v>0</v>
      </c>
      <c r="C31" s="197">
        <v>0</v>
      </c>
      <c r="D31" s="197">
        <v>0</v>
      </c>
      <c r="E31" s="197">
        <v>2</v>
      </c>
      <c r="F31" s="197">
        <v>0</v>
      </c>
      <c r="G31" s="197">
        <v>1</v>
      </c>
      <c r="H31" s="197">
        <v>0</v>
      </c>
      <c r="I31" s="197">
        <v>0</v>
      </c>
      <c r="J31" s="197">
        <v>0</v>
      </c>
      <c r="K31" s="197">
        <v>0</v>
      </c>
      <c r="L31" s="197">
        <v>1</v>
      </c>
      <c r="M31" s="197">
        <v>0</v>
      </c>
      <c r="N31" s="197">
        <v>0</v>
      </c>
      <c r="O31" s="197">
        <v>0</v>
      </c>
      <c r="P31" s="197">
        <v>1</v>
      </c>
      <c r="Q31" s="197">
        <f t="shared" si="0"/>
        <v>5</v>
      </c>
    </row>
    <row r="32" spans="1:17" ht="36" x14ac:dyDescent="0.2">
      <c r="A32" s="80" t="s">
        <v>189</v>
      </c>
      <c r="B32" s="196">
        <v>0</v>
      </c>
      <c r="C32" s="196">
        <v>0</v>
      </c>
      <c r="D32" s="196">
        <v>2</v>
      </c>
      <c r="E32" s="196">
        <v>9</v>
      </c>
      <c r="F32" s="196">
        <v>0</v>
      </c>
      <c r="G32" s="196">
        <v>0</v>
      </c>
      <c r="H32" s="196">
        <v>7</v>
      </c>
      <c r="I32" s="196">
        <v>24</v>
      </c>
      <c r="J32" s="196">
        <v>1</v>
      </c>
      <c r="K32" s="196">
        <v>0</v>
      </c>
      <c r="L32" s="196">
        <v>3</v>
      </c>
      <c r="M32" s="196">
        <v>0</v>
      </c>
      <c r="N32" s="196">
        <v>0</v>
      </c>
      <c r="O32" s="196">
        <v>0</v>
      </c>
      <c r="P32" s="196">
        <v>2</v>
      </c>
      <c r="Q32" s="196">
        <f t="shared" si="0"/>
        <v>48</v>
      </c>
    </row>
    <row r="33" spans="1:17" ht="23.25" customHeight="1" x14ac:dyDescent="0.2">
      <c r="A33" s="81" t="s">
        <v>190</v>
      </c>
      <c r="B33" s="197">
        <v>0</v>
      </c>
      <c r="C33" s="197">
        <v>0</v>
      </c>
      <c r="D33" s="197">
        <v>1</v>
      </c>
      <c r="E33" s="197">
        <v>8</v>
      </c>
      <c r="F33" s="197">
        <v>0</v>
      </c>
      <c r="G33" s="197">
        <v>0</v>
      </c>
      <c r="H33" s="197">
        <v>4</v>
      </c>
      <c r="I33" s="197">
        <v>16</v>
      </c>
      <c r="J33" s="197">
        <v>1</v>
      </c>
      <c r="K33" s="197">
        <v>0</v>
      </c>
      <c r="L33" s="197">
        <v>2</v>
      </c>
      <c r="M33" s="197">
        <v>0</v>
      </c>
      <c r="N33" s="197">
        <v>0</v>
      </c>
      <c r="O33" s="197">
        <v>0</v>
      </c>
      <c r="P33" s="197">
        <v>2</v>
      </c>
      <c r="Q33" s="197">
        <f t="shared" si="0"/>
        <v>34</v>
      </c>
    </row>
    <row r="34" spans="1:17" ht="22.5" customHeight="1" x14ac:dyDescent="0.2">
      <c r="A34" s="81" t="s">
        <v>301</v>
      </c>
      <c r="B34" s="197">
        <v>0</v>
      </c>
      <c r="C34" s="197">
        <v>0</v>
      </c>
      <c r="D34" s="197">
        <v>0</v>
      </c>
      <c r="E34" s="197">
        <v>0</v>
      </c>
      <c r="F34" s="197">
        <v>0</v>
      </c>
      <c r="G34" s="197">
        <v>0</v>
      </c>
      <c r="H34" s="197">
        <v>1</v>
      </c>
      <c r="I34" s="197">
        <v>1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f t="shared" ref="Q34" si="1">SUM(B34:P34)</f>
        <v>2</v>
      </c>
    </row>
    <row r="35" spans="1:17" ht="31.5" customHeight="1" x14ac:dyDescent="0.2">
      <c r="A35" s="81" t="s">
        <v>191</v>
      </c>
      <c r="B35" s="197">
        <v>0</v>
      </c>
      <c r="C35" s="197">
        <v>0</v>
      </c>
      <c r="D35" s="197">
        <v>1</v>
      </c>
      <c r="E35" s="197">
        <v>1</v>
      </c>
      <c r="F35" s="197">
        <v>0</v>
      </c>
      <c r="G35" s="197">
        <v>0</v>
      </c>
      <c r="H35" s="197">
        <v>2</v>
      </c>
      <c r="I35" s="197">
        <v>7</v>
      </c>
      <c r="J35" s="197">
        <v>0</v>
      </c>
      <c r="K35" s="197">
        <v>0</v>
      </c>
      <c r="L35" s="197">
        <v>1</v>
      </c>
      <c r="M35" s="197">
        <v>0</v>
      </c>
      <c r="N35" s="197">
        <v>0</v>
      </c>
      <c r="O35" s="197">
        <v>0</v>
      </c>
      <c r="P35" s="197">
        <v>0</v>
      </c>
      <c r="Q35" s="197">
        <f t="shared" si="0"/>
        <v>12</v>
      </c>
    </row>
    <row r="36" spans="1:17" ht="36" x14ac:dyDescent="0.2">
      <c r="A36" s="80" t="s">
        <v>193</v>
      </c>
      <c r="B36" s="196">
        <v>5</v>
      </c>
      <c r="C36" s="196">
        <v>3</v>
      </c>
      <c r="D36" s="196">
        <v>36</v>
      </c>
      <c r="E36" s="196">
        <v>30</v>
      </c>
      <c r="F36" s="196">
        <v>0</v>
      </c>
      <c r="G36" s="196">
        <v>22</v>
      </c>
      <c r="H36" s="196">
        <v>24</v>
      </c>
      <c r="I36" s="196">
        <v>12</v>
      </c>
      <c r="J36" s="196">
        <v>13</v>
      </c>
      <c r="K36" s="196">
        <v>1</v>
      </c>
      <c r="L36" s="196">
        <v>22</v>
      </c>
      <c r="M36" s="196">
        <v>19</v>
      </c>
      <c r="N36" s="196">
        <v>2</v>
      </c>
      <c r="O36" s="196">
        <v>5</v>
      </c>
      <c r="P36" s="196">
        <v>11</v>
      </c>
      <c r="Q36" s="196">
        <f t="shared" si="0"/>
        <v>205</v>
      </c>
    </row>
    <row r="37" spans="1:17" ht="18" x14ac:dyDescent="0.2">
      <c r="A37" s="81" t="s">
        <v>194</v>
      </c>
      <c r="B37" s="197">
        <v>3</v>
      </c>
      <c r="C37" s="197">
        <v>1</v>
      </c>
      <c r="D37" s="197">
        <v>6</v>
      </c>
      <c r="E37" s="197">
        <v>11</v>
      </c>
      <c r="F37" s="197">
        <v>0</v>
      </c>
      <c r="G37" s="197">
        <v>1</v>
      </c>
      <c r="H37" s="197">
        <v>4</v>
      </c>
      <c r="I37" s="197">
        <v>1</v>
      </c>
      <c r="J37" s="197">
        <v>0</v>
      </c>
      <c r="K37" s="197">
        <v>0</v>
      </c>
      <c r="L37" s="197">
        <v>3</v>
      </c>
      <c r="M37" s="197">
        <v>3</v>
      </c>
      <c r="N37" s="197">
        <v>0</v>
      </c>
      <c r="O37" s="197">
        <v>1</v>
      </c>
      <c r="P37" s="197">
        <v>1</v>
      </c>
      <c r="Q37" s="197">
        <f t="shared" si="0"/>
        <v>35</v>
      </c>
    </row>
    <row r="38" spans="1:17" ht="43.5" customHeight="1" x14ac:dyDescent="0.2">
      <c r="A38" s="81" t="s">
        <v>195</v>
      </c>
      <c r="B38" s="197">
        <v>0</v>
      </c>
      <c r="C38" s="197">
        <v>0</v>
      </c>
      <c r="D38" s="197">
        <v>9</v>
      </c>
      <c r="E38" s="197">
        <v>4</v>
      </c>
      <c r="F38" s="197">
        <v>0</v>
      </c>
      <c r="G38" s="197">
        <v>3</v>
      </c>
      <c r="H38" s="197">
        <v>6</v>
      </c>
      <c r="I38" s="197">
        <v>5</v>
      </c>
      <c r="J38" s="197">
        <v>3</v>
      </c>
      <c r="K38" s="197">
        <v>1</v>
      </c>
      <c r="L38" s="197">
        <v>4</v>
      </c>
      <c r="M38" s="197">
        <v>4</v>
      </c>
      <c r="N38" s="197">
        <v>0</v>
      </c>
      <c r="O38" s="197">
        <v>2</v>
      </c>
      <c r="P38" s="197">
        <v>1</v>
      </c>
      <c r="Q38" s="197">
        <f t="shared" si="0"/>
        <v>42</v>
      </c>
    </row>
    <row r="39" spans="1:17" ht="54" x14ac:dyDescent="0.2">
      <c r="A39" s="81" t="s">
        <v>196</v>
      </c>
      <c r="B39" s="197">
        <v>0</v>
      </c>
      <c r="C39" s="197">
        <v>1</v>
      </c>
      <c r="D39" s="197">
        <v>16</v>
      </c>
      <c r="E39" s="197">
        <v>10</v>
      </c>
      <c r="F39" s="197">
        <v>0</v>
      </c>
      <c r="G39" s="197">
        <v>10</v>
      </c>
      <c r="H39" s="197">
        <v>8</v>
      </c>
      <c r="I39" s="197">
        <v>4</v>
      </c>
      <c r="J39" s="197">
        <v>5</v>
      </c>
      <c r="K39" s="197">
        <v>0</v>
      </c>
      <c r="L39" s="197">
        <v>7</v>
      </c>
      <c r="M39" s="197">
        <v>8</v>
      </c>
      <c r="N39" s="197">
        <v>1</v>
      </c>
      <c r="O39" s="197">
        <v>2</v>
      </c>
      <c r="P39" s="197">
        <v>4</v>
      </c>
      <c r="Q39" s="197">
        <f t="shared" si="0"/>
        <v>76</v>
      </c>
    </row>
    <row r="40" spans="1:17" x14ac:dyDescent="0.2">
      <c r="A40" s="81" t="s">
        <v>197</v>
      </c>
      <c r="B40" s="197">
        <v>2</v>
      </c>
      <c r="C40" s="197">
        <v>1</v>
      </c>
      <c r="D40" s="197">
        <v>5</v>
      </c>
      <c r="E40" s="197">
        <v>5</v>
      </c>
      <c r="F40" s="197">
        <v>0</v>
      </c>
      <c r="G40" s="197">
        <v>8</v>
      </c>
      <c r="H40" s="197">
        <v>6</v>
      </c>
      <c r="I40" s="197">
        <v>2</v>
      </c>
      <c r="J40" s="197">
        <v>5</v>
      </c>
      <c r="K40" s="197">
        <v>0</v>
      </c>
      <c r="L40" s="197">
        <v>8</v>
      </c>
      <c r="M40" s="197">
        <v>4</v>
      </c>
      <c r="N40" s="197">
        <v>1</v>
      </c>
      <c r="O40" s="197">
        <v>0</v>
      </c>
      <c r="P40" s="197">
        <v>5</v>
      </c>
      <c r="Q40" s="197">
        <f t="shared" si="0"/>
        <v>52</v>
      </c>
    </row>
    <row r="41" spans="1:17" x14ac:dyDescent="0.2">
      <c r="A41" s="80" t="s">
        <v>198</v>
      </c>
      <c r="B41" s="196">
        <v>1</v>
      </c>
      <c r="C41" s="196">
        <v>0</v>
      </c>
      <c r="D41" s="196">
        <v>8</v>
      </c>
      <c r="E41" s="196">
        <v>24</v>
      </c>
      <c r="F41" s="196">
        <v>1</v>
      </c>
      <c r="G41" s="196">
        <v>10</v>
      </c>
      <c r="H41" s="196">
        <v>13</v>
      </c>
      <c r="I41" s="196">
        <v>27</v>
      </c>
      <c r="J41" s="196">
        <v>5</v>
      </c>
      <c r="K41" s="196">
        <v>0</v>
      </c>
      <c r="L41" s="196">
        <v>10</v>
      </c>
      <c r="M41" s="196">
        <v>3</v>
      </c>
      <c r="N41" s="196">
        <v>1</v>
      </c>
      <c r="O41" s="196">
        <v>31</v>
      </c>
      <c r="P41" s="196">
        <v>14</v>
      </c>
      <c r="Q41" s="196">
        <f t="shared" si="0"/>
        <v>148</v>
      </c>
    </row>
    <row r="42" spans="1:17" ht="36" x14ac:dyDescent="0.2">
      <c r="A42" s="80" t="s">
        <v>192</v>
      </c>
      <c r="B42" s="196">
        <v>17</v>
      </c>
      <c r="C42" s="196">
        <v>25</v>
      </c>
      <c r="D42" s="196">
        <v>76</v>
      </c>
      <c r="E42" s="196">
        <v>384</v>
      </c>
      <c r="F42" s="196">
        <v>2</v>
      </c>
      <c r="G42" s="196">
        <v>103</v>
      </c>
      <c r="H42" s="196">
        <v>143</v>
      </c>
      <c r="I42" s="196">
        <v>83</v>
      </c>
      <c r="J42" s="196">
        <v>164</v>
      </c>
      <c r="K42" s="196">
        <v>1</v>
      </c>
      <c r="L42" s="196">
        <v>224</v>
      </c>
      <c r="M42" s="196">
        <v>60</v>
      </c>
      <c r="N42" s="196">
        <v>5</v>
      </c>
      <c r="O42" s="196">
        <v>39</v>
      </c>
      <c r="P42" s="196">
        <v>85</v>
      </c>
      <c r="Q42" s="196">
        <f t="shared" si="0"/>
        <v>1411</v>
      </c>
    </row>
    <row r="43" spans="1:17" x14ac:dyDescent="0.2">
      <c r="A43" s="210" t="s">
        <v>0</v>
      </c>
      <c r="B43" s="211">
        <f t="shared" ref="B43:Q43" si="2">B42+B41+B36+B32+B28+B23+B20+B17+B12+B8</f>
        <v>49</v>
      </c>
      <c r="C43" s="211">
        <f t="shared" si="2"/>
        <v>43</v>
      </c>
      <c r="D43" s="211">
        <f t="shared" si="2"/>
        <v>201</v>
      </c>
      <c r="E43" s="211">
        <f t="shared" si="2"/>
        <v>606</v>
      </c>
      <c r="F43" s="211">
        <f t="shared" si="2"/>
        <v>11</v>
      </c>
      <c r="G43" s="211">
        <f t="shared" si="2"/>
        <v>225</v>
      </c>
      <c r="H43" s="211">
        <f t="shared" si="2"/>
        <v>311</v>
      </c>
      <c r="I43" s="211">
        <f t="shared" si="2"/>
        <v>213</v>
      </c>
      <c r="J43" s="211">
        <f t="shared" si="2"/>
        <v>285</v>
      </c>
      <c r="K43" s="211">
        <f t="shared" si="2"/>
        <v>2</v>
      </c>
      <c r="L43" s="211">
        <f t="shared" si="2"/>
        <v>422</v>
      </c>
      <c r="M43" s="211">
        <f t="shared" si="2"/>
        <v>151</v>
      </c>
      <c r="N43" s="211">
        <f t="shared" si="2"/>
        <v>14</v>
      </c>
      <c r="O43" s="211">
        <f t="shared" si="2"/>
        <v>113</v>
      </c>
      <c r="P43" s="211">
        <f t="shared" si="2"/>
        <v>167</v>
      </c>
      <c r="Q43" s="211">
        <f t="shared" si="2"/>
        <v>2813</v>
      </c>
    </row>
    <row r="44" spans="1:17" x14ac:dyDescent="0.2">
      <c r="A44" s="48" t="s">
        <v>277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9"/>
    </row>
    <row r="45" spans="1:17" x14ac:dyDescent="0.2">
      <c r="A45" s="48" t="s">
        <v>246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</row>
    <row r="46" spans="1:17" x14ac:dyDescent="0.2">
      <c r="A46" s="48" t="s">
        <v>280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ht="29.25" customHeight="1" x14ac:dyDescent="0.2">
      <c r="A47" s="288" t="s">
        <v>282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</row>
    <row r="48" spans="1:17" ht="9.75" customHeight="1" x14ac:dyDescent="0.3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8" ht="11.25" customHeight="1" x14ac:dyDescent="0.3">
      <c r="A49" s="289" t="s">
        <v>68</v>
      </c>
      <c r="B49" s="289"/>
      <c r="C49" s="289"/>
      <c r="D49" s="289"/>
      <c r="E49" s="289"/>
      <c r="F49" s="289"/>
      <c r="G49" s="282" t="s">
        <v>60</v>
      </c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12"/>
    </row>
    <row r="50" spans="1:18" ht="11.25" customHeight="1" x14ac:dyDescent="0.2">
      <c r="A50" s="290" t="s">
        <v>67</v>
      </c>
      <c r="B50" s="290"/>
      <c r="C50" s="290"/>
      <c r="D50" s="290"/>
      <c r="E50" s="290"/>
      <c r="F50" s="290"/>
      <c r="G50" s="282" t="s">
        <v>59</v>
      </c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12"/>
    </row>
    <row r="51" spans="1:18" ht="11.25" customHeight="1" x14ac:dyDescent="0.2">
      <c r="A51" s="290" t="s">
        <v>66</v>
      </c>
      <c r="B51" s="290"/>
      <c r="C51" s="290"/>
      <c r="D51" s="290"/>
      <c r="E51" s="290"/>
      <c r="F51" s="290"/>
      <c r="G51" s="282" t="s">
        <v>58</v>
      </c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12"/>
    </row>
    <row r="52" spans="1:18" ht="11.25" customHeight="1" x14ac:dyDescent="0.2">
      <c r="A52" s="290" t="s">
        <v>65</v>
      </c>
      <c r="B52" s="290"/>
      <c r="C52" s="290"/>
      <c r="D52" s="290"/>
      <c r="E52" s="290"/>
      <c r="F52" s="290"/>
      <c r="G52" s="282" t="s">
        <v>57</v>
      </c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12"/>
    </row>
    <row r="53" spans="1:18" ht="11.25" customHeight="1" x14ac:dyDescent="0.2">
      <c r="A53" s="290" t="s">
        <v>64</v>
      </c>
      <c r="B53" s="290"/>
      <c r="C53" s="290"/>
      <c r="D53" s="290"/>
      <c r="E53" s="290"/>
      <c r="F53" s="290"/>
      <c r="G53" s="282" t="s">
        <v>56</v>
      </c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12"/>
    </row>
    <row r="54" spans="1:18" ht="11.25" customHeight="1" x14ac:dyDescent="0.2">
      <c r="A54" s="290" t="s">
        <v>63</v>
      </c>
      <c r="B54" s="290"/>
      <c r="C54" s="290"/>
      <c r="D54" s="290"/>
      <c r="E54" s="290"/>
      <c r="F54" s="290"/>
      <c r="G54" s="282" t="s">
        <v>55</v>
      </c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12"/>
    </row>
    <row r="55" spans="1:18" ht="11.25" customHeight="1" x14ac:dyDescent="0.2">
      <c r="A55" s="291" t="s">
        <v>62</v>
      </c>
      <c r="B55" s="291"/>
      <c r="C55" s="291"/>
      <c r="D55" s="291"/>
      <c r="E55" s="291"/>
      <c r="F55" s="291"/>
      <c r="G55" s="282" t="s">
        <v>54</v>
      </c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12"/>
    </row>
    <row r="56" spans="1:18" ht="11.25" customHeight="1" x14ac:dyDescent="0.2">
      <c r="A56" s="290" t="s">
        <v>61</v>
      </c>
      <c r="B56" s="290"/>
      <c r="C56" s="290"/>
      <c r="D56" s="290"/>
      <c r="E56" s="290"/>
      <c r="F56" s="290"/>
      <c r="G56" s="282" t="s">
        <v>53</v>
      </c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12"/>
    </row>
    <row r="57" spans="1:18" ht="11.25" customHeight="1" x14ac:dyDescent="0.3">
      <c r="G57" s="282" t="s">
        <v>133</v>
      </c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12"/>
    </row>
    <row r="58" spans="1:18" x14ac:dyDescent="0.2">
      <c r="A58" s="48"/>
      <c r="B58" s="75"/>
      <c r="C58" s="75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18" x14ac:dyDescent="0.2">
      <c r="A59" s="48"/>
    </row>
  </sheetData>
  <mergeCells count="24">
    <mergeCell ref="A53:F53"/>
    <mergeCell ref="A54:F54"/>
    <mergeCell ref="A55:F55"/>
    <mergeCell ref="A56:F56"/>
    <mergeCell ref="G57:Q57"/>
    <mergeCell ref="G56:Q56"/>
    <mergeCell ref="G55:Q55"/>
    <mergeCell ref="G54:Q54"/>
    <mergeCell ref="G53:Q53"/>
    <mergeCell ref="G52:Q52"/>
    <mergeCell ref="A1:Q1"/>
    <mergeCell ref="A4:Q4"/>
    <mergeCell ref="A6:A7"/>
    <mergeCell ref="B6:P6"/>
    <mergeCell ref="Q6:Q7"/>
    <mergeCell ref="A5:Q5"/>
    <mergeCell ref="A47:Q47"/>
    <mergeCell ref="G51:Q51"/>
    <mergeCell ref="G50:Q50"/>
    <mergeCell ref="G49:Q49"/>
    <mergeCell ref="A49:F49"/>
    <mergeCell ref="A50:F50"/>
    <mergeCell ref="A51:F51"/>
    <mergeCell ref="A52:F52"/>
  </mergeCells>
  <printOptions horizontalCentered="1" verticalCentered="1"/>
  <pageMargins left="0" right="0" top="1.0236220472440944" bottom="0" header="0" footer="0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4"/>
  <sheetViews>
    <sheetView showGridLines="0" topLeftCell="A4" zoomScale="130" zoomScaleNormal="130" zoomScaleSheetLayoutView="130" workbookViewId="0">
      <selection activeCell="H21" sqref="H21"/>
    </sheetView>
  </sheetViews>
  <sheetFormatPr baseColWidth="10" defaultColWidth="11.42578125" defaultRowHeight="35.25" customHeight="1" x14ac:dyDescent="0.2"/>
  <cols>
    <col min="1" max="1" width="61.42578125" style="70" customWidth="1"/>
    <col min="2" max="2" width="12.28515625" style="65" customWidth="1"/>
    <col min="3" max="3" width="10.5703125" style="65" customWidth="1"/>
    <col min="4" max="4" width="11.140625" style="65" customWidth="1"/>
    <col min="5" max="16384" width="11.42578125" style="65"/>
  </cols>
  <sheetData>
    <row r="1" spans="1:4" ht="15" x14ac:dyDescent="0.2">
      <c r="A1" s="261" t="s">
        <v>142</v>
      </c>
      <c r="B1" s="261"/>
      <c r="C1" s="261"/>
      <c r="D1" s="261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62" t="s">
        <v>224</v>
      </c>
      <c r="B3" s="262"/>
      <c r="C3" s="262"/>
      <c r="D3" s="262"/>
    </row>
    <row r="4" spans="1:4" s="68" customFormat="1" ht="19.5" x14ac:dyDescent="0.2">
      <c r="A4" s="265" t="s">
        <v>312</v>
      </c>
      <c r="B4" s="262"/>
      <c r="C4" s="262"/>
      <c r="D4" s="262"/>
    </row>
    <row r="5" spans="1:4" s="68" customFormat="1" ht="5.25" customHeight="1" x14ac:dyDescent="0.2">
      <c r="A5" s="276"/>
      <c r="B5" s="276"/>
      <c r="C5" s="276"/>
      <c r="D5" s="276"/>
    </row>
    <row r="6" spans="1:4" s="68" customFormat="1" ht="19.5" x14ac:dyDescent="0.2">
      <c r="A6" s="272" t="s">
        <v>77</v>
      </c>
      <c r="B6" s="271" t="s">
        <v>81</v>
      </c>
      <c r="C6" s="271"/>
      <c r="D6" s="272" t="s">
        <v>0</v>
      </c>
    </row>
    <row r="7" spans="1:4" s="68" customFormat="1" ht="19.5" x14ac:dyDescent="0.2">
      <c r="A7" s="272"/>
      <c r="B7" s="55" t="s">
        <v>79</v>
      </c>
      <c r="C7" s="55" t="s">
        <v>80</v>
      </c>
      <c r="D7" s="272"/>
    </row>
    <row r="8" spans="1:4" ht="9.75" customHeight="1" x14ac:dyDescent="0.2">
      <c r="A8" s="80" t="s">
        <v>201</v>
      </c>
      <c r="B8" s="199">
        <v>1122</v>
      </c>
      <c r="C8" s="199">
        <v>325</v>
      </c>
      <c r="D8" s="196">
        <f t="shared" ref="D8:D18" si="0">SUM(B8:C8)</f>
        <v>1447</v>
      </c>
    </row>
    <row r="9" spans="1:4" ht="9" customHeight="1" x14ac:dyDescent="0.2">
      <c r="A9" s="80" t="s">
        <v>202</v>
      </c>
      <c r="B9" s="231">
        <v>498</v>
      </c>
      <c r="C9" s="231">
        <v>167</v>
      </c>
      <c r="D9" s="196">
        <f t="shared" si="0"/>
        <v>665</v>
      </c>
    </row>
    <row r="10" spans="1:4" ht="9" customHeight="1" x14ac:dyDescent="0.2">
      <c r="A10" s="113" t="s">
        <v>203</v>
      </c>
      <c r="B10" s="200">
        <v>122</v>
      </c>
      <c r="C10" s="200">
        <v>43</v>
      </c>
      <c r="D10" s="197">
        <f t="shared" si="0"/>
        <v>165</v>
      </c>
    </row>
    <row r="11" spans="1:4" ht="9" customHeight="1" x14ac:dyDescent="0.2">
      <c r="A11" s="113" t="s">
        <v>204</v>
      </c>
      <c r="B11" s="200">
        <v>366</v>
      </c>
      <c r="C11" s="200">
        <v>123</v>
      </c>
      <c r="D11" s="197">
        <f t="shared" ref="D11" si="1">SUM(B11:C11)</f>
        <v>489</v>
      </c>
    </row>
    <row r="12" spans="1:4" ht="9" customHeight="1" x14ac:dyDescent="0.2">
      <c r="A12" s="113" t="s">
        <v>243</v>
      </c>
      <c r="B12" s="200">
        <v>10</v>
      </c>
      <c r="C12" s="200">
        <v>1</v>
      </c>
      <c r="D12" s="197">
        <f t="shared" si="0"/>
        <v>11</v>
      </c>
    </row>
    <row r="13" spans="1:4" ht="9" customHeight="1" x14ac:dyDescent="0.2">
      <c r="A13" s="80" t="s">
        <v>205</v>
      </c>
      <c r="B13" s="199">
        <v>123</v>
      </c>
      <c r="C13" s="199">
        <v>24</v>
      </c>
      <c r="D13" s="196">
        <f>SUM(B13:C13)</f>
        <v>147</v>
      </c>
    </row>
    <row r="14" spans="1:4" ht="9" customHeight="1" x14ac:dyDescent="0.2">
      <c r="A14" s="113" t="s">
        <v>206</v>
      </c>
      <c r="B14" s="200">
        <v>1</v>
      </c>
      <c r="C14" s="200">
        <v>1</v>
      </c>
      <c r="D14" s="197">
        <f t="shared" ref="D14:D15" si="2">SUM(B14:C14)</f>
        <v>2</v>
      </c>
    </row>
    <row r="15" spans="1:4" ht="9" customHeight="1" x14ac:dyDescent="0.2">
      <c r="A15" s="113" t="s">
        <v>270</v>
      </c>
      <c r="B15" s="200">
        <v>1</v>
      </c>
      <c r="C15" s="200">
        <v>0</v>
      </c>
      <c r="D15" s="197">
        <f t="shared" si="2"/>
        <v>1</v>
      </c>
    </row>
    <row r="16" spans="1:4" ht="9" customHeight="1" x14ac:dyDescent="0.2">
      <c r="A16" s="113" t="s">
        <v>207</v>
      </c>
      <c r="B16" s="200">
        <v>41</v>
      </c>
      <c r="C16" s="200">
        <v>2</v>
      </c>
      <c r="D16" s="197">
        <f>SUM(B16:C16)</f>
        <v>43</v>
      </c>
    </row>
    <row r="17" spans="1:4" ht="9" customHeight="1" x14ac:dyDescent="0.2">
      <c r="A17" s="113" t="s">
        <v>208</v>
      </c>
      <c r="B17" s="200">
        <v>12</v>
      </c>
      <c r="C17" s="200">
        <v>2</v>
      </c>
      <c r="D17" s="197">
        <f>SUM(B17:C17)</f>
        <v>14</v>
      </c>
    </row>
    <row r="18" spans="1:4" ht="9" customHeight="1" x14ac:dyDescent="0.2">
      <c r="A18" s="113" t="s">
        <v>209</v>
      </c>
      <c r="B18" s="200">
        <v>10</v>
      </c>
      <c r="C18" s="200">
        <v>1</v>
      </c>
      <c r="D18" s="197">
        <f t="shared" si="0"/>
        <v>11</v>
      </c>
    </row>
    <row r="19" spans="1:4" ht="9" customHeight="1" x14ac:dyDescent="0.2">
      <c r="A19" s="113" t="s">
        <v>302</v>
      </c>
      <c r="B19" s="200">
        <v>57</v>
      </c>
      <c r="C19" s="200">
        <v>18</v>
      </c>
      <c r="D19" s="197">
        <f t="shared" ref="D19" si="3">SUM(B19:C19)</f>
        <v>75</v>
      </c>
    </row>
    <row r="20" spans="1:4" ht="9" customHeight="1" x14ac:dyDescent="0.2">
      <c r="A20" s="113" t="s">
        <v>303</v>
      </c>
      <c r="B20" s="200">
        <v>1</v>
      </c>
      <c r="C20" s="200">
        <v>0</v>
      </c>
      <c r="D20" s="197">
        <f>SUM(B20:C20)</f>
        <v>1</v>
      </c>
    </row>
    <row r="21" spans="1:4" ht="10.5" customHeight="1" x14ac:dyDescent="0.2">
      <c r="A21" s="80" t="s">
        <v>210</v>
      </c>
      <c r="B21" s="199">
        <v>108</v>
      </c>
      <c r="C21" s="199">
        <v>29</v>
      </c>
      <c r="D21" s="196">
        <f t="shared" ref="D21:D26" si="4">SUM(B21:C21)</f>
        <v>137</v>
      </c>
    </row>
    <row r="22" spans="1:4" ht="10.5" customHeight="1" x14ac:dyDescent="0.2">
      <c r="A22" s="113" t="s">
        <v>332</v>
      </c>
      <c r="B22" s="258">
        <v>2</v>
      </c>
      <c r="C22" s="258">
        <v>1</v>
      </c>
      <c r="D22" s="197">
        <f t="shared" si="4"/>
        <v>3</v>
      </c>
    </row>
    <row r="23" spans="1:4" ht="10.5" customHeight="1" x14ac:dyDescent="0.2">
      <c r="A23" s="113" t="s">
        <v>211</v>
      </c>
      <c r="B23" s="258">
        <v>10</v>
      </c>
      <c r="C23" s="258">
        <v>0</v>
      </c>
      <c r="D23" s="197">
        <f t="shared" si="4"/>
        <v>10</v>
      </c>
    </row>
    <row r="24" spans="1:4" ht="10.5" customHeight="1" x14ac:dyDescent="0.2">
      <c r="A24" s="113" t="s">
        <v>212</v>
      </c>
      <c r="B24" s="258">
        <v>60</v>
      </c>
      <c r="C24" s="258">
        <v>20</v>
      </c>
      <c r="D24" s="197">
        <f t="shared" si="4"/>
        <v>80</v>
      </c>
    </row>
    <row r="25" spans="1:4" ht="10.5" customHeight="1" x14ac:dyDescent="0.2">
      <c r="A25" s="113" t="s">
        <v>213</v>
      </c>
      <c r="B25" s="200">
        <v>36</v>
      </c>
      <c r="C25" s="200">
        <v>8</v>
      </c>
      <c r="D25" s="197">
        <f t="shared" si="4"/>
        <v>44</v>
      </c>
    </row>
    <row r="26" spans="1:4" ht="10.5" customHeight="1" x14ac:dyDescent="0.2">
      <c r="A26" s="80" t="s">
        <v>214</v>
      </c>
      <c r="B26" s="199">
        <v>54</v>
      </c>
      <c r="C26" s="199">
        <v>8</v>
      </c>
      <c r="D26" s="196">
        <f t="shared" si="4"/>
        <v>62</v>
      </c>
    </row>
    <row r="27" spans="1:4" ht="10.5" customHeight="1" x14ac:dyDescent="0.2">
      <c r="A27" s="113" t="s">
        <v>244</v>
      </c>
      <c r="B27" s="200">
        <v>1</v>
      </c>
      <c r="C27" s="200">
        <v>0</v>
      </c>
      <c r="D27" s="197">
        <f t="shared" ref="D27:D29" si="5">SUM(B27:C27)</f>
        <v>1</v>
      </c>
    </row>
    <row r="28" spans="1:4" ht="10.5" customHeight="1" x14ac:dyDescent="0.2">
      <c r="A28" s="113" t="s">
        <v>333</v>
      </c>
      <c r="B28" s="200">
        <v>2</v>
      </c>
      <c r="C28" s="200">
        <v>0</v>
      </c>
      <c r="D28" s="197">
        <f t="shared" si="5"/>
        <v>2</v>
      </c>
    </row>
    <row r="29" spans="1:4" ht="10.5" customHeight="1" x14ac:dyDescent="0.2">
      <c r="A29" s="113" t="s">
        <v>215</v>
      </c>
      <c r="B29" s="200">
        <v>18</v>
      </c>
      <c r="C29" s="200">
        <v>4</v>
      </c>
      <c r="D29" s="197">
        <f t="shared" si="5"/>
        <v>22</v>
      </c>
    </row>
    <row r="30" spans="1:4" ht="9" customHeight="1" x14ac:dyDescent="0.2">
      <c r="A30" s="113" t="s">
        <v>216</v>
      </c>
      <c r="B30" s="200">
        <v>33</v>
      </c>
      <c r="C30" s="200">
        <v>4</v>
      </c>
      <c r="D30" s="197">
        <f t="shared" ref="D30" si="6">SUM(B30:C30)</f>
        <v>37</v>
      </c>
    </row>
    <row r="31" spans="1:4" ht="9" customHeight="1" x14ac:dyDescent="0.2">
      <c r="A31" s="80" t="s">
        <v>217</v>
      </c>
      <c r="B31" s="199">
        <v>274</v>
      </c>
      <c r="C31" s="199">
        <v>71</v>
      </c>
      <c r="D31" s="196">
        <f t="shared" ref="D31:D36" si="7">SUM(B31:C31)</f>
        <v>345</v>
      </c>
    </row>
    <row r="32" spans="1:4" ht="9" customHeight="1" x14ac:dyDescent="0.2">
      <c r="A32" s="113" t="s">
        <v>86</v>
      </c>
      <c r="B32" s="200">
        <v>2</v>
      </c>
      <c r="C32" s="200">
        <v>0</v>
      </c>
      <c r="D32" s="197">
        <f t="shared" si="7"/>
        <v>2</v>
      </c>
    </row>
    <row r="33" spans="1:4" ht="9" customHeight="1" x14ac:dyDescent="0.2">
      <c r="A33" s="113" t="s">
        <v>218</v>
      </c>
      <c r="B33" s="200">
        <v>27</v>
      </c>
      <c r="C33" s="200">
        <v>8</v>
      </c>
      <c r="D33" s="197">
        <f t="shared" si="7"/>
        <v>35</v>
      </c>
    </row>
    <row r="34" spans="1:4" ht="9" customHeight="1" x14ac:dyDescent="0.2">
      <c r="A34" s="113" t="s">
        <v>219</v>
      </c>
      <c r="B34" s="200">
        <v>12</v>
      </c>
      <c r="C34" s="200">
        <v>1</v>
      </c>
      <c r="D34" s="197">
        <f t="shared" si="7"/>
        <v>13</v>
      </c>
    </row>
    <row r="35" spans="1:4" ht="18" x14ac:dyDescent="0.2">
      <c r="A35" s="113" t="s">
        <v>220</v>
      </c>
      <c r="B35" s="200">
        <v>36</v>
      </c>
      <c r="C35" s="200">
        <v>10</v>
      </c>
      <c r="D35" s="197">
        <f t="shared" si="7"/>
        <v>46</v>
      </c>
    </row>
    <row r="36" spans="1:4" ht="9" customHeight="1" x14ac:dyDescent="0.2">
      <c r="A36" s="113" t="s">
        <v>251</v>
      </c>
      <c r="B36" s="200">
        <v>2</v>
      </c>
      <c r="C36" s="200">
        <v>1</v>
      </c>
      <c r="D36" s="197">
        <f t="shared" si="7"/>
        <v>3</v>
      </c>
    </row>
    <row r="37" spans="1:4" ht="10.5" customHeight="1" x14ac:dyDescent="0.2">
      <c r="A37" s="113" t="s">
        <v>221</v>
      </c>
      <c r="B37" s="200">
        <v>191</v>
      </c>
      <c r="C37" s="200">
        <v>51</v>
      </c>
      <c r="D37" s="197">
        <f t="shared" ref="D37:D39" si="8">SUM(B37:C37)</f>
        <v>242</v>
      </c>
    </row>
    <row r="38" spans="1:4" ht="9" customHeight="1" x14ac:dyDescent="0.2">
      <c r="A38" s="113" t="s">
        <v>298</v>
      </c>
      <c r="B38" s="200">
        <v>1</v>
      </c>
      <c r="C38" s="200">
        <v>0</v>
      </c>
      <c r="D38" s="197">
        <f t="shared" si="8"/>
        <v>1</v>
      </c>
    </row>
    <row r="39" spans="1:4" ht="9" customHeight="1" x14ac:dyDescent="0.2">
      <c r="A39" s="113" t="s">
        <v>222</v>
      </c>
      <c r="B39" s="200">
        <v>3</v>
      </c>
      <c r="C39" s="200">
        <v>0</v>
      </c>
      <c r="D39" s="197">
        <f t="shared" si="8"/>
        <v>3</v>
      </c>
    </row>
    <row r="40" spans="1:4" ht="9" customHeight="1" x14ac:dyDescent="0.2">
      <c r="A40" s="80" t="s">
        <v>223</v>
      </c>
      <c r="B40" s="199">
        <v>5</v>
      </c>
      <c r="C40" s="199">
        <v>5</v>
      </c>
      <c r="D40" s="196">
        <f>SUM(B40:C40)</f>
        <v>10</v>
      </c>
    </row>
    <row r="41" spans="1:4" ht="9" customHeight="1" x14ac:dyDescent="0.2">
      <c r="A41" s="113" t="s">
        <v>112</v>
      </c>
      <c r="B41" s="200">
        <v>5</v>
      </c>
      <c r="C41" s="200">
        <v>5</v>
      </c>
      <c r="D41" s="197">
        <f t="shared" ref="D41" si="9">SUM(B41:C41)</f>
        <v>10</v>
      </c>
    </row>
    <row r="42" spans="1:4" ht="23.25" customHeight="1" x14ac:dyDescent="0.2">
      <c r="A42" s="86" t="s">
        <v>0</v>
      </c>
      <c r="B42" s="201">
        <f>+B40+B31+B26+B21+B13+B9+B8</f>
        <v>2184</v>
      </c>
      <c r="C42" s="201">
        <f>+C40+C31+C26+C21+C13+C9+C8</f>
        <v>629</v>
      </c>
      <c r="D42" s="198">
        <f>+D40+D31+D26+D21+D13+D9+D8</f>
        <v>2813</v>
      </c>
    </row>
    <row r="43" spans="1:4" ht="9" customHeight="1" x14ac:dyDescent="0.2">
      <c r="A43" s="48" t="s">
        <v>276</v>
      </c>
    </row>
    <row r="44" spans="1:4" ht="15" x14ac:dyDescent="0.2">
      <c r="A44" s="48" t="s">
        <v>246</v>
      </c>
    </row>
    <row r="45" spans="1:4" ht="12" customHeight="1" x14ac:dyDescent="0.2">
      <c r="A45" s="48" t="s">
        <v>281</v>
      </c>
    </row>
    <row r="47" spans="1:4" ht="32.25" customHeight="1" x14ac:dyDescent="0.2">
      <c r="A47" s="69"/>
    </row>
    <row r="48" spans="1:4" ht="19.5" x14ac:dyDescent="0.2"/>
    <row r="49" spans="6:6" ht="13.5" customHeight="1" x14ac:dyDescent="0.2"/>
    <row r="63" spans="6:6" ht="35.25" customHeight="1" x14ac:dyDescent="0.2">
      <c r="F63" s="68"/>
    </row>
    <row r="64" spans="6:6" ht="35.25" customHeight="1" x14ac:dyDescent="0.2">
      <c r="F64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3836220472440943" bottom="0" header="0" footer="0"/>
  <pageSetup scale="88" orientation="landscape" r:id="rId1"/>
  <headerFooter alignWithMargins="0"/>
  <ignoredErrors>
    <ignoredError sqref="D11:D12 D18:D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293" t="s">
        <v>32</v>
      </c>
      <c r="B1" s="293"/>
      <c r="C1" s="293"/>
      <c r="D1" s="293"/>
    </row>
    <row r="2" spans="1:7" ht="15" x14ac:dyDescent="0.2">
      <c r="A2" s="17" t="s">
        <v>82</v>
      </c>
      <c r="B2" s="18"/>
      <c r="C2" s="18"/>
      <c r="D2" s="18"/>
    </row>
    <row r="3" spans="1:7" s="2" customFormat="1" ht="24" customHeight="1" x14ac:dyDescent="0.2">
      <c r="A3" s="294" t="s">
        <v>109</v>
      </c>
      <c r="B3" s="294"/>
      <c r="C3" s="294"/>
      <c r="D3" s="294"/>
      <c r="G3" s="6"/>
    </row>
    <row r="4" spans="1:7" s="2" customFormat="1" ht="15.75" x14ac:dyDescent="0.2">
      <c r="A4" s="302" t="s">
        <v>123</v>
      </c>
      <c r="B4" s="294"/>
      <c r="C4" s="294"/>
      <c r="D4" s="294"/>
      <c r="F4" s="1"/>
    </row>
    <row r="5" spans="1:7" s="2" customFormat="1" ht="13.5" customHeight="1" thickBot="1" x14ac:dyDescent="0.25">
      <c r="A5" s="295"/>
      <c r="B5" s="296"/>
      <c r="C5" s="296"/>
      <c r="D5" s="296"/>
      <c r="F5" s="1"/>
    </row>
    <row r="6" spans="1:7" s="2" customFormat="1" ht="16.5" thickBot="1" x14ac:dyDescent="0.25">
      <c r="A6" s="297" t="s">
        <v>108</v>
      </c>
      <c r="B6" s="299" t="s">
        <v>81</v>
      </c>
      <c r="C6" s="300"/>
      <c r="D6" s="297" t="s">
        <v>0</v>
      </c>
      <c r="F6" s="1"/>
    </row>
    <row r="7" spans="1:7" s="2" customFormat="1" ht="16.5" thickBot="1" x14ac:dyDescent="0.25">
      <c r="A7" s="298"/>
      <c r="B7" s="26" t="s">
        <v>79</v>
      </c>
      <c r="C7" s="26" t="s">
        <v>80</v>
      </c>
      <c r="D7" s="301"/>
      <c r="F7" s="1"/>
    </row>
    <row r="8" spans="1:7" ht="9.75" customHeight="1" x14ac:dyDescent="0.2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25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25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5" thickBot="1" x14ac:dyDescent="0.25">
      <c r="A47" s="19" t="s">
        <v>113</v>
      </c>
    </row>
    <row r="48" spans="1:8" ht="11.25" customHeight="1" x14ac:dyDescent="0.2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">
      <c r="A49" s="292" t="s">
        <v>128</v>
      </c>
      <c r="B49" s="292"/>
      <c r="C49" s="292"/>
      <c r="D49" s="292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">
      <c r="A57" s="7" t="s">
        <v>28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G212"/>
  <sheetViews>
    <sheetView showGridLines="0" tabSelected="1" topLeftCell="A40" zoomScale="160" zoomScaleNormal="160" zoomScaleSheetLayoutView="120" workbookViewId="0">
      <selection activeCell="F54" sqref="F54"/>
    </sheetView>
  </sheetViews>
  <sheetFormatPr baseColWidth="10" defaultColWidth="11.42578125" defaultRowHeight="35.25" customHeight="1" x14ac:dyDescent="0.2"/>
  <cols>
    <col min="1" max="1" width="61.42578125" style="45" customWidth="1"/>
    <col min="2" max="2" width="10.5703125" style="43" bestFit="1" customWidth="1"/>
    <col min="3" max="3" width="9.5703125" style="43" customWidth="1"/>
    <col min="4" max="4" width="10.85546875" style="43" customWidth="1"/>
    <col min="5" max="5" width="11.42578125" style="232"/>
    <col min="6" max="6" width="19.42578125" style="236" customWidth="1"/>
    <col min="7" max="7" width="11.42578125" style="232"/>
    <col min="8" max="16384" width="11.42578125" style="43"/>
  </cols>
  <sheetData>
    <row r="1" spans="1:7" ht="15" x14ac:dyDescent="0.2">
      <c r="A1" s="261" t="s">
        <v>143</v>
      </c>
      <c r="B1" s="261"/>
      <c r="C1" s="261"/>
      <c r="D1" s="261"/>
    </row>
    <row r="2" spans="1:7" ht="15" x14ac:dyDescent="0.2">
      <c r="A2" s="213" t="s">
        <v>82</v>
      </c>
      <c r="B2" s="222"/>
      <c r="C2" s="222"/>
      <c r="D2" s="222"/>
      <c r="F2" s="237"/>
      <c r="G2" s="237"/>
    </row>
    <row r="3" spans="1:7" s="44" customFormat="1" ht="32.25" customHeight="1" x14ac:dyDescent="0.2">
      <c r="A3" s="262" t="s">
        <v>241</v>
      </c>
      <c r="B3" s="262"/>
      <c r="C3" s="262"/>
      <c r="D3" s="262"/>
      <c r="E3" s="254"/>
      <c r="F3" s="255"/>
      <c r="G3" s="255"/>
    </row>
    <row r="4" spans="1:7" s="44" customFormat="1" ht="15.75" x14ac:dyDescent="0.2">
      <c r="A4" s="265" t="s">
        <v>310</v>
      </c>
      <c r="B4" s="262"/>
      <c r="C4" s="262"/>
      <c r="D4" s="262"/>
      <c r="E4" s="254"/>
      <c r="F4" s="255"/>
      <c r="G4" s="255"/>
    </row>
    <row r="5" spans="1:7" s="44" customFormat="1" ht="5.25" customHeight="1" x14ac:dyDescent="0.2">
      <c r="A5" s="276"/>
      <c r="B5" s="276"/>
      <c r="C5" s="276"/>
      <c r="D5" s="276"/>
      <c r="E5" s="254"/>
      <c r="F5" s="255"/>
      <c r="G5" s="255"/>
    </row>
    <row r="6" spans="1:7" s="44" customFormat="1" ht="15.75" x14ac:dyDescent="0.2">
      <c r="A6" s="272" t="s">
        <v>242</v>
      </c>
      <c r="B6" s="271" t="s">
        <v>81</v>
      </c>
      <c r="C6" s="271"/>
      <c r="D6" s="272" t="s">
        <v>0</v>
      </c>
      <c r="E6" s="254"/>
      <c r="F6" s="255"/>
      <c r="G6" s="255"/>
    </row>
    <row r="7" spans="1:7" s="44" customFormat="1" ht="15.75" x14ac:dyDescent="0.2">
      <c r="A7" s="272"/>
      <c r="B7" s="55" t="s">
        <v>79</v>
      </c>
      <c r="C7" s="55" t="s">
        <v>80</v>
      </c>
      <c r="D7" s="272"/>
      <c r="E7" s="254"/>
      <c r="F7" s="255"/>
      <c r="G7" s="255"/>
    </row>
    <row r="8" spans="1:7" ht="4.5" customHeight="1" x14ac:dyDescent="0.2">
      <c r="A8" s="88"/>
      <c r="B8" s="84"/>
      <c r="C8" s="84"/>
      <c r="D8" s="83"/>
      <c r="E8" s="256"/>
      <c r="F8" s="255"/>
      <c r="G8" s="255"/>
    </row>
    <row r="9" spans="1:7" ht="9.9499999999999993" customHeight="1" x14ac:dyDescent="0.2">
      <c r="A9" s="143" t="s">
        <v>87</v>
      </c>
      <c r="B9" s="200">
        <v>14</v>
      </c>
      <c r="C9" s="200">
        <v>4</v>
      </c>
      <c r="D9" s="199">
        <f t="shared" ref="D9:D47" si="0">SUM(B9:C9)</f>
        <v>18</v>
      </c>
      <c r="E9" s="256"/>
      <c r="F9" s="343" t="s">
        <v>7</v>
      </c>
      <c r="G9" s="242">
        <v>473</v>
      </c>
    </row>
    <row r="10" spans="1:7" ht="9.9499999999999993" customHeight="1" x14ac:dyDescent="0.2">
      <c r="A10" s="143" t="s">
        <v>6</v>
      </c>
      <c r="B10" s="200">
        <v>38</v>
      </c>
      <c r="C10" s="200">
        <v>7</v>
      </c>
      <c r="D10" s="199">
        <f t="shared" si="0"/>
        <v>45</v>
      </c>
      <c r="E10" s="256"/>
      <c r="F10" s="343" t="s">
        <v>121</v>
      </c>
      <c r="G10" s="242">
        <v>290</v>
      </c>
    </row>
    <row r="11" spans="1:7" ht="9.9499999999999993" customHeight="1" x14ac:dyDescent="0.2">
      <c r="A11" s="143" t="s">
        <v>88</v>
      </c>
      <c r="B11" s="200">
        <v>2</v>
      </c>
      <c r="C11" s="200">
        <v>1</v>
      </c>
      <c r="D11" s="199">
        <f t="shared" si="0"/>
        <v>3</v>
      </c>
      <c r="E11" s="256"/>
      <c r="F11" s="343" t="s">
        <v>1</v>
      </c>
      <c r="G11" s="242">
        <v>256</v>
      </c>
    </row>
    <row r="12" spans="1:7" ht="9.9499999999999993" customHeight="1" x14ac:dyDescent="0.2">
      <c r="A12" s="143" t="s">
        <v>290</v>
      </c>
      <c r="B12" s="200">
        <v>1</v>
      </c>
      <c r="C12" s="200">
        <v>0</v>
      </c>
      <c r="D12" s="199">
        <f t="shared" si="0"/>
        <v>1</v>
      </c>
      <c r="E12" s="256"/>
      <c r="F12" s="343" t="s">
        <v>39</v>
      </c>
      <c r="G12" s="242">
        <v>175</v>
      </c>
    </row>
    <row r="13" spans="1:7" ht="9.9499999999999993" customHeight="1" x14ac:dyDescent="0.2">
      <c r="A13" s="143" t="s">
        <v>335</v>
      </c>
      <c r="B13" s="200">
        <v>1</v>
      </c>
      <c r="C13" s="200">
        <v>0</v>
      </c>
      <c r="D13" s="199">
        <f t="shared" si="0"/>
        <v>1</v>
      </c>
      <c r="E13" s="256"/>
      <c r="F13" s="343" t="s">
        <v>8</v>
      </c>
      <c r="G13" s="242">
        <v>161</v>
      </c>
    </row>
    <row r="14" spans="1:7" ht="9.9499999999999993" customHeight="1" x14ac:dyDescent="0.2">
      <c r="A14" s="143" t="s">
        <v>225</v>
      </c>
      <c r="B14" s="200">
        <v>8</v>
      </c>
      <c r="C14" s="200">
        <v>2</v>
      </c>
      <c r="D14" s="199">
        <f t="shared" si="0"/>
        <v>10</v>
      </c>
      <c r="E14" s="256"/>
      <c r="F14" s="343" t="s">
        <v>103</v>
      </c>
      <c r="G14" s="242">
        <v>154</v>
      </c>
    </row>
    <row r="15" spans="1:7" ht="9.9499999999999993" customHeight="1" x14ac:dyDescent="0.2">
      <c r="A15" s="143" t="s">
        <v>334</v>
      </c>
      <c r="B15" s="200">
        <v>2</v>
      </c>
      <c r="C15" s="200">
        <v>0</v>
      </c>
      <c r="D15" s="199">
        <f t="shared" si="0"/>
        <v>2</v>
      </c>
      <c r="E15" s="256"/>
      <c r="F15" s="343" t="s">
        <v>10</v>
      </c>
      <c r="G15" s="242">
        <v>151</v>
      </c>
    </row>
    <row r="16" spans="1:7" ht="9.9499999999999993" customHeight="1" x14ac:dyDescent="0.2">
      <c r="A16" s="143" t="s">
        <v>95</v>
      </c>
      <c r="B16" s="200">
        <v>5</v>
      </c>
      <c r="C16" s="200">
        <v>0</v>
      </c>
      <c r="D16" s="199">
        <f t="shared" si="0"/>
        <v>5</v>
      </c>
      <c r="E16" s="256"/>
      <c r="F16" s="343" t="s">
        <v>40</v>
      </c>
      <c r="G16" s="242">
        <v>148</v>
      </c>
    </row>
    <row r="17" spans="1:7" ht="9.9499999999999993" customHeight="1" x14ac:dyDescent="0.2">
      <c r="A17" s="143" t="s">
        <v>5</v>
      </c>
      <c r="B17" s="200">
        <v>43</v>
      </c>
      <c r="C17" s="200">
        <v>22</v>
      </c>
      <c r="D17" s="199">
        <f t="shared" si="0"/>
        <v>65</v>
      </c>
      <c r="E17" s="256"/>
      <c r="F17" s="343" t="s">
        <v>299</v>
      </c>
      <c r="G17" s="242">
        <v>119</v>
      </c>
    </row>
    <row r="18" spans="1:7" ht="9.9499999999999993" customHeight="1" x14ac:dyDescent="0.2">
      <c r="A18" s="143" t="s">
        <v>40</v>
      </c>
      <c r="B18" s="200">
        <v>108</v>
      </c>
      <c r="C18" s="200">
        <v>40</v>
      </c>
      <c r="D18" s="199">
        <f t="shared" si="0"/>
        <v>148</v>
      </c>
      <c r="E18" s="256"/>
      <c r="F18" s="343" t="s">
        <v>1</v>
      </c>
      <c r="G18" s="242">
        <v>886</v>
      </c>
    </row>
    <row r="19" spans="1:7" ht="9.9499999999999993" customHeight="1" x14ac:dyDescent="0.2">
      <c r="A19" s="143" t="s">
        <v>110</v>
      </c>
      <c r="B19" s="200">
        <v>21</v>
      </c>
      <c r="C19" s="200">
        <v>9</v>
      </c>
      <c r="D19" s="199">
        <f t="shared" si="0"/>
        <v>30</v>
      </c>
      <c r="E19" s="256"/>
      <c r="F19" s="343" t="s">
        <v>305</v>
      </c>
      <c r="G19" s="242">
        <v>2813</v>
      </c>
    </row>
    <row r="20" spans="1:7" ht="9.9499999999999993" customHeight="1" x14ac:dyDescent="0.2">
      <c r="A20" s="143" t="s">
        <v>226</v>
      </c>
      <c r="B20" s="200">
        <v>30</v>
      </c>
      <c r="C20" s="200">
        <v>7</v>
      </c>
      <c r="D20" s="199">
        <f t="shared" si="0"/>
        <v>37</v>
      </c>
      <c r="E20" s="256"/>
      <c r="F20" s="344"/>
      <c r="G20" s="344"/>
    </row>
    <row r="21" spans="1:7" ht="9.9499999999999993" customHeight="1" x14ac:dyDescent="0.2">
      <c r="A21" s="143" t="s">
        <v>89</v>
      </c>
      <c r="B21" s="200">
        <v>22</v>
      </c>
      <c r="C21" s="200">
        <v>7</v>
      </c>
      <c r="D21" s="199">
        <f t="shared" si="0"/>
        <v>29</v>
      </c>
      <c r="E21" s="256"/>
      <c r="F21" s="257"/>
      <c r="G21" s="257"/>
    </row>
    <row r="22" spans="1:7" ht="9.9499999999999993" customHeight="1" x14ac:dyDescent="0.2">
      <c r="A22" s="143" t="s">
        <v>90</v>
      </c>
      <c r="B22" s="200">
        <v>3</v>
      </c>
      <c r="C22" s="200">
        <v>4</v>
      </c>
      <c r="D22" s="199">
        <f t="shared" si="0"/>
        <v>7</v>
      </c>
      <c r="E22" s="256"/>
      <c r="F22" s="257"/>
      <c r="G22" s="257"/>
    </row>
    <row r="23" spans="1:7" ht="9.9499999999999993" customHeight="1" x14ac:dyDescent="0.2">
      <c r="A23" s="143" t="s">
        <v>7</v>
      </c>
      <c r="B23" s="200">
        <v>371</v>
      </c>
      <c r="C23" s="200">
        <v>102</v>
      </c>
      <c r="D23" s="199">
        <f t="shared" si="0"/>
        <v>473</v>
      </c>
      <c r="E23" s="256"/>
      <c r="F23" s="257"/>
      <c r="G23" s="257"/>
    </row>
    <row r="24" spans="1:7" ht="9.9499999999999993" customHeight="1" x14ac:dyDescent="0.2">
      <c r="A24" s="143" t="s">
        <v>91</v>
      </c>
      <c r="B24" s="200">
        <v>20</v>
      </c>
      <c r="C24" s="200">
        <v>3</v>
      </c>
      <c r="D24" s="199">
        <f t="shared" si="0"/>
        <v>23</v>
      </c>
      <c r="E24" s="256"/>
      <c r="F24" s="257"/>
      <c r="G24" s="257"/>
    </row>
    <row r="25" spans="1:7" ht="9.9499999999999993" customHeight="1" x14ac:dyDescent="0.2">
      <c r="A25" s="143" t="s">
        <v>227</v>
      </c>
      <c r="B25" s="200">
        <v>79</v>
      </c>
      <c r="C25" s="200">
        <v>16</v>
      </c>
      <c r="D25" s="199">
        <f t="shared" si="0"/>
        <v>95</v>
      </c>
      <c r="E25" s="256"/>
      <c r="F25" s="257"/>
      <c r="G25" s="257"/>
    </row>
    <row r="26" spans="1:7" ht="9.9499999999999993" customHeight="1" x14ac:dyDescent="0.2">
      <c r="A26" s="143" t="s">
        <v>39</v>
      </c>
      <c r="B26" s="200">
        <v>136</v>
      </c>
      <c r="C26" s="200">
        <v>39</v>
      </c>
      <c r="D26" s="199">
        <f t="shared" si="0"/>
        <v>175</v>
      </c>
      <c r="E26" s="256"/>
      <c r="F26" s="43"/>
      <c r="G26" s="43"/>
    </row>
    <row r="27" spans="1:7" ht="9.9499999999999993" customHeight="1" x14ac:dyDescent="0.2">
      <c r="A27" s="143" t="s">
        <v>96</v>
      </c>
      <c r="B27" s="200">
        <v>5</v>
      </c>
      <c r="C27" s="200">
        <v>2</v>
      </c>
      <c r="D27" s="199">
        <f t="shared" si="0"/>
        <v>7</v>
      </c>
      <c r="F27" s="43"/>
      <c r="G27" s="43"/>
    </row>
    <row r="28" spans="1:7" ht="9.9499999999999993" customHeight="1" x14ac:dyDescent="0.2">
      <c r="A28" s="143" t="s">
        <v>97</v>
      </c>
      <c r="B28" s="200">
        <v>5</v>
      </c>
      <c r="C28" s="200">
        <v>3</v>
      </c>
      <c r="D28" s="199">
        <f t="shared" si="0"/>
        <v>8</v>
      </c>
      <c r="F28" s="43"/>
      <c r="G28" s="43"/>
    </row>
    <row r="29" spans="1:7" ht="9.9499999999999993" customHeight="1" x14ac:dyDescent="0.2">
      <c r="A29" s="143" t="s">
        <v>92</v>
      </c>
      <c r="B29" s="200">
        <v>77</v>
      </c>
      <c r="C29" s="200">
        <v>31</v>
      </c>
      <c r="D29" s="199">
        <f t="shared" si="0"/>
        <v>108</v>
      </c>
      <c r="F29" s="43"/>
      <c r="G29" s="43"/>
    </row>
    <row r="30" spans="1:7" ht="9.9499999999999993" customHeight="1" x14ac:dyDescent="0.2">
      <c r="A30" s="143" t="s">
        <v>93</v>
      </c>
      <c r="B30" s="200">
        <v>16</v>
      </c>
      <c r="C30" s="200">
        <v>9</v>
      </c>
      <c r="D30" s="199">
        <f t="shared" si="0"/>
        <v>25</v>
      </c>
      <c r="F30" s="43"/>
      <c r="G30" s="43"/>
    </row>
    <row r="31" spans="1:7" ht="9.9499999999999993" customHeight="1" x14ac:dyDescent="0.2">
      <c r="A31" s="143" t="s">
        <v>94</v>
      </c>
      <c r="B31" s="200">
        <v>19</v>
      </c>
      <c r="C31" s="200">
        <v>4</v>
      </c>
      <c r="D31" s="199">
        <f t="shared" si="0"/>
        <v>23</v>
      </c>
      <c r="F31" s="43"/>
      <c r="G31" s="43"/>
    </row>
    <row r="32" spans="1:7" ht="9.9499999999999993" customHeight="1" x14ac:dyDescent="0.2">
      <c r="A32" s="143" t="s">
        <v>121</v>
      </c>
      <c r="B32" s="200">
        <v>260</v>
      </c>
      <c r="C32" s="200">
        <v>30</v>
      </c>
      <c r="D32" s="199">
        <f t="shared" si="0"/>
        <v>290</v>
      </c>
      <c r="F32" s="43"/>
      <c r="G32" s="43"/>
    </row>
    <row r="33" spans="1:7" ht="9.9499999999999993" customHeight="1" x14ac:dyDescent="0.2">
      <c r="A33" s="143" t="s">
        <v>304</v>
      </c>
      <c r="B33" s="200">
        <v>2</v>
      </c>
      <c r="C33" s="200">
        <v>0</v>
      </c>
      <c r="D33" s="199">
        <f t="shared" si="0"/>
        <v>2</v>
      </c>
      <c r="F33" s="43"/>
      <c r="G33" s="43"/>
    </row>
    <row r="34" spans="1:7" ht="9.9499999999999993" customHeight="1" x14ac:dyDescent="0.2">
      <c r="A34" s="143" t="s">
        <v>1</v>
      </c>
      <c r="B34" s="200">
        <v>203</v>
      </c>
      <c r="C34" s="200">
        <v>53</v>
      </c>
      <c r="D34" s="199">
        <f t="shared" si="0"/>
        <v>256</v>
      </c>
      <c r="F34" s="43"/>
      <c r="G34" s="43"/>
    </row>
    <row r="35" spans="1:7" ht="9.9499999999999993" customHeight="1" x14ac:dyDescent="0.2">
      <c r="A35" s="143" t="s">
        <v>125</v>
      </c>
      <c r="B35" s="200">
        <v>11</v>
      </c>
      <c r="C35" s="200">
        <v>3</v>
      </c>
      <c r="D35" s="199">
        <f t="shared" si="0"/>
        <v>14</v>
      </c>
      <c r="F35" s="43"/>
      <c r="G35" s="43"/>
    </row>
    <row r="36" spans="1:7" ht="9.9499999999999993" customHeight="1" x14ac:dyDescent="0.2">
      <c r="A36" s="143" t="s">
        <v>38</v>
      </c>
      <c r="B36" s="200">
        <v>83</v>
      </c>
      <c r="C36" s="200">
        <v>27</v>
      </c>
      <c r="D36" s="199">
        <f t="shared" si="0"/>
        <v>110</v>
      </c>
      <c r="F36" s="43"/>
      <c r="G36" s="43"/>
    </row>
    <row r="37" spans="1:7" ht="9.9499999999999993" customHeight="1" x14ac:dyDescent="0.2">
      <c r="A37" s="143" t="s">
        <v>122</v>
      </c>
      <c r="B37" s="200">
        <v>13</v>
      </c>
      <c r="C37" s="200">
        <v>4</v>
      </c>
      <c r="D37" s="199">
        <f t="shared" si="0"/>
        <v>17</v>
      </c>
      <c r="F37" s="43"/>
      <c r="G37" s="43"/>
    </row>
    <row r="38" spans="1:7" ht="9.9499999999999993" customHeight="1" x14ac:dyDescent="0.2">
      <c r="A38" s="143" t="s">
        <v>9</v>
      </c>
      <c r="B38" s="200">
        <v>99</v>
      </c>
      <c r="C38" s="200">
        <v>17</v>
      </c>
      <c r="D38" s="199">
        <f t="shared" si="0"/>
        <v>116</v>
      </c>
      <c r="F38" s="43"/>
      <c r="G38" s="43"/>
    </row>
    <row r="39" spans="1:7" ht="9.9499999999999993" customHeight="1" x14ac:dyDescent="0.2">
      <c r="A39" s="143" t="s">
        <v>101</v>
      </c>
      <c r="B39" s="200">
        <v>9</v>
      </c>
      <c r="C39" s="200">
        <v>2</v>
      </c>
      <c r="D39" s="199">
        <f t="shared" si="0"/>
        <v>11</v>
      </c>
      <c r="F39" s="43"/>
      <c r="G39" s="43"/>
    </row>
    <row r="40" spans="1:7" ht="9.9499999999999993" customHeight="1" x14ac:dyDescent="0.2">
      <c r="A40" s="143" t="s">
        <v>118</v>
      </c>
      <c r="B40" s="200">
        <v>2</v>
      </c>
      <c r="C40" s="200">
        <v>1</v>
      </c>
      <c r="D40" s="199">
        <f t="shared" si="0"/>
        <v>3</v>
      </c>
      <c r="F40" s="43"/>
      <c r="G40" s="43"/>
    </row>
    <row r="41" spans="1:7" ht="9.9499999999999993" customHeight="1" x14ac:dyDescent="0.2">
      <c r="A41" s="143" t="s">
        <v>102</v>
      </c>
      <c r="B41" s="200">
        <v>7</v>
      </c>
      <c r="C41" s="200">
        <v>3</v>
      </c>
      <c r="D41" s="199">
        <f t="shared" si="0"/>
        <v>10</v>
      </c>
      <c r="F41" s="43"/>
      <c r="G41" s="43"/>
    </row>
    <row r="42" spans="1:7" ht="9.9499999999999993" customHeight="1" x14ac:dyDescent="0.2">
      <c r="A42" s="143" t="s">
        <v>103</v>
      </c>
      <c r="B42" s="200">
        <v>113</v>
      </c>
      <c r="C42" s="200">
        <v>41</v>
      </c>
      <c r="D42" s="199">
        <f t="shared" si="0"/>
        <v>154</v>
      </c>
      <c r="F42" s="43"/>
      <c r="G42" s="43"/>
    </row>
    <row r="43" spans="1:7" ht="9.9499999999999993" customHeight="1" x14ac:dyDescent="0.2">
      <c r="A43" s="143" t="s">
        <v>8</v>
      </c>
      <c r="B43" s="200">
        <v>114</v>
      </c>
      <c r="C43" s="200">
        <v>47</v>
      </c>
      <c r="D43" s="199">
        <f t="shared" si="0"/>
        <v>161</v>
      </c>
      <c r="F43" s="43"/>
      <c r="G43" s="43"/>
    </row>
    <row r="44" spans="1:7" ht="9.9499999999999993" customHeight="1" x14ac:dyDescent="0.2">
      <c r="A44" s="143" t="s">
        <v>10</v>
      </c>
      <c r="B44" s="200">
        <v>106</v>
      </c>
      <c r="C44" s="200">
        <v>45</v>
      </c>
      <c r="D44" s="199">
        <f t="shared" si="0"/>
        <v>151</v>
      </c>
      <c r="F44" s="43"/>
      <c r="G44" s="43"/>
    </row>
    <row r="45" spans="1:7" ht="9.9499999999999993" customHeight="1" x14ac:dyDescent="0.2">
      <c r="A45" s="143" t="s">
        <v>117</v>
      </c>
      <c r="B45" s="200">
        <v>39</v>
      </c>
      <c r="C45" s="200">
        <v>10</v>
      </c>
      <c r="D45" s="199">
        <f t="shared" si="0"/>
        <v>49</v>
      </c>
      <c r="F45" s="43"/>
      <c r="G45" s="43"/>
    </row>
    <row r="46" spans="1:7" ht="9.9499999999999993" customHeight="1" x14ac:dyDescent="0.2">
      <c r="A46" s="143" t="s">
        <v>228</v>
      </c>
      <c r="B46" s="200">
        <v>10</v>
      </c>
      <c r="C46" s="200">
        <v>2</v>
      </c>
      <c r="D46" s="199">
        <f t="shared" si="0"/>
        <v>12</v>
      </c>
      <c r="F46" s="43"/>
      <c r="G46" s="43"/>
    </row>
    <row r="47" spans="1:7" ht="12.75" x14ac:dyDescent="0.2">
      <c r="A47" s="113" t="s">
        <v>299</v>
      </c>
      <c r="B47" s="200">
        <v>87</v>
      </c>
      <c r="C47" s="200">
        <v>32</v>
      </c>
      <c r="D47" s="199">
        <f t="shared" si="0"/>
        <v>119</v>
      </c>
      <c r="F47" s="43"/>
      <c r="G47" s="43"/>
    </row>
    <row r="48" spans="1:7" ht="6" customHeight="1" x14ac:dyDescent="0.2">
      <c r="A48" s="181"/>
      <c r="B48" s="202"/>
      <c r="C48" s="202"/>
      <c r="D48" s="199"/>
      <c r="F48" s="43"/>
      <c r="G48" s="43"/>
    </row>
    <row r="49" spans="1:7" ht="18.75" customHeight="1" x14ac:dyDescent="0.2">
      <c r="A49" s="86" t="s">
        <v>0</v>
      </c>
      <c r="B49" s="201">
        <f>SUM(B9:B47)</f>
        <v>2184</v>
      </c>
      <c r="C49" s="201">
        <f>SUM(C9:C47)</f>
        <v>629</v>
      </c>
      <c r="D49" s="201">
        <f>SUM(D9:D47)</f>
        <v>2813</v>
      </c>
      <c r="F49" s="43"/>
      <c r="G49" s="43"/>
    </row>
    <row r="50" spans="1:7" ht="9" customHeight="1" x14ac:dyDescent="0.2">
      <c r="F50" s="43"/>
      <c r="G50" s="43"/>
    </row>
    <row r="51" spans="1:7" ht="15.75" x14ac:dyDescent="0.2">
      <c r="F51" s="43"/>
      <c r="G51" s="43"/>
    </row>
    <row r="52" spans="1:7" ht="16.5" customHeight="1" x14ac:dyDescent="0.2">
      <c r="F52" s="43"/>
      <c r="G52" s="43"/>
    </row>
    <row r="53" spans="1:7" ht="18" customHeight="1" x14ac:dyDescent="0.2">
      <c r="F53" s="43"/>
      <c r="G53" s="43"/>
    </row>
    <row r="54" spans="1:7" ht="15.75" x14ac:dyDescent="0.2">
      <c r="F54" s="43"/>
      <c r="G54" s="43"/>
    </row>
    <row r="55" spans="1:7" ht="45" customHeight="1" x14ac:dyDescent="0.2">
      <c r="F55" s="43"/>
      <c r="G55" s="43"/>
    </row>
    <row r="56" spans="1:7" ht="31.5" customHeight="1" x14ac:dyDescent="0.2">
      <c r="F56" s="43"/>
      <c r="G56" s="43"/>
    </row>
    <row r="57" spans="1:7" ht="30" customHeight="1" x14ac:dyDescent="0.2">
      <c r="F57" s="43"/>
      <c r="G57" s="43"/>
    </row>
    <row r="58" spans="1:7" ht="15.75" x14ac:dyDescent="0.2">
      <c r="F58" s="43"/>
      <c r="G58" s="43"/>
    </row>
    <row r="59" spans="1:7" ht="15" customHeight="1" x14ac:dyDescent="0.2">
      <c r="A59" s="48" t="s">
        <v>275</v>
      </c>
      <c r="F59" s="43"/>
      <c r="G59" s="43"/>
    </row>
    <row r="60" spans="1:7" ht="12.75" x14ac:dyDescent="0.2">
      <c r="A60" s="48" t="s">
        <v>246</v>
      </c>
      <c r="F60" s="43"/>
      <c r="G60" s="43"/>
    </row>
    <row r="61" spans="1:7" ht="12.75" x14ac:dyDescent="0.2">
      <c r="A61" s="48" t="s">
        <v>279</v>
      </c>
      <c r="F61" s="43"/>
      <c r="G61" s="43"/>
    </row>
    <row r="62" spans="1:7" s="232" customFormat="1" ht="15" customHeight="1" x14ac:dyDescent="0.2">
      <c r="A62" s="233"/>
      <c r="B62" s="234"/>
    </row>
    <row r="63" spans="1:7" s="232" customFormat="1" ht="15" customHeight="1" x14ac:dyDescent="0.2">
      <c r="A63" s="233"/>
      <c r="B63" s="234"/>
    </row>
    <row r="64" spans="1:7" s="232" customFormat="1" ht="12.75" x14ac:dyDescent="0.2">
      <c r="A64" s="233"/>
      <c r="B64" s="234"/>
    </row>
    <row r="65" spans="1:6" s="232" customFormat="1" ht="12.75" x14ac:dyDescent="0.2">
      <c r="A65" s="233"/>
      <c r="B65" s="234"/>
    </row>
    <row r="66" spans="1:6" s="232" customFormat="1" ht="12.75" x14ac:dyDescent="0.2">
      <c r="A66" s="233"/>
      <c r="B66" s="234"/>
    </row>
    <row r="67" spans="1:6" s="232" customFormat="1" ht="15.75" x14ac:dyDescent="0.2">
      <c r="A67" s="235"/>
    </row>
    <row r="68" spans="1:6" s="232" customFormat="1" ht="15.75" x14ac:dyDescent="0.2">
      <c r="A68" s="235"/>
    </row>
    <row r="69" spans="1:6" s="232" customFormat="1" ht="15.75" x14ac:dyDescent="0.2">
      <c r="A69" s="235"/>
    </row>
    <row r="70" spans="1:6" s="232" customFormat="1" ht="15.75" x14ac:dyDescent="0.2">
      <c r="A70" s="235"/>
      <c r="F70" s="236"/>
    </row>
    <row r="71" spans="1:6" s="232" customFormat="1" ht="15.75" x14ac:dyDescent="0.2">
      <c r="A71" s="235"/>
      <c r="F71" s="236"/>
    </row>
    <row r="72" spans="1:6" s="232" customFormat="1" ht="15.75" x14ac:dyDescent="0.2">
      <c r="A72" s="235"/>
      <c r="F72" s="236"/>
    </row>
    <row r="73" spans="1:6" s="232" customFormat="1" ht="15.75" x14ac:dyDescent="0.2">
      <c r="A73" s="235"/>
      <c r="F73" s="236"/>
    </row>
    <row r="74" spans="1:6" s="232" customFormat="1" ht="15.75" x14ac:dyDescent="0.2">
      <c r="A74" s="235"/>
      <c r="F74" s="236"/>
    </row>
    <row r="75" spans="1:6" s="232" customFormat="1" ht="15.75" x14ac:dyDescent="0.2">
      <c r="A75" s="235"/>
      <c r="F75" s="236"/>
    </row>
    <row r="76" spans="1:6" s="232" customFormat="1" ht="15.75" x14ac:dyDescent="0.2">
      <c r="A76" s="235"/>
      <c r="F76" s="236"/>
    </row>
    <row r="77" spans="1:6" s="232" customFormat="1" ht="15.75" x14ac:dyDescent="0.2">
      <c r="A77" s="235"/>
      <c r="F77" s="236"/>
    </row>
    <row r="78" spans="1:6" s="232" customFormat="1" ht="15.75" x14ac:dyDescent="0.2">
      <c r="A78" s="235"/>
      <c r="F78" s="236"/>
    </row>
    <row r="79" spans="1:6" s="232" customFormat="1" ht="15.75" x14ac:dyDescent="0.2">
      <c r="A79" s="235"/>
      <c r="F79" s="236"/>
    </row>
    <row r="80" spans="1:6" ht="15.75" x14ac:dyDescent="0.2"/>
    <row r="81" ht="15.75" x14ac:dyDescent="0.2"/>
    <row r="82" ht="15.75" x14ac:dyDescent="0.2"/>
    <row r="83" ht="15.75" x14ac:dyDescent="0.2"/>
    <row r="84" ht="15.75" x14ac:dyDescent="0.2"/>
    <row r="85" ht="15.75" x14ac:dyDescent="0.2"/>
    <row r="86" ht="15.75" x14ac:dyDescent="0.2"/>
    <row r="87" ht="15.75" x14ac:dyDescent="0.2"/>
    <row r="88" ht="15.75" x14ac:dyDescent="0.2"/>
    <row r="89" ht="15.75" x14ac:dyDescent="0.2"/>
    <row r="90" ht="15.75" x14ac:dyDescent="0.2"/>
    <row r="91" ht="15.75" x14ac:dyDescent="0.2"/>
    <row r="92" ht="15.75" x14ac:dyDescent="0.2"/>
    <row r="93" ht="15.75" x14ac:dyDescent="0.2"/>
    <row r="94" ht="15.75" x14ac:dyDescent="0.2"/>
    <row r="95" ht="15.75" x14ac:dyDescent="0.2"/>
    <row r="96" ht="15.75" x14ac:dyDescent="0.2"/>
    <row r="97" ht="15.75" x14ac:dyDescent="0.2"/>
    <row r="98" ht="15.75" x14ac:dyDescent="0.2"/>
    <row r="99" ht="15.75" x14ac:dyDescent="0.2"/>
    <row r="100" ht="15.75" x14ac:dyDescent="0.2"/>
    <row r="101" ht="15.75" x14ac:dyDescent="0.2"/>
    <row r="102" ht="15.75" x14ac:dyDescent="0.2"/>
    <row r="103" ht="15.75" x14ac:dyDescent="0.2"/>
    <row r="104" ht="15.75" x14ac:dyDescent="0.2"/>
    <row r="105" ht="15.75" x14ac:dyDescent="0.2"/>
    <row r="106" ht="15.75" x14ac:dyDescent="0.2"/>
    <row r="107" ht="15.75" x14ac:dyDescent="0.2"/>
    <row r="108" ht="15.75" x14ac:dyDescent="0.2"/>
    <row r="109" ht="15.75" x14ac:dyDescent="0.2"/>
    <row r="110" ht="15.75" x14ac:dyDescent="0.2"/>
    <row r="111" ht="15.75" x14ac:dyDescent="0.2"/>
    <row r="112" ht="15.75" x14ac:dyDescent="0.2"/>
    <row r="113" ht="15.75" x14ac:dyDescent="0.2"/>
    <row r="114" ht="15.75" x14ac:dyDescent="0.2"/>
    <row r="115" ht="15.75" x14ac:dyDescent="0.2"/>
    <row r="116" ht="15.75" x14ac:dyDescent="0.2"/>
    <row r="117" ht="15.75" x14ac:dyDescent="0.2"/>
    <row r="118" ht="15.75" x14ac:dyDescent="0.2"/>
    <row r="119" ht="15.75" x14ac:dyDescent="0.2"/>
    <row r="120" ht="15.75" x14ac:dyDescent="0.2"/>
    <row r="121" ht="15.75" x14ac:dyDescent="0.2"/>
    <row r="122" ht="15.75" x14ac:dyDescent="0.2"/>
    <row r="123" ht="15.75" x14ac:dyDescent="0.2"/>
    <row r="124" ht="15.75" x14ac:dyDescent="0.2"/>
    <row r="125" ht="15.75" x14ac:dyDescent="0.2"/>
    <row r="126" ht="15.75" x14ac:dyDescent="0.2"/>
    <row r="127" ht="15.75" x14ac:dyDescent="0.2"/>
    <row r="128" ht="15.75" x14ac:dyDescent="0.2"/>
    <row r="129" ht="15.75" x14ac:dyDescent="0.2"/>
    <row r="130" ht="15.75" x14ac:dyDescent="0.2"/>
    <row r="131" ht="15.75" x14ac:dyDescent="0.2"/>
    <row r="132" ht="15.75" x14ac:dyDescent="0.2"/>
    <row r="133" ht="15.75" x14ac:dyDescent="0.2"/>
    <row r="134" ht="15.75" x14ac:dyDescent="0.2"/>
    <row r="135" ht="15.75" x14ac:dyDescent="0.2"/>
    <row r="136" ht="15.75" x14ac:dyDescent="0.2"/>
    <row r="137" ht="15.75" x14ac:dyDescent="0.2"/>
    <row r="138" ht="15.75" x14ac:dyDescent="0.2"/>
    <row r="139" ht="15.75" x14ac:dyDescent="0.2"/>
    <row r="140" ht="15.75" x14ac:dyDescent="0.2"/>
    <row r="141" ht="15.75" x14ac:dyDescent="0.2"/>
    <row r="142" ht="15.75" x14ac:dyDescent="0.2"/>
    <row r="143" ht="15.75" x14ac:dyDescent="0.2"/>
    <row r="144" ht="15.75" x14ac:dyDescent="0.2"/>
    <row r="145" ht="15.75" x14ac:dyDescent="0.2"/>
    <row r="146" ht="15.75" x14ac:dyDescent="0.2"/>
    <row r="147" ht="15.75" x14ac:dyDescent="0.2"/>
    <row r="148" ht="15.75" x14ac:dyDescent="0.2"/>
    <row r="149" ht="15.75" x14ac:dyDescent="0.2"/>
    <row r="150" ht="15.75" x14ac:dyDescent="0.2"/>
    <row r="151" ht="15.75" x14ac:dyDescent="0.2"/>
    <row r="152" ht="15.75" x14ac:dyDescent="0.2"/>
    <row r="153" ht="15.75" x14ac:dyDescent="0.2"/>
    <row r="154" ht="15.75" x14ac:dyDescent="0.2"/>
    <row r="155" ht="15.75" x14ac:dyDescent="0.2"/>
    <row r="156" ht="15.75" x14ac:dyDescent="0.2"/>
    <row r="157" ht="15.75" x14ac:dyDescent="0.2"/>
    <row r="158" ht="15.75" x14ac:dyDescent="0.2"/>
    <row r="159" ht="15.75" x14ac:dyDescent="0.2"/>
    <row r="160" ht="15.75" x14ac:dyDescent="0.2"/>
    <row r="161" ht="15.75" x14ac:dyDescent="0.2"/>
    <row r="162" ht="15.75" x14ac:dyDescent="0.2"/>
    <row r="163" ht="15.75" x14ac:dyDescent="0.2"/>
    <row r="164" ht="15.75" x14ac:dyDescent="0.2"/>
    <row r="165" ht="15.75" x14ac:dyDescent="0.2"/>
    <row r="166" ht="15.75" x14ac:dyDescent="0.2"/>
    <row r="167" ht="15.75" x14ac:dyDescent="0.2"/>
    <row r="168" ht="15.75" x14ac:dyDescent="0.2"/>
    <row r="169" ht="15.75" x14ac:dyDescent="0.2"/>
    <row r="170" ht="15.75" x14ac:dyDescent="0.2"/>
    <row r="171" ht="15.75" x14ac:dyDescent="0.2"/>
    <row r="172" ht="15.75" x14ac:dyDescent="0.2"/>
    <row r="173" ht="15.75" x14ac:dyDescent="0.2"/>
    <row r="174" ht="15.75" x14ac:dyDescent="0.2"/>
    <row r="175" ht="15.75" x14ac:dyDescent="0.2"/>
    <row r="176" ht="15.75" x14ac:dyDescent="0.2"/>
    <row r="177" ht="15.75" x14ac:dyDescent="0.2"/>
    <row r="178" ht="15.75" x14ac:dyDescent="0.2"/>
    <row r="179" ht="15.75" x14ac:dyDescent="0.2"/>
    <row r="180" ht="15.75" x14ac:dyDescent="0.2"/>
    <row r="181" ht="15.75" x14ac:dyDescent="0.2"/>
    <row r="182" ht="15.75" x14ac:dyDescent="0.2"/>
    <row r="183" ht="15.75" x14ac:dyDescent="0.2"/>
    <row r="184" ht="15.75" x14ac:dyDescent="0.2"/>
    <row r="185" ht="15.75" x14ac:dyDescent="0.2"/>
    <row r="186" ht="15.75" x14ac:dyDescent="0.2"/>
    <row r="187" ht="15.75" x14ac:dyDescent="0.2"/>
    <row r="188" ht="15.75" x14ac:dyDescent="0.2"/>
    <row r="189" ht="15.75" x14ac:dyDescent="0.2"/>
    <row r="190" ht="15.75" x14ac:dyDescent="0.2"/>
    <row r="191" ht="15.75" x14ac:dyDescent="0.2"/>
    <row r="192" ht="15.75" x14ac:dyDescent="0.2"/>
    <row r="193" ht="15.75" x14ac:dyDescent="0.2"/>
    <row r="194" ht="15.75" x14ac:dyDescent="0.2"/>
    <row r="195" ht="15.75" x14ac:dyDescent="0.2"/>
    <row r="196" ht="15.75" x14ac:dyDescent="0.2"/>
    <row r="197" ht="15.75" x14ac:dyDescent="0.2"/>
    <row r="198" ht="15.75" x14ac:dyDescent="0.2"/>
    <row r="199" ht="15.75" x14ac:dyDescent="0.2"/>
    <row r="200" ht="15.75" x14ac:dyDescent="0.2"/>
    <row r="201" ht="15.75" x14ac:dyDescent="0.2"/>
    <row r="202" ht="15.75" x14ac:dyDescent="0.2"/>
    <row r="203" ht="15.75" x14ac:dyDescent="0.2"/>
    <row r="204" ht="15.75" x14ac:dyDescent="0.2"/>
    <row r="205" ht="15.75" x14ac:dyDescent="0.2"/>
    <row r="206" ht="15.75" x14ac:dyDescent="0.2"/>
    <row r="207" ht="15.75" x14ac:dyDescent="0.2"/>
    <row r="208" ht="15.75" x14ac:dyDescent="0.2"/>
    <row r="209" ht="15.75" x14ac:dyDescent="0.2"/>
    <row r="210" ht="15.75" x14ac:dyDescent="0.2"/>
    <row r="211" ht="15.75" x14ac:dyDescent="0.2"/>
    <row r="212" ht="15.75" x14ac:dyDescent="0.2"/>
  </sheetData>
  <sortState xmlns:xlrd2="http://schemas.microsoft.com/office/spreadsheetml/2017/richdata2" ref="F9:G47">
    <sortCondition descending="1" ref="G9:G47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02"/>
  <sheetViews>
    <sheetView showGridLines="0" topLeftCell="A28" zoomScale="115" zoomScaleNormal="115" zoomScaleSheetLayoutView="115" workbookViewId="0">
      <selection activeCell="F23" sqref="F23"/>
    </sheetView>
  </sheetViews>
  <sheetFormatPr baseColWidth="10" defaultColWidth="11.42578125" defaultRowHeight="19.5" x14ac:dyDescent="0.2"/>
  <cols>
    <col min="1" max="1" width="48.5703125" style="70" customWidth="1"/>
    <col min="2" max="3" width="16.140625" style="65" customWidth="1"/>
    <col min="4" max="4" width="10.5703125" style="65" customWidth="1"/>
    <col min="5" max="5" width="11" style="65" customWidth="1"/>
    <col min="6" max="6" width="17.85546875" style="65" customWidth="1"/>
    <col min="7" max="7" width="32.5703125" style="65" customWidth="1"/>
    <col min="8" max="16384" width="11.42578125" style="65"/>
  </cols>
  <sheetData>
    <row r="1" spans="1:4" s="68" customFormat="1" x14ac:dyDescent="0.2">
      <c r="A1" s="261" t="s">
        <v>144</v>
      </c>
      <c r="B1" s="261"/>
      <c r="C1" s="261"/>
      <c r="D1" s="261"/>
    </row>
    <row r="2" spans="1:4" ht="15" x14ac:dyDescent="0.2">
      <c r="A2" s="225" t="s">
        <v>82</v>
      </c>
      <c r="B2" s="222"/>
      <c r="C2" s="222"/>
      <c r="D2" s="222"/>
    </row>
    <row r="3" spans="1:4" s="68" customFormat="1" ht="31.5" customHeight="1" x14ac:dyDescent="0.2">
      <c r="A3" s="262" t="s">
        <v>265</v>
      </c>
      <c r="B3" s="262"/>
      <c r="C3" s="262"/>
      <c r="D3" s="262"/>
    </row>
    <row r="4" spans="1:4" s="68" customFormat="1" x14ac:dyDescent="0.2">
      <c r="A4" s="265" t="s">
        <v>312</v>
      </c>
      <c r="B4" s="262"/>
      <c r="C4" s="262"/>
      <c r="D4" s="262"/>
    </row>
    <row r="5" spans="1:4" s="68" customFormat="1" ht="7.5" customHeight="1" x14ac:dyDescent="0.2">
      <c r="A5" s="303"/>
      <c r="B5" s="304"/>
      <c r="C5" s="304"/>
      <c r="D5" s="304"/>
    </row>
    <row r="6" spans="1:4" s="68" customFormat="1" ht="18.75" customHeight="1" x14ac:dyDescent="0.2">
      <c r="A6" s="272" t="s">
        <v>33</v>
      </c>
      <c r="B6" s="271" t="s">
        <v>81</v>
      </c>
      <c r="C6" s="271"/>
      <c r="D6" s="272" t="s">
        <v>0</v>
      </c>
    </row>
    <row r="7" spans="1:4" s="68" customFormat="1" ht="18.75" customHeight="1" x14ac:dyDescent="0.2">
      <c r="A7" s="272"/>
      <c r="B7" s="55" t="s">
        <v>79</v>
      </c>
      <c r="C7" s="55" t="s">
        <v>80</v>
      </c>
      <c r="D7" s="272"/>
    </row>
    <row r="8" spans="1:4" ht="6" customHeight="1" x14ac:dyDescent="0.2">
      <c r="A8" s="88"/>
      <c r="B8" s="84"/>
      <c r="C8" s="84"/>
      <c r="D8" s="144"/>
    </row>
    <row r="9" spans="1:4" ht="10.5" customHeight="1" x14ac:dyDescent="0.2">
      <c r="A9" s="88" t="s">
        <v>24</v>
      </c>
      <c r="B9" s="188">
        <v>561</v>
      </c>
      <c r="C9" s="188">
        <v>209</v>
      </c>
      <c r="D9" s="203">
        <f t="shared" ref="D9:D29" si="0">SUM(B9:C9)</f>
        <v>770</v>
      </c>
    </row>
    <row r="10" spans="1:4" ht="10.5" customHeight="1" x14ac:dyDescent="0.2">
      <c r="A10" s="88" t="s">
        <v>1</v>
      </c>
      <c r="B10" s="188">
        <v>310</v>
      </c>
      <c r="C10" s="188">
        <v>104</v>
      </c>
      <c r="D10" s="203">
        <f t="shared" si="0"/>
        <v>414</v>
      </c>
    </row>
    <row r="11" spans="1:4" ht="10.5" customHeight="1" x14ac:dyDescent="0.2">
      <c r="A11" s="88" t="s">
        <v>230</v>
      </c>
      <c r="B11" s="188">
        <v>227</v>
      </c>
      <c r="C11" s="188">
        <v>83</v>
      </c>
      <c r="D11" s="203">
        <f t="shared" si="0"/>
        <v>310</v>
      </c>
    </row>
    <row r="12" spans="1:4" ht="10.5" customHeight="1" x14ac:dyDescent="0.2">
      <c r="A12" s="88" t="s">
        <v>12</v>
      </c>
      <c r="B12" s="188">
        <v>239</v>
      </c>
      <c r="C12" s="188">
        <v>69</v>
      </c>
      <c r="D12" s="203">
        <f t="shared" si="0"/>
        <v>308</v>
      </c>
    </row>
    <row r="13" spans="1:4" ht="10.5" customHeight="1" x14ac:dyDescent="0.2">
      <c r="A13" s="88" t="s">
        <v>26</v>
      </c>
      <c r="B13" s="188">
        <v>212</v>
      </c>
      <c r="C13" s="188">
        <v>14</v>
      </c>
      <c r="D13" s="203">
        <f t="shared" si="0"/>
        <v>226</v>
      </c>
    </row>
    <row r="14" spans="1:4" ht="10.5" customHeight="1" x14ac:dyDescent="0.2">
      <c r="A14" s="88" t="s">
        <v>11</v>
      </c>
      <c r="B14" s="188">
        <v>185</v>
      </c>
      <c r="C14" s="188">
        <v>41</v>
      </c>
      <c r="D14" s="203">
        <f t="shared" si="0"/>
        <v>226</v>
      </c>
    </row>
    <row r="15" spans="1:4" ht="10.5" customHeight="1" x14ac:dyDescent="0.2">
      <c r="A15" s="88" t="s">
        <v>25</v>
      </c>
      <c r="B15" s="188">
        <v>167</v>
      </c>
      <c r="C15" s="188">
        <v>21</v>
      </c>
      <c r="D15" s="203">
        <f t="shared" si="0"/>
        <v>188</v>
      </c>
    </row>
    <row r="16" spans="1:4" ht="10.5" customHeight="1" x14ac:dyDescent="0.2">
      <c r="A16" s="88" t="s">
        <v>13</v>
      </c>
      <c r="B16" s="188">
        <v>75</v>
      </c>
      <c r="C16" s="188">
        <v>30</v>
      </c>
      <c r="D16" s="203">
        <f t="shared" si="0"/>
        <v>105</v>
      </c>
    </row>
    <row r="17" spans="1:4" ht="10.5" customHeight="1" x14ac:dyDescent="0.2">
      <c r="A17" s="88" t="s">
        <v>249</v>
      </c>
      <c r="B17" s="188">
        <v>62</v>
      </c>
      <c r="C17" s="188">
        <v>4</v>
      </c>
      <c r="D17" s="203">
        <f t="shared" si="0"/>
        <v>66</v>
      </c>
    </row>
    <row r="18" spans="1:4" ht="10.5" customHeight="1" x14ac:dyDescent="0.2">
      <c r="A18" s="88" t="s">
        <v>14</v>
      </c>
      <c r="B18" s="188">
        <v>28</v>
      </c>
      <c r="C18" s="188">
        <v>33</v>
      </c>
      <c r="D18" s="203">
        <f t="shared" si="0"/>
        <v>61</v>
      </c>
    </row>
    <row r="19" spans="1:4" ht="10.5" customHeight="1" x14ac:dyDescent="0.2">
      <c r="A19" s="88" t="s">
        <v>36</v>
      </c>
      <c r="B19" s="188">
        <v>53</v>
      </c>
      <c r="C19" s="188">
        <v>6</v>
      </c>
      <c r="D19" s="203">
        <f t="shared" si="0"/>
        <v>59</v>
      </c>
    </row>
    <row r="20" spans="1:4" ht="10.5" customHeight="1" x14ac:dyDescent="0.2">
      <c r="A20" s="88" t="s">
        <v>98</v>
      </c>
      <c r="B20" s="188">
        <v>24</v>
      </c>
      <c r="C20" s="188">
        <v>6</v>
      </c>
      <c r="D20" s="203">
        <f t="shared" si="0"/>
        <v>30</v>
      </c>
    </row>
    <row r="21" spans="1:4" ht="10.5" customHeight="1" x14ac:dyDescent="0.2">
      <c r="A21" s="88" t="s">
        <v>37</v>
      </c>
      <c r="B21" s="188">
        <v>18</v>
      </c>
      <c r="C21" s="188">
        <v>1</v>
      </c>
      <c r="D21" s="203">
        <f t="shared" si="0"/>
        <v>19</v>
      </c>
    </row>
    <row r="22" spans="1:4" ht="10.5" customHeight="1" x14ac:dyDescent="0.2">
      <c r="A22" s="88" t="s">
        <v>229</v>
      </c>
      <c r="B22" s="188">
        <v>9</v>
      </c>
      <c r="C22" s="188">
        <v>2</v>
      </c>
      <c r="D22" s="203">
        <f t="shared" si="0"/>
        <v>11</v>
      </c>
    </row>
    <row r="23" spans="1:4" ht="10.5" customHeight="1" x14ac:dyDescent="0.2">
      <c r="A23" s="88" t="s">
        <v>262</v>
      </c>
      <c r="B23" s="188">
        <v>8</v>
      </c>
      <c r="C23" s="188">
        <v>1</v>
      </c>
      <c r="D23" s="203">
        <f t="shared" si="0"/>
        <v>9</v>
      </c>
    </row>
    <row r="24" spans="1:4" ht="10.5" customHeight="1" x14ac:dyDescent="0.2">
      <c r="A24" s="88" t="s">
        <v>158</v>
      </c>
      <c r="B24" s="188">
        <v>3</v>
      </c>
      <c r="C24" s="188">
        <v>2</v>
      </c>
      <c r="D24" s="203">
        <f t="shared" si="0"/>
        <v>5</v>
      </c>
    </row>
    <row r="25" spans="1:4" ht="10.5" customHeight="1" x14ac:dyDescent="0.2">
      <c r="A25" s="88" t="s">
        <v>336</v>
      </c>
      <c r="B25" s="188">
        <v>1</v>
      </c>
      <c r="C25" s="188">
        <v>1</v>
      </c>
      <c r="D25" s="203">
        <f t="shared" si="0"/>
        <v>2</v>
      </c>
    </row>
    <row r="26" spans="1:4" ht="10.5" customHeight="1" x14ac:dyDescent="0.2">
      <c r="A26" s="88" t="s">
        <v>337</v>
      </c>
      <c r="B26" s="188">
        <v>0</v>
      </c>
      <c r="C26" s="188">
        <v>1</v>
      </c>
      <c r="D26" s="203">
        <f t="shared" si="0"/>
        <v>1</v>
      </c>
    </row>
    <row r="27" spans="1:4" ht="10.5" customHeight="1" x14ac:dyDescent="0.2">
      <c r="A27" s="88" t="s">
        <v>306</v>
      </c>
      <c r="B27" s="188">
        <v>1</v>
      </c>
      <c r="C27" s="188">
        <v>0</v>
      </c>
      <c r="D27" s="203">
        <f t="shared" si="0"/>
        <v>1</v>
      </c>
    </row>
    <row r="28" spans="1:4" ht="10.5" customHeight="1" x14ac:dyDescent="0.2">
      <c r="A28" s="88" t="s">
        <v>285</v>
      </c>
      <c r="B28" s="188">
        <v>1</v>
      </c>
      <c r="C28" s="188">
        <v>0</v>
      </c>
      <c r="D28" s="203">
        <f t="shared" si="0"/>
        <v>1</v>
      </c>
    </row>
    <row r="29" spans="1:4" ht="10.5" customHeight="1" x14ac:dyDescent="0.2">
      <c r="A29" s="88" t="s">
        <v>338</v>
      </c>
      <c r="B29" s="188">
        <v>0</v>
      </c>
      <c r="C29" s="188">
        <v>1</v>
      </c>
      <c r="D29" s="203">
        <f t="shared" si="0"/>
        <v>1</v>
      </c>
    </row>
    <row r="30" spans="1:4" ht="6" customHeight="1" x14ac:dyDescent="0.2">
      <c r="A30" s="88"/>
      <c r="B30" s="84"/>
      <c r="C30" s="84"/>
      <c r="D30" s="144"/>
    </row>
    <row r="31" spans="1:4" ht="18" customHeight="1" x14ac:dyDescent="0.2">
      <c r="A31" s="86" t="s">
        <v>0</v>
      </c>
      <c r="B31" s="190">
        <f>SUM(B9:B29)</f>
        <v>2184</v>
      </c>
      <c r="C31" s="190">
        <f>SUM(C9:C29)</f>
        <v>629</v>
      </c>
      <c r="D31" s="201">
        <f>SUM(D8:D29)</f>
        <v>2813</v>
      </c>
    </row>
    <row r="32" spans="1:4" ht="18" customHeight="1" x14ac:dyDescent="0.25">
      <c r="B32" s="89"/>
      <c r="C32" s="89"/>
      <c r="D32" s="89"/>
    </row>
    <row r="33" spans="6:9" ht="34.5" customHeight="1" x14ac:dyDescent="0.2">
      <c r="G33" s="68"/>
      <c r="H33" s="68"/>
      <c r="I33" s="68"/>
    </row>
    <row r="34" spans="6:9" ht="33" customHeight="1" x14ac:dyDescent="0.2">
      <c r="F34" s="68"/>
      <c r="G34" s="169"/>
      <c r="H34" s="57"/>
      <c r="I34" s="68"/>
    </row>
    <row r="35" spans="6:9" ht="16.5" customHeight="1" x14ac:dyDescent="0.2">
      <c r="G35" s="169"/>
      <c r="H35" s="170"/>
    </row>
    <row r="36" spans="6:9" ht="18" customHeight="1" x14ac:dyDescent="0.2">
      <c r="F36" s="68"/>
      <c r="H36" s="57"/>
      <c r="I36" s="68"/>
    </row>
    <row r="37" spans="6:9" ht="18" customHeight="1" x14ac:dyDescent="0.2">
      <c r="F37" s="68"/>
      <c r="G37" s="169"/>
      <c r="H37" s="57"/>
      <c r="I37" s="68"/>
    </row>
    <row r="38" spans="6:9" ht="18" customHeight="1" x14ac:dyDescent="0.2">
      <c r="F38" s="68"/>
      <c r="G38" s="169"/>
      <c r="H38" s="170"/>
      <c r="I38" s="68"/>
    </row>
    <row r="39" spans="6:9" ht="18" customHeight="1" x14ac:dyDescent="0.2">
      <c r="F39" s="68"/>
      <c r="G39" s="169"/>
      <c r="H39" s="170"/>
      <c r="I39" s="68"/>
    </row>
    <row r="40" spans="6:9" ht="18" customHeight="1" x14ac:dyDescent="0.2">
      <c r="F40" s="68"/>
      <c r="H40" s="57"/>
      <c r="I40" s="68"/>
    </row>
    <row r="41" spans="6:9" ht="18" customHeight="1" x14ac:dyDescent="0.2"/>
    <row r="42" spans="6:9" ht="18" customHeight="1" x14ac:dyDescent="0.2">
      <c r="H42" s="57"/>
    </row>
    <row r="43" spans="6:9" ht="18" customHeight="1" x14ac:dyDescent="0.2">
      <c r="G43" s="169"/>
      <c r="H43" s="170"/>
    </row>
    <row r="44" spans="6:9" ht="18" customHeight="1" x14ac:dyDescent="0.2"/>
    <row r="45" spans="6:9" ht="18" customHeight="1" x14ac:dyDescent="0.2"/>
    <row r="46" spans="6:9" ht="18" customHeight="1" x14ac:dyDescent="0.2">
      <c r="G46" s="169"/>
      <c r="H46" s="170"/>
    </row>
    <row r="47" spans="6:9" ht="18" customHeight="1" x14ac:dyDescent="0.2">
      <c r="G47" s="169"/>
      <c r="H47" s="170"/>
    </row>
    <row r="48" spans="6:9" x14ac:dyDescent="0.2">
      <c r="H48" s="57"/>
    </row>
    <row r="49" spans="1:8" x14ac:dyDescent="0.2">
      <c r="G49" s="169"/>
      <c r="H49" s="57"/>
    </row>
    <row r="50" spans="1:8" ht="15" x14ac:dyDescent="0.2">
      <c r="A50" s="48" t="s">
        <v>278</v>
      </c>
      <c r="B50" s="48"/>
      <c r="C50" s="48"/>
      <c r="D50" s="48"/>
    </row>
    <row r="51" spans="1:8" ht="22.5" customHeight="1" x14ac:dyDescent="0.2">
      <c r="A51" s="48" t="s">
        <v>246</v>
      </c>
      <c r="B51" s="48"/>
      <c r="C51" s="48"/>
      <c r="D51" s="48"/>
      <c r="H51" s="57"/>
    </row>
    <row r="52" spans="1:8" ht="14.25" customHeight="1" x14ac:dyDescent="0.2">
      <c r="A52" s="48" t="s">
        <v>283</v>
      </c>
      <c r="H52" s="57"/>
    </row>
    <row r="58" spans="1:8" ht="12" customHeight="1" x14ac:dyDescent="0.2"/>
    <row r="59" spans="1:8" ht="12" customHeight="1" x14ac:dyDescent="0.2"/>
    <row r="81" spans="8:12" x14ac:dyDescent="0.2">
      <c r="I81" s="68"/>
      <c r="J81" s="68"/>
      <c r="K81" s="68"/>
      <c r="L81" s="68"/>
    </row>
    <row r="82" spans="8:12" x14ac:dyDescent="0.2">
      <c r="I82" s="68"/>
      <c r="J82" s="68"/>
      <c r="K82" s="68"/>
      <c r="L82" s="68"/>
    </row>
    <row r="83" spans="8:12" x14ac:dyDescent="0.2">
      <c r="L83" s="68"/>
    </row>
    <row r="87" spans="8:12" x14ac:dyDescent="0.2">
      <c r="H87" s="87"/>
    </row>
    <row r="95" spans="8:12" x14ac:dyDescent="0.2">
      <c r="L95" s="87"/>
    </row>
    <row r="102" spans="11:11" x14ac:dyDescent="0.2">
      <c r="K102" s="87"/>
    </row>
  </sheetData>
  <sortState xmlns:xlrd2="http://schemas.microsoft.com/office/spreadsheetml/2017/richdata2" ref="G34:H49">
    <sortCondition descending="1" ref="H34:H49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6"/>
  <sheetViews>
    <sheetView showGridLines="0" topLeftCell="A13" zoomScale="130" zoomScaleNormal="130" zoomScaleSheetLayoutView="110" workbookViewId="0">
      <selection activeCell="G37" sqref="G37"/>
    </sheetView>
  </sheetViews>
  <sheetFormatPr baseColWidth="10" defaultColWidth="11.42578125" defaultRowHeight="15" x14ac:dyDescent="0.2"/>
  <cols>
    <col min="1" max="1" width="37" style="57" customWidth="1"/>
    <col min="2" max="5" width="12.85546875" style="57" customWidth="1"/>
    <col min="6" max="6" width="11.42578125" style="57" customWidth="1"/>
    <col min="7" max="7" width="34.7109375" style="57" customWidth="1"/>
    <col min="8" max="8" width="13.140625" style="57" customWidth="1"/>
    <col min="9" max="9" width="9.85546875" style="57" customWidth="1"/>
    <col min="10" max="10" width="19.140625" style="57" customWidth="1"/>
    <col min="11" max="11" width="11.42578125" style="57"/>
    <col min="12" max="12" width="2.140625" style="57" customWidth="1"/>
    <col min="13" max="13" width="8.140625" style="57" customWidth="1"/>
    <col min="14" max="16384" width="11.42578125" style="57"/>
  </cols>
  <sheetData>
    <row r="1" spans="1:10" s="56" customFormat="1" ht="22.5" x14ac:dyDescent="0.2">
      <c r="A1" s="274" t="s">
        <v>137</v>
      </c>
      <c r="B1" s="274"/>
      <c r="C1" s="274"/>
      <c r="D1" s="274"/>
      <c r="E1" s="274"/>
    </row>
    <row r="2" spans="1:10" x14ac:dyDescent="0.2">
      <c r="A2" s="226" t="s">
        <v>82</v>
      </c>
      <c r="B2" s="220"/>
      <c r="C2" s="220"/>
      <c r="D2" s="220"/>
      <c r="E2" s="220"/>
    </row>
    <row r="3" spans="1:10" ht="27" customHeight="1" x14ac:dyDescent="0.2">
      <c r="A3" s="275" t="s">
        <v>105</v>
      </c>
      <c r="B3" s="275"/>
      <c r="C3" s="275"/>
      <c r="D3" s="275"/>
      <c r="E3" s="275"/>
      <c r="F3" s="59"/>
    </row>
    <row r="4" spans="1:10" ht="22.5" x14ac:dyDescent="0.2">
      <c r="A4" s="278" t="s">
        <v>310</v>
      </c>
      <c r="B4" s="275"/>
      <c r="C4" s="275"/>
      <c r="D4" s="275"/>
      <c r="E4" s="275"/>
      <c r="F4" s="59"/>
    </row>
    <row r="5" spans="1:10" ht="13.5" customHeight="1" x14ac:dyDescent="0.2">
      <c r="A5" s="276"/>
      <c r="B5" s="276"/>
      <c r="C5" s="276"/>
      <c r="D5" s="277"/>
      <c r="E5" s="277"/>
      <c r="F5" s="61"/>
    </row>
    <row r="6" spans="1:10" ht="18" customHeight="1" x14ac:dyDescent="0.2">
      <c r="A6" s="267" t="s">
        <v>15</v>
      </c>
      <c r="B6" s="271" t="s">
        <v>81</v>
      </c>
      <c r="C6" s="271"/>
      <c r="D6" s="271" t="s">
        <v>0</v>
      </c>
      <c r="E6" s="305"/>
      <c r="F6" s="90"/>
      <c r="G6" s="345" t="s">
        <v>17</v>
      </c>
      <c r="H6" s="346">
        <f>+D9</f>
        <v>561</v>
      </c>
      <c r="I6" s="95"/>
      <c r="J6" s="253"/>
    </row>
    <row r="7" spans="1:10" ht="18" customHeight="1" x14ac:dyDescent="0.2">
      <c r="A7" s="267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345" t="s">
        <v>18</v>
      </c>
      <c r="H7" s="346">
        <f>+D14</f>
        <v>17</v>
      </c>
      <c r="I7" s="91"/>
      <c r="J7" s="92"/>
    </row>
    <row r="8" spans="1:10" s="58" customFormat="1" ht="19.5" x14ac:dyDescent="0.2">
      <c r="A8" s="93" t="s">
        <v>21</v>
      </c>
      <c r="B8" s="204">
        <v>1715</v>
      </c>
      <c r="C8" s="204">
        <v>537</v>
      </c>
      <c r="D8" s="204">
        <f t="shared" ref="D8:D14" si="0">SUM(B8:C8)</f>
        <v>2252</v>
      </c>
      <c r="E8" s="94">
        <f>+D8/$D$15*100</f>
        <v>79.57597173144876</v>
      </c>
      <c r="F8" s="49"/>
      <c r="G8" s="345" t="s">
        <v>16</v>
      </c>
      <c r="H8" s="346">
        <f>+D8</f>
        <v>2252</v>
      </c>
      <c r="I8" s="91"/>
      <c r="J8" s="92"/>
    </row>
    <row r="9" spans="1:10" s="58" customFormat="1" ht="19.5" x14ac:dyDescent="0.2">
      <c r="A9" s="93" t="s">
        <v>22</v>
      </c>
      <c r="B9" s="204">
        <v>469</v>
      </c>
      <c r="C9" s="204">
        <v>92</v>
      </c>
      <c r="D9" s="204">
        <f>SUM(B9:C9)</f>
        <v>561</v>
      </c>
      <c r="E9" s="94">
        <f>+D9/$D$15*100</f>
        <v>19.823321554770317</v>
      </c>
      <c r="F9" s="49"/>
      <c r="G9" s="347" t="s">
        <v>132</v>
      </c>
      <c r="H9" s="348">
        <f>+D12</f>
        <v>1</v>
      </c>
      <c r="I9" s="91"/>
    </row>
    <row r="10" spans="1:10" ht="19.5" x14ac:dyDescent="0.2">
      <c r="A10" s="64" t="s">
        <v>19</v>
      </c>
      <c r="B10" s="205">
        <v>13</v>
      </c>
      <c r="C10" s="205">
        <v>0</v>
      </c>
      <c r="D10" s="205">
        <f>SUM(B10:C10)</f>
        <v>13</v>
      </c>
      <c r="E10" s="96">
        <f t="shared" ref="E10:E15" si="1">+D10/$D$15*100</f>
        <v>0.45936395759717313</v>
      </c>
      <c r="F10" s="90"/>
      <c r="G10" s="347" t="s">
        <v>20</v>
      </c>
      <c r="H10" s="348">
        <f>+D13</f>
        <v>177</v>
      </c>
      <c r="I10" s="91"/>
    </row>
    <row r="11" spans="1:10" ht="19.5" x14ac:dyDescent="0.2">
      <c r="A11" s="64" t="s">
        <v>248</v>
      </c>
      <c r="B11" s="205">
        <v>315</v>
      </c>
      <c r="C11" s="205">
        <v>55</v>
      </c>
      <c r="D11" s="205">
        <f t="shared" si="0"/>
        <v>370</v>
      </c>
      <c r="E11" s="96">
        <f t="shared" si="1"/>
        <v>13.074204946996467</v>
      </c>
      <c r="F11" s="90"/>
      <c r="G11" s="347" t="s">
        <v>19</v>
      </c>
      <c r="H11" s="348">
        <f>+D10</f>
        <v>13</v>
      </c>
      <c r="I11" s="91"/>
    </row>
    <row r="12" spans="1:10" ht="19.5" x14ac:dyDescent="0.2">
      <c r="A12" s="64" t="s">
        <v>132</v>
      </c>
      <c r="B12" s="205">
        <v>1</v>
      </c>
      <c r="C12" s="205">
        <v>0</v>
      </c>
      <c r="D12" s="205">
        <f>SUM(B12:C12)</f>
        <v>1</v>
      </c>
      <c r="E12" s="96">
        <f>+D12/$D$15*100</f>
        <v>3.5335689045936397E-2</v>
      </c>
      <c r="F12" s="90"/>
      <c r="G12" s="347" t="s">
        <v>248</v>
      </c>
      <c r="H12" s="348">
        <f>+D11</f>
        <v>370</v>
      </c>
      <c r="I12" s="91"/>
    </row>
    <row r="13" spans="1:10" x14ac:dyDescent="0.2">
      <c r="A13" s="64" t="s">
        <v>20</v>
      </c>
      <c r="B13" s="205">
        <v>140</v>
      </c>
      <c r="C13" s="205">
        <v>37</v>
      </c>
      <c r="D13" s="205">
        <f t="shared" si="0"/>
        <v>177</v>
      </c>
      <c r="E13" s="96">
        <f t="shared" si="1"/>
        <v>6.2544169611307421</v>
      </c>
      <c r="F13" s="97"/>
      <c r="I13" s="91"/>
    </row>
    <row r="14" spans="1:10" x14ac:dyDescent="0.2">
      <c r="A14" s="93" t="s">
        <v>23</v>
      </c>
      <c r="B14" s="204">
        <v>14</v>
      </c>
      <c r="C14" s="204">
        <v>3</v>
      </c>
      <c r="D14" s="204">
        <f t="shared" si="0"/>
        <v>17</v>
      </c>
      <c r="E14" s="94">
        <f>+D14/$D$15*100</f>
        <v>0.60070671378091878</v>
      </c>
      <c r="F14" s="90"/>
    </row>
    <row r="15" spans="1:10" s="58" customFormat="1" ht="18" customHeight="1" x14ac:dyDescent="0.2">
      <c r="A15" s="54" t="s">
        <v>0</v>
      </c>
      <c r="B15" s="206">
        <f>SUM(B8+B9+B14)</f>
        <v>2198</v>
      </c>
      <c r="C15" s="206">
        <f>SUM(C8+C9+C14)</f>
        <v>632</v>
      </c>
      <c r="D15" s="206">
        <f>SUM(D8+D9+D14)</f>
        <v>2830</v>
      </c>
      <c r="E15" s="98">
        <f t="shared" si="1"/>
        <v>100</v>
      </c>
      <c r="F15" s="49"/>
      <c r="G15" s="57"/>
      <c r="H15" s="57"/>
    </row>
    <row r="16" spans="1:10" s="58" customFormat="1" x14ac:dyDescent="0.2">
      <c r="A16" s="57"/>
      <c r="B16" s="62"/>
      <c r="C16" s="62"/>
      <c r="D16" s="62"/>
      <c r="E16" s="62"/>
      <c r="G16" s="57"/>
      <c r="H16" s="57"/>
    </row>
    <row r="17" spans="1:5" ht="36" customHeight="1" x14ac:dyDescent="0.2">
      <c r="B17" s="62"/>
      <c r="C17" s="62"/>
      <c r="D17" s="62"/>
      <c r="E17" s="62"/>
    </row>
    <row r="18" spans="1:5" x14ac:dyDescent="0.2">
      <c r="B18" s="62"/>
      <c r="C18" s="62"/>
      <c r="D18" s="62"/>
      <c r="E18" s="62"/>
    </row>
    <row r="19" spans="1:5" ht="18" customHeight="1" x14ac:dyDescent="0.2">
      <c r="B19" s="62"/>
      <c r="C19" s="62"/>
      <c r="D19" s="62"/>
      <c r="E19" s="62"/>
    </row>
    <row r="20" spans="1:5" ht="19.5" customHeight="1" x14ac:dyDescent="0.2">
      <c r="B20" s="62"/>
      <c r="C20" s="62"/>
      <c r="D20" s="62"/>
      <c r="E20" s="62"/>
    </row>
    <row r="21" spans="1:5" ht="19.5" customHeight="1" x14ac:dyDescent="0.2">
      <c r="B21" s="62"/>
      <c r="C21" s="62"/>
      <c r="D21" s="62"/>
      <c r="E21" s="62"/>
    </row>
    <row r="22" spans="1:5" ht="19.5" customHeight="1" x14ac:dyDescent="0.2">
      <c r="B22" s="62"/>
      <c r="C22" s="62"/>
      <c r="D22" s="62"/>
      <c r="E22" s="62"/>
    </row>
    <row r="23" spans="1:5" ht="19.5" customHeight="1" x14ac:dyDescent="0.2">
      <c r="B23" s="62"/>
      <c r="C23" s="62"/>
      <c r="D23" s="62"/>
      <c r="E23" s="62"/>
    </row>
    <row r="24" spans="1:5" ht="19.5" customHeight="1" x14ac:dyDescent="0.2">
      <c r="B24" s="62"/>
      <c r="C24" s="62"/>
      <c r="D24" s="62"/>
      <c r="E24" s="62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2" customHeight="1" x14ac:dyDescent="0.2"/>
    <row r="31" spans="1:5" ht="14.25" customHeight="1" x14ac:dyDescent="0.2">
      <c r="A31" s="48" t="s">
        <v>275</v>
      </c>
      <c r="B31" s="48"/>
      <c r="C31" s="48"/>
      <c r="D31" s="48"/>
      <c r="E31" s="48"/>
    </row>
    <row r="32" spans="1:5" ht="13.5" customHeight="1" x14ac:dyDescent="0.2">
      <c r="A32" s="48" t="s">
        <v>246</v>
      </c>
      <c r="B32" s="48"/>
      <c r="C32" s="48"/>
      <c r="D32" s="48"/>
      <c r="E32" s="48"/>
    </row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87"/>
    </row>
    <row r="45" spans="1:1" ht="20.100000000000001" customHeight="1" x14ac:dyDescent="0.2">
      <c r="A45" s="87"/>
    </row>
    <row r="46" spans="1:1" ht="20.100000000000001" customHeight="1" x14ac:dyDescent="0.2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52"/>
  <sheetViews>
    <sheetView showGridLines="0" zoomScale="85" zoomScaleNormal="85" zoomScaleSheetLayoutView="85" workbookViewId="0">
      <selection activeCell="A10" sqref="A10:XFD10"/>
    </sheetView>
  </sheetViews>
  <sheetFormatPr baseColWidth="10" defaultColWidth="11.42578125" defaultRowHeight="15" x14ac:dyDescent="0.2"/>
  <cols>
    <col min="1" max="1" width="74.7109375" style="57" customWidth="1"/>
    <col min="2" max="9" width="7.140625" style="57" customWidth="1"/>
    <col min="10" max="10" width="9.7109375" style="57" customWidth="1"/>
    <col min="11" max="11" width="11.7109375" style="57" customWidth="1"/>
    <col min="12" max="16384" width="11.42578125" style="57"/>
  </cols>
  <sheetData>
    <row r="1" spans="1:11" x14ac:dyDescent="0.2">
      <c r="A1" s="274" t="s">
        <v>145</v>
      </c>
      <c r="B1" s="274"/>
      <c r="C1" s="274"/>
      <c r="D1" s="274"/>
      <c r="E1" s="274"/>
      <c r="F1" s="274"/>
      <c r="G1" s="274"/>
      <c r="H1" s="274"/>
      <c r="I1" s="274"/>
      <c r="J1" s="99"/>
      <c r="K1" s="99"/>
    </row>
    <row r="2" spans="1:11" x14ac:dyDescent="0.2">
      <c r="A2" s="226" t="s">
        <v>82</v>
      </c>
      <c r="B2" s="221"/>
      <c r="C2" s="221"/>
      <c r="D2" s="221"/>
      <c r="E2" s="221"/>
      <c r="F2" s="221"/>
      <c r="G2" s="221"/>
      <c r="H2" s="221"/>
      <c r="I2" s="221"/>
    </row>
    <row r="3" spans="1:11" x14ac:dyDescent="0.2">
      <c r="A3" s="275" t="s">
        <v>245</v>
      </c>
      <c r="B3" s="275"/>
      <c r="C3" s="275"/>
      <c r="D3" s="275"/>
      <c r="E3" s="275"/>
      <c r="F3" s="275"/>
      <c r="G3" s="275"/>
      <c r="H3" s="275"/>
      <c r="I3" s="275"/>
    </row>
    <row r="4" spans="1:11" x14ac:dyDescent="0.2">
      <c r="A4" s="278" t="s">
        <v>313</v>
      </c>
      <c r="B4" s="275"/>
      <c r="C4" s="275"/>
      <c r="D4" s="275"/>
      <c r="E4" s="275"/>
      <c r="F4" s="275"/>
      <c r="G4" s="275"/>
      <c r="H4" s="275"/>
      <c r="I4" s="275"/>
    </row>
    <row r="5" spans="1:11" x14ac:dyDescent="0.2">
      <c r="A5" s="168"/>
      <c r="B5" s="5"/>
      <c r="C5" s="5"/>
      <c r="D5" s="5"/>
      <c r="E5" s="5"/>
      <c r="F5" s="5"/>
      <c r="G5" s="5"/>
      <c r="H5" s="5"/>
      <c r="I5" s="5"/>
    </row>
    <row r="6" spans="1:11" ht="17.25" customHeight="1" x14ac:dyDescent="0.2">
      <c r="A6" s="287" t="s">
        <v>199</v>
      </c>
      <c r="B6" s="310" t="s">
        <v>51</v>
      </c>
      <c r="C6" s="310"/>
      <c r="D6" s="310"/>
      <c r="E6" s="310"/>
      <c r="F6" s="310"/>
      <c r="G6" s="310"/>
      <c r="H6" s="310"/>
      <c r="I6" s="310"/>
      <c r="J6" s="308" t="s">
        <v>0</v>
      </c>
    </row>
    <row r="7" spans="1:11" ht="18.75" customHeight="1" x14ac:dyDescent="0.2">
      <c r="A7" s="287"/>
      <c r="B7" s="166" t="s">
        <v>120</v>
      </c>
      <c r="C7" s="166" t="s">
        <v>76</v>
      </c>
      <c r="D7" s="166" t="s">
        <v>75</v>
      </c>
      <c r="E7" s="166" t="s">
        <v>78</v>
      </c>
      <c r="F7" s="166" t="s">
        <v>74</v>
      </c>
      <c r="G7" s="166" t="s">
        <v>69</v>
      </c>
      <c r="H7" s="166" t="s">
        <v>148</v>
      </c>
      <c r="I7" s="166" t="s">
        <v>130</v>
      </c>
      <c r="J7" s="308"/>
      <c r="K7" s="100"/>
    </row>
    <row r="8" spans="1:11" ht="17.25" customHeight="1" x14ac:dyDescent="0.2">
      <c r="A8" s="80" t="s">
        <v>165</v>
      </c>
      <c r="B8" s="101">
        <v>0</v>
      </c>
      <c r="C8" s="101">
        <v>2</v>
      </c>
      <c r="D8" s="101">
        <v>1</v>
      </c>
      <c r="E8" s="101">
        <v>0</v>
      </c>
      <c r="F8" s="101">
        <v>1</v>
      </c>
      <c r="G8" s="101">
        <v>0</v>
      </c>
      <c r="H8" s="101">
        <v>0</v>
      </c>
      <c r="I8" s="101">
        <v>0</v>
      </c>
      <c r="J8" s="146">
        <f t="shared" ref="J8:J25" si="0">SUM(B8:I8)</f>
        <v>4</v>
      </c>
      <c r="K8" s="100"/>
    </row>
    <row r="9" spans="1:11" ht="17.25" customHeight="1" x14ac:dyDescent="0.2">
      <c r="A9" s="113" t="s">
        <v>168</v>
      </c>
      <c r="B9" s="251">
        <v>0</v>
      </c>
      <c r="C9" s="110">
        <v>2</v>
      </c>
      <c r="D9" s="110">
        <v>1</v>
      </c>
      <c r="E9" s="251">
        <v>0</v>
      </c>
      <c r="F9" s="110">
        <v>1</v>
      </c>
      <c r="G9" s="251">
        <v>0</v>
      </c>
      <c r="H9" s="251">
        <v>0</v>
      </c>
      <c r="I9" s="251">
        <v>0</v>
      </c>
      <c r="J9" s="209">
        <f t="shared" si="0"/>
        <v>4</v>
      </c>
      <c r="K9" s="100"/>
    </row>
    <row r="10" spans="1:11" ht="17.25" customHeight="1" x14ac:dyDescent="0.2">
      <c r="A10" s="80" t="s">
        <v>177</v>
      </c>
      <c r="B10" s="251">
        <v>0</v>
      </c>
      <c r="C10" s="251">
        <v>0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0</v>
      </c>
      <c r="J10" s="146">
        <f t="shared" si="0"/>
        <v>0</v>
      </c>
      <c r="K10" s="100"/>
    </row>
    <row r="11" spans="1:11" ht="17.25" customHeight="1" x14ac:dyDescent="0.2">
      <c r="A11" s="80" t="s">
        <v>169</v>
      </c>
      <c r="B11" s="251">
        <v>0</v>
      </c>
      <c r="C11" s="251">
        <v>0</v>
      </c>
      <c r="D11" s="251">
        <v>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146">
        <f t="shared" si="0"/>
        <v>0</v>
      </c>
      <c r="K11" s="100"/>
    </row>
    <row r="12" spans="1:11" ht="17.25" customHeight="1" x14ac:dyDescent="0.2">
      <c r="A12" s="113" t="s">
        <v>171</v>
      </c>
      <c r="B12" s="251">
        <v>0</v>
      </c>
      <c r="C12" s="251">
        <v>0</v>
      </c>
      <c r="D12" s="251">
        <v>0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146">
        <f t="shared" si="0"/>
        <v>0</v>
      </c>
      <c r="K12" s="100"/>
    </row>
    <row r="13" spans="1:11" ht="17.25" customHeight="1" x14ac:dyDescent="0.2">
      <c r="A13" s="113" t="s">
        <v>170</v>
      </c>
      <c r="B13" s="251">
        <v>0</v>
      </c>
      <c r="C13" s="251">
        <v>0</v>
      </c>
      <c r="D13" s="251">
        <v>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146">
        <f t="shared" si="0"/>
        <v>0</v>
      </c>
      <c r="K13" s="100"/>
    </row>
    <row r="14" spans="1:11" ht="17.25" customHeight="1" x14ac:dyDescent="0.2">
      <c r="A14" s="80" t="s">
        <v>174</v>
      </c>
      <c r="B14" s="101">
        <v>1</v>
      </c>
      <c r="C14" s="101">
        <v>0</v>
      </c>
      <c r="D14" s="101">
        <v>2</v>
      </c>
      <c r="E14" s="101">
        <v>1</v>
      </c>
      <c r="F14" s="101">
        <v>0</v>
      </c>
      <c r="G14" s="101">
        <v>0</v>
      </c>
      <c r="H14" s="101">
        <v>1</v>
      </c>
      <c r="I14" s="101">
        <v>2</v>
      </c>
      <c r="J14" s="146">
        <f t="shared" si="0"/>
        <v>7</v>
      </c>
      <c r="K14" s="100"/>
    </row>
    <row r="15" spans="1:11" ht="17.25" customHeight="1" x14ac:dyDescent="0.2">
      <c r="A15" s="113" t="s">
        <v>176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249">
        <v>1</v>
      </c>
      <c r="I15" s="249">
        <v>1</v>
      </c>
      <c r="J15" s="250">
        <f t="shared" si="0"/>
        <v>2</v>
      </c>
      <c r="K15" s="100"/>
    </row>
    <row r="16" spans="1:11" ht="33" customHeight="1" x14ac:dyDescent="0.2">
      <c r="A16" s="113" t="s">
        <v>175</v>
      </c>
      <c r="B16" s="249">
        <v>1</v>
      </c>
      <c r="C16" s="101">
        <v>0</v>
      </c>
      <c r="D16" s="249">
        <v>2</v>
      </c>
      <c r="E16" s="249">
        <v>1</v>
      </c>
      <c r="F16" s="101">
        <v>0</v>
      </c>
      <c r="G16" s="101">
        <v>0</v>
      </c>
      <c r="H16" s="101">
        <v>0</v>
      </c>
      <c r="I16" s="249">
        <v>1</v>
      </c>
      <c r="J16" s="250">
        <f t="shared" si="0"/>
        <v>5</v>
      </c>
      <c r="K16" s="100"/>
    </row>
    <row r="17" spans="1:11" ht="17.25" customHeight="1" x14ac:dyDescent="0.2">
      <c r="A17" s="80" t="s">
        <v>189</v>
      </c>
      <c r="B17" s="251">
        <v>0</v>
      </c>
      <c r="C17" s="251">
        <v>0</v>
      </c>
      <c r="D17" s="251">
        <v>0</v>
      </c>
      <c r="E17" s="251">
        <v>0</v>
      </c>
      <c r="F17" s="101">
        <v>0</v>
      </c>
      <c r="G17" s="101">
        <v>0</v>
      </c>
      <c r="H17" s="251">
        <v>0</v>
      </c>
      <c r="I17" s="251">
        <v>0</v>
      </c>
      <c r="J17" s="146">
        <f t="shared" si="0"/>
        <v>0</v>
      </c>
      <c r="K17" s="100"/>
    </row>
    <row r="18" spans="1:11" x14ac:dyDescent="0.2">
      <c r="A18" s="113" t="s">
        <v>191</v>
      </c>
      <c r="B18" s="251">
        <v>0</v>
      </c>
      <c r="C18" s="251">
        <v>0</v>
      </c>
      <c r="D18" s="251">
        <v>0</v>
      </c>
      <c r="E18" s="251">
        <v>0</v>
      </c>
      <c r="F18" s="101">
        <v>0</v>
      </c>
      <c r="G18" s="101">
        <v>0</v>
      </c>
      <c r="H18" s="251">
        <v>0</v>
      </c>
      <c r="I18" s="251">
        <v>0</v>
      </c>
      <c r="J18" s="146">
        <f t="shared" si="0"/>
        <v>0</v>
      </c>
      <c r="K18" s="100"/>
    </row>
    <row r="19" spans="1:11" x14ac:dyDescent="0.2">
      <c r="A19" s="80" t="s">
        <v>185</v>
      </c>
      <c r="B19" s="251">
        <v>0</v>
      </c>
      <c r="C19" s="251">
        <v>0</v>
      </c>
      <c r="D19" s="251">
        <v>0</v>
      </c>
      <c r="E19" s="251">
        <v>0</v>
      </c>
      <c r="F19" s="101">
        <v>0</v>
      </c>
      <c r="G19" s="101">
        <v>0</v>
      </c>
      <c r="H19" s="251">
        <v>0</v>
      </c>
      <c r="I19" s="251">
        <v>0</v>
      </c>
      <c r="J19" s="146">
        <f t="shared" si="0"/>
        <v>0</v>
      </c>
      <c r="K19" s="100"/>
    </row>
    <row r="20" spans="1:11" ht="17.25" customHeight="1" x14ac:dyDescent="0.2">
      <c r="A20" s="80" t="s">
        <v>180</v>
      </c>
      <c r="B20" s="251">
        <v>0</v>
      </c>
      <c r="C20" s="251">
        <v>0</v>
      </c>
      <c r="D20" s="251">
        <v>0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146">
        <f t="shared" si="0"/>
        <v>0</v>
      </c>
      <c r="K20" s="182"/>
    </row>
    <row r="21" spans="1:11" x14ac:dyDescent="0.2">
      <c r="A21" s="113" t="s">
        <v>184</v>
      </c>
      <c r="B21" s="251">
        <v>0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146">
        <f t="shared" si="0"/>
        <v>0</v>
      </c>
      <c r="K21" s="100"/>
    </row>
    <row r="22" spans="1:11" ht="17.25" customHeight="1" x14ac:dyDescent="0.2">
      <c r="A22" s="80" t="s">
        <v>193</v>
      </c>
      <c r="B22" s="101">
        <v>0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1</v>
      </c>
      <c r="J22" s="146">
        <f t="shared" si="0"/>
        <v>1</v>
      </c>
      <c r="K22" s="100"/>
    </row>
    <row r="23" spans="1:11" x14ac:dyDescent="0.2">
      <c r="A23" s="113" t="s">
        <v>194</v>
      </c>
      <c r="B23" s="101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0">
        <v>1</v>
      </c>
      <c r="J23" s="209">
        <f t="shared" si="0"/>
        <v>1</v>
      </c>
      <c r="K23" s="100"/>
    </row>
    <row r="24" spans="1:11" ht="17.25" customHeight="1" x14ac:dyDescent="0.2">
      <c r="A24" s="80" t="s">
        <v>198</v>
      </c>
      <c r="B24" s="101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249">
        <v>0</v>
      </c>
      <c r="I24" s="101">
        <v>0</v>
      </c>
      <c r="J24" s="146">
        <f t="shared" si="0"/>
        <v>0</v>
      </c>
      <c r="K24" s="100"/>
    </row>
    <row r="25" spans="1:11" ht="17.25" customHeight="1" x14ac:dyDescent="0.2">
      <c r="A25" s="80" t="s">
        <v>192</v>
      </c>
      <c r="B25" s="101">
        <v>1</v>
      </c>
      <c r="C25" s="101">
        <v>0</v>
      </c>
      <c r="D25" s="101">
        <v>0</v>
      </c>
      <c r="E25" s="101">
        <v>1</v>
      </c>
      <c r="F25" s="101">
        <v>0</v>
      </c>
      <c r="G25" s="101">
        <v>2</v>
      </c>
      <c r="H25" s="101">
        <v>0</v>
      </c>
      <c r="I25" s="101">
        <v>1</v>
      </c>
      <c r="J25" s="146">
        <f t="shared" si="0"/>
        <v>5</v>
      </c>
      <c r="K25" s="100"/>
    </row>
    <row r="26" spans="1:11" ht="24" customHeight="1" x14ac:dyDescent="0.2">
      <c r="A26" s="54" t="s">
        <v>0</v>
      </c>
      <c r="B26" s="111">
        <f t="shared" ref="B26:I26" si="1">SUM(B8,B10,B11,B14,B17,B19,B20,B22,B24,B25)</f>
        <v>2</v>
      </c>
      <c r="C26" s="111">
        <f t="shared" si="1"/>
        <v>2</v>
      </c>
      <c r="D26" s="111">
        <f t="shared" si="1"/>
        <v>3</v>
      </c>
      <c r="E26" s="111">
        <f t="shared" si="1"/>
        <v>2</v>
      </c>
      <c r="F26" s="111">
        <f t="shared" si="1"/>
        <v>1</v>
      </c>
      <c r="G26" s="111">
        <f t="shared" si="1"/>
        <v>2</v>
      </c>
      <c r="H26" s="111">
        <f t="shared" si="1"/>
        <v>1</v>
      </c>
      <c r="I26" s="111">
        <f t="shared" si="1"/>
        <v>4</v>
      </c>
      <c r="J26" s="112">
        <f>+SUM(B26:I26)</f>
        <v>17</v>
      </c>
    </row>
    <row r="27" spans="1:11" x14ac:dyDescent="0.2">
      <c r="A27" s="48" t="s">
        <v>278</v>
      </c>
    </row>
    <row r="28" spans="1:11" x14ac:dyDescent="0.2">
      <c r="A28" s="48" t="s">
        <v>246</v>
      </c>
    </row>
    <row r="29" spans="1:11" x14ac:dyDescent="0.2">
      <c r="A29" s="309" t="s">
        <v>51</v>
      </c>
      <c r="B29" s="309"/>
      <c r="C29" s="309"/>
      <c r="D29" s="309"/>
      <c r="E29" s="309"/>
      <c r="F29" s="309"/>
      <c r="G29" s="309"/>
      <c r="H29" s="309"/>
      <c r="I29" s="309"/>
    </row>
    <row r="30" spans="1:11" x14ac:dyDescent="0.2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11" ht="12.75" customHeight="1" x14ac:dyDescent="0.2">
      <c r="A31" s="103" t="s">
        <v>68</v>
      </c>
      <c r="B31" s="104"/>
      <c r="C31" s="104"/>
      <c r="D31" s="104"/>
      <c r="E31" s="104"/>
      <c r="F31" s="307" t="s">
        <v>60</v>
      </c>
      <c r="G31" s="307"/>
      <c r="H31" s="307"/>
      <c r="I31" s="307"/>
      <c r="J31" s="307"/>
      <c r="K31" s="105"/>
    </row>
    <row r="32" spans="1:11" ht="13.5" customHeight="1" x14ac:dyDescent="0.2">
      <c r="A32" s="103" t="s">
        <v>67</v>
      </c>
      <c r="B32" s="104"/>
      <c r="C32" s="104"/>
      <c r="D32" s="104"/>
      <c r="E32" s="104"/>
      <c r="F32" s="307" t="s">
        <v>59</v>
      </c>
      <c r="G32" s="307"/>
      <c r="H32" s="307"/>
      <c r="I32" s="307"/>
      <c r="J32" s="307"/>
      <c r="K32" s="105"/>
    </row>
    <row r="33" spans="1:13" ht="13.5" customHeight="1" x14ac:dyDescent="0.2">
      <c r="A33" s="103" t="s">
        <v>66</v>
      </c>
      <c r="B33" s="104"/>
      <c r="C33" s="104"/>
      <c r="D33" s="104"/>
      <c r="E33" s="104"/>
      <c r="F33" s="307" t="s">
        <v>58</v>
      </c>
      <c r="G33" s="307"/>
      <c r="H33" s="307"/>
      <c r="I33" s="307"/>
      <c r="J33" s="307"/>
      <c r="K33" s="105"/>
    </row>
    <row r="34" spans="1:13" ht="13.5" customHeight="1" x14ac:dyDescent="0.2">
      <c r="A34" s="103" t="s">
        <v>65</v>
      </c>
      <c r="B34" s="104"/>
      <c r="C34" s="104"/>
      <c r="D34" s="104"/>
      <c r="E34" s="104"/>
      <c r="F34" s="307" t="s">
        <v>57</v>
      </c>
      <c r="G34" s="307"/>
      <c r="H34" s="307"/>
      <c r="I34" s="307"/>
      <c r="J34" s="307"/>
      <c r="K34" s="105"/>
    </row>
    <row r="35" spans="1:13" ht="13.5" customHeight="1" x14ac:dyDescent="0.2">
      <c r="A35" s="103" t="s">
        <v>64</v>
      </c>
      <c r="B35" s="104"/>
      <c r="C35" s="104"/>
      <c r="D35" s="104"/>
      <c r="E35" s="104"/>
      <c r="F35" s="307" t="s">
        <v>56</v>
      </c>
      <c r="G35" s="307"/>
      <c r="H35" s="307"/>
      <c r="I35" s="307"/>
      <c r="J35" s="307"/>
      <c r="K35" s="105"/>
    </row>
    <row r="36" spans="1:13" ht="13.5" customHeight="1" x14ac:dyDescent="0.2">
      <c r="A36" s="103" t="s">
        <v>63</v>
      </c>
      <c r="B36" s="104"/>
      <c r="C36" s="104"/>
      <c r="D36" s="104"/>
      <c r="E36" s="104"/>
      <c r="F36" s="307" t="s">
        <v>55</v>
      </c>
      <c r="G36" s="307"/>
      <c r="H36" s="307"/>
      <c r="I36" s="307"/>
      <c r="J36" s="307"/>
      <c r="K36" s="105"/>
    </row>
    <row r="37" spans="1:13" ht="13.5" customHeight="1" x14ac:dyDescent="0.2">
      <c r="A37" s="103" t="s">
        <v>62</v>
      </c>
      <c r="B37" s="104"/>
      <c r="C37" s="104"/>
      <c r="D37" s="104"/>
      <c r="E37" s="104"/>
      <c r="F37" s="307" t="s">
        <v>54</v>
      </c>
      <c r="G37" s="307"/>
      <c r="H37" s="307"/>
      <c r="I37" s="307"/>
      <c r="J37" s="307"/>
      <c r="K37" s="105"/>
    </row>
    <row r="38" spans="1:13" ht="13.5" customHeight="1" x14ac:dyDescent="0.2">
      <c r="A38" s="103" t="s">
        <v>61</v>
      </c>
      <c r="B38" s="104"/>
      <c r="C38" s="104"/>
      <c r="D38" s="104"/>
      <c r="E38" s="104"/>
      <c r="F38" s="307" t="s">
        <v>53</v>
      </c>
      <c r="G38" s="307"/>
      <c r="H38" s="307"/>
      <c r="I38" s="307"/>
      <c r="J38" s="307"/>
      <c r="K38" s="105"/>
    </row>
    <row r="39" spans="1:13" ht="13.5" customHeight="1" x14ac:dyDescent="0.2">
      <c r="A39" s="104"/>
      <c r="B39" s="104"/>
      <c r="C39" s="104"/>
      <c r="D39" s="104"/>
      <c r="E39" s="104"/>
      <c r="F39" s="307" t="s">
        <v>133</v>
      </c>
      <c r="G39" s="307"/>
      <c r="H39" s="307"/>
      <c r="I39" s="307"/>
      <c r="J39" s="307"/>
      <c r="K39" s="105"/>
    </row>
    <row r="42" spans="1:13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</row>
    <row r="44" spans="1:13" x14ac:dyDescent="0.15">
      <c r="A44" s="106"/>
      <c r="B44" s="107"/>
      <c r="C44" s="107"/>
      <c r="D44" s="107"/>
      <c r="E44" s="107"/>
      <c r="F44" s="107"/>
      <c r="G44" s="107"/>
      <c r="H44" s="107"/>
      <c r="I44" s="107"/>
      <c r="J44" s="306"/>
      <c r="K44" s="306"/>
      <c r="L44" s="306"/>
      <c r="M44" s="306"/>
    </row>
    <row r="45" spans="1:13" x14ac:dyDescent="0.2">
      <c r="A45" s="108"/>
      <c r="B45" s="109"/>
      <c r="C45" s="109"/>
      <c r="D45" s="109"/>
      <c r="E45" s="109"/>
      <c r="F45" s="109"/>
      <c r="G45" s="109"/>
      <c r="H45" s="109"/>
      <c r="I45" s="109"/>
      <c r="J45" s="306"/>
      <c r="K45" s="306"/>
      <c r="L45" s="306"/>
      <c r="M45" s="306"/>
    </row>
    <row r="46" spans="1:13" x14ac:dyDescent="0.2">
      <c r="A46" s="108"/>
      <c r="B46" s="109"/>
      <c r="C46" s="109"/>
      <c r="D46" s="109"/>
      <c r="E46" s="109"/>
      <c r="F46" s="109"/>
      <c r="G46" s="109"/>
      <c r="H46" s="109"/>
      <c r="I46" s="109"/>
      <c r="J46" s="306"/>
      <c r="K46" s="306"/>
      <c r="L46" s="306"/>
      <c r="M46" s="306"/>
    </row>
    <row r="47" spans="1:13" x14ac:dyDescent="0.2">
      <c r="A47" s="108"/>
      <c r="B47" s="109"/>
      <c r="C47" s="109"/>
      <c r="D47" s="109"/>
      <c r="E47" s="109"/>
      <c r="F47" s="109"/>
      <c r="G47" s="109"/>
      <c r="H47" s="109"/>
      <c r="I47" s="109"/>
      <c r="J47" s="306"/>
      <c r="K47" s="306"/>
      <c r="L47" s="306"/>
      <c r="M47" s="306"/>
    </row>
    <row r="48" spans="1:13" x14ac:dyDescent="0.2">
      <c r="A48" s="108"/>
      <c r="B48" s="109"/>
      <c r="C48" s="109"/>
      <c r="D48" s="109"/>
      <c r="E48" s="109"/>
      <c r="F48" s="109"/>
      <c r="G48" s="109"/>
      <c r="H48" s="109"/>
      <c r="I48" s="109"/>
      <c r="J48" s="306"/>
      <c r="K48" s="306"/>
      <c r="L48" s="306"/>
      <c r="M48" s="306"/>
    </row>
    <row r="49" spans="1:13" x14ac:dyDescent="0.2">
      <c r="A49" s="108"/>
      <c r="B49" s="109"/>
      <c r="C49" s="109"/>
      <c r="D49" s="109"/>
      <c r="E49" s="109"/>
      <c r="F49" s="109"/>
      <c r="G49" s="109"/>
      <c r="H49" s="109"/>
      <c r="I49" s="109"/>
      <c r="J49" s="306"/>
      <c r="K49" s="306"/>
      <c r="L49" s="306"/>
      <c r="M49" s="306"/>
    </row>
    <row r="50" spans="1:13" x14ac:dyDescent="0.2">
      <c r="A50" s="108"/>
      <c r="B50" s="109"/>
      <c r="C50" s="109"/>
      <c r="D50" s="109"/>
      <c r="E50" s="109"/>
      <c r="F50" s="109"/>
      <c r="G50" s="109"/>
      <c r="H50" s="109"/>
      <c r="I50" s="109"/>
      <c r="J50" s="306"/>
      <c r="K50" s="306"/>
      <c r="L50" s="306"/>
      <c r="M50" s="306"/>
    </row>
    <row r="51" spans="1:13" x14ac:dyDescent="0.2">
      <c r="A51" s="108"/>
      <c r="B51" s="109"/>
      <c r="C51" s="109"/>
      <c r="D51" s="109"/>
      <c r="E51" s="109"/>
      <c r="F51" s="109"/>
      <c r="G51" s="109"/>
      <c r="H51" s="109"/>
      <c r="I51" s="109"/>
      <c r="J51" s="306"/>
      <c r="K51" s="306"/>
      <c r="L51" s="306"/>
      <c r="M51" s="306"/>
    </row>
    <row r="52" spans="1:13" x14ac:dyDescent="0.2">
      <c r="A52" s="109"/>
      <c r="B52" s="109"/>
      <c r="C52" s="109"/>
      <c r="D52" s="109"/>
      <c r="E52" s="109"/>
      <c r="F52" s="109"/>
      <c r="G52" s="109"/>
      <c r="H52" s="109"/>
      <c r="I52" s="109"/>
      <c r="J52" s="306"/>
      <c r="K52" s="306"/>
      <c r="L52" s="306"/>
      <c r="M52" s="306"/>
    </row>
  </sheetData>
  <mergeCells count="25">
    <mergeCell ref="J6:J7"/>
    <mergeCell ref="A29:I29"/>
    <mergeCell ref="A1:I1"/>
    <mergeCell ref="A3:I3"/>
    <mergeCell ref="A6:A7"/>
    <mergeCell ref="A4:I4"/>
    <mergeCell ref="B6:I6"/>
    <mergeCell ref="J52:M52"/>
    <mergeCell ref="J49:M49"/>
    <mergeCell ref="J50:M50"/>
    <mergeCell ref="J51:M51"/>
    <mergeCell ref="J48:M48"/>
    <mergeCell ref="J44:M44"/>
    <mergeCell ref="J45:M45"/>
    <mergeCell ref="J46:M46"/>
    <mergeCell ref="J47:M47"/>
    <mergeCell ref="F31:J31"/>
    <mergeCell ref="F32:J32"/>
    <mergeCell ref="F34:J34"/>
    <mergeCell ref="F33:J33"/>
    <mergeCell ref="F39:J39"/>
    <mergeCell ref="F38:J38"/>
    <mergeCell ref="F37:J37"/>
    <mergeCell ref="F36:J36"/>
    <mergeCell ref="F35:J35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="120" zoomScaleNormal="120" zoomScaleSheetLayoutView="130" workbookViewId="0">
      <selection activeCell="D20" sqref="D20"/>
    </sheetView>
  </sheetViews>
  <sheetFormatPr baseColWidth="10" defaultColWidth="11.42578125" defaultRowHeight="35.25" customHeight="1" x14ac:dyDescent="0.2"/>
  <cols>
    <col min="1" max="1" width="32.140625" style="70" customWidth="1"/>
    <col min="2" max="2" width="19.42578125" style="65" customWidth="1"/>
    <col min="3" max="3" width="20" style="65" customWidth="1"/>
    <col min="4" max="4" width="21.140625" style="65" customWidth="1"/>
    <col min="5" max="16384" width="11.42578125" style="65"/>
  </cols>
  <sheetData>
    <row r="1" spans="1:4" ht="15" x14ac:dyDescent="0.2">
      <c r="A1" s="261" t="s">
        <v>307</v>
      </c>
      <c r="B1" s="261"/>
      <c r="C1" s="261"/>
      <c r="D1" s="261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62" t="s">
        <v>235</v>
      </c>
      <c r="B3" s="262"/>
      <c r="C3" s="262"/>
      <c r="D3" s="262"/>
    </row>
    <row r="4" spans="1:4" s="68" customFormat="1" ht="19.5" x14ac:dyDescent="0.2">
      <c r="A4" s="265" t="s">
        <v>310</v>
      </c>
      <c r="B4" s="262"/>
      <c r="C4" s="262"/>
      <c r="D4" s="262"/>
    </row>
    <row r="5" spans="1:4" s="68" customFormat="1" ht="5.25" customHeight="1" x14ac:dyDescent="0.2">
      <c r="A5" s="276"/>
      <c r="B5" s="276"/>
      <c r="C5" s="276"/>
      <c r="D5" s="276"/>
    </row>
    <row r="6" spans="1:4" s="68" customFormat="1" ht="20.25" customHeight="1" x14ac:dyDescent="0.2">
      <c r="A6" s="311" t="s">
        <v>250</v>
      </c>
      <c r="B6" s="312" t="s">
        <v>81</v>
      </c>
      <c r="C6" s="312"/>
      <c r="D6" s="311" t="s">
        <v>0</v>
      </c>
    </row>
    <row r="7" spans="1:4" s="68" customFormat="1" ht="18.75" customHeight="1" x14ac:dyDescent="0.2">
      <c r="A7" s="311"/>
      <c r="B7" s="147" t="s">
        <v>79</v>
      </c>
      <c r="C7" s="147" t="s">
        <v>80</v>
      </c>
      <c r="D7" s="311"/>
    </row>
    <row r="8" spans="1:4" ht="20.100000000000001" customHeight="1" x14ac:dyDescent="0.2">
      <c r="A8" s="171" t="s">
        <v>236</v>
      </c>
      <c r="B8" s="145">
        <v>9</v>
      </c>
      <c r="C8" s="145">
        <v>3</v>
      </c>
      <c r="D8" s="146">
        <f t="shared" ref="D8:D10" si="0">SUM(B8:C8)</f>
        <v>12</v>
      </c>
    </row>
    <row r="9" spans="1:4" ht="20.100000000000001" customHeight="1" x14ac:dyDescent="0.2">
      <c r="A9" s="171" t="s">
        <v>238</v>
      </c>
      <c r="B9" s="145">
        <v>2</v>
      </c>
      <c r="C9" s="145">
        <v>0</v>
      </c>
      <c r="D9" s="146">
        <f t="shared" si="0"/>
        <v>2</v>
      </c>
    </row>
    <row r="10" spans="1:4" ht="20.100000000000001" customHeight="1" x14ac:dyDescent="0.2">
      <c r="A10" s="171" t="s">
        <v>237</v>
      </c>
      <c r="B10" s="145">
        <v>3</v>
      </c>
      <c r="C10" s="145">
        <v>0</v>
      </c>
      <c r="D10" s="146">
        <f t="shared" si="0"/>
        <v>3</v>
      </c>
    </row>
    <row r="11" spans="1:4" ht="22.5" customHeight="1" x14ac:dyDescent="0.2">
      <c r="A11" s="207" t="s">
        <v>0</v>
      </c>
      <c r="B11" s="208">
        <f>SUM(B8:B10)</f>
        <v>14</v>
      </c>
      <c r="C11" s="208">
        <f>SUM(C8:C10)</f>
        <v>3</v>
      </c>
      <c r="D11" s="112">
        <f>SUM(D8:D10)</f>
        <v>17</v>
      </c>
    </row>
    <row r="12" spans="1:4" ht="15" x14ac:dyDescent="0.2">
      <c r="A12" s="48" t="s">
        <v>275</v>
      </c>
    </row>
    <row r="13" spans="1:4" ht="15" x14ac:dyDescent="0.2">
      <c r="A13" s="48" t="s">
        <v>246</v>
      </c>
    </row>
    <row r="15" spans="1:4" ht="32.25" customHeight="1" x14ac:dyDescent="0.2">
      <c r="A15" s="69"/>
    </row>
    <row r="16" spans="1:4" ht="19.5" x14ac:dyDescent="0.2"/>
    <row r="17" spans="6:6" ht="13.5" customHeight="1" x14ac:dyDescent="0.2"/>
    <row r="31" spans="6:6" ht="35.25" customHeight="1" x14ac:dyDescent="0.2">
      <c r="F31" s="68"/>
    </row>
    <row r="32" spans="6:6" ht="35.25" customHeight="1" x14ac:dyDescent="0.2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42"/>
  <sheetViews>
    <sheetView showGridLines="0" topLeftCell="A13" zoomScaleNormal="100" zoomScaleSheetLayoutView="115" workbookViewId="0">
      <selection activeCell="J25" sqref="J25"/>
    </sheetView>
  </sheetViews>
  <sheetFormatPr baseColWidth="10" defaultColWidth="11.42578125" defaultRowHeight="15" x14ac:dyDescent="0.2"/>
  <cols>
    <col min="1" max="1" width="47" style="131" customWidth="1"/>
    <col min="2" max="9" width="7.7109375" style="131" customWidth="1"/>
    <col min="10" max="10" width="9.85546875" style="131" customWidth="1"/>
    <col min="11" max="12" width="11.42578125" style="131"/>
    <col min="13" max="20" width="5.85546875" style="131" customWidth="1"/>
    <col min="21" max="24" width="5" style="131" customWidth="1"/>
    <col min="25" max="25" width="5.28515625" style="131" customWidth="1"/>
    <col min="26" max="16384" width="11.42578125" style="131"/>
  </cols>
  <sheetData>
    <row r="1" spans="1:11" x14ac:dyDescent="0.2">
      <c r="A1" s="274" t="s">
        <v>308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1" x14ac:dyDescent="0.2">
      <c r="A2" s="226" t="s">
        <v>82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1" ht="31.5" customHeight="1" x14ac:dyDescent="0.2">
      <c r="A3" s="275" t="s">
        <v>100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1" x14ac:dyDescent="0.2">
      <c r="A4" s="278" t="s">
        <v>312</v>
      </c>
      <c r="B4" s="275"/>
      <c r="C4" s="275"/>
      <c r="D4" s="275"/>
      <c r="E4" s="275"/>
      <c r="F4" s="275"/>
      <c r="G4" s="275"/>
      <c r="H4" s="275"/>
      <c r="I4" s="275"/>
      <c r="J4" s="275"/>
    </row>
    <row r="5" spans="1:11" ht="13.5" customHeight="1" x14ac:dyDescent="0.2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1" ht="19.5" customHeight="1" x14ac:dyDescent="0.2">
      <c r="A6" s="313" t="s">
        <v>77</v>
      </c>
      <c r="B6" s="314" t="s">
        <v>51</v>
      </c>
      <c r="C6" s="314"/>
      <c r="D6" s="314"/>
      <c r="E6" s="314"/>
      <c r="F6" s="314"/>
      <c r="G6" s="314"/>
      <c r="H6" s="314"/>
      <c r="I6" s="314"/>
      <c r="J6" s="313" t="s">
        <v>0</v>
      </c>
    </row>
    <row r="7" spans="1:11" ht="18" customHeight="1" x14ac:dyDescent="0.2">
      <c r="A7" s="313"/>
      <c r="B7" s="166" t="s">
        <v>120</v>
      </c>
      <c r="C7" s="166" t="s">
        <v>76</v>
      </c>
      <c r="D7" s="166" t="s">
        <v>75</v>
      </c>
      <c r="E7" s="166" t="s">
        <v>78</v>
      </c>
      <c r="F7" s="166" t="s">
        <v>74</v>
      </c>
      <c r="G7" s="166" t="s">
        <v>69</v>
      </c>
      <c r="H7" s="166" t="s">
        <v>148</v>
      </c>
      <c r="I7" s="166" t="s">
        <v>130</v>
      </c>
      <c r="J7" s="313"/>
    </row>
    <row r="8" spans="1:11" ht="19.5" customHeight="1" x14ac:dyDescent="0.2">
      <c r="A8" s="138" t="s">
        <v>201</v>
      </c>
      <c r="B8" s="172">
        <v>1</v>
      </c>
      <c r="C8" s="172">
        <v>0</v>
      </c>
      <c r="D8" s="172">
        <v>1</v>
      </c>
      <c r="E8" s="172">
        <v>0</v>
      </c>
      <c r="F8" s="172">
        <v>0</v>
      </c>
      <c r="G8" s="172">
        <v>1</v>
      </c>
      <c r="H8" s="172">
        <v>1</v>
      </c>
      <c r="I8" s="172">
        <v>1</v>
      </c>
      <c r="J8" s="148">
        <f t="shared" ref="J8:J24" si="0">SUM(B8:I8)</f>
        <v>5</v>
      </c>
    </row>
    <row r="9" spans="1:11" ht="15" customHeight="1" x14ac:dyDescent="0.2">
      <c r="A9" s="138" t="s">
        <v>202</v>
      </c>
      <c r="B9" s="172">
        <v>1</v>
      </c>
      <c r="C9" s="172">
        <v>2</v>
      </c>
      <c r="D9" s="172">
        <v>0</v>
      </c>
      <c r="E9" s="172">
        <v>1</v>
      </c>
      <c r="F9" s="172">
        <v>0</v>
      </c>
      <c r="G9" s="172">
        <v>0</v>
      </c>
      <c r="H9" s="172">
        <v>0</v>
      </c>
      <c r="I9" s="172">
        <v>1</v>
      </c>
      <c r="J9" s="148">
        <f t="shared" si="0"/>
        <v>5</v>
      </c>
    </row>
    <row r="10" spans="1:11" ht="15" customHeight="1" x14ac:dyDescent="0.2">
      <c r="A10" s="167" t="s">
        <v>203</v>
      </c>
      <c r="B10" s="259">
        <v>1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259">
        <v>1</v>
      </c>
      <c r="J10" s="84">
        <f t="shared" si="0"/>
        <v>2</v>
      </c>
    </row>
    <row r="11" spans="1:11" ht="12.75" customHeight="1" x14ac:dyDescent="0.2">
      <c r="A11" s="167" t="s">
        <v>243</v>
      </c>
      <c r="B11" s="172">
        <v>0</v>
      </c>
      <c r="C11" s="173">
        <v>2</v>
      </c>
      <c r="D11" s="172">
        <v>0</v>
      </c>
      <c r="E11" s="173">
        <v>1</v>
      </c>
      <c r="F11" s="172">
        <v>0</v>
      </c>
      <c r="G11" s="172">
        <v>0</v>
      </c>
      <c r="H11" s="172">
        <v>0</v>
      </c>
      <c r="I11" s="172">
        <v>0</v>
      </c>
      <c r="J11" s="84">
        <f t="shared" si="0"/>
        <v>3</v>
      </c>
    </row>
    <row r="12" spans="1:11" s="183" customFormat="1" ht="12.75" customHeight="1" x14ac:dyDescent="0.2">
      <c r="A12" s="138" t="s">
        <v>205</v>
      </c>
      <c r="B12" s="172">
        <v>0</v>
      </c>
      <c r="C12" s="172">
        <v>0</v>
      </c>
      <c r="D12" s="172">
        <v>1</v>
      </c>
      <c r="E12" s="172">
        <v>0</v>
      </c>
      <c r="F12" s="172">
        <v>1</v>
      </c>
      <c r="G12" s="172">
        <v>0</v>
      </c>
      <c r="H12" s="172">
        <v>0</v>
      </c>
      <c r="I12" s="172">
        <v>0</v>
      </c>
      <c r="J12" s="148">
        <f t="shared" si="0"/>
        <v>2</v>
      </c>
    </row>
    <row r="13" spans="1:11" ht="12.75" customHeight="1" x14ac:dyDescent="0.2">
      <c r="A13" s="167" t="s">
        <v>207</v>
      </c>
      <c r="B13" s="172">
        <v>0</v>
      </c>
      <c r="C13" s="172">
        <v>0</v>
      </c>
      <c r="D13" s="173">
        <v>1</v>
      </c>
      <c r="E13" s="173">
        <v>0</v>
      </c>
      <c r="F13" s="172">
        <v>0</v>
      </c>
      <c r="G13" s="172">
        <v>0</v>
      </c>
      <c r="H13" s="172">
        <v>0</v>
      </c>
      <c r="I13" s="172">
        <v>0</v>
      </c>
      <c r="J13" s="84">
        <f t="shared" si="0"/>
        <v>1</v>
      </c>
    </row>
    <row r="14" spans="1:11" ht="12.75" customHeight="1" x14ac:dyDescent="0.2">
      <c r="A14" s="167" t="s">
        <v>302</v>
      </c>
      <c r="B14" s="172">
        <v>0</v>
      </c>
      <c r="C14" s="172">
        <v>0</v>
      </c>
      <c r="D14" s="173">
        <v>0</v>
      </c>
      <c r="E14" s="173">
        <v>0</v>
      </c>
      <c r="F14" s="173">
        <v>1</v>
      </c>
      <c r="G14" s="172">
        <v>0</v>
      </c>
      <c r="H14" s="172">
        <v>0</v>
      </c>
      <c r="I14" s="172">
        <v>0</v>
      </c>
      <c r="J14" s="84">
        <f t="shared" si="0"/>
        <v>1</v>
      </c>
    </row>
    <row r="15" spans="1:11" x14ac:dyDescent="0.2">
      <c r="A15" s="138" t="s">
        <v>210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48">
        <f t="shared" si="0"/>
        <v>0</v>
      </c>
    </row>
    <row r="16" spans="1:11" ht="21" customHeight="1" x14ac:dyDescent="0.2">
      <c r="A16" s="167" t="s">
        <v>212</v>
      </c>
      <c r="B16" s="172">
        <v>0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48">
        <f t="shared" si="0"/>
        <v>0</v>
      </c>
    </row>
    <row r="17" spans="1:13" ht="21.75" customHeight="1" x14ac:dyDescent="0.2">
      <c r="A17" s="167" t="s">
        <v>213</v>
      </c>
      <c r="B17" s="172">
        <v>0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48">
        <f t="shared" si="0"/>
        <v>0</v>
      </c>
    </row>
    <row r="18" spans="1:13" ht="17.25" customHeight="1" x14ac:dyDescent="0.2">
      <c r="A18" s="138" t="s">
        <v>214</v>
      </c>
      <c r="B18" s="172">
        <v>0</v>
      </c>
      <c r="C18" s="172">
        <v>0</v>
      </c>
      <c r="D18" s="172">
        <v>1</v>
      </c>
      <c r="E18" s="172">
        <v>1</v>
      </c>
      <c r="F18" s="172">
        <v>0</v>
      </c>
      <c r="G18" s="172">
        <v>1</v>
      </c>
      <c r="H18" s="172">
        <v>0</v>
      </c>
      <c r="I18" s="172">
        <v>1</v>
      </c>
      <c r="J18" s="148">
        <f t="shared" si="0"/>
        <v>4</v>
      </c>
    </row>
    <row r="19" spans="1:13" ht="21.75" customHeight="1" x14ac:dyDescent="0.2">
      <c r="A19" s="167" t="s">
        <v>215</v>
      </c>
      <c r="B19" s="172">
        <v>0</v>
      </c>
      <c r="C19" s="172">
        <v>0</v>
      </c>
      <c r="D19" s="259">
        <v>1</v>
      </c>
      <c r="E19" s="259">
        <v>1</v>
      </c>
      <c r="F19" s="172">
        <v>0</v>
      </c>
      <c r="G19" s="259">
        <v>1</v>
      </c>
      <c r="H19" s="172">
        <v>0</v>
      </c>
      <c r="I19" s="259">
        <v>0</v>
      </c>
      <c r="J19" s="84">
        <f t="shared" si="0"/>
        <v>3</v>
      </c>
    </row>
    <row r="20" spans="1:13" x14ac:dyDescent="0.2">
      <c r="A20" s="167" t="s">
        <v>216</v>
      </c>
      <c r="B20" s="172">
        <v>0</v>
      </c>
      <c r="C20" s="172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3">
        <v>1</v>
      </c>
      <c r="J20" s="84">
        <f t="shared" si="0"/>
        <v>1</v>
      </c>
    </row>
    <row r="21" spans="1:13" ht="18.75" customHeight="1" x14ac:dyDescent="0.2">
      <c r="A21" s="138" t="s">
        <v>217</v>
      </c>
      <c r="B21" s="172">
        <v>0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1</v>
      </c>
      <c r="J21" s="148">
        <f t="shared" si="0"/>
        <v>1</v>
      </c>
    </row>
    <row r="22" spans="1:13" x14ac:dyDescent="0.2">
      <c r="A22" s="167" t="s">
        <v>221</v>
      </c>
      <c r="B22" s="172">
        <v>0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3">
        <v>1</v>
      </c>
      <c r="J22" s="84">
        <f t="shared" si="0"/>
        <v>1</v>
      </c>
    </row>
    <row r="23" spans="1:13" ht="18.75" customHeight="1" x14ac:dyDescent="0.2">
      <c r="A23" s="138" t="s">
        <v>223</v>
      </c>
      <c r="B23" s="172">
        <v>0</v>
      </c>
      <c r="C23" s="172">
        <v>0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48">
        <f t="shared" si="0"/>
        <v>0</v>
      </c>
    </row>
    <row r="24" spans="1:13" ht="22.5" customHeight="1" x14ac:dyDescent="0.2">
      <c r="A24" s="167" t="s">
        <v>112</v>
      </c>
      <c r="B24" s="172">
        <v>0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48">
        <f t="shared" si="0"/>
        <v>0</v>
      </c>
    </row>
    <row r="25" spans="1:13" ht="18" customHeight="1" x14ac:dyDescent="0.2">
      <c r="A25" s="139" t="s">
        <v>0</v>
      </c>
      <c r="B25" s="140">
        <f t="shared" ref="B25:J25" si="1">SUM(B8,B9,B12,B15,B18, B23,B21)</f>
        <v>2</v>
      </c>
      <c r="C25" s="140">
        <f t="shared" si="1"/>
        <v>2</v>
      </c>
      <c r="D25" s="140">
        <f t="shared" si="1"/>
        <v>3</v>
      </c>
      <c r="E25" s="140">
        <f t="shared" si="1"/>
        <v>2</v>
      </c>
      <c r="F25" s="140">
        <f t="shared" si="1"/>
        <v>1</v>
      </c>
      <c r="G25" s="140">
        <f t="shared" si="1"/>
        <v>2</v>
      </c>
      <c r="H25" s="140">
        <f t="shared" si="1"/>
        <v>1</v>
      </c>
      <c r="I25" s="140">
        <f t="shared" si="1"/>
        <v>4</v>
      </c>
      <c r="J25" s="260">
        <f t="shared" si="1"/>
        <v>17</v>
      </c>
    </row>
    <row r="26" spans="1:13" ht="20.25" customHeight="1" x14ac:dyDescent="0.2">
      <c r="A26" s="136" t="s">
        <v>284</v>
      </c>
      <c r="B26" s="160"/>
      <c r="C26" s="160"/>
      <c r="D26" s="160"/>
      <c r="E26" s="160"/>
      <c r="F26" s="160"/>
      <c r="G26" s="160"/>
      <c r="H26" s="160"/>
      <c r="I26" s="160"/>
      <c r="J26" s="161"/>
    </row>
    <row r="27" spans="1:13" ht="10.5" customHeight="1" x14ac:dyDescent="0.2">
      <c r="A27" s="136" t="s">
        <v>246</v>
      </c>
      <c r="B27" s="160"/>
      <c r="C27" s="160"/>
      <c r="D27" s="160"/>
      <c r="E27" s="160"/>
      <c r="F27" s="160"/>
      <c r="G27" s="160"/>
      <c r="H27" s="160"/>
      <c r="I27" s="160"/>
      <c r="J27" s="161"/>
    </row>
    <row r="28" spans="1:13" ht="10.5" customHeight="1" x14ac:dyDescent="0.2">
      <c r="A28" s="316" t="s">
        <v>51</v>
      </c>
      <c r="B28" s="316"/>
      <c r="C28" s="316"/>
      <c r="D28" s="316"/>
      <c r="E28" s="316"/>
      <c r="F28" s="316"/>
      <c r="G28" s="316"/>
      <c r="H28" s="316"/>
      <c r="I28" s="316"/>
      <c r="J28" s="316"/>
    </row>
    <row r="29" spans="1:13" ht="9" customHeight="1" x14ac:dyDescent="0.2">
      <c r="A29" s="132"/>
      <c r="B29" s="132"/>
      <c r="C29" s="132"/>
      <c r="D29" s="132"/>
      <c r="E29" s="132"/>
      <c r="F29" s="132"/>
      <c r="G29" s="132"/>
      <c r="H29" s="132"/>
      <c r="I29" s="132"/>
    </row>
    <row r="30" spans="1:13" ht="12" customHeight="1" x14ac:dyDescent="0.2">
      <c r="A30" s="133" t="s">
        <v>68</v>
      </c>
      <c r="D30" s="315" t="s">
        <v>60</v>
      </c>
      <c r="E30" s="315"/>
      <c r="F30" s="315"/>
      <c r="G30" s="315"/>
      <c r="H30" s="315"/>
      <c r="I30" s="315"/>
      <c r="J30" s="315"/>
      <c r="K30" s="315"/>
      <c r="L30" s="315"/>
      <c r="M30" s="315"/>
    </row>
    <row r="31" spans="1:13" ht="12" customHeight="1" x14ac:dyDescent="0.2">
      <c r="A31" s="133" t="s">
        <v>67</v>
      </c>
      <c r="D31" s="315" t="s">
        <v>59</v>
      </c>
      <c r="E31" s="315"/>
      <c r="F31" s="315"/>
      <c r="G31" s="315"/>
      <c r="H31" s="315"/>
      <c r="I31" s="315"/>
      <c r="J31" s="315"/>
      <c r="K31" s="315"/>
      <c r="L31" s="315"/>
      <c r="M31" s="315"/>
    </row>
    <row r="32" spans="1:13" ht="12" customHeight="1" x14ac:dyDescent="0.2">
      <c r="A32" s="133" t="s">
        <v>66</v>
      </c>
      <c r="D32" s="315" t="s">
        <v>58</v>
      </c>
      <c r="E32" s="315"/>
      <c r="F32" s="315"/>
      <c r="G32" s="315"/>
      <c r="H32" s="315"/>
      <c r="I32" s="315"/>
      <c r="J32" s="315"/>
      <c r="K32" s="315"/>
      <c r="L32" s="315"/>
      <c r="M32" s="315"/>
    </row>
    <row r="33" spans="1:17" ht="12" customHeight="1" x14ac:dyDescent="0.2">
      <c r="A33" s="133" t="s">
        <v>65</v>
      </c>
      <c r="D33" s="315" t="s">
        <v>57</v>
      </c>
      <c r="E33" s="315"/>
      <c r="F33" s="315"/>
      <c r="G33" s="315"/>
      <c r="H33" s="315"/>
      <c r="I33" s="315"/>
      <c r="J33" s="315"/>
      <c r="K33" s="315"/>
      <c r="L33" s="315"/>
      <c r="M33" s="315"/>
    </row>
    <row r="34" spans="1:17" ht="12" customHeight="1" x14ac:dyDescent="0.2">
      <c r="A34" s="133" t="s">
        <v>64</v>
      </c>
      <c r="D34" s="315" t="s">
        <v>56</v>
      </c>
      <c r="E34" s="315"/>
      <c r="F34" s="315"/>
      <c r="G34" s="315"/>
      <c r="H34" s="315"/>
      <c r="I34" s="315"/>
      <c r="J34" s="315"/>
      <c r="K34" s="315"/>
      <c r="L34" s="315"/>
      <c r="M34" s="315"/>
      <c r="N34" s="134"/>
      <c r="O34" s="134"/>
      <c r="P34" s="134"/>
      <c r="Q34" s="134"/>
    </row>
    <row r="35" spans="1:17" ht="12" customHeight="1" x14ac:dyDescent="0.2">
      <c r="A35" s="133" t="s">
        <v>63</v>
      </c>
      <c r="D35" s="315" t="s">
        <v>55</v>
      </c>
      <c r="E35" s="315"/>
      <c r="F35" s="315"/>
      <c r="G35" s="315"/>
      <c r="H35" s="315"/>
      <c r="I35" s="315"/>
      <c r="J35" s="315"/>
      <c r="K35" s="315"/>
      <c r="L35" s="315"/>
      <c r="M35" s="315"/>
      <c r="N35" s="134"/>
      <c r="O35" s="134"/>
      <c r="P35" s="134"/>
      <c r="Q35" s="134"/>
    </row>
    <row r="36" spans="1:17" ht="12" customHeight="1" x14ac:dyDescent="0.2">
      <c r="A36" s="133" t="s">
        <v>62</v>
      </c>
      <c r="D36" s="315" t="s">
        <v>54</v>
      </c>
      <c r="E36" s="315"/>
      <c r="F36" s="315"/>
      <c r="G36" s="315"/>
      <c r="H36" s="315"/>
      <c r="I36" s="315"/>
      <c r="J36" s="315"/>
      <c r="K36" s="315"/>
      <c r="L36" s="315"/>
      <c r="M36" s="315"/>
      <c r="N36" s="134"/>
      <c r="O36" s="134"/>
      <c r="P36" s="134"/>
      <c r="Q36" s="134"/>
    </row>
    <row r="37" spans="1:17" ht="12" customHeight="1" x14ac:dyDescent="0.2">
      <c r="A37" s="133" t="s">
        <v>61</v>
      </c>
      <c r="D37" s="315" t="s">
        <v>53</v>
      </c>
      <c r="E37" s="315"/>
      <c r="F37" s="315"/>
      <c r="G37" s="315"/>
      <c r="H37" s="315"/>
      <c r="I37" s="315"/>
      <c r="J37" s="315"/>
      <c r="K37" s="315"/>
      <c r="L37" s="315"/>
      <c r="M37" s="315"/>
      <c r="N37" s="134"/>
      <c r="O37" s="134"/>
      <c r="P37" s="134"/>
      <c r="Q37" s="134"/>
    </row>
    <row r="38" spans="1:17" ht="8.25" customHeight="1" x14ac:dyDescent="0.2">
      <c r="A38" s="135"/>
      <c r="D38" s="315" t="s">
        <v>133</v>
      </c>
      <c r="E38" s="315"/>
      <c r="F38" s="315"/>
      <c r="G38" s="315"/>
      <c r="H38" s="315"/>
      <c r="I38" s="315"/>
      <c r="J38" s="315"/>
      <c r="K38" s="315"/>
      <c r="L38" s="315"/>
      <c r="M38" s="315"/>
      <c r="N38" s="134"/>
      <c r="O38" s="134"/>
      <c r="P38" s="134"/>
      <c r="Q38" s="134"/>
    </row>
    <row r="39" spans="1:17" ht="5.2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</row>
    <row r="40" spans="1:17" ht="9.75" customHeight="1" x14ac:dyDescent="0.2"/>
    <row r="41" spans="1:17" x14ac:dyDescent="0.2">
      <c r="B41" s="137"/>
      <c r="C41" s="137"/>
      <c r="D41" s="137"/>
      <c r="E41" s="137"/>
      <c r="F41" s="137"/>
      <c r="G41" s="137"/>
      <c r="H41" s="137"/>
      <c r="I41" s="137"/>
    </row>
    <row r="42" spans="1:17" x14ac:dyDescent="0.2">
      <c r="B42" s="137"/>
      <c r="C42" s="137"/>
      <c r="D42" s="137"/>
      <c r="E42" s="137"/>
      <c r="F42" s="137"/>
      <c r="G42" s="137"/>
      <c r="H42" s="137"/>
      <c r="I42" s="137"/>
    </row>
  </sheetData>
  <mergeCells count="16">
    <mergeCell ref="D35:M35"/>
    <mergeCell ref="D36:M36"/>
    <mergeCell ref="D37:M37"/>
    <mergeCell ref="D38:M38"/>
    <mergeCell ref="A28:J28"/>
    <mergeCell ref="D30:M30"/>
    <mergeCell ref="D31:M31"/>
    <mergeCell ref="D32:M32"/>
    <mergeCell ref="D33:M33"/>
    <mergeCell ref="D34:M34"/>
    <mergeCell ref="A1:J1"/>
    <mergeCell ref="A3:J3"/>
    <mergeCell ref="A6:A7"/>
    <mergeCell ref="B6:I6"/>
    <mergeCell ref="J6:J7"/>
    <mergeCell ref="A4:J4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5"/>
  <sheetViews>
    <sheetView showGridLines="0" topLeftCell="A16" zoomScale="115" zoomScaleNormal="115" zoomScaleSheetLayoutView="100" workbookViewId="0">
      <selection activeCell="A7" sqref="A7:A13"/>
    </sheetView>
  </sheetViews>
  <sheetFormatPr baseColWidth="10" defaultColWidth="11.42578125" defaultRowHeight="19.5" x14ac:dyDescent="0.2"/>
  <cols>
    <col min="1" max="1" width="49" style="70" customWidth="1"/>
    <col min="2" max="2" width="16.140625" style="65" customWidth="1"/>
    <col min="3" max="3" width="15.28515625" style="65" customWidth="1"/>
    <col min="4" max="4" width="17" style="65" customWidth="1"/>
    <col min="5" max="16384" width="11.42578125" style="65"/>
  </cols>
  <sheetData>
    <row r="1" spans="1:4" s="128" customFormat="1" ht="22.5" x14ac:dyDescent="0.2">
      <c r="A1" s="261" t="s">
        <v>138</v>
      </c>
      <c r="B1" s="261"/>
      <c r="C1" s="261"/>
      <c r="D1" s="261"/>
    </row>
    <row r="2" spans="1:4" ht="15" x14ac:dyDescent="0.2">
      <c r="A2" s="213" t="s">
        <v>82</v>
      </c>
      <c r="B2" s="222"/>
      <c r="C2" s="222"/>
      <c r="D2" s="222"/>
    </row>
    <row r="3" spans="1:4" s="68" customFormat="1" ht="30.75" customHeight="1" x14ac:dyDescent="0.2">
      <c r="A3" s="317" t="s">
        <v>264</v>
      </c>
      <c r="B3" s="317"/>
      <c r="C3" s="317"/>
      <c r="D3" s="317"/>
    </row>
    <row r="4" spans="1:4" s="68" customFormat="1" x14ac:dyDescent="0.2">
      <c r="A4" s="318" t="s">
        <v>310</v>
      </c>
      <c r="B4" s="318"/>
      <c r="C4" s="318"/>
      <c r="D4" s="318"/>
    </row>
    <row r="5" spans="1:4" s="68" customFormat="1" ht="13.5" customHeight="1" x14ac:dyDescent="0.2"/>
    <row r="6" spans="1:4" s="68" customFormat="1" ht="37.5" customHeight="1" x14ac:dyDescent="0.2">
      <c r="A6" s="52" t="s">
        <v>231</v>
      </c>
      <c r="B6" s="130" t="s">
        <v>119</v>
      </c>
      <c r="C6" s="130" t="s">
        <v>232</v>
      </c>
      <c r="D6" s="129" t="s">
        <v>240</v>
      </c>
    </row>
    <row r="7" spans="1:4" ht="15" x14ac:dyDescent="0.2">
      <c r="A7" s="88" t="s">
        <v>339</v>
      </c>
      <c r="B7" s="119">
        <v>1</v>
      </c>
      <c r="C7" s="119">
        <v>1</v>
      </c>
      <c r="D7" s="248">
        <v>1200</v>
      </c>
    </row>
    <row r="8" spans="1:4" ht="18" x14ac:dyDescent="0.2">
      <c r="A8" s="88" t="s">
        <v>340</v>
      </c>
      <c r="B8" s="119">
        <v>2</v>
      </c>
      <c r="C8" s="119">
        <v>1</v>
      </c>
      <c r="D8" s="248">
        <v>1</v>
      </c>
    </row>
    <row r="9" spans="1:4" ht="15.75" customHeight="1" x14ac:dyDescent="0.2">
      <c r="A9" s="88" t="s">
        <v>289</v>
      </c>
      <c r="B9" s="119">
        <v>3</v>
      </c>
      <c r="C9" s="119">
        <v>6</v>
      </c>
      <c r="D9" s="248">
        <v>430000</v>
      </c>
    </row>
    <row r="10" spans="1:4" ht="18" x14ac:dyDescent="0.2">
      <c r="A10" s="88" t="s">
        <v>341</v>
      </c>
      <c r="B10" s="119">
        <v>1</v>
      </c>
      <c r="C10" s="119">
        <v>24</v>
      </c>
      <c r="D10" s="248">
        <v>50000</v>
      </c>
    </row>
    <row r="11" spans="1:4" ht="15" x14ac:dyDescent="0.2">
      <c r="A11" s="88" t="s">
        <v>291</v>
      </c>
      <c r="B11" s="119">
        <v>3</v>
      </c>
      <c r="C11" s="119">
        <v>2</v>
      </c>
      <c r="D11" s="248">
        <v>26500</v>
      </c>
    </row>
    <row r="12" spans="1:4" ht="15" x14ac:dyDescent="0.2">
      <c r="A12" s="88" t="s">
        <v>342</v>
      </c>
      <c r="B12" s="119">
        <v>1</v>
      </c>
      <c r="C12" s="119">
        <v>3</v>
      </c>
      <c r="D12" s="248">
        <v>50000</v>
      </c>
    </row>
    <row r="13" spans="1:4" ht="15" x14ac:dyDescent="0.2">
      <c r="A13" s="88" t="s">
        <v>1</v>
      </c>
      <c r="B13" s="119">
        <v>32</v>
      </c>
      <c r="C13" s="119">
        <v>28</v>
      </c>
      <c r="D13" s="248">
        <v>288950</v>
      </c>
    </row>
    <row r="14" spans="1:4" ht="18" customHeight="1" x14ac:dyDescent="0.2">
      <c r="A14" s="238" t="s">
        <v>0</v>
      </c>
      <c r="B14" s="239">
        <f>SUM(B7:B13)</f>
        <v>43</v>
      </c>
      <c r="C14" s="239">
        <f>SUM(C7:C13)</f>
        <v>65</v>
      </c>
      <c r="D14" s="240">
        <f>SUM(D7:D13)</f>
        <v>846651</v>
      </c>
    </row>
    <row r="15" spans="1:4" ht="7.5" customHeight="1" x14ac:dyDescent="0.2">
      <c r="A15" s="65"/>
    </row>
    <row r="16" spans="1:4" x14ac:dyDescent="0.2">
      <c r="D16" s="70"/>
    </row>
    <row r="34" spans="1:1" ht="13.5" customHeight="1" x14ac:dyDescent="0.2">
      <c r="A34" s="48" t="s">
        <v>278</v>
      </c>
    </row>
    <row r="35" spans="1:1" ht="15" x14ac:dyDescent="0.2">
      <c r="A35" s="48" t="s">
        <v>246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115" zoomScaleNormal="115" zoomScaleSheetLayoutView="160" workbookViewId="0">
      <selection activeCell="G10" sqref="G10"/>
    </sheetView>
  </sheetViews>
  <sheetFormatPr baseColWidth="10" defaultColWidth="11.42578125" defaultRowHeight="15" x14ac:dyDescent="0.2"/>
  <cols>
    <col min="1" max="1" width="12" style="57" customWidth="1"/>
    <col min="2" max="9" width="7.5703125" style="57" customWidth="1"/>
    <col min="10" max="10" width="8.7109375" style="57" customWidth="1"/>
    <col min="11" max="11" width="7.5703125" style="57" customWidth="1"/>
    <col min="12" max="12" width="9.7109375" style="57" customWidth="1"/>
    <col min="13" max="13" width="9" style="57" customWidth="1"/>
    <col min="14" max="14" width="9.140625" style="57" customWidth="1"/>
    <col min="15" max="16384" width="11.42578125" style="57"/>
  </cols>
  <sheetData>
    <row r="1" spans="1:15" x14ac:dyDescent="0.2">
      <c r="A1" s="274" t="s">
        <v>247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x14ac:dyDescent="0.2">
      <c r="A2" s="213" t="s">
        <v>82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 ht="29.25" customHeight="1" x14ac:dyDescent="0.2">
      <c r="A3" s="275" t="s">
        <v>152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5" x14ac:dyDescent="0.2">
      <c r="A4" s="319" t="s">
        <v>286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</row>
    <row r="5" spans="1:15" ht="13.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5" ht="24.75" customHeight="1" x14ac:dyDescent="0.2">
      <c r="A6" s="267" t="s">
        <v>81</v>
      </c>
      <c r="B6" s="322" t="s">
        <v>153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4"/>
      <c r="N6" s="321" t="s">
        <v>0</v>
      </c>
    </row>
    <row r="7" spans="1:15" ht="24.75" customHeight="1" x14ac:dyDescent="0.2">
      <c r="A7" s="267"/>
      <c r="B7" s="185" t="s">
        <v>134</v>
      </c>
      <c r="C7" s="185" t="s">
        <v>151</v>
      </c>
      <c r="D7" s="185" t="s">
        <v>154</v>
      </c>
      <c r="E7" s="185" t="s">
        <v>155</v>
      </c>
      <c r="F7" s="185" t="s">
        <v>156</v>
      </c>
      <c r="G7" s="185" t="s">
        <v>157</v>
      </c>
      <c r="H7" s="185" t="s">
        <v>260</v>
      </c>
      <c r="I7" s="185" t="s">
        <v>266</v>
      </c>
      <c r="J7" s="185" t="s">
        <v>267</v>
      </c>
      <c r="K7" s="185" t="s">
        <v>269</v>
      </c>
      <c r="L7" s="185" t="s">
        <v>272</v>
      </c>
      <c r="M7" s="184" t="s">
        <v>271</v>
      </c>
      <c r="N7" s="321"/>
    </row>
    <row r="8" spans="1:15" ht="21" customHeight="1" x14ac:dyDescent="0.2">
      <c r="A8" s="88" t="s">
        <v>79</v>
      </c>
      <c r="B8" s="110">
        <v>25</v>
      </c>
      <c r="C8" s="110">
        <v>8</v>
      </c>
      <c r="D8" s="110">
        <v>8</v>
      </c>
      <c r="E8" s="110">
        <v>7</v>
      </c>
      <c r="F8" s="110">
        <v>8</v>
      </c>
      <c r="G8" s="110">
        <v>4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f>SUM(B8:M8)</f>
        <v>60</v>
      </c>
    </row>
    <row r="9" spans="1:15" ht="21.75" customHeight="1" x14ac:dyDescent="0.2">
      <c r="A9" s="88" t="s">
        <v>80</v>
      </c>
      <c r="B9" s="110">
        <v>8</v>
      </c>
      <c r="C9" s="110">
        <v>2</v>
      </c>
      <c r="D9" s="110">
        <v>1</v>
      </c>
      <c r="E9" s="110">
        <v>1</v>
      </c>
      <c r="F9" s="110">
        <v>1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f>SUM(B9:M9)</f>
        <v>13</v>
      </c>
    </row>
    <row r="10" spans="1:15" ht="24.75" customHeight="1" x14ac:dyDescent="0.2">
      <c r="A10" s="54" t="s">
        <v>2</v>
      </c>
      <c r="B10" s="111">
        <f t="shared" ref="B10:M10" si="0">SUM(B8:B9)</f>
        <v>33</v>
      </c>
      <c r="C10" s="111">
        <f t="shared" si="0"/>
        <v>10</v>
      </c>
      <c r="D10" s="111">
        <f t="shared" si="0"/>
        <v>9</v>
      </c>
      <c r="E10" s="111">
        <f t="shared" si="0"/>
        <v>8</v>
      </c>
      <c r="F10" s="111">
        <f t="shared" si="0"/>
        <v>9</v>
      </c>
      <c r="G10" s="111">
        <f t="shared" si="0"/>
        <v>4</v>
      </c>
      <c r="H10" s="111">
        <f t="shared" si="0"/>
        <v>0</v>
      </c>
      <c r="I10" s="111">
        <f t="shared" si="0"/>
        <v>0</v>
      </c>
      <c r="J10" s="111">
        <f t="shared" si="0"/>
        <v>0</v>
      </c>
      <c r="K10" s="111">
        <f t="shared" si="0"/>
        <v>0</v>
      </c>
      <c r="L10" s="111">
        <f t="shared" si="0"/>
        <v>0</v>
      </c>
      <c r="M10" s="111">
        <f t="shared" si="0"/>
        <v>0</v>
      </c>
      <c r="N10" s="111">
        <f>SUM(N8:N9)</f>
        <v>73</v>
      </c>
    </row>
    <row r="11" spans="1:15" ht="19.5" customHeight="1" x14ac:dyDescent="0.2">
      <c r="A11" s="48" t="s">
        <v>277</v>
      </c>
    </row>
    <row r="12" spans="1:15" x14ac:dyDescent="0.2">
      <c r="A12" s="48" t="s">
        <v>246</v>
      </c>
    </row>
    <row r="13" spans="1:15" ht="24.95" customHeight="1" x14ac:dyDescent="0.2"/>
    <row r="14" spans="1:15" ht="24.95" customHeight="1" x14ac:dyDescent="0.25">
      <c r="A14" s="180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spans="1:15" ht="24.95" customHeight="1" x14ac:dyDescent="0.25">
      <c r="A15" s="180"/>
      <c r="B15"/>
      <c r="C15"/>
      <c r="D15"/>
      <c r="E15"/>
      <c r="F15"/>
      <c r="G15"/>
      <c r="H15"/>
      <c r="I15"/>
      <c r="J15"/>
      <c r="K15"/>
      <c r="L15"/>
      <c r="M15"/>
      <c r="N15" s="177"/>
      <c r="O15" s="178"/>
    </row>
    <row r="16" spans="1:15" ht="24.95" customHeight="1" x14ac:dyDescent="0.25">
      <c r="A16" s="180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8"/>
    </row>
    <row r="17" spans="1:15" ht="24.95" customHeight="1" x14ac:dyDescent="0.25">
      <c r="A17" s="179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ht="24.95" customHeight="1" x14ac:dyDescent="0.2"/>
    <row r="19" spans="1:15" ht="24.95" customHeight="1" x14ac:dyDescent="0.2"/>
    <row r="20" spans="1:15" ht="24.95" customHeight="1" x14ac:dyDescent="0.2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3"/>
  <sheetViews>
    <sheetView showGridLines="0" zoomScale="115" zoomScaleNormal="115" zoomScaleSheetLayoutView="130" workbookViewId="0">
      <selection activeCell="C12" sqref="C12"/>
    </sheetView>
  </sheetViews>
  <sheetFormatPr baseColWidth="10" defaultColWidth="11.42578125" defaultRowHeight="19.5" x14ac:dyDescent="0.2"/>
  <cols>
    <col min="1" max="1" width="49.140625" style="124" customWidth="1"/>
    <col min="2" max="2" width="17.85546875" style="115" customWidth="1"/>
    <col min="3" max="3" width="16.42578125" style="115" customWidth="1"/>
    <col min="4" max="4" width="12.5703125" style="115" customWidth="1"/>
    <col min="5" max="16384" width="11.42578125" style="115"/>
  </cols>
  <sheetData>
    <row r="1" spans="1:4" s="114" customFormat="1" ht="22.5" x14ac:dyDescent="0.2">
      <c r="A1" s="325" t="s">
        <v>146</v>
      </c>
      <c r="B1" s="325"/>
      <c r="C1" s="325"/>
      <c r="D1" s="325"/>
    </row>
    <row r="2" spans="1:4" ht="15" x14ac:dyDescent="0.2">
      <c r="A2" s="227" t="s">
        <v>82</v>
      </c>
      <c r="B2" s="228"/>
      <c r="C2" s="228"/>
      <c r="D2" s="228"/>
    </row>
    <row r="3" spans="1:4" s="116" customFormat="1" ht="30" customHeight="1" x14ac:dyDescent="0.2">
      <c r="A3" s="326" t="s">
        <v>233</v>
      </c>
      <c r="B3" s="326"/>
      <c r="C3" s="326"/>
      <c r="D3" s="326"/>
    </row>
    <row r="4" spans="1:4" s="116" customFormat="1" x14ac:dyDescent="0.2">
      <c r="A4" s="327" t="s">
        <v>310</v>
      </c>
      <c r="B4" s="327"/>
      <c r="C4" s="327"/>
      <c r="D4" s="327"/>
    </row>
    <row r="5" spans="1:4" s="116" customFormat="1" ht="13.5" customHeight="1" x14ac:dyDescent="0.2">
      <c r="A5" s="117"/>
      <c r="B5" s="117"/>
      <c r="C5" s="117"/>
      <c r="D5" s="117"/>
    </row>
    <row r="6" spans="1:4" s="116" customFormat="1" x14ac:dyDescent="0.2">
      <c r="A6" s="328" t="s">
        <v>234</v>
      </c>
      <c r="B6" s="329" t="s">
        <v>81</v>
      </c>
      <c r="C6" s="330"/>
      <c r="D6" s="331" t="s">
        <v>0</v>
      </c>
    </row>
    <row r="7" spans="1:4" s="116" customFormat="1" x14ac:dyDescent="0.2">
      <c r="A7" s="328"/>
      <c r="B7" s="162" t="s">
        <v>79</v>
      </c>
      <c r="C7" s="118" t="s">
        <v>80</v>
      </c>
      <c r="D7" s="331"/>
    </row>
    <row r="8" spans="1:4" ht="21.75" customHeight="1" x14ac:dyDescent="0.2">
      <c r="A8" s="125" t="s">
        <v>263</v>
      </c>
      <c r="B8" s="145">
        <v>3</v>
      </c>
      <c r="C8" s="145">
        <v>0</v>
      </c>
      <c r="D8" s="120">
        <f>SUM(B8:C8)</f>
        <v>3</v>
      </c>
    </row>
    <row r="9" spans="1:4" ht="21.75" customHeight="1" x14ac:dyDescent="0.2">
      <c r="A9" s="125" t="s">
        <v>343</v>
      </c>
      <c r="B9" s="145">
        <v>1</v>
      </c>
      <c r="C9" s="145">
        <v>0</v>
      </c>
      <c r="D9" s="120">
        <f>SUM(B9:C9)</f>
        <v>1</v>
      </c>
    </row>
    <row r="10" spans="1:4" ht="21.75" customHeight="1" x14ac:dyDescent="0.2">
      <c r="A10" s="125" t="s">
        <v>1</v>
      </c>
      <c r="B10" s="145">
        <v>2</v>
      </c>
      <c r="C10" s="145">
        <v>0</v>
      </c>
      <c r="D10" s="120">
        <f>SUM(B10:C10)</f>
        <v>2</v>
      </c>
    </row>
    <row r="11" spans="1:4" ht="23.25" customHeight="1" x14ac:dyDescent="0.2">
      <c r="A11" s="121" t="s">
        <v>0</v>
      </c>
      <c r="B11" s="122">
        <f>SUM(B8:B10)</f>
        <v>6</v>
      </c>
      <c r="C11" s="122">
        <f>SUM(C8:C10)</f>
        <v>0</v>
      </c>
      <c r="D11" s="123">
        <f>SUM(D8:D10)</f>
        <v>6</v>
      </c>
    </row>
    <row r="12" spans="1:4" ht="13.5" customHeight="1" x14ac:dyDescent="0.2">
      <c r="A12" s="48" t="s">
        <v>277</v>
      </c>
    </row>
    <row r="13" spans="1:4" ht="15" x14ac:dyDescent="0.2">
      <c r="A13" s="48" t="s">
        <v>246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4"/>
  <sheetViews>
    <sheetView showGridLines="0" zoomScale="140" zoomScaleNormal="140" zoomScaleSheetLayoutView="120" workbookViewId="0">
      <selection activeCell="H4" sqref="H4"/>
    </sheetView>
  </sheetViews>
  <sheetFormatPr baseColWidth="10" defaultColWidth="11.42578125" defaultRowHeight="19.5" x14ac:dyDescent="0.2"/>
  <cols>
    <col min="1" max="1" width="51" style="124" customWidth="1"/>
    <col min="2" max="2" width="14.28515625" style="115" customWidth="1"/>
    <col min="3" max="3" width="15.7109375" style="115" customWidth="1"/>
    <col min="4" max="4" width="16.85546875" style="115" customWidth="1"/>
    <col min="5" max="16384" width="11.42578125" style="115"/>
  </cols>
  <sheetData>
    <row r="1" spans="1:4" s="114" customFormat="1" ht="22.5" x14ac:dyDescent="0.2">
      <c r="A1" s="325" t="s">
        <v>309</v>
      </c>
      <c r="B1" s="325"/>
      <c r="C1" s="325"/>
      <c r="D1" s="325"/>
    </row>
    <row r="2" spans="1:4" ht="15" x14ac:dyDescent="0.2">
      <c r="A2" s="227" t="s">
        <v>82</v>
      </c>
      <c r="B2" s="228"/>
      <c r="C2" s="228"/>
      <c r="D2" s="228"/>
    </row>
    <row r="3" spans="1:4" s="116" customFormat="1" ht="30" customHeight="1" x14ac:dyDescent="0.2">
      <c r="A3" s="326" t="s">
        <v>160</v>
      </c>
      <c r="B3" s="326"/>
      <c r="C3" s="326"/>
      <c r="D3" s="326"/>
    </row>
    <row r="4" spans="1:4" s="116" customFormat="1" x14ac:dyDescent="0.2">
      <c r="A4" s="327" t="s">
        <v>310</v>
      </c>
      <c r="B4" s="327"/>
      <c r="C4" s="327"/>
      <c r="D4" s="327"/>
    </row>
    <row r="5" spans="1:4" s="116" customFormat="1" ht="13.5" customHeight="1" x14ac:dyDescent="0.2">
      <c r="A5" s="117"/>
      <c r="B5" s="117"/>
      <c r="C5" s="117"/>
      <c r="D5" s="117"/>
    </row>
    <row r="6" spans="1:4" s="116" customFormat="1" x14ac:dyDescent="0.2">
      <c r="A6" s="332" t="s">
        <v>159</v>
      </c>
      <c r="B6" s="333" t="s">
        <v>81</v>
      </c>
      <c r="C6" s="333"/>
      <c r="D6" s="334" t="s">
        <v>0</v>
      </c>
    </row>
    <row r="7" spans="1:4" s="116" customFormat="1" x14ac:dyDescent="0.2">
      <c r="A7" s="332"/>
      <c r="B7" s="127" t="s">
        <v>79</v>
      </c>
      <c r="C7" s="127" t="s">
        <v>80</v>
      </c>
      <c r="D7" s="334"/>
    </row>
    <row r="8" spans="1:4" ht="18" customHeight="1" x14ac:dyDescent="0.2">
      <c r="A8" s="125" t="s">
        <v>344</v>
      </c>
      <c r="B8" s="119">
        <v>1</v>
      </c>
      <c r="C8" s="119">
        <v>0</v>
      </c>
      <c r="D8" s="120">
        <f>SUM(B8:C8)</f>
        <v>1</v>
      </c>
    </row>
    <row r="9" spans="1:4" ht="18" customHeight="1" x14ac:dyDescent="0.2">
      <c r="A9" s="125" t="s">
        <v>345</v>
      </c>
      <c r="B9" s="119">
        <v>1</v>
      </c>
      <c r="C9" s="119">
        <v>0</v>
      </c>
      <c r="D9" s="120">
        <f>SUM(B9:C9)</f>
        <v>1</v>
      </c>
    </row>
    <row r="10" spans="1:4" ht="18" customHeight="1" x14ac:dyDescent="0.2">
      <c r="A10" s="125" t="s">
        <v>252</v>
      </c>
      <c r="B10" s="119">
        <v>3</v>
      </c>
      <c r="C10" s="119">
        <v>0</v>
      </c>
      <c r="D10" s="120">
        <f>SUM(B10:C10)</f>
        <v>3</v>
      </c>
    </row>
    <row r="11" spans="1:4" ht="18" customHeight="1" x14ac:dyDescent="0.2">
      <c r="A11" s="125" t="s">
        <v>346</v>
      </c>
      <c r="B11" s="119">
        <v>1</v>
      </c>
      <c r="C11" s="119">
        <v>0</v>
      </c>
      <c r="D11" s="120">
        <f>SUM(B11:C11)</f>
        <v>1</v>
      </c>
    </row>
    <row r="12" spans="1:4" ht="22.5" customHeight="1" x14ac:dyDescent="0.2">
      <c r="A12" s="121" t="s">
        <v>0</v>
      </c>
      <c r="B12" s="122">
        <f>SUM(B8:B11)</f>
        <v>6</v>
      </c>
      <c r="C12" s="122">
        <f>SUM(C8:C11)</f>
        <v>0</v>
      </c>
      <c r="D12" s="123">
        <f>SUM(D8:D11)</f>
        <v>6</v>
      </c>
    </row>
    <row r="13" spans="1:4" ht="13.5" customHeight="1" x14ac:dyDescent="0.2">
      <c r="A13" s="126" t="s">
        <v>275</v>
      </c>
    </row>
    <row r="14" spans="1:4" ht="15" x14ac:dyDescent="0.2">
      <c r="A14" s="126" t="s">
        <v>246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2024-07-30T14:37:21Z</cp:lastPrinted>
  <dcterms:created xsi:type="dcterms:W3CDTF">2005-11-30T15:13:05Z</dcterms:created>
  <dcterms:modified xsi:type="dcterms:W3CDTF">2024-07-30T14:38:28Z</dcterms:modified>
</cp:coreProperties>
</file>