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JUNIO 2024\EL AGRO EN CIFRA - Junio 2024\"/>
    </mc:Choice>
  </mc:AlternateContent>
  <xr:revisionPtr revIDLastSave="0" documentId="8_{BECF4AB6-69B3-45A8-BAAE-053C9C5B5C05}" xr6:coauthVersionLast="47" xr6:coauthVersionMax="47" xr10:uidLastSave="{00000000-0000-0000-0000-000000000000}"/>
  <bookViews>
    <workbookView xWindow="-120" yWindow="-120" windowWidth="29040" windowHeight="15720" tabRatio="910" activeTab="14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'C.74'!$A$1:$G$16</definedName>
    <definedName name="_xlnm.Print_Area" localSheetId="2">'C.75'!$A$1:$E$54</definedName>
    <definedName name="_xlnm.Print_Area" localSheetId="3">'C.76'!$A$1:$D$34</definedName>
    <definedName name="_xlnm.Print_Area" localSheetId="4">'C.77'!$A$1:$H$59</definedName>
    <definedName name="_xlnm.Print_Area" localSheetId="5">'C.78-C.79'!$A$62:$E$122</definedName>
    <definedName name="_xlnm.Print_Area" localSheetId="6">'C.80'!#REF!</definedName>
    <definedName name="_xlnm.Print_Area" localSheetId="7">'C.81'!#REF!</definedName>
    <definedName name="_xlnm.Print_Area" localSheetId="8">'C.82'!$A$1:$H$60</definedName>
    <definedName name="_xlnm.Print_Area" localSheetId="9">'C.83'!$A$67:$J$117</definedName>
    <definedName name="_xlnm.Print_Area" localSheetId="10">'C.84 - 85'!$A$63:$E$122</definedName>
    <definedName name="_xlnm.Print_Area" localSheetId="11">'C.86'!#REF!</definedName>
    <definedName name="_xlnm.Print_Area" localSheetId="12">'C.87'!#REF!</definedName>
    <definedName name="_xlnm.Print_Area" localSheetId="13">'C.88'!$A$1:$H$60</definedName>
    <definedName name="_xlnm.Print_Area" localSheetId="14">'C.89'!$A$1:$J$61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6" l="1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E119" i="27" l="1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E119" i="26" l="1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70" i="26"/>
  <c r="E69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45" i="11" l="1"/>
  <c r="E46" i="11"/>
  <c r="E47" i="11"/>
  <c r="E48" i="11"/>
  <c r="E49" i="11"/>
  <c r="E50" i="11"/>
  <c r="E51" i="11"/>
  <c r="E52" i="11"/>
  <c r="E53" i="11"/>
  <c r="E54" i="11"/>
  <c r="E55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20" i="11"/>
  <c r="E19" i="11"/>
  <c r="E18" i="11"/>
  <c r="E17" i="11"/>
  <c r="E16" i="11"/>
  <c r="F15" i="11"/>
  <c r="E11" i="11"/>
  <c r="E12" i="11"/>
  <c r="E13" i="11"/>
  <c r="E10" i="11"/>
  <c r="E9" i="11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70" i="26"/>
  <c r="H71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69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1" i="11"/>
  <c r="H12" i="11"/>
  <c r="H13" i="11"/>
  <c r="H14" i="11"/>
  <c r="H9" i="11"/>
  <c r="D58" i="28" l="1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C6" i="28"/>
  <c r="B6" i="28"/>
  <c r="E53" i="28" s="1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D6" i="3"/>
  <c r="C6" i="3"/>
  <c r="F53" i="3" s="1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C6" i="29"/>
  <c r="B6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F53" i="28" l="1"/>
  <c r="E6" i="3"/>
  <c r="D6" i="28"/>
  <c r="G53" i="3"/>
  <c r="G53" i="1"/>
  <c r="E53" i="29"/>
  <c r="F53" i="29" s="1"/>
  <c r="E16" i="28"/>
  <c r="F16" i="28" s="1"/>
  <c r="E32" i="28"/>
  <c r="F32" i="28" s="1"/>
  <c r="F16" i="3"/>
  <c r="G16" i="3" s="1"/>
  <c r="F32" i="3"/>
  <c r="G32" i="3" s="1"/>
  <c r="E43" i="29"/>
  <c r="F43" i="29" s="1"/>
  <c r="E16" i="29"/>
  <c r="F16" i="29" s="1"/>
  <c r="E32" i="29"/>
  <c r="F32" i="29" s="1"/>
  <c r="E48" i="29"/>
  <c r="F48" i="29" s="1"/>
  <c r="D6" i="29"/>
  <c r="E11" i="29"/>
  <c r="F11" i="29" s="1"/>
  <c r="E27" i="29"/>
  <c r="F27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8" i="28"/>
  <c r="F48" i="28" s="1"/>
  <c r="E11" i="28"/>
  <c r="F11" i="28" s="1"/>
  <c r="E27" i="28"/>
  <c r="F27" i="28" s="1"/>
  <c r="E43" i="28"/>
  <c r="F43" i="28" s="1"/>
  <c r="E22" i="28"/>
  <c r="F22" i="28" s="1"/>
  <c r="E38" i="28"/>
  <c r="F38" i="28" s="1"/>
  <c r="E54" i="28"/>
  <c r="F54" i="28" s="1"/>
  <c r="E17" i="28"/>
  <c r="F17" i="28" s="1"/>
  <c r="E33" i="28"/>
  <c r="F33" i="28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8" i="28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F9" i="28" s="1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18" i="3"/>
  <c r="G18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G20" i="3" s="1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26" i="3"/>
  <c r="G26" i="3" s="1"/>
  <c r="F42" i="3"/>
  <c r="G42" i="3" s="1"/>
  <c r="F58" i="3"/>
  <c r="G58" i="3" s="1"/>
  <c r="F21" i="3"/>
  <c r="G21" i="3" s="1"/>
  <c r="F37" i="3"/>
  <c r="G37" i="3" s="1"/>
  <c r="E17" i="29"/>
  <c r="F17" i="29" s="1"/>
  <c r="E33" i="29"/>
  <c r="F33" i="29" s="1"/>
  <c r="E49" i="29"/>
  <c r="F49" i="29" s="1"/>
  <c r="E22" i="29"/>
  <c r="F22" i="29" s="1"/>
  <c r="E38" i="29"/>
  <c r="F38" i="29" s="1"/>
  <c r="E54" i="29"/>
  <c r="F54" i="29" s="1"/>
  <c r="E12" i="29"/>
  <c r="F12" i="29" s="1"/>
  <c r="E28" i="29"/>
  <c r="F28" i="29" s="1"/>
  <c r="E44" i="29"/>
  <c r="F44" i="29" s="1"/>
  <c r="E23" i="29"/>
  <c r="F23" i="29" s="1"/>
  <c r="E39" i="29"/>
  <c r="F39" i="29" s="1"/>
  <c r="E55" i="29"/>
  <c r="F55" i="29" s="1"/>
  <c r="E50" i="29"/>
  <c r="F50" i="29" s="1"/>
  <c r="E18" i="29"/>
  <c r="F18" i="29" s="1"/>
  <c r="E13" i="29"/>
  <c r="F13" i="29" s="1"/>
  <c r="E29" i="29"/>
  <c r="F29" i="29" s="1"/>
  <c r="E45" i="29"/>
  <c r="F45" i="29" s="1"/>
  <c r="E8" i="29"/>
  <c r="E24" i="29"/>
  <c r="F24" i="29" s="1"/>
  <c r="E40" i="29"/>
  <c r="F40" i="29" s="1"/>
  <c r="E56" i="29"/>
  <c r="F56" i="29" s="1"/>
  <c r="E34" i="29"/>
  <c r="F34" i="29" s="1"/>
  <c r="E19" i="29"/>
  <c r="F19" i="29" s="1"/>
  <c r="E35" i="29"/>
  <c r="F35" i="29" s="1"/>
  <c r="E51" i="29"/>
  <c r="F51" i="29" s="1"/>
  <c r="E30" i="29"/>
  <c r="F30" i="29" s="1"/>
  <c r="E9" i="29"/>
  <c r="F9" i="29" s="1"/>
  <c r="E25" i="29"/>
  <c r="F25" i="29" s="1"/>
  <c r="E41" i="29"/>
  <c r="F41" i="29" s="1"/>
  <c r="E57" i="29"/>
  <c r="F57" i="29" s="1"/>
  <c r="E14" i="29"/>
  <c r="F14" i="29" s="1"/>
  <c r="E46" i="29"/>
  <c r="F46" i="29" s="1"/>
  <c r="E20" i="29"/>
  <c r="F20" i="29" s="1"/>
  <c r="E36" i="29"/>
  <c r="F36" i="29" s="1"/>
  <c r="E52" i="29"/>
  <c r="F52" i="29" s="1"/>
  <c r="E15" i="29"/>
  <c r="F15" i="29" s="1"/>
  <c r="E31" i="29"/>
  <c r="F31" i="29" s="1"/>
  <c r="E47" i="29"/>
  <c r="F47" i="29" s="1"/>
  <c r="E10" i="29"/>
  <c r="F10" i="29" s="1"/>
  <c r="E26" i="29"/>
  <c r="F26" i="29" s="1"/>
  <c r="E42" i="29"/>
  <c r="F42" i="29" s="1"/>
  <c r="E58" i="29"/>
  <c r="F58" i="29" s="1"/>
  <c r="E21" i="29"/>
  <c r="F21" i="29" s="1"/>
  <c r="E37" i="29"/>
  <c r="F37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8" i="28" l="1"/>
  <c r="F6" i="28" s="1"/>
  <c r="E6" i="28"/>
  <c r="G8" i="3"/>
  <c r="G6" i="3" s="1"/>
  <c r="F6" i="3"/>
  <c r="F8" i="29"/>
  <c r="F6" i="29" s="1"/>
  <c r="E6" i="29"/>
  <c r="G8" i="1"/>
  <c r="G6" i="1" s="1"/>
  <c r="F6" i="1"/>
  <c r="B69" i="27" l="1"/>
  <c r="B70" i="27"/>
  <c r="B71" i="27"/>
  <c r="B72" i="27"/>
  <c r="B73" i="27"/>
  <c r="B74" i="27"/>
  <c r="B75" i="27"/>
  <c r="B76" i="27"/>
  <c r="B77" i="27"/>
  <c r="B78" i="27"/>
  <c r="B79" i="27"/>
  <c r="B80" i="27"/>
  <c r="B81" i="27"/>
  <c r="B82" i="27"/>
  <c r="B83" i="27"/>
  <c r="B84" i="27"/>
  <c r="B85" i="27"/>
  <c r="B86" i="27"/>
  <c r="B87" i="27"/>
  <c r="B88" i="27"/>
  <c r="B89" i="27"/>
  <c r="B90" i="27"/>
  <c r="B91" i="27"/>
  <c r="B92" i="27"/>
  <c r="B93" i="27"/>
  <c r="B94" i="27"/>
  <c r="B95" i="27"/>
  <c r="B96" i="27"/>
  <c r="B97" i="27"/>
  <c r="B98" i="27"/>
  <c r="B99" i="27"/>
  <c r="B100" i="27"/>
  <c r="B101" i="27"/>
  <c r="B102" i="27"/>
  <c r="B103" i="27"/>
  <c r="B104" i="27"/>
  <c r="B105" i="27"/>
  <c r="B106" i="27"/>
  <c r="B107" i="27"/>
  <c r="B108" i="27"/>
  <c r="B109" i="27"/>
  <c r="B110" i="27"/>
  <c r="B111" i="27"/>
  <c r="B112" i="27"/>
  <c r="B113" i="27"/>
  <c r="B114" i="27"/>
  <c r="B115" i="27"/>
  <c r="B116" i="27"/>
  <c r="B117" i="27"/>
  <c r="B118" i="27"/>
  <c r="G8" i="11" l="1"/>
  <c r="G15" i="11" l="1"/>
  <c r="H15" i="11" s="1"/>
  <c r="A116" i="27" l="1"/>
  <c r="A117" i="27"/>
  <c r="A118" i="27"/>
  <c r="A95" i="27"/>
  <c r="A96" i="27"/>
  <c r="A97" i="27"/>
  <c r="A98" i="27"/>
  <c r="A99" i="27"/>
  <c r="A100" i="27"/>
  <c r="A101" i="27"/>
  <c r="A102" i="27"/>
  <c r="A103" i="27"/>
  <c r="A104" i="27"/>
  <c r="A105" i="27"/>
  <c r="A106" i="27"/>
  <c r="A107" i="27"/>
  <c r="A108" i="27"/>
  <c r="A109" i="27"/>
  <c r="A110" i="27"/>
  <c r="A111" i="27"/>
  <c r="A112" i="27"/>
  <c r="A113" i="27"/>
  <c r="A114" i="27"/>
  <c r="A115" i="27"/>
  <c r="A70" i="27"/>
  <c r="A71" i="27"/>
  <c r="A72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A93" i="27"/>
  <c r="A94" i="27"/>
  <c r="A69" i="27"/>
  <c r="F67" i="26" l="1"/>
  <c r="A92" i="26"/>
  <c r="B92" i="26"/>
  <c r="A93" i="26"/>
  <c r="B93" i="26"/>
  <c r="A94" i="26"/>
  <c r="B94" i="26"/>
  <c r="A95" i="26"/>
  <c r="B95" i="26"/>
  <c r="A96" i="26"/>
  <c r="B96" i="26"/>
  <c r="A97" i="26"/>
  <c r="B97" i="26"/>
  <c r="A98" i="26"/>
  <c r="B98" i="26"/>
  <c r="A99" i="26"/>
  <c r="B99" i="26"/>
  <c r="A100" i="26"/>
  <c r="B100" i="26"/>
  <c r="A101" i="26"/>
  <c r="B101" i="26"/>
  <c r="A102" i="26"/>
  <c r="B102" i="26"/>
  <c r="A103" i="26"/>
  <c r="B103" i="26"/>
  <c r="A104" i="26"/>
  <c r="B104" i="26"/>
  <c r="A105" i="26"/>
  <c r="B105" i="26"/>
  <c r="A106" i="26"/>
  <c r="B106" i="26"/>
  <c r="A107" i="26"/>
  <c r="B107" i="26"/>
  <c r="A108" i="26"/>
  <c r="B108" i="26"/>
  <c r="A109" i="26"/>
  <c r="B109" i="26"/>
  <c r="A110" i="26"/>
  <c r="B110" i="26"/>
  <c r="A111" i="26"/>
  <c r="B111" i="26"/>
  <c r="A112" i="26"/>
  <c r="B112" i="26"/>
  <c r="A113" i="26"/>
  <c r="B113" i="26"/>
  <c r="A114" i="26"/>
  <c r="B114" i="26"/>
  <c r="A115" i="26"/>
  <c r="B115" i="26"/>
  <c r="A116" i="26"/>
  <c r="B116" i="26"/>
  <c r="A117" i="26"/>
  <c r="B117" i="26"/>
  <c r="A118" i="26"/>
  <c r="B118" i="26"/>
  <c r="A70" i="26"/>
  <c r="B70" i="26"/>
  <c r="A71" i="26"/>
  <c r="B71" i="26"/>
  <c r="A72" i="26"/>
  <c r="B72" i="26"/>
  <c r="A73" i="26"/>
  <c r="B73" i="26"/>
  <c r="A74" i="26"/>
  <c r="B74" i="26"/>
  <c r="A75" i="26"/>
  <c r="B75" i="26"/>
  <c r="A76" i="26"/>
  <c r="B76" i="26"/>
  <c r="A77" i="26"/>
  <c r="B77" i="26"/>
  <c r="A78" i="26"/>
  <c r="B78" i="26"/>
  <c r="A79" i="26"/>
  <c r="B79" i="26"/>
  <c r="A80" i="26"/>
  <c r="B80" i="26"/>
  <c r="A81" i="26"/>
  <c r="B81" i="26"/>
  <c r="A82" i="26"/>
  <c r="B82" i="26"/>
  <c r="A83" i="26"/>
  <c r="B83" i="26"/>
  <c r="A84" i="26"/>
  <c r="B84" i="26"/>
  <c r="A85" i="26"/>
  <c r="B85" i="26"/>
  <c r="A86" i="26"/>
  <c r="B86" i="26"/>
  <c r="A87" i="26"/>
  <c r="B87" i="26"/>
  <c r="A88" i="26"/>
  <c r="B88" i="26"/>
  <c r="A89" i="26"/>
  <c r="B89" i="26"/>
  <c r="A90" i="26"/>
  <c r="B90" i="26"/>
  <c r="A91" i="26"/>
  <c r="B91" i="26"/>
  <c r="B69" i="26"/>
  <c r="A69" i="26"/>
  <c r="E5" i="16" l="1"/>
  <c r="F8" i="11" l="1"/>
  <c r="H8" i="11" l="1"/>
  <c r="F6" i="11"/>
  <c r="F5" i="14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F5" i="16" l="1"/>
  <c r="H45" i="16" l="1"/>
  <c r="H18" i="16"/>
  <c r="H10" i="16"/>
  <c r="H20" i="16"/>
  <c r="H24" i="16"/>
  <c r="H25" i="16"/>
  <c r="H54" i="16"/>
  <c r="H29" i="16"/>
  <c r="H13" i="16"/>
  <c r="H15" i="16"/>
  <c r="H17" i="16"/>
  <c r="H46" i="16"/>
  <c r="H19" i="16"/>
  <c r="H7" i="16"/>
  <c r="H21" i="16"/>
  <c r="H52" i="16"/>
  <c r="H36" i="16"/>
  <c r="H32" i="16"/>
  <c r="H35" i="16"/>
  <c r="H9" i="16"/>
  <c r="H47" i="16"/>
  <c r="H23" i="16"/>
  <c r="H55" i="16"/>
  <c r="H11" i="16"/>
  <c r="H33" i="16"/>
  <c r="H43" i="16"/>
  <c r="H48" i="16"/>
  <c r="H53" i="16"/>
  <c r="H28" i="16"/>
  <c r="H37" i="16"/>
  <c r="H40" i="16"/>
  <c r="H42" i="16"/>
  <c r="H44" i="16"/>
  <c r="H49" i="16"/>
  <c r="H22" i="16"/>
  <c r="H26" i="16"/>
  <c r="H30" i="16"/>
  <c r="H31" i="16"/>
  <c r="H12" i="16"/>
  <c r="H34" i="16"/>
  <c r="H16" i="16"/>
  <c r="H50" i="16"/>
  <c r="H56" i="16"/>
  <c r="H41" i="16"/>
  <c r="H8" i="16"/>
  <c r="H51" i="16"/>
  <c r="H57" i="16"/>
  <c r="H39" i="16"/>
  <c r="H14" i="16"/>
  <c r="H38" i="16"/>
  <c r="G5" i="16"/>
  <c r="H5" i="16" l="1"/>
  <c r="D67" i="27"/>
  <c r="C67" i="27" l="1"/>
  <c r="G67" i="27" l="1"/>
  <c r="F67" i="27"/>
  <c r="E67" i="27"/>
  <c r="H67" i="27" l="1"/>
  <c r="E5" i="14"/>
  <c r="H5" i="14" l="1"/>
  <c r="G5" i="14" l="1"/>
  <c r="C67" i="26" l="1"/>
  <c r="D67" i="26"/>
  <c r="E67" i="26" s="1"/>
  <c r="G67" i="26" l="1"/>
  <c r="H67" i="26" l="1"/>
  <c r="G6" i="11" l="1"/>
  <c r="H6" i="11" s="1"/>
</calcChain>
</file>

<file path=xl/sharedStrings.xml><?xml version="1.0" encoding="utf-8"?>
<sst xmlns="http://schemas.openxmlformats.org/spreadsheetml/2006/main" count="1411" uniqueCount="405">
  <si>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</si>
  <si>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</si>
  <si>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</si>
  <si>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</si>
  <si>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</si>
  <si>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</si>
  <si>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</si>
  <si>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</si>
  <si>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</si>
  <si>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</si>
  <si>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</si>
  <si>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</si>
  <si>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</si>
  <si>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</si>
  <si>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</si>
  <si>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</si>
  <si>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</si>
  <si>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</si>
  <si>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</si>
  <si>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</si>
  <si>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</si>
  <si>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</si>
  <si>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</si>
  <si>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</si>
  <si>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</si>
  <si>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</si>
  <si>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</si>
  <si>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</si>
  <si>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</si>
  <si>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</si>
  <si>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</si>
  <si>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</si>
  <si>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</si>
  <si>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</si>
  <si>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</si>
  <si>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</si>
  <si>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</si>
  <si>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</si>
  <si>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</si>
  <si>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</si>
  <si>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</si>
  <si>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</si>
  <si>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</si>
  <si>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</si>
  <si>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t xml:space="preserve">Total </t>
  </si>
  <si>
    <t>C.80</t>
  </si>
  <si>
    <t>C.81</t>
  </si>
  <si>
    <t>C.82</t>
  </si>
  <si>
    <t>C.83</t>
  </si>
  <si>
    <t xml:space="preserve">Exportaciones          </t>
    <phoneticPr fontId="8" type="noConversion"/>
  </si>
  <si>
    <t xml:space="preserve">Importaciones </t>
    <phoneticPr fontId="8" type="noConversion"/>
  </si>
  <si>
    <t>PRODUCTOS IMPORTADOS</t>
  </si>
  <si>
    <t>Exportaciones No Tradicionales</t>
  </si>
  <si>
    <t>Masa Neta (t)</t>
  </si>
  <si>
    <t>Valor CIF (Miles USD)</t>
  </si>
  <si>
    <t>Valor FOB (Miles USD)</t>
  </si>
  <si>
    <t>Subpartida Nacional</t>
    <phoneticPr fontId="3" type="noConversion"/>
  </si>
  <si>
    <t xml:space="preserve">         (Peso Neto toneladas)</t>
    <phoneticPr fontId="11" type="noConversion"/>
  </si>
  <si>
    <t xml:space="preserve">          (Valor FOB Miles USD)</t>
    <phoneticPr fontId="11" type="noConversion"/>
  </si>
  <si>
    <t>Descripción/País Destino</t>
    <phoneticPr fontId="3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</si>
  <si>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</si>
  <si>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</si>
  <si>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</si>
  <si>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</si>
  <si>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</si>
  <si>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</si>
  <si>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</si>
  <si>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</si>
  <si>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</si>
  <si>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</si>
  <si>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</si>
  <si>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</si>
  <si>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</si>
  <si>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</si>
  <si>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</si>
  <si>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</si>
  <si>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</si>
  <si>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</si>
  <si>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</si>
  <si>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</si>
  <si>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</si>
  <si>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</si>
  <si>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</si>
  <si>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</si>
  <si>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</si>
  <si>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</si>
  <si>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</si>
  <si>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</si>
  <si>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</si>
  <si>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</si>
  <si>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0805210000</t>
  </si>
  <si>
    <t>0811909900</t>
  </si>
  <si>
    <t>2005991000</t>
  </si>
  <si>
    <t>2207100000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</si>
  <si>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</si>
  <si>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</si>
  <si>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</si>
  <si>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</si>
  <si>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</si>
  <si>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</si>
  <si>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</si>
  <si>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</si>
  <si>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</si>
  <si>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</si>
  <si>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</si>
  <si>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</si>
  <si>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</si>
  <si>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</si>
  <si>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</si>
  <si>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1801002000</t>
  </si>
  <si>
    <t>1805000000</t>
  </si>
  <si>
    <t>1806900000</t>
  </si>
  <si>
    <t>1804001100</t>
  </si>
  <si>
    <t>1803100000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</si>
  <si>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</si>
  <si>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</si>
  <si>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</si>
  <si>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</si>
  <si>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</si>
  <si>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</si>
  <si>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</si>
  <si>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</si>
  <si>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</si>
  <si>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</si>
  <si>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</si>
  <si>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</si>
  <si>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</si>
  <si>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</si>
  <si>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</si>
  <si>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</si>
  <si>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</si>
  <si>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</si>
  <si>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</si>
  <si>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</si>
  <si>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</si>
  <si>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</si>
  <si>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</si>
  <si>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</si>
  <si>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</si>
  <si>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</si>
  <si>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</si>
  <si>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</si>
  <si>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</si>
  <si>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</si>
  <si>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Corea Del Sur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</si>
  <si>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</si>
  <si>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</si>
  <si>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</si>
  <si>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</si>
  <si>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</si>
  <si>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</si>
  <si>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</si>
  <si>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</si>
  <si>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</si>
  <si>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</si>
  <si>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</si>
  <si>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</si>
  <si>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</si>
  <si>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</si>
  <si>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</si>
  <si>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</si>
  <si>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</si>
  <si>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</si>
  <si>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</si>
  <si>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</si>
  <si>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</si>
  <si>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</si>
  <si>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0713109020</t>
  </si>
  <si>
    <t>1901909000</t>
  </si>
  <si>
    <t>1901101000</t>
  </si>
  <si>
    <t>1005100000</t>
  </si>
  <si>
    <t>0906110000</t>
  </si>
  <si>
    <t>1208100000</t>
  </si>
  <si>
    <t>5201003000</t>
  </si>
  <si>
    <t>1704901000</t>
  </si>
  <si>
    <t>1108130000</t>
  </si>
  <si>
    <t>1703100000</t>
  </si>
  <si>
    <t>0805502200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</si>
  <si>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</si>
  <si>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</si>
  <si>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</si>
  <si>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</si>
  <si>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</si>
  <si>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</si>
  <si>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</si>
  <si>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</si>
  <si>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</si>
  <si>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</si>
  <si>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1404909090</t>
  </si>
  <si>
    <t>1107100000</t>
  </si>
  <si>
    <t>Turquía</t>
  </si>
  <si>
    <t>Sudáfrica</t>
  </si>
  <si>
    <t>1209919000</t>
  </si>
  <si>
    <t>1512111000</t>
  </si>
  <si>
    <t>Trigo s/m</t>
  </si>
  <si>
    <t>0713339200</t>
  </si>
  <si>
    <t>0805220000</t>
  </si>
  <si>
    <t>0814001000</t>
  </si>
  <si>
    <t>3301130000</t>
  </si>
  <si>
    <t>4101200000</t>
  </si>
  <si>
    <t>4403110000</t>
  </si>
  <si>
    <t>5102191000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</si>
  <si>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</si>
  <si>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</si>
  <si>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</si>
  <si>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</si>
  <si>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</si>
  <si>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</si>
  <si>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</si>
  <si>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</si>
  <si>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</si>
  <si>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</si>
  <si>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</si>
  <si>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</si>
  <si>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</si>
  <si>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</si>
  <si>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</si>
  <si>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Mandarinas (incluidas las tangerinas y satsumas)</t>
  </si>
  <si>
    <t>Cacao en grano, entero o partido, tostado</t>
  </si>
  <si>
    <t>Frijol canario excepto para siembra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</si>
  <si>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</si>
  <si>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</si>
  <si>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</si>
  <si>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</si>
  <si>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</si>
  <si>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Grasa lactea anhidra (butteroil)</t>
  </si>
  <si>
    <t>Arvejas partidas excepto para la siembra</t>
  </si>
  <si>
    <t>Fecula de papa (patata)</t>
  </si>
  <si>
    <t>Elaboración: MIDAGRI - DGESEP (DEIA)</t>
  </si>
  <si>
    <t>Los demas citricos</t>
  </si>
  <si>
    <t>Malasia</t>
  </si>
  <si>
    <t>Irlanda</t>
  </si>
  <si>
    <t>Vietnam</t>
  </si>
  <si>
    <t>Holanda</t>
  </si>
  <si>
    <t>Junio</t>
  </si>
  <si>
    <t>República Checa</t>
  </si>
  <si>
    <t xml:space="preserve">Taiwán </t>
  </si>
  <si>
    <t>Grano de soya</t>
  </si>
  <si>
    <t>2005993110</t>
  </si>
  <si>
    <t>2005993190</t>
  </si>
  <si>
    <t>.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</si>
  <si>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</si>
  <si>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</si>
  <si>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</si>
  <si>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</si>
  <si>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</si>
  <si>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</si>
  <si>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</si>
  <si>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</si>
  <si>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</si>
  <si>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</si>
  <si>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</si>
  <si>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</si>
  <si>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</si>
  <si>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</si>
  <si>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</si>
  <si>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</si>
  <si>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</si>
  <si>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Manteca de cacao con un índice de acidez expresado en ácido oleico superior a 1 % pero inferior o igual a 1.65 %</t>
  </si>
  <si>
    <t>Las demás semillas de hortalizas</t>
  </si>
  <si>
    <t>Cacao en polvo sin adición de azúcar ni otro edulcorante</t>
  </si>
  <si>
    <t>Las demás preparaciones compuestas cuyo grado alcohólico volumétrico sea inferior o igual al 0.5 % vol, para la elaboración de bebidas</t>
  </si>
  <si>
    <t>Los demás frutas, incluida las mezclas, y otros frutos y demás partes comestibles de plantas, preparados o conservados de otro modo, incluso con adición de azúcar u otro edulcorante o alcohol</t>
  </si>
  <si>
    <t>Los demás pimientos de la especie annuum</t>
  </si>
  <si>
    <t>Cortezas de limón (limón sutil, limón común, limón criollo) (citrus aurantifolia)</t>
  </si>
  <si>
    <t>Clementinas, frescas o secas</t>
  </si>
  <si>
    <t>Los demás complementos y suplementos alimenticios</t>
  </si>
  <si>
    <t>Los demás chocolate y demás preparaciones alimenticias que contengan cacao</t>
  </si>
  <si>
    <t>Melaza de caña</t>
  </si>
  <si>
    <t>Manteca de cacao con un índice de acidez expresado en ácido oleico inferior o igual a 1 %</t>
  </si>
  <si>
    <t>Manteca de cacao con un índice de acidez expresado en ácido oleico superior a 1.65 %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</si>
  <si>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</si>
  <si>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</si>
  <si>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</si>
  <si>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</si>
  <si>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</si>
  <si>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</si>
  <si>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</si>
  <si>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</si>
  <si>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Canela (cinnamomum zeylanicum blume), sin triturar ni pulverizar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</si>
  <si>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</si>
  <si>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</si>
  <si>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</si>
  <si>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</si>
  <si>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</si>
  <si>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</si>
  <si>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Leche y nata (crema), en polvo, gránulos o demás formas sólidas, los demás con un contenido de materias grasas inferior o igual al 1,5 % en peso</t>
  </si>
  <si>
    <t>Papas preparadas o conservadas, congeladas</t>
  </si>
  <si>
    <t>Extractos, esencias y concentrados de café</t>
  </si>
  <si>
    <t>Aceite de soya en bruto, incluso desgomado</t>
  </si>
  <si>
    <t>Fórmulas lácteas para niños de hasta 12 meses de edad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</si>
  <si>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</si>
  <si>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</si>
  <si>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</si>
  <si>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Aceite de girasol en bruto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</si>
  <si>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</si>
  <si>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</si>
  <si>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</si>
  <si>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</si>
  <si>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</si>
  <si>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</si>
  <si>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Premezclas para la alimentación de los animales</t>
  </si>
  <si>
    <t>Pelo fino de alpaca o de llama (incluido el guanaco), sin cardar ni peinar</t>
  </si>
  <si>
    <t>Cueros y pieles enteros de bovino, de peso unitario inferior o igual a 8 kg para los secos, a 10 kg para los salados secos y a 16 kg para los frescos</t>
  </si>
  <si>
    <t>Arroz semiblanqueado o blanqueado, incluso pulido o glaseado</t>
  </si>
  <si>
    <t>Maíz para siembra</t>
  </si>
  <si>
    <t>Los demás alimentos para perros o gatos, acondicionados para la venta al por menor</t>
  </si>
  <si>
    <t>Los demás productos vegetales no expresados ni comprendidos en otra parte</t>
  </si>
  <si>
    <t>Algodón sin cardar ni peinar de longitud de fibra superior a 28.57 mm pero inferior o igual a 34.92 mm</t>
  </si>
  <si>
    <t>Las demás madera de pino aserrada o desbastada longitudinalmente, de espesor superior a 6 mm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</si>
  <si>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</si>
  <si>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</si>
  <si>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</si>
  <si>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</si>
  <si>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Madera en bruto de coníferas tratada con pintura u otros agentes de conservación</t>
  </si>
  <si>
    <t>Algodón sin cardar ni peinar de longitud de fibra superior a 22.22 mm pero inferior o igual a 28.57 mm</t>
  </si>
  <si>
    <t>Venezuela</t>
  </si>
  <si>
    <t>Nigeria</t>
  </si>
  <si>
    <t>Perú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</si>
  <si>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</si>
  <si>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</si>
  <si>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</si>
  <si>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</si>
  <si>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</si>
  <si>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</si>
  <si>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</si>
  <si>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</si>
  <si>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</si>
  <si>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</si>
  <si>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</si>
  <si>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</si>
  <si>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</si>
  <si>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Israel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</si>
  <si>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</si>
  <si>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</si>
  <si>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</si>
  <si>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>Ucrania</t>
  </si>
  <si>
    <t>Hungría</t>
  </si>
  <si>
    <t>continúa C.83</t>
  </si>
  <si>
    <t>Kenia</t>
  </si>
  <si>
    <t xml:space="preserve">          (Valor FOB Miles USD)</t>
    <phoneticPr fontId="10" type="noConversion"/>
  </si>
  <si>
    <t>Par. %</t>
  </si>
  <si>
    <t>Contribucion PP</t>
  </si>
  <si>
    <t>2024/2023</t>
  </si>
  <si>
    <t>País de destino</t>
  </si>
  <si>
    <t>C.86  PERÚ: IMPORTACIONES AGRARIAS, CONTRIBUCIÓN EN PUNTOS PORCENTUALES POR SUBPARTIDAS NACIONALES, 2023 - 2024</t>
  </si>
  <si>
    <t>Filipinas</t>
  </si>
  <si>
    <t>Estonia</t>
  </si>
  <si>
    <t>Bahamas</t>
  </si>
  <si>
    <t>Preparaciones para la alimentación de animales</t>
  </si>
  <si>
    <t>Bananas incluidos plátanos tipo "cavendish valery" frescos</t>
  </si>
  <si>
    <t xml:space="preserve">          ENERO-JUNIO 2023-2024</t>
  </si>
  <si>
    <t xml:space="preserve">         ENERO-JUNIO 2024</t>
  </si>
  <si>
    <t>Enero-Junio</t>
  </si>
  <si>
    <t>Argelia</t>
  </si>
  <si>
    <t xml:space="preserve">Perú: Exportaciones agrarias, contribución en puntos porcentuales por subpartidas nacionales, 2023 – 2024 (Valor FOB Miles USD)	</t>
  </si>
  <si>
    <t>Perú: exportaciones agrarias, contribución en puntos porcentuales por país de destino, 2023 – 2024 (Valor FOB Miles USD)</t>
  </si>
  <si>
    <t>Perú: Importaciones agrarias, contribución en puntos porcentuales por subpartidas nacionales, 2023 – 2024 (Valor FOB Miles USD)</t>
  </si>
  <si>
    <t>Perú: Importaciones agrarias, contribución en puntos porcentuales por país de origen, 2023 – 2024 (Valor FOB Miles USD)</t>
  </si>
  <si>
    <t>Perú: Exportaciones e Importaciones Agrarias según año,  Enero-Junio 2019 - 2024</t>
  </si>
  <si>
    <t>Perú: Balanza comercial agraria por principales subpartida nacional,  Enero-Junio 2023 - 2024</t>
  </si>
  <si>
    <t>Perú: Balanza comercial agraria por pais destino/origen,  Enero-Junio 2024</t>
  </si>
  <si>
    <t>Perú: Exportaciones agrarias tradicionales y no tradicionales por subpartida nacional,  Enero-Junio 2023 - 2024</t>
  </si>
  <si>
    <t>Perú: Exportaciones agrarias por subpartida nacional, 2023 - 2024 (Peso Neto toneladas)</t>
  </si>
  <si>
    <t>Perú: Exportaciones agrarias por subpartida nacional, 2023 - 2024 (Valor FOB Miles USD)</t>
  </si>
  <si>
    <t>Perú: Exportaciones agrarias por país destino,  Enero-Junio 2023 - 2024</t>
  </si>
  <si>
    <t>Perú: Exportaciones agrarias por subpartida nacional según país destino,  Enero-Junio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</si>
  <si>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</si>
  <si>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</si>
  <si>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Importaciones agrarias por país de origen,  Enero-Junio 2023 - 2024</t>
  </si>
  <si>
    <t>Perú: Importaciones agrarias por subpartida nacional según país de origen,  Enero-Junio 2023 - 2024</t>
  </si>
  <si>
    <t xml:space="preserve">                --</t>
  </si>
  <si>
    <t xml:space="preserve">          --</t>
  </si>
  <si>
    <t xml:space="preserve">      --</t>
  </si>
  <si>
    <t xml:space="preserve">            --</t>
  </si>
  <si>
    <r>
      <t>r</t>
    </r>
    <r>
      <rPr>
        <sz val="6"/>
        <rFont val="Arial Narrow"/>
        <family val="2"/>
      </rPr>
      <t xml:space="preserve"> Revisada</t>
    </r>
  </si>
  <si>
    <t xml:space="preserve">         (Peso Neto tonelada)</t>
  </si>
  <si>
    <t>C.74  PERÚ: EXPORTACIONES E IMPORTACIONES AGRARIAS SEGÚN AÑO,  ENERO-JUNIO 2019-2024</t>
  </si>
  <si>
    <t>Alcohol etílico sin desnaturalizar con grado alcohólico volumétrico superior o igual al 80% vol</t>
  </si>
  <si>
    <t>Manteca de cacao con un índice de acidez expresado en ácido oleico superior a 1.65%</t>
  </si>
  <si>
    <t>Manteca de cacao con un índice de acidez expresado en ácido oleico inferior o igual 1%</t>
  </si>
  <si>
    <t>Manteca de cacao con un índice de acidez expresado en ácido oleico superior a 1% pero inferior o igual a 1.65%</t>
  </si>
  <si>
    <t>Manteca de cacao con un índice de acidez expresado en ácido oleico inferior o igual a 1%</t>
  </si>
  <si>
    <t>Las demás preparaciones compuestas cuyo grado alcohólico volumétrico sea inferior o igual al 0.5% vol, para la elaboración de bebidas</t>
  </si>
  <si>
    <t>C.80  PERÚ: EXPORTACIONES AGRARIAS, CONTRIBUCIÓN EN PUNTOS PORCENTUALES POR SUBPARTIDAS NACIONALES, 2023-2024</t>
  </si>
  <si>
    <t>Los demás frutas, incluida las mezclas, y otros frutos y demás partes comestibles de plantas, prep. o conservados de otro modo, incluso con adición de azúcar u otro edulcorante o alcohol</t>
  </si>
  <si>
    <t>C.82  PERÚ: EXPORTACIONES AGRARIAS POR PAÍS DESTINO,  ENERO-JUNIO 2023-2024</t>
  </si>
  <si>
    <t>C.81  PERÚ: EXPORTACIONES AGRARIAS, CONTRIBUCIÓN EN PUNTOS PORCENTUALES POR PAÍS DE DESTINO, 2023-2024</t>
  </si>
  <si>
    <t>Participación %</t>
  </si>
  <si>
    <t xml:space="preserve">          (Valor FOB Miles USD)</t>
  </si>
  <si>
    <t>C.83  PERÚ: EXPORTACIONES AGRARIAS POR SUBPARTIDA NACIONAL SEGÚN PAÍS DESTINO,  ENERO-JUNIO 2023-2024</t>
  </si>
  <si>
    <t>Leche y nata (crema), en polvo, gránulos o demás formas sólidas, los demás con un contenido de materias grasas inferior o igual al 1,5% en peso</t>
  </si>
  <si>
    <t>Leche y nata (crema), en polvo, gránulos o demás formas sólidas, las demás con contenido materias grasas superior o igual al 26% en peso, sobre producto seco, sin azúcar ni otro edulcorante.</t>
  </si>
  <si>
    <t>Part. %</t>
  </si>
  <si>
    <t>Los demás aceite de palma y sus fracciones, incluso refinado, sin modificar químicamente</t>
  </si>
  <si>
    <t>Contri-   bucion PP</t>
  </si>
  <si>
    <t>Algodón sin cardar ni peinar de longitud de fibra superior a 28.57 mm, inferior o igual a 34.92 mm</t>
  </si>
  <si>
    <t>Las demás madera de pino aserrada o desbastada longitudinalmente, espesor superior a 6 mm</t>
  </si>
  <si>
    <t>Las demás prep. para la alimentación de lactantes o niños de corta edad, acondicionadas para la venta al por menor, a base de harina, sémola, almidón, fécula o extracto de malta</t>
  </si>
  <si>
    <t>Algodón sin cardar ni peinar, longitud fibra superior a 22.22 mm pero inferior o igual a 28.57 mm</t>
  </si>
  <si>
    <t>Contribucion       PP</t>
  </si>
  <si>
    <t>C.87  PERÚ: IMPORTACIONES AGRARIAS, CONTRIBUCIÓN EN PUNTOS PORCENTUALES POR PAÍS DE ORIGEN, 2023-2024</t>
  </si>
  <si>
    <t>C.88  PERÚ: IMPORTACIONES AGRARIAS POR PAÍS DE ORIGEN,  ENERO-JUNIO 2023-2024</t>
  </si>
  <si>
    <t>Part. %
2024</t>
  </si>
  <si>
    <t>C.89  PERÚ: IMPORTACIONES AGRARIAS POR SUBPARTIDA NACIONAL SEGÚN PAÍS DE ORIGEN,  ENERO-JUNIO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</si>
</sst>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  <numFmt numFmtId="179" formatCode="0.0__"/>
    <numFmt numFmtId="180" formatCode="0.0%"/>
    <numFmt numFmtId="181" formatCode="0.0%______"/>
    <numFmt numFmtId="182" formatCode="0.0%____"/>
    <numFmt numFmtId="183" formatCode="0.0%__"/>
  </numFmts>
  <fonts count="5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4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0" borderId="0"/>
    <xf numFmtId="167" fontId="5" fillId="0" borderId="0"/>
    <xf numFmtId="168" fontId="9" fillId="0" borderId="0"/>
    <xf numFmtId="0" fontId="4" fillId="0" borderId="0"/>
    <xf numFmtId="0" fontId="7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9" fontId="2" fillId="0" borderId="0" applyFont="0" applyFill="0" applyBorder="0" applyAlignment="0" applyProtection="0"/>
  </cellStyleXfs>
  <cellXfs count="312">
    <xf numFmtId="0" fontId="0" fillId="0" borderId="0" xfId="0"/>
    <xf numFmtId="0" fontId="12" fillId="0" borderId="0" xfId="0" applyFont="1" applyAlignment="1">
      <alignment horizontal="left" vertical="center"/>
    </xf>
    <xf numFmtId="3" fontId="14" fillId="0" borderId="0" xfId="33" applyNumberFormat="1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vertical="center"/>
    </xf>
    <xf numFmtId="3" fontId="14" fillId="0" borderId="0" xfId="0" applyNumberFormat="1" applyFont="1"/>
    <xf numFmtId="1" fontId="13" fillId="3" borderId="1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167" fontId="16" fillId="0" borderId="0" xfId="0" applyNumberFormat="1" applyFont="1" applyAlignment="1">
      <alignment horizontal="left" vertical="center"/>
    </xf>
    <xf numFmtId="3" fontId="17" fillId="0" borderId="0" xfId="0" applyNumberFormat="1" applyFont="1"/>
    <xf numFmtId="0" fontId="17" fillId="0" borderId="0" xfId="0" applyFont="1"/>
    <xf numFmtId="167" fontId="17" fillId="0" borderId="0" xfId="36" applyFont="1" applyAlignment="1">
      <alignment horizontal="left" vertical="center"/>
    </xf>
    <xf numFmtId="165" fontId="14" fillId="0" borderId="0" xfId="33" applyNumberFormat="1" applyFont="1" applyAlignment="1">
      <alignment vertical="center"/>
    </xf>
    <xf numFmtId="0" fontId="14" fillId="0" borderId="0" xfId="33" applyNumberFormat="1" applyFont="1" applyAlignment="1">
      <alignment vertical="center" wrapText="1"/>
    </xf>
    <xf numFmtId="169" fontId="14" fillId="0" borderId="0" xfId="33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164" fontId="17" fillId="0" borderId="0" xfId="33" applyNumberFormat="1" applyFont="1" applyAlignment="1">
      <alignment vertical="center"/>
    </xf>
    <xf numFmtId="0" fontId="17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/>
    </xf>
    <xf numFmtId="0" fontId="36" fillId="0" borderId="0" xfId="0" applyFont="1"/>
    <xf numFmtId="3" fontId="36" fillId="0" borderId="0" xfId="0" applyNumberFormat="1" applyFont="1"/>
    <xf numFmtId="0" fontId="14" fillId="0" borderId="0" xfId="0" applyFont="1" applyAlignment="1">
      <alignment horizontal="center" vertical="center"/>
    </xf>
    <xf numFmtId="3" fontId="35" fillId="0" borderId="0" xfId="0" applyNumberFormat="1" applyFont="1"/>
    <xf numFmtId="0" fontId="1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166" fontId="17" fillId="0" borderId="0" xfId="0" applyNumberFormat="1" applyFont="1" applyAlignment="1">
      <alignment horizontal="right"/>
    </xf>
    <xf numFmtId="0" fontId="35" fillId="0" borderId="0" xfId="0" applyFont="1" applyAlignment="1">
      <alignment wrapText="1"/>
    </xf>
    <xf numFmtId="166" fontId="17" fillId="0" borderId="0" xfId="0" applyNumberFormat="1" applyFont="1"/>
    <xf numFmtId="166" fontId="35" fillId="0" borderId="0" xfId="0" applyNumberFormat="1" applyFont="1"/>
    <xf numFmtId="0" fontId="17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167" fontId="17" fillId="0" borderId="0" xfId="36" applyFont="1" applyAlignment="1">
      <alignment vertical="center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7" fillId="0" borderId="14" xfId="0" applyFont="1" applyBorder="1" applyAlignment="1">
      <alignment vertical="center"/>
    </xf>
    <xf numFmtId="0" fontId="37" fillId="0" borderId="0" xfId="0" applyFont="1"/>
    <xf numFmtId="0" fontId="14" fillId="3" borderId="0" xfId="33" applyNumberFormat="1" applyFont="1" applyFill="1" applyAlignment="1">
      <alignment horizontal="center" vertical="center"/>
    </xf>
    <xf numFmtId="0" fontId="35" fillId="3" borderId="0" xfId="0" applyFont="1" applyFill="1" applyAlignment="1">
      <alignment horizontal="left"/>
    </xf>
    <xf numFmtId="0" fontId="35" fillId="3" borderId="0" xfId="0" applyFont="1" applyFill="1"/>
    <xf numFmtId="0" fontId="35" fillId="0" borderId="0" xfId="0" applyFont="1" applyAlignment="1">
      <alignment horizontal="center" vertical="center"/>
    </xf>
    <xf numFmtId="0" fontId="14" fillId="3" borderId="0" xfId="0" applyFont="1" applyFill="1"/>
    <xf numFmtId="0" fontId="14" fillId="3" borderId="0" xfId="0" applyFont="1" applyFill="1" applyAlignment="1">
      <alignment horizontal="left"/>
    </xf>
    <xf numFmtId="170" fontId="14" fillId="0" borderId="2" xfId="33" applyNumberFormat="1" applyFont="1" applyBorder="1" applyAlignment="1">
      <alignment vertical="center"/>
    </xf>
    <xf numFmtId="3" fontId="13" fillId="0" borderId="0" xfId="0" applyNumberFormat="1" applyFont="1" applyAlignment="1">
      <alignment horizontal="right" vertical="center"/>
    </xf>
    <xf numFmtId="171" fontId="13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vertical="center"/>
    </xf>
    <xf numFmtId="1" fontId="15" fillId="0" borderId="0" xfId="0" applyNumberFormat="1" applyFont="1" applyAlignment="1">
      <alignment horizontal="center" vertical="center"/>
    </xf>
    <xf numFmtId="172" fontId="14" fillId="0" borderId="0" xfId="33" applyNumberFormat="1" applyFont="1" applyAlignment="1">
      <alignment horizontal="right" vertical="center"/>
    </xf>
    <xf numFmtId="169" fontId="14" fillId="0" borderId="0" xfId="0" applyNumberFormat="1" applyFont="1" applyAlignment="1">
      <alignment horizontal="right" vertical="center"/>
    </xf>
    <xf numFmtId="166" fontId="39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169" fontId="14" fillId="0" borderId="1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2" fillId="3" borderId="0" xfId="0" applyFont="1" applyFill="1"/>
    <xf numFmtId="171" fontId="14" fillId="0" borderId="0" xfId="0" applyNumberFormat="1" applyFont="1"/>
    <xf numFmtId="171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71" fontId="14" fillId="0" borderId="0" xfId="0" applyNumberFormat="1" applyFont="1" applyAlignment="1">
      <alignment horizontal="right" vertical="center"/>
    </xf>
    <xf numFmtId="0" fontId="12" fillId="0" borderId="0" xfId="0" applyFont="1"/>
    <xf numFmtId="169" fontId="14" fillId="0" borderId="0" xfId="0" applyNumberFormat="1" applyFont="1"/>
    <xf numFmtId="174" fontId="14" fillId="0" borderId="0" xfId="0" applyNumberFormat="1" applyFont="1" applyAlignment="1">
      <alignment vertical="center"/>
    </xf>
    <xf numFmtId="3" fontId="14" fillId="0" borderId="0" xfId="33" applyNumberFormat="1" applyFont="1" applyAlignment="1">
      <alignment horizontal="left" vertical="center"/>
    </xf>
    <xf numFmtId="175" fontId="14" fillId="0" borderId="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18" borderId="0" xfId="33" applyNumberFormat="1" applyFont="1" applyFill="1" applyAlignment="1">
      <alignment horizontal="left" vertical="center"/>
    </xf>
    <xf numFmtId="3" fontId="14" fillId="0" borderId="0" xfId="33" applyNumberFormat="1" applyFont="1" applyAlignment="1">
      <alignment vertical="center"/>
    </xf>
    <xf numFmtId="168" fontId="17" fillId="0" borderId="0" xfId="37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0" fontId="17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166" fontId="17" fillId="0" borderId="0" xfId="33" applyNumberFormat="1" applyFont="1" applyAlignment="1">
      <alignment vertical="center"/>
    </xf>
    <xf numFmtId="165" fontId="13" fillId="0" borderId="13" xfId="30" applyNumberFormat="1" applyFont="1" applyFill="1" applyBorder="1" applyAlignment="1">
      <alignment horizontal="center" vertical="center" wrapText="1"/>
    </xf>
    <xf numFmtId="0" fontId="13" fillId="0" borderId="13" xfId="30" applyFont="1" applyFill="1" applyBorder="1" applyAlignment="1">
      <alignment horizontal="center" vertical="center" wrapText="1"/>
    </xf>
    <xf numFmtId="1" fontId="13" fillId="0" borderId="13" xfId="30" applyNumberFormat="1" applyFont="1" applyFill="1" applyBorder="1" applyAlignment="1">
      <alignment horizontal="center" vertical="center"/>
    </xf>
    <xf numFmtId="9" fontId="13" fillId="0" borderId="13" xfId="30" applyNumberFormat="1" applyFont="1" applyFill="1" applyBorder="1" applyAlignment="1">
      <alignment horizontal="center" vertical="center" wrapText="1"/>
    </xf>
    <xf numFmtId="176" fontId="14" fillId="0" borderId="0" xfId="33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6" fontId="14" fillId="3" borderId="0" xfId="33" applyNumberFormat="1" applyFont="1" applyFill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177" fontId="14" fillId="0" borderId="0" xfId="0" applyNumberFormat="1" applyFont="1" applyAlignment="1">
      <alignment horizontal="center" vertical="top" wrapText="1"/>
    </xf>
    <xf numFmtId="169" fontId="13" fillId="0" borderId="0" xfId="33" applyNumberFormat="1" applyFont="1" applyAlignment="1">
      <alignment vertical="center"/>
    </xf>
    <xf numFmtId="169" fontId="14" fillId="0" borderId="0" xfId="33" applyNumberFormat="1" applyFont="1" applyAlignment="1">
      <alignment horizontal="right" vertical="center"/>
    </xf>
    <xf numFmtId="169" fontId="13" fillId="18" borderId="0" xfId="33" applyNumberFormat="1" applyFont="1" applyFill="1" applyAlignment="1">
      <alignment vertical="center"/>
    </xf>
    <xf numFmtId="49" fontId="13" fillId="0" borderId="0" xfId="38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178" fontId="13" fillId="0" borderId="0" xfId="0" applyNumberFormat="1" applyFont="1"/>
    <xf numFmtId="169" fontId="13" fillId="0" borderId="0" xfId="0" applyNumberFormat="1" applyFont="1"/>
    <xf numFmtId="172" fontId="1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3" fontId="43" fillId="0" borderId="0" xfId="33" applyNumberFormat="1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49" fontId="14" fillId="0" borderId="28" xfId="0" applyNumberFormat="1" applyFont="1" applyBorder="1" applyAlignment="1">
      <alignment vertical="top"/>
    </xf>
    <xf numFmtId="0" fontId="14" fillId="0" borderId="28" xfId="0" applyFont="1" applyBorder="1"/>
    <xf numFmtId="174" fontId="14" fillId="0" borderId="28" xfId="0" applyNumberFormat="1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49" fontId="14" fillId="0" borderId="28" xfId="0" applyNumberFormat="1" applyFont="1" applyBorder="1" applyAlignment="1">
      <alignment horizontal="center" vertical="top"/>
    </xf>
    <xf numFmtId="0" fontId="4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41" fillId="0" borderId="0" xfId="0" applyFont="1" applyAlignment="1">
      <alignment vertical="center"/>
    </xf>
    <xf numFmtId="3" fontId="14" fillId="0" borderId="0" xfId="0" applyNumberFormat="1" applyFont="1" applyAlignment="1">
      <alignment horizontal="right"/>
    </xf>
    <xf numFmtId="0" fontId="14" fillId="0" borderId="0" xfId="33" applyNumberFormat="1" applyFont="1" applyFill="1" applyAlignment="1">
      <alignment horizontal="center" vertical="center"/>
    </xf>
    <xf numFmtId="176" fontId="14" fillId="0" borderId="0" xfId="33" applyNumberFormat="1" applyFont="1" applyFill="1" applyAlignment="1">
      <alignment horizontal="right" vertical="center"/>
    </xf>
    <xf numFmtId="0" fontId="35" fillId="18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0" fontId="17" fillId="18" borderId="0" xfId="0" applyFont="1" applyFill="1" applyAlignment="1">
      <alignment vertical="center"/>
    </xf>
    <xf numFmtId="0" fontId="12" fillId="18" borderId="0" xfId="0" applyFont="1" applyFill="1" applyAlignment="1">
      <alignment vertical="center"/>
    </xf>
    <xf numFmtId="0" fontId="14" fillId="18" borderId="0" xfId="0" applyFont="1" applyFill="1" applyAlignment="1">
      <alignment horizontal="center"/>
    </xf>
    <xf numFmtId="0" fontId="35" fillId="18" borderId="0" xfId="0" applyFont="1" applyFill="1"/>
    <xf numFmtId="0" fontId="12" fillId="3" borderId="0" xfId="0" applyFont="1" applyFill="1" applyAlignment="1">
      <alignment horizontal="left" vertical="center"/>
    </xf>
    <xf numFmtId="0" fontId="35" fillId="3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3" fontId="14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right" vertical="top"/>
    </xf>
    <xf numFmtId="3" fontId="14" fillId="0" borderId="28" xfId="0" applyNumberFormat="1" applyFont="1" applyBorder="1" applyAlignment="1">
      <alignment horizontal="right" vertical="top"/>
    </xf>
    <xf numFmtId="179" fontId="14" fillId="0" borderId="0" xfId="0" applyNumberFormat="1" applyFont="1" applyAlignment="1">
      <alignment horizontal="right" vertical="center"/>
    </xf>
    <xf numFmtId="3" fontId="14" fillId="0" borderId="28" xfId="33" applyNumberFormat="1" applyFont="1" applyBorder="1" applyAlignment="1">
      <alignment horizontal="center" vertical="center"/>
    </xf>
    <xf numFmtId="0" fontId="35" fillId="0" borderId="28" xfId="0" applyFont="1" applyBorder="1" applyAlignment="1">
      <alignment vertical="center"/>
    </xf>
    <xf numFmtId="0" fontId="44" fillId="18" borderId="0" xfId="0" applyFont="1" applyFill="1"/>
    <xf numFmtId="3" fontId="14" fillId="18" borderId="0" xfId="0" applyNumberFormat="1" applyFont="1" applyFill="1"/>
    <xf numFmtId="0" fontId="14" fillId="18" borderId="0" xfId="0" applyFont="1" applyFill="1"/>
    <xf numFmtId="0" fontId="12" fillId="18" borderId="0" xfId="0" applyFont="1" applyFill="1"/>
    <xf numFmtId="0" fontId="45" fillId="18" borderId="0" xfId="0" applyFont="1" applyFill="1"/>
    <xf numFmtId="169" fontId="14" fillId="18" borderId="0" xfId="33" applyNumberFormat="1" applyFont="1" applyFill="1" applyAlignment="1">
      <alignment horizontal="left" vertical="center"/>
    </xf>
    <xf numFmtId="169" fontId="14" fillId="18" borderId="0" xfId="33" applyNumberFormat="1" applyFont="1" applyFill="1" applyAlignment="1">
      <alignment horizontal="right" vertical="center"/>
    </xf>
    <xf numFmtId="166" fontId="14" fillId="0" borderId="0" xfId="0" applyNumberFormat="1" applyFont="1" applyAlignment="1">
      <alignment horizontal="right"/>
    </xf>
    <xf numFmtId="3" fontId="14" fillId="0" borderId="28" xfId="33" applyNumberFormat="1" applyFont="1" applyBorder="1" applyAlignment="1">
      <alignment horizontal="right" vertical="center"/>
    </xf>
    <xf numFmtId="3" fontId="14" fillId="0" borderId="0" xfId="33" applyNumberFormat="1" applyFont="1" applyBorder="1" applyAlignment="1">
      <alignment horizontal="left" vertical="center"/>
    </xf>
    <xf numFmtId="0" fontId="12" fillId="0" borderId="28" xfId="0" applyFont="1" applyBorder="1" applyAlignment="1">
      <alignment horizontal="center" vertical="center"/>
    </xf>
    <xf numFmtId="49" fontId="14" fillId="0" borderId="28" xfId="0" applyNumberFormat="1" applyFont="1" applyBorder="1" applyAlignment="1">
      <alignment vertical="top" wrapText="1"/>
    </xf>
    <xf numFmtId="0" fontId="46" fillId="0" borderId="0" xfId="0" applyFont="1" applyAlignment="1">
      <alignment horizontal="right" vertical="center"/>
    </xf>
    <xf numFmtId="169" fontId="14" fillId="0" borderId="28" xfId="0" applyNumberFormat="1" applyFont="1" applyBorder="1"/>
    <xf numFmtId="0" fontId="46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174" fontId="14" fillId="0" borderId="0" xfId="0" applyNumberFormat="1" applyFont="1"/>
    <xf numFmtId="174" fontId="14" fillId="3" borderId="0" xfId="0" applyNumberFormat="1" applyFont="1" applyFill="1"/>
    <xf numFmtId="174" fontId="14" fillId="3" borderId="28" xfId="0" applyNumberFormat="1" applyFont="1" applyFill="1" applyBorder="1"/>
    <xf numFmtId="174" fontId="14" fillId="0" borderId="0" xfId="0" applyNumberFormat="1" applyFont="1" applyAlignment="1">
      <alignment horizontal="center" vertical="center"/>
    </xf>
    <xf numFmtId="0" fontId="46" fillId="0" borderId="0" xfId="0" applyFont="1" applyAlignment="1">
      <alignment vertical="center"/>
    </xf>
    <xf numFmtId="177" fontId="14" fillId="0" borderId="28" xfId="0" applyNumberFormat="1" applyFont="1" applyBorder="1" applyAlignment="1">
      <alignment vertical="top" wrapText="1"/>
    </xf>
    <xf numFmtId="0" fontId="46" fillId="0" borderId="28" xfId="0" applyFont="1" applyBorder="1" applyAlignment="1">
      <alignment vertical="center"/>
    </xf>
    <xf numFmtId="0" fontId="15" fillId="20" borderId="11" xfId="0" applyFont="1" applyFill="1" applyBorder="1" applyAlignment="1">
      <alignment horizontal="center" vertical="center"/>
    </xf>
    <xf numFmtId="1" fontId="13" fillId="20" borderId="11" xfId="30" applyNumberFormat="1" applyFont="1" applyFill="1" applyBorder="1" applyAlignment="1">
      <alignment horizontal="center" vertical="center"/>
    </xf>
    <xf numFmtId="1" fontId="13" fillId="20" borderId="11" xfId="0" applyNumberFormat="1" applyFont="1" applyFill="1" applyBorder="1" applyAlignment="1">
      <alignment horizontal="center" vertical="center"/>
    </xf>
    <xf numFmtId="169" fontId="47" fillId="19" borderId="0" xfId="33" applyNumberFormat="1" applyFont="1" applyFill="1" applyAlignment="1">
      <alignment vertical="center"/>
    </xf>
    <xf numFmtId="1" fontId="47" fillId="20" borderId="11" xfId="30" applyNumberFormat="1" applyFont="1" applyFill="1" applyBorder="1" applyAlignment="1">
      <alignment horizontal="center" vertical="center"/>
    </xf>
    <xf numFmtId="0" fontId="13" fillId="20" borderId="11" xfId="0" applyFont="1" applyFill="1" applyBorder="1" applyAlignment="1">
      <alignment horizontal="center" vertical="center" wrapText="1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3" fontId="13" fillId="19" borderId="8" xfId="0" applyNumberFormat="1" applyFont="1" applyFill="1" applyBorder="1" applyAlignment="1">
      <alignment horizontal="right" vertical="center"/>
    </xf>
    <xf numFmtId="171" fontId="13" fillId="19" borderId="8" xfId="0" applyNumberFormat="1" applyFont="1" applyFill="1" applyBorder="1" applyAlignment="1">
      <alignment horizontal="right" vertical="center"/>
    </xf>
    <xf numFmtId="0" fontId="48" fillId="19" borderId="28" xfId="33" applyNumberFormat="1" applyFont="1" applyFill="1" applyBorder="1" applyAlignment="1">
      <alignment horizontal="center" vertical="center"/>
    </xf>
    <xf numFmtId="176" fontId="47" fillId="19" borderId="28" xfId="33" applyNumberFormat="1" applyFont="1" applyFill="1" applyBorder="1" applyAlignment="1">
      <alignment horizontal="right" vertical="center"/>
    </xf>
    <xf numFmtId="166" fontId="13" fillId="20" borderId="11" xfId="0" applyNumberFormat="1" applyFont="1" applyFill="1" applyBorder="1" applyAlignment="1">
      <alignment horizontal="center" vertical="center" wrapText="1"/>
    </xf>
    <xf numFmtId="169" fontId="13" fillId="19" borderId="8" xfId="0" applyNumberFormat="1" applyFont="1" applyFill="1" applyBorder="1" applyAlignment="1">
      <alignment vertical="center"/>
    </xf>
    <xf numFmtId="171" fontId="13" fillId="19" borderId="8" xfId="0" applyNumberFormat="1" applyFont="1" applyFill="1" applyBorder="1" applyAlignment="1">
      <alignment vertical="center"/>
    </xf>
    <xf numFmtId="0" fontId="47" fillId="21" borderId="0" xfId="33" applyNumberFormat="1" applyFont="1" applyFill="1" applyAlignment="1">
      <alignment horizontal="left" vertical="center"/>
    </xf>
    <xf numFmtId="176" fontId="49" fillId="21" borderId="0" xfId="33" applyNumberFormat="1" applyFont="1" applyFill="1" applyAlignment="1">
      <alignment horizontal="right" vertical="center"/>
    </xf>
    <xf numFmtId="1" fontId="47" fillId="21" borderId="0" xfId="0" applyNumberFormat="1" applyFont="1" applyFill="1" applyAlignment="1">
      <alignment vertical="center"/>
    </xf>
    <xf numFmtId="169" fontId="47" fillId="21" borderId="0" xfId="33" applyNumberFormat="1" applyFont="1" applyFill="1" applyAlignment="1">
      <alignment vertical="center"/>
    </xf>
    <xf numFmtId="169" fontId="13" fillId="21" borderId="0" xfId="0" applyNumberFormat="1" applyFont="1" applyFill="1" applyAlignment="1">
      <alignment horizontal="left" vertical="center"/>
    </xf>
    <xf numFmtId="169" fontId="13" fillId="21" borderId="0" xfId="0" applyNumberFormat="1" applyFont="1" applyFill="1" applyAlignment="1">
      <alignment horizontal="right" vertical="center"/>
    </xf>
    <xf numFmtId="3" fontId="13" fillId="21" borderId="0" xfId="0" applyNumberFormat="1" applyFont="1" applyFill="1" applyAlignment="1">
      <alignment horizontal="right" vertical="center"/>
    </xf>
    <xf numFmtId="0" fontId="13" fillId="21" borderId="0" xfId="0" applyFont="1" applyFill="1" applyAlignment="1">
      <alignment horizontal="center" vertical="center"/>
    </xf>
    <xf numFmtId="0" fontId="13" fillId="21" borderId="0" xfId="0" applyFont="1" applyFill="1" applyAlignment="1">
      <alignment horizontal="left" vertical="center"/>
    </xf>
    <xf numFmtId="49" fontId="13" fillId="21" borderId="0" xfId="0" applyNumberFormat="1" applyFont="1" applyFill="1" applyAlignment="1">
      <alignment horizontal="center" vertical="center"/>
    </xf>
    <xf numFmtId="174" fontId="13" fillId="21" borderId="0" xfId="0" applyNumberFormat="1" applyFont="1" applyFill="1" applyAlignment="1">
      <alignment vertical="center"/>
    </xf>
    <xf numFmtId="0" fontId="13" fillId="21" borderId="0" xfId="0" applyFont="1" applyFill="1" applyAlignment="1">
      <alignment horizontal="left" vertical="center" wrapText="1"/>
    </xf>
    <xf numFmtId="3" fontId="38" fillId="19" borderId="8" xfId="0" applyNumberFormat="1" applyFont="1" applyFill="1" applyBorder="1" applyAlignment="1">
      <alignment horizontal="center" vertical="center"/>
    </xf>
    <xf numFmtId="0" fontId="13" fillId="20" borderId="6" xfId="0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/>
    </xf>
    <xf numFmtId="1" fontId="13" fillId="20" borderId="10" xfId="0" applyNumberFormat="1" applyFont="1" applyFill="1" applyBorder="1" applyAlignment="1">
      <alignment horizontal="center" vertical="center"/>
    </xf>
    <xf numFmtId="0" fontId="13" fillId="20" borderId="10" xfId="38" applyFont="1" applyFill="1" applyBorder="1" applyAlignment="1">
      <alignment horizontal="center" vertical="center" wrapText="1"/>
    </xf>
    <xf numFmtId="180" fontId="13" fillId="19" borderId="8" xfId="93" applyNumberFormat="1" applyFont="1" applyFill="1" applyBorder="1" applyAlignment="1">
      <alignment horizontal="right" vertical="center"/>
    </xf>
    <xf numFmtId="166" fontId="13" fillId="19" borderId="8" xfId="0" applyNumberFormat="1" applyFont="1" applyFill="1" applyBorder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80" fontId="14" fillId="0" borderId="0" xfId="93" applyNumberFormat="1" applyFont="1" applyBorder="1" applyAlignment="1">
      <alignment vertical="top"/>
    </xf>
    <xf numFmtId="166" fontId="14" fillId="0" borderId="0" xfId="0" applyNumberFormat="1" applyFont="1" applyAlignment="1">
      <alignment horizontal="center" vertical="top"/>
    </xf>
    <xf numFmtId="0" fontId="14" fillId="0" borderId="28" xfId="33" applyNumberFormat="1" applyFont="1" applyBorder="1" applyAlignment="1">
      <alignment vertical="center" wrapText="1"/>
    </xf>
    <xf numFmtId="180" fontId="14" fillId="0" borderId="28" xfId="93" applyNumberFormat="1" applyFont="1" applyBorder="1" applyAlignment="1">
      <alignment vertical="top"/>
    </xf>
    <xf numFmtId="166" fontId="14" fillId="0" borderId="28" xfId="0" applyNumberFormat="1" applyFont="1" applyBorder="1" applyAlignment="1">
      <alignment horizontal="center" vertical="top"/>
    </xf>
    <xf numFmtId="180" fontId="14" fillId="0" borderId="0" xfId="93" applyNumberFormat="1" applyFont="1" applyAlignment="1">
      <alignment horizontal="right"/>
    </xf>
    <xf numFmtId="180" fontId="13" fillId="21" borderId="0" xfId="93" applyNumberFormat="1" applyFont="1" applyFill="1" applyAlignment="1">
      <alignment horizontal="right" vertical="center"/>
    </xf>
    <xf numFmtId="180" fontId="14" fillId="0" borderId="0" xfId="93" applyNumberFormat="1" applyFont="1" applyAlignment="1">
      <alignment horizontal="right" vertical="top"/>
    </xf>
    <xf numFmtId="180" fontId="14" fillId="0" borderId="28" xfId="93" applyNumberFormat="1" applyFont="1" applyBorder="1" applyAlignment="1">
      <alignment horizontal="right" vertical="top"/>
    </xf>
    <xf numFmtId="180" fontId="14" fillId="0" borderId="0" xfId="93" applyNumberFormat="1" applyFont="1" applyBorder="1" applyAlignment="1">
      <alignment horizontal="right"/>
    </xf>
    <xf numFmtId="180" fontId="14" fillId="0" borderId="28" xfId="93" applyNumberFormat="1" applyFont="1" applyBorder="1" applyAlignment="1">
      <alignment horizontal="right"/>
    </xf>
    <xf numFmtId="9" fontId="13" fillId="19" borderId="8" xfId="93" applyFont="1" applyFill="1" applyBorder="1" applyAlignment="1">
      <alignment vertical="center"/>
    </xf>
    <xf numFmtId="0" fontId="14" fillId="0" borderId="28" xfId="0" applyFont="1" applyBorder="1" applyAlignment="1">
      <alignment horizontal="left" vertical="center"/>
    </xf>
    <xf numFmtId="1" fontId="13" fillId="20" borderId="10" xfId="30" applyNumberFormat="1" applyFont="1" applyFill="1" applyBorder="1" applyAlignment="1">
      <alignment horizontal="center" vertical="center"/>
    </xf>
    <xf numFmtId="166" fontId="13" fillId="19" borderId="9" xfId="0" applyNumberFormat="1" applyFont="1" applyFill="1" applyBorder="1" applyAlignment="1">
      <alignment horizontal="center" vertical="center"/>
    </xf>
    <xf numFmtId="3" fontId="14" fillId="0" borderId="0" xfId="0" applyNumberFormat="1" applyFont="1" applyAlignment="1">
      <alignment horizontal="center" vertical="top"/>
    </xf>
    <xf numFmtId="180" fontId="13" fillId="21" borderId="8" xfId="93" applyNumberFormat="1" applyFont="1" applyFill="1" applyBorder="1" applyAlignment="1">
      <alignment horizontal="right" vertical="center"/>
    </xf>
    <xf numFmtId="180" fontId="49" fillId="0" borderId="0" xfId="93" applyNumberFormat="1" applyFont="1"/>
    <xf numFmtId="180" fontId="49" fillId="0" borderId="28" xfId="93" applyNumberFormat="1" applyFont="1" applyBorder="1"/>
    <xf numFmtId="165" fontId="15" fillId="20" borderId="6" xfId="30" applyNumberFormat="1" applyFont="1" applyFill="1" applyBorder="1" applyAlignment="1">
      <alignment horizontal="center" vertical="center"/>
    </xf>
    <xf numFmtId="1" fontId="15" fillId="20" borderId="10" xfId="0" applyNumberFormat="1" applyFont="1" applyFill="1" applyBorder="1" applyAlignment="1">
      <alignment horizontal="center" vertical="center"/>
    </xf>
    <xf numFmtId="169" fontId="14" fillId="0" borderId="0" xfId="33" applyNumberFormat="1" applyFont="1" applyAlignment="1">
      <alignment horizontal="right" vertical="center" wrapText="1"/>
    </xf>
    <xf numFmtId="169" fontId="14" fillId="0" borderId="0" xfId="0" applyNumberFormat="1" applyFont="1" applyAlignment="1">
      <alignment horizontal="right"/>
    </xf>
    <xf numFmtId="169" fontId="13" fillId="3" borderId="0" xfId="0" applyNumberFormat="1" applyFont="1" applyFill="1" applyAlignment="1">
      <alignment horizontal="left" vertical="center"/>
    </xf>
    <xf numFmtId="169" fontId="14" fillId="0" borderId="0" xfId="33" applyNumberFormat="1" applyFont="1" applyBorder="1" applyAlignment="1">
      <alignment horizontal="right" vertical="center"/>
    </xf>
    <xf numFmtId="181" fontId="14" fillId="0" borderId="0" xfId="93" applyNumberFormat="1" applyFont="1" applyAlignment="1">
      <alignment horizontal="right"/>
    </xf>
    <xf numFmtId="181" fontId="45" fillId="0" borderId="0" xfId="93" applyNumberFormat="1" applyFont="1"/>
    <xf numFmtId="181" fontId="45" fillId="0" borderId="28" xfId="0" applyNumberFormat="1" applyFont="1" applyBorder="1"/>
    <xf numFmtId="181" fontId="47" fillId="21" borderId="0" xfId="93" applyNumberFormat="1" applyFont="1" applyFill="1" applyAlignment="1">
      <alignment vertical="center"/>
    </xf>
    <xf numFmtId="181" fontId="14" fillId="0" borderId="0" xfId="33" applyNumberFormat="1" applyFont="1" applyAlignment="1">
      <alignment horizontal="right" vertical="center"/>
    </xf>
    <xf numFmtId="181" fontId="14" fillId="0" borderId="0" xfId="93" applyNumberFormat="1" applyFont="1" applyAlignment="1">
      <alignment horizontal="right" vertical="center"/>
    </xf>
    <xf numFmtId="181" fontId="47" fillId="21" borderId="0" xfId="33" applyNumberFormat="1" applyFont="1" applyFill="1" applyAlignment="1">
      <alignment vertical="center"/>
    </xf>
    <xf numFmtId="181" fontId="14" fillId="0" borderId="0" xfId="33" applyNumberFormat="1" applyFont="1" applyAlignment="1">
      <alignment vertical="center"/>
    </xf>
    <xf numFmtId="181" fontId="17" fillId="0" borderId="13" xfId="33" applyNumberFormat="1" applyFont="1" applyBorder="1" applyAlignment="1">
      <alignment vertical="center"/>
    </xf>
    <xf numFmtId="165" fontId="14" fillId="0" borderId="28" xfId="33" applyNumberFormat="1" applyFont="1" applyBorder="1" applyAlignment="1">
      <alignment vertical="center"/>
    </xf>
    <xf numFmtId="0" fontId="14" fillId="0" borderId="0" xfId="0" applyFont="1" applyAlignment="1">
      <alignment horizontal="left" vertical="top"/>
    </xf>
    <xf numFmtId="0" fontId="14" fillId="0" borderId="0" xfId="33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171" fontId="14" fillId="0" borderId="0" xfId="33" applyNumberFormat="1" applyFont="1" applyAlignment="1">
      <alignment vertical="top"/>
    </xf>
    <xf numFmtId="0" fontId="14" fillId="0" borderId="28" xfId="0" applyFont="1" applyBorder="1" applyAlignment="1">
      <alignment horizontal="left" vertical="top"/>
    </xf>
    <xf numFmtId="182" fontId="13" fillId="19" borderId="8" xfId="93" applyNumberFormat="1" applyFont="1" applyFill="1" applyBorder="1" applyAlignment="1">
      <alignment horizontal="right" vertical="center"/>
    </xf>
    <xf numFmtId="182" fontId="13" fillId="0" borderId="0" xfId="0" applyNumberFormat="1" applyFont="1" applyAlignment="1">
      <alignment vertical="center"/>
    </xf>
    <xf numFmtId="182" fontId="14" fillId="0" borderId="0" xfId="93" applyNumberFormat="1" applyFont="1" applyBorder="1" applyAlignment="1">
      <alignment vertical="top"/>
    </xf>
    <xf numFmtId="182" fontId="14" fillId="0" borderId="28" xfId="93" applyNumberFormat="1" applyFont="1" applyBorder="1" applyAlignment="1">
      <alignment vertical="top"/>
    </xf>
    <xf numFmtId="182" fontId="49" fillId="0" borderId="0" xfId="93" applyNumberFormat="1" applyFont="1"/>
    <xf numFmtId="182" fontId="49" fillId="0" borderId="28" xfId="93" applyNumberFormat="1" applyFont="1" applyBorder="1"/>
    <xf numFmtId="169" fontId="13" fillId="19" borderId="8" xfId="0" applyNumberFormat="1" applyFont="1" applyFill="1" applyBorder="1" applyAlignment="1">
      <alignment horizontal="right" vertical="center"/>
    </xf>
    <xf numFmtId="169" fontId="14" fillId="0" borderId="0" xfId="0" applyNumberFormat="1" applyFont="1" applyAlignment="1">
      <alignment horizontal="right" vertical="top"/>
    </xf>
    <xf numFmtId="169" fontId="14" fillId="0" borderId="28" xfId="0" applyNumberFormat="1" applyFont="1" applyBorder="1" applyAlignment="1">
      <alignment horizontal="right" vertical="top"/>
    </xf>
    <xf numFmtId="183" fontId="13" fillId="21" borderId="0" xfId="93" applyNumberFormat="1" applyFont="1" applyFill="1" applyAlignment="1">
      <alignment horizontal="right" vertical="center"/>
    </xf>
    <xf numFmtId="183" fontId="14" fillId="0" borderId="0" xfId="93" applyNumberFormat="1" applyFont="1" applyAlignment="1">
      <alignment horizontal="right" vertical="center"/>
    </xf>
    <xf numFmtId="183" fontId="14" fillId="0" borderId="28" xfId="93" applyNumberFormat="1" applyFont="1" applyBorder="1" applyAlignment="1">
      <alignment horizontal="right" vertical="center"/>
    </xf>
    <xf numFmtId="183" fontId="14" fillId="0" borderId="0" xfId="93" applyNumberFormat="1" applyFont="1" applyBorder="1" applyAlignment="1">
      <alignment horizontal="right" vertical="center"/>
    </xf>
    <xf numFmtId="0" fontId="14" fillId="18" borderId="0" xfId="0" applyFont="1" applyFill="1" applyAlignment="1">
      <alignment vertical="center" wrapText="1"/>
    </xf>
    <xf numFmtId="176" fontId="13" fillId="19" borderId="8" xfId="0" applyNumberFormat="1" applyFont="1" applyFill="1" applyBorder="1" applyAlignment="1">
      <alignment horizontal="right" vertical="center"/>
    </xf>
    <xf numFmtId="176" fontId="13" fillId="0" borderId="0" xfId="0" applyNumberFormat="1" applyFont="1" applyAlignment="1">
      <alignment vertical="center"/>
    </xf>
    <xf numFmtId="176" fontId="14" fillId="0" borderId="0" xfId="0" applyNumberFormat="1" applyFont="1" applyAlignment="1">
      <alignment horizontal="right" vertical="top"/>
    </xf>
    <xf numFmtId="176" fontId="14" fillId="0" borderId="28" xfId="0" applyNumberFormat="1" applyFont="1" applyBorder="1" applyAlignment="1">
      <alignment horizontal="right" vertical="top"/>
    </xf>
    <xf numFmtId="174" fontId="13" fillId="19" borderId="8" xfId="0" applyNumberFormat="1" applyFont="1" applyFill="1" applyBorder="1" applyAlignment="1">
      <alignment vertical="center"/>
    </xf>
    <xf numFmtId="182" fontId="13" fillId="19" borderId="8" xfId="0" applyNumberFormat="1" applyFont="1" applyFill="1" applyBorder="1" applyAlignment="1">
      <alignment vertical="center"/>
    </xf>
    <xf numFmtId="182" fontId="13" fillId="19" borderId="8" xfId="93" applyNumberFormat="1" applyFont="1" applyFill="1" applyBorder="1" applyAlignment="1">
      <alignment vertical="center"/>
    </xf>
    <xf numFmtId="182" fontId="14" fillId="0" borderId="0" xfId="93" applyNumberFormat="1" applyFont="1" applyAlignment="1">
      <alignment horizontal="right"/>
    </xf>
    <xf numFmtId="182" fontId="14" fillId="0" borderId="0" xfId="93" applyNumberFormat="1" applyFont="1"/>
    <xf numFmtId="182" fontId="14" fillId="0" borderId="0" xfId="0" applyNumberFormat="1" applyFont="1" applyAlignment="1">
      <alignment horizontal="center" vertical="top"/>
    </xf>
    <xf numFmtId="182" fontId="14" fillId="0" borderId="28" xfId="93" applyNumberFormat="1" applyFont="1" applyBorder="1" applyAlignment="1">
      <alignment horizontal="right"/>
    </xf>
    <xf numFmtId="182" fontId="14" fillId="0" borderId="28" xfId="93" applyNumberFormat="1" applyFont="1" applyBorder="1"/>
    <xf numFmtId="182" fontId="14" fillId="0" borderId="0" xfId="93" applyNumberFormat="1" applyFont="1" applyBorder="1" applyAlignment="1">
      <alignment horizontal="right"/>
    </xf>
    <xf numFmtId="183" fontId="14" fillId="0" borderId="0" xfId="0" applyNumberFormat="1" applyFont="1" applyAlignment="1">
      <alignment horizontal="center" vertical="center"/>
    </xf>
    <xf numFmtId="1" fontId="47" fillId="20" borderId="6" xfId="0" applyNumberFormat="1" applyFont="1" applyFill="1" applyBorder="1" applyAlignment="1">
      <alignment horizontal="center" vertical="center"/>
    </xf>
    <xf numFmtId="1" fontId="47" fillId="20" borderId="10" xfId="0" applyNumberFormat="1" applyFont="1" applyFill="1" applyBorder="1" applyAlignment="1">
      <alignment horizontal="center" vertical="center"/>
    </xf>
    <xf numFmtId="165" fontId="15" fillId="20" borderId="7" xfId="30" applyNumberFormat="1" applyFont="1" applyFill="1" applyBorder="1" applyAlignment="1">
      <alignment horizontal="center" vertical="center"/>
    </xf>
    <xf numFmtId="165" fontId="15" fillId="20" borderId="8" xfId="30" applyNumberFormat="1" applyFont="1" applyFill="1" applyBorder="1" applyAlignment="1">
      <alignment horizontal="center" vertical="center"/>
    </xf>
    <xf numFmtId="165" fontId="15" fillId="20" borderId="9" xfId="30" applyNumberFormat="1" applyFont="1" applyFill="1" applyBorder="1" applyAlignment="1">
      <alignment horizontal="center" vertical="center"/>
    </xf>
    <xf numFmtId="9" fontId="13" fillId="20" borderId="11" xfId="30" applyNumberFormat="1" applyFont="1" applyFill="1" applyBorder="1" applyAlignment="1">
      <alignment horizontal="center" vertical="center" wrapText="1"/>
    </xf>
    <xf numFmtId="0" fontId="47" fillId="21" borderId="0" xfId="33" applyNumberFormat="1" applyFont="1" applyFill="1" applyAlignment="1">
      <alignment horizontal="left" vertical="center"/>
    </xf>
    <xf numFmtId="0" fontId="47" fillId="19" borderId="0" xfId="33" applyNumberFormat="1" applyFont="1" applyFill="1" applyAlignment="1">
      <alignment horizontal="left" vertical="center"/>
    </xf>
    <xf numFmtId="165" fontId="13" fillId="20" borderId="11" xfId="30" applyNumberFormat="1" applyFont="1" applyFill="1" applyBorder="1" applyAlignment="1">
      <alignment horizontal="center" vertical="center"/>
    </xf>
    <xf numFmtId="165" fontId="47" fillId="20" borderId="11" xfId="30" applyNumberFormat="1" applyFont="1" applyFill="1" applyBorder="1" applyAlignment="1">
      <alignment horizontal="center" vertical="center" wrapText="1"/>
    </xf>
    <xf numFmtId="0" fontId="13" fillId="20" borderId="11" xfId="30" applyFont="1" applyFill="1" applyBorder="1" applyAlignment="1">
      <alignment horizontal="center" vertical="center" wrapText="1"/>
    </xf>
    <xf numFmtId="165" fontId="47" fillId="20" borderId="11" xfId="30" applyNumberFormat="1" applyFont="1" applyFill="1" applyBorder="1" applyAlignment="1">
      <alignment horizontal="center" vertical="center"/>
    </xf>
    <xf numFmtId="0" fontId="47" fillId="20" borderId="11" xfId="30" applyFont="1" applyFill="1" applyBorder="1" applyAlignment="1">
      <alignment horizontal="center" vertical="center" wrapText="1"/>
    </xf>
    <xf numFmtId="9" fontId="47" fillId="20" borderId="11" xfId="30" applyNumberFormat="1" applyFont="1" applyFill="1" applyBorder="1" applyAlignment="1">
      <alignment horizontal="center" vertical="center" wrapText="1"/>
    </xf>
    <xf numFmtId="0" fontId="13" fillId="19" borderId="8" xfId="0" applyFont="1" applyFill="1" applyBorder="1" applyAlignment="1">
      <alignment horizontal="center" vertical="center"/>
    </xf>
    <xf numFmtId="0" fontId="13" fillId="20" borderId="7" xfId="0" applyFont="1" applyFill="1" applyBorder="1" applyAlignment="1">
      <alignment horizontal="center" vertical="center" wrapText="1"/>
    </xf>
    <xf numFmtId="0" fontId="13" fillId="20" borderId="8" xfId="0" applyFont="1" applyFill="1" applyBorder="1" applyAlignment="1">
      <alignment horizontal="center" vertical="center" wrapText="1"/>
    </xf>
    <xf numFmtId="0" fontId="13" fillId="20" borderId="9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3" fontId="38" fillId="19" borderId="8" xfId="0" applyNumberFormat="1" applyFont="1" applyFill="1" applyBorder="1" applyAlignment="1">
      <alignment horizontal="center" vertical="center"/>
    </xf>
    <xf numFmtId="49" fontId="13" fillId="20" borderId="7" xfId="38" applyNumberFormat="1" applyFont="1" applyFill="1" applyBorder="1" applyAlignment="1">
      <alignment horizontal="center" vertical="center" wrapText="1"/>
    </xf>
    <xf numFmtId="49" fontId="13" fillId="20" borderId="9" xfId="38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 wrapText="1"/>
    </xf>
    <xf numFmtId="1" fontId="13" fillId="20" borderId="10" xfId="0" applyNumberFormat="1" applyFont="1" applyFill="1" applyBorder="1" applyAlignment="1">
      <alignment horizontal="center" vertical="center" wrapText="1"/>
    </xf>
    <xf numFmtId="0" fontId="13" fillId="20" borderId="11" xfId="0" applyFont="1" applyFill="1" applyBorder="1" applyAlignment="1">
      <alignment horizontal="center" vertical="center"/>
    </xf>
    <xf numFmtId="0" fontId="12" fillId="19" borderId="8" xfId="0" applyFont="1" applyFill="1" applyBorder="1" applyAlignment="1">
      <alignment horizontal="center" vertical="center"/>
    </xf>
    <xf numFmtId="0" fontId="13" fillId="21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20" borderId="6" xfId="0" applyFont="1" applyFill="1" applyBorder="1" applyAlignment="1">
      <alignment horizontal="center" vertical="center" wrapText="1"/>
    </xf>
    <xf numFmtId="0" fontId="13" fillId="20" borderId="10" xfId="0" applyFont="1" applyFill="1" applyBorder="1" applyAlignment="1">
      <alignment horizontal="center" vertical="center" wrapText="1"/>
    </xf>
    <xf numFmtId="0" fontId="13" fillId="20" borderId="26" xfId="0" applyFont="1" applyFill="1" applyBorder="1" applyAlignment="1">
      <alignment horizontal="center" vertical="center" wrapText="1"/>
    </xf>
    <xf numFmtId="0" fontId="13" fillId="20" borderId="27" xfId="0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 wrapText="1"/>
    </xf>
    <xf numFmtId="0" fontId="13" fillId="20" borderId="1" xfId="0" applyFont="1" applyFill="1" applyBorder="1" applyAlignment="1">
      <alignment horizontal="center" vertical="center" wrapText="1"/>
    </xf>
    <xf numFmtId="0" fontId="15" fillId="0" borderId="0" xfId="48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3" fillId="20" borderId="25" xfId="0" applyFont="1" applyFill="1" applyBorder="1" applyAlignment="1">
      <alignment horizontal="center" vertical="center" wrapText="1"/>
    </xf>
    <xf numFmtId="0" fontId="13" fillId="20" borderId="5" xfId="0" applyFont="1" applyFill="1" applyBorder="1" applyAlignment="1">
      <alignment horizontal="center" vertical="center" wrapText="1"/>
    </xf>
    <xf numFmtId="0" fontId="13" fillId="20" borderId="4" xfId="0" applyFont="1" applyFill="1" applyBorder="1" applyAlignment="1">
      <alignment horizontal="center" vertical="center" wrapText="1"/>
    </xf>
  </cellXfs>
  <cellStyles count="94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3" xfId="49" xr:uid="{DAF98692-801E-4852-AD30-2F8DE059661B}"/>
    <cellStyle name="Normal 3 2" xfId="52" xr:uid="{6C2A14E6-5428-48CF-AF66-306202C45330}"/>
    <cellStyle name="Normal_99-100" xfId="36" xr:uid="{00000000-0005-0000-0000-000024000000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77"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FFFFC1"/>
      <color rgb="FFE2E3F6"/>
      <color rgb="FFB5B7D6"/>
      <color rgb="FFDEDFF5"/>
      <color rgb="FFE8E9F8"/>
      <color rgb="FFFFFFB7"/>
      <color rgb="FFBDFFDB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C27"/>
  <sheetViews>
    <sheetView showGridLines="0" topLeftCell="A7" zoomScale="115" zoomScaleNormal="115" workbookViewId="0">
      <selection activeCell="B26" sqref="B26"/>
    </sheetView>
  </sheetViews>
  <sheetFormatPr baseColWidth="10" defaultColWidth="10.7109375" defaultRowHeight="13.5" customHeight="1" x14ac:dyDescent="0.2"/>
  <cols>
    <col min="1" max="1" width="7.42578125" style="120" customWidth="1"/>
    <col min="2" max="2" width="102.42578125" style="120" customWidth="1"/>
    <col min="3" max="16384" width="10.7109375" style="120"/>
  </cols>
  <sheetData>
    <row r="1" spans="1:3" ht="13.5" customHeight="1" x14ac:dyDescent="0.2">
      <c r="A1" s="119" t="s">
        <v>43</v>
      </c>
    </row>
    <row r="10" spans="1:3" ht="15" customHeight="1" x14ac:dyDescent="0.2">
      <c r="A10" s="121" t="s">
        <v>1</v>
      </c>
      <c r="B10" s="153" t="s">
        <v>2</v>
      </c>
      <c r="C10" s="122"/>
    </row>
    <row r="11" spans="1:3" ht="18" customHeight="1" x14ac:dyDescent="0.2">
      <c r="A11" s="123" t="s">
        <v>36</v>
      </c>
      <c r="B11" s="15" t="s">
        <v>359</v>
      </c>
      <c r="C11" s="122"/>
    </row>
    <row r="12" spans="1:3" ht="18" customHeight="1" x14ac:dyDescent="0.2">
      <c r="A12" s="123" t="s">
        <v>37</v>
      </c>
      <c r="B12" s="15" t="s">
        <v>360</v>
      </c>
      <c r="C12" s="122"/>
    </row>
    <row r="13" spans="1:3" ht="18" customHeight="1" x14ac:dyDescent="0.2">
      <c r="A13" s="123" t="s">
        <v>38</v>
      </c>
      <c r="B13" s="15" t="s">
        <v>361</v>
      </c>
      <c r="C13" s="122"/>
    </row>
    <row r="14" spans="1:3" ht="18" customHeight="1" x14ac:dyDescent="0.2">
      <c r="A14" s="123" t="s">
        <v>39</v>
      </c>
      <c r="B14" s="15" t="s">
        <v>362</v>
      </c>
      <c r="C14" s="122"/>
    </row>
    <row r="15" spans="1:3" ht="18" customHeight="1" x14ac:dyDescent="0.2">
      <c r="A15" s="123" t="s">
        <v>40</v>
      </c>
      <c r="B15" s="15" t="s">
        <v>363</v>
      </c>
      <c r="C15" s="122"/>
    </row>
    <row r="16" spans="1:3" ht="18" customHeight="1" x14ac:dyDescent="0.2">
      <c r="A16" s="123" t="s">
        <v>41</v>
      </c>
      <c r="B16" s="15" t="s">
        <v>364</v>
      </c>
      <c r="C16" s="122"/>
    </row>
    <row r="17" spans="1:3" ht="18" customHeight="1" x14ac:dyDescent="0.2">
      <c r="A17" s="123" t="s">
        <v>45</v>
      </c>
      <c r="B17" s="15" t="s">
        <v>355</v>
      </c>
      <c r="C17" s="122"/>
    </row>
    <row r="18" spans="1:3" ht="18" customHeight="1" x14ac:dyDescent="0.2">
      <c r="A18" s="123" t="s">
        <v>46</v>
      </c>
      <c r="B18" s="15" t="s">
        <v>356</v>
      </c>
      <c r="C18" s="122"/>
    </row>
    <row r="19" spans="1:3" ht="18" customHeight="1" x14ac:dyDescent="0.2">
      <c r="A19" s="123" t="s">
        <v>47</v>
      </c>
      <c r="B19" s="15" t="s">
        <v>365</v>
      </c>
      <c r="C19" s="122"/>
    </row>
    <row r="20" spans="1:3" ht="18" customHeight="1" x14ac:dyDescent="0.2">
      <c r="A20" s="123" t="s">
        <v>48</v>
      </c>
      <c r="B20" s="15" t="s">
        <v>366</v>
      </c>
      <c r="C20" s="122"/>
    </row>
    <row r="21" spans="1:3" ht="18" customHeight="1" x14ac:dyDescent="0.2">
      <c r="A21" s="123" t="s">
        <v>15</v>
      </c>
      <c r="B21" s="15" t="s">
        <v>367</v>
      </c>
      <c r="C21" s="122"/>
    </row>
    <row r="22" spans="1:3" ht="18" customHeight="1" x14ac:dyDescent="0.2">
      <c r="A22" s="123" t="s">
        <v>16</v>
      </c>
      <c r="B22" s="15" t="s">
        <v>368</v>
      </c>
      <c r="C22" s="122"/>
    </row>
    <row r="23" spans="1:3" ht="18" customHeight="1" x14ac:dyDescent="0.2">
      <c r="A23" s="123" t="s">
        <v>319</v>
      </c>
      <c r="B23" s="15" t="s">
        <v>357</v>
      </c>
      <c r="C23" s="122"/>
    </row>
    <row r="24" spans="1:3" ht="18" customHeight="1" x14ac:dyDescent="0.2">
      <c r="A24" s="123" t="s">
        <v>320</v>
      </c>
      <c r="B24" s="15" t="s">
        <v>358</v>
      </c>
      <c r="C24" s="122"/>
    </row>
    <row r="25" spans="1:3" ht="18" customHeight="1" x14ac:dyDescent="0.2">
      <c r="A25" s="123" t="s">
        <v>321</v>
      </c>
      <c r="B25" s="15" t="s">
        <v>369</v>
      </c>
      <c r="C25" s="122"/>
    </row>
    <row r="26" spans="1:3" ht="18" customHeight="1" x14ac:dyDescent="0.2">
      <c r="A26" s="123" t="s">
        <v>322</v>
      </c>
      <c r="B26" s="15" t="s">
        <v>370</v>
      </c>
      <c r="C26" s="122"/>
    </row>
    <row r="27" spans="1:3" ht="13.5" customHeight="1" x14ac:dyDescent="0.2">
      <c r="B27" s="124"/>
    </row>
  </sheetData>
  <phoneticPr fontId="11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17"/>
  <sheetViews>
    <sheetView showGridLines="0" topLeftCell="A27" zoomScaleNormal="100" workbookViewId="0">
      <selection activeCell="L87" sqref="L87"/>
    </sheetView>
  </sheetViews>
  <sheetFormatPr baseColWidth="10" defaultColWidth="30.28515625" defaultRowHeight="13.5" x14ac:dyDescent="0.25"/>
  <cols>
    <col min="1" max="1" width="8" style="23" customWidth="1"/>
    <col min="2" max="2" width="2.140625" style="23" customWidth="1"/>
    <col min="3" max="3" width="29.85546875" style="23" customWidth="1"/>
    <col min="4" max="5" width="7.28515625" style="23" customWidth="1"/>
    <col min="6" max="6" width="7.85546875" style="23" customWidth="1"/>
    <col min="7" max="8" width="7.28515625" style="23" customWidth="1"/>
    <col min="9" max="9" width="7.7109375" style="23" customWidth="1"/>
    <col min="10" max="10" width="7.28515625" style="23" customWidth="1"/>
    <col min="11" max="16384" width="30.28515625" style="23"/>
  </cols>
  <sheetData>
    <row r="1" spans="1:10" ht="15" customHeight="1" x14ac:dyDescent="0.25">
      <c r="A1" s="81" t="s">
        <v>390</v>
      </c>
    </row>
    <row r="2" spans="1:10" ht="5.0999999999999996" customHeight="1" x14ac:dyDescent="0.25">
      <c r="A2" s="47"/>
      <c r="B2" s="24"/>
      <c r="C2" s="25"/>
      <c r="D2" s="25"/>
      <c r="E2" s="25"/>
      <c r="F2" s="25"/>
      <c r="G2" s="25"/>
      <c r="H2" s="25"/>
      <c r="I2" s="25"/>
    </row>
    <row r="3" spans="1:10" s="3" customFormat="1" ht="14.1" customHeight="1" x14ac:dyDescent="0.25">
      <c r="A3" s="301" t="s">
        <v>56</v>
      </c>
      <c r="B3" s="303" t="s">
        <v>59</v>
      </c>
      <c r="C3" s="304"/>
      <c r="D3" s="297" t="s">
        <v>14</v>
      </c>
      <c r="E3" s="297"/>
      <c r="F3" s="297"/>
      <c r="G3" s="297" t="s">
        <v>55</v>
      </c>
      <c r="H3" s="297"/>
      <c r="I3" s="297"/>
      <c r="J3" s="297"/>
    </row>
    <row r="4" spans="1:10" s="27" customFormat="1" ht="22.35" customHeight="1" x14ac:dyDescent="0.2">
      <c r="A4" s="302"/>
      <c r="B4" s="305"/>
      <c r="C4" s="306"/>
      <c r="D4" s="167">
        <v>2023</v>
      </c>
      <c r="E4" s="168" t="s">
        <v>323</v>
      </c>
      <c r="F4" s="178" t="s">
        <v>329</v>
      </c>
      <c r="G4" s="167">
        <v>2023</v>
      </c>
      <c r="H4" s="168" t="s">
        <v>323</v>
      </c>
      <c r="I4" s="178" t="s">
        <v>329</v>
      </c>
      <c r="J4" s="178" t="s">
        <v>333</v>
      </c>
    </row>
    <row r="5" spans="1:10" s="27" customFormat="1" ht="3.95" customHeight="1" x14ac:dyDescent="0.2">
      <c r="A5" s="66" t="s">
        <v>0</v>
      </c>
      <c r="B5" s="66"/>
      <c r="C5" s="66"/>
      <c r="D5" s="67"/>
      <c r="E5" s="67"/>
      <c r="F5" s="68"/>
      <c r="G5" s="67"/>
      <c r="H5" s="67"/>
      <c r="I5" s="68"/>
      <c r="J5" s="68"/>
    </row>
    <row r="6" spans="1:10" s="3" customFormat="1" ht="15.95" customHeight="1" x14ac:dyDescent="0.25">
      <c r="A6" s="188" t="s">
        <v>62</v>
      </c>
      <c r="B6" s="189" t="s">
        <v>242</v>
      </c>
      <c r="C6" s="190"/>
      <c r="D6" s="191">
        <v>364628.16106599971</v>
      </c>
      <c r="E6" s="191">
        <v>363384.42552899977</v>
      </c>
      <c r="F6" s="251">
        <v>-3.410969502091854E-3</v>
      </c>
      <c r="G6" s="191">
        <v>584915.52820000018</v>
      </c>
      <c r="H6" s="191">
        <v>754397.38966999936</v>
      </c>
      <c r="I6" s="251">
        <v>0.28975442315842947</v>
      </c>
      <c r="J6" s="251">
        <v>1</v>
      </c>
    </row>
    <row r="7" spans="1:10" ht="11.1" customHeight="1" x14ac:dyDescent="0.25">
      <c r="A7" s="155"/>
      <c r="B7" s="62"/>
      <c r="C7" s="16" t="s">
        <v>233</v>
      </c>
      <c r="D7" s="72">
        <v>122195.28046799992</v>
      </c>
      <c r="E7" s="72">
        <v>122158.72325899989</v>
      </c>
      <c r="F7" s="252">
        <v>-2.9917038415905317E-4</v>
      </c>
      <c r="G7" s="72">
        <v>191082.69769000015</v>
      </c>
      <c r="H7" s="72">
        <v>254580.30536999978</v>
      </c>
      <c r="I7" s="252">
        <v>0.33230432921254827</v>
      </c>
      <c r="J7" s="252">
        <v>0.33746180574850926</v>
      </c>
    </row>
    <row r="8" spans="1:10" ht="11.1" customHeight="1" x14ac:dyDescent="0.25">
      <c r="A8" s="155"/>
      <c r="B8" s="62"/>
      <c r="C8" s="16" t="s">
        <v>70</v>
      </c>
      <c r="D8" s="72">
        <v>71095.746339999983</v>
      </c>
      <c r="E8" s="72">
        <v>72075.101799999946</v>
      </c>
      <c r="F8" s="252">
        <v>1.3775162515580197E-2</v>
      </c>
      <c r="G8" s="72">
        <v>113445.91106000014</v>
      </c>
      <c r="H8" s="72">
        <v>153579.94502999977</v>
      </c>
      <c r="I8" s="252">
        <v>0.35377241537399473</v>
      </c>
      <c r="J8" s="252">
        <v>0.20357963472962332</v>
      </c>
    </row>
    <row r="9" spans="1:10" ht="11.1" customHeight="1" x14ac:dyDescent="0.25">
      <c r="A9" s="155"/>
      <c r="B9" s="62"/>
      <c r="C9" s="16" t="s">
        <v>69</v>
      </c>
      <c r="D9" s="72">
        <v>29500.677058000001</v>
      </c>
      <c r="E9" s="72">
        <v>38015.435139999994</v>
      </c>
      <c r="F9" s="252">
        <v>0.28862924282244418</v>
      </c>
      <c r="G9" s="72">
        <v>53037.91050000002</v>
      </c>
      <c r="H9" s="72">
        <v>86241.80898999999</v>
      </c>
      <c r="I9" s="252">
        <v>0.62604084846064878</v>
      </c>
      <c r="J9" s="252">
        <v>0.11431880620335294</v>
      </c>
    </row>
    <row r="10" spans="1:10" ht="11.1" customHeight="1" x14ac:dyDescent="0.25">
      <c r="A10" s="155"/>
      <c r="B10" s="62"/>
      <c r="C10" s="16" t="s">
        <v>80</v>
      </c>
      <c r="D10" s="72">
        <v>49089.638482999864</v>
      </c>
      <c r="E10" s="72">
        <v>46893.451139999888</v>
      </c>
      <c r="F10" s="252">
        <v>-4.4738307530224231E-2</v>
      </c>
      <c r="G10" s="72">
        <v>67523.244619999939</v>
      </c>
      <c r="H10" s="72">
        <v>81578.703570000056</v>
      </c>
      <c r="I10" s="252">
        <v>0.20815733943325609</v>
      </c>
      <c r="J10" s="252">
        <v>0.10813757402538936</v>
      </c>
    </row>
    <row r="11" spans="1:10" ht="11.1" customHeight="1" x14ac:dyDescent="0.25">
      <c r="A11" s="155"/>
      <c r="B11" s="62"/>
      <c r="C11" s="16" t="s">
        <v>71</v>
      </c>
      <c r="D11" s="72">
        <v>24328.36</v>
      </c>
      <c r="E11" s="72">
        <v>21814.813999999991</v>
      </c>
      <c r="F11" s="252">
        <v>-0.10331752736312716</v>
      </c>
      <c r="G11" s="72">
        <v>40499.849950000003</v>
      </c>
      <c r="H11" s="72">
        <v>46777.431020000033</v>
      </c>
      <c r="I11" s="252">
        <v>0.15500257600337175</v>
      </c>
      <c r="J11" s="252">
        <v>6.2006353230440216E-2</v>
      </c>
    </row>
    <row r="12" spans="1:10" ht="11.1" customHeight="1" x14ac:dyDescent="0.25">
      <c r="A12" s="155"/>
      <c r="B12" s="62"/>
      <c r="C12" s="16" t="s">
        <v>77</v>
      </c>
      <c r="D12" s="72">
        <v>27158.912960000034</v>
      </c>
      <c r="E12" s="72">
        <v>22293.857610000006</v>
      </c>
      <c r="F12" s="252">
        <v>-0.17913291880147553</v>
      </c>
      <c r="G12" s="72">
        <v>46732.97821000003</v>
      </c>
      <c r="H12" s="72">
        <v>45334.769739999982</v>
      </c>
      <c r="I12" s="252">
        <v>-2.991909618336408E-2</v>
      </c>
      <c r="J12" s="252">
        <v>6.0094017239151698E-2</v>
      </c>
    </row>
    <row r="13" spans="1:10" ht="11.1" customHeight="1" x14ac:dyDescent="0.25">
      <c r="A13" s="155"/>
      <c r="B13" s="62"/>
      <c r="C13" s="16" t="s">
        <v>180</v>
      </c>
      <c r="D13" s="72">
        <v>9393.1670200000026</v>
      </c>
      <c r="E13" s="72">
        <v>7636.8825400000014</v>
      </c>
      <c r="F13" s="252">
        <v>-0.186974688756253</v>
      </c>
      <c r="G13" s="72">
        <v>18795.207619999997</v>
      </c>
      <c r="H13" s="72">
        <v>19265.555079999995</v>
      </c>
      <c r="I13" s="252">
        <v>2.502486109807589E-2</v>
      </c>
      <c r="J13" s="252">
        <v>2.5537674631174748E-2</v>
      </c>
    </row>
    <row r="14" spans="1:10" ht="11.1" customHeight="1" x14ac:dyDescent="0.25">
      <c r="A14" s="155"/>
      <c r="B14" s="62"/>
      <c r="C14" s="16" t="s">
        <v>118</v>
      </c>
      <c r="D14" s="72">
        <v>6575.787999999995</v>
      </c>
      <c r="E14" s="72">
        <v>8556.9627999999957</v>
      </c>
      <c r="F14" s="252">
        <v>0.30128325304891246</v>
      </c>
      <c r="G14" s="72">
        <v>13096.00801</v>
      </c>
      <c r="H14" s="72">
        <v>15685.423479999999</v>
      </c>
      <c r="I14" s="252">
        <v>0.19772555636975353</v>
      </c>
      <c r="J14" s="252">
        <v>2.0791990660070245E-2</v>
      </c>
    </row>
    <row r="15" spans="1:10" ht="11.1" customHeight="1" x14ac:dyDescent="0.25">
      <c r="A15" s="155"/>
      <c r="B15" s="62"/>
      <c r="C15" s="16" t="s">
        <v>74</v>
      </c>
      <c r="D15" s="72">
        <v>9290.5072000000036</v>
      </c>
      <c r="E15" s="72">
        <v>7624.5592000000015</v>
      </c>
      <c r="F15" s="252">
        <v>-0.17931722823485907</v>
      </c>
      <c r="G15" s="72">
        <v>14222.466709999995</v>
      </c>
      <c r="H15" s="72">
        <v>15472.460609999996</v>
      </c>
      <c r="I15" s="252">
        <v>8.7888685239186692E-2</v>
      </c>
      <c r="J15" s="252">
        <v>2.0509695316904806E-2</v>
      </c>
    </row>
    <row r="16" spans="1:10" ht="11.1" customHeight="1" x14ac:dyDescent="0.25">
      <c r="A16" s="155"/>
      <c r="B16" s="62"/>
      <c r="C16" s="16" t="s">
        <v>76</v>
      </c>
      <c r="D16" s="72">
        <v>5484.3647999999985</v>
      </c>
      <c r="E16" s="72">
        <v>3891.801599999998</v>
      </c>
      <c r="F16" s="252">
        <v>-0.2903824340787835</v>
      </c>
      <c r="G16" s="72">
        <v>10633.448280000001</v>
      </c>
      <c r="H16" s="72">
        <v>10695.63961</v>
      </c>
      <c r="I16" s="252">
        <v>5.8486511959598975E-3</v>
      </c>
      <c r="J16" s="252">
        <v>1.4177726164559847E-2</v>
      </c>
    </row>
    <row r="17" spans="1:10" ht="11.1" customHeight="1" x14ac:dyDescent="0.25">
      <c r="A17" s="29"/>
      <c r="B17" s="62"/>
      <c r="C17" s="16" t="s">
        <v>18</v>
      </c>
      <c r="D17" s="72">
        <v>10515.718736999959</v>
      </c>
      <c r="E17" s="72">
        <v>12422.836440000043</v>
      </c>
      <c r="F17" s="252">
        <v>0.18135875927242306</v>
      </c>
      <c r="G17" s="72">
        <v>15845.805549999932</v>
      </c>
      <c r="H17" s="72">
        <v>25185.347169999848</v>
      </c>
      <c r="I17" s="252">
        <v>0.58940150379416689</v>
      </c>
      <c r="J17" s="252">
        <v>3.3384722050823677E-2</v>
      </c>
    </row>
    <row r="18" spans="1:10" s="3" customFormat="1" ht="15.95" customHeight="1" x14ac:dyDescent="0.25">
      <c r="A18" s="188" t="s">
        <v>10</v>
      </c>
      <c r="B18" s="189" t="s">
        <v>203</v>
      </c>
      <c r="C18" s="190"/>
      <c r="D18" s="191">
        <v>279128.93095999979</v>
      </c>
      <c r="E18" s="191">
        <v>149140.11475800004</v>
      </c>
      <c r="F18" s="251">
        <v>-0.46569452960297986</v>
      </c>
      <c r="G18" s="191">
        <v>648480.93439999968</v>
      </c>
      <c r="H18" s="191">
        <v>482111.24416000012</v>
      </c>
      <c r="I18" s="251">
        <v>-0.25655293997799855</v>
      </c>
      <c r="J18" s="251">
        <v>1</v>
      </c>
    </row>
    <row r="19" spans="1:10" ht="11.1" customHeight="1" x14ac:dyDescent="0.25">
      <c r="A19" s="155"/>
      <c r="B19" s="62"/>
      <c r="C19" s="16" t="s">
        <v>69</v>
      </c>
      <c r="D19" s="72">
        <v>137421.47086999993</v>
      </c>
      <c r="E19" s="72">
        <v>70100.187260000006</v>
      </c>
      <c r="F19" s="252">
        <v>-0.48988912128356965</v>
      </c>
      <c r="G19" s="72">
        <v>313995.86131000007</v>
      </c>
      <c r="H19" s="72">
        <v>241153.56093000004</v>
      </c>
      <c r="I19" s="252">
        <v>-0.23198490603060751</v>
      </c>
      <c r="J19" s="252">
        <v>0.50020314574942271</v>
      </c>
    </row>
    <row r="20" spans="1:10" ht="11.1" customHeight="1" x14ac:dyDescent="0.25">
      <c r="A20" s="155"/>
      <c r="B20" s="62"/>
      <c r="C20" s="16" t="s">
        <v>179</v>
      </c>
      <c r="D20" s="72">
        <v>24823.09729999999</v>
      </c>
      <c r="E20" s="72">
        <v>16796.744097999992</v>
      </c>
      <c r="F20" s="252">
        <v>-0.323342131926462</v>
      </c>
      <c r="G20" s="72">
        <v>57476.289640000039</v>
      </c>
      <c r="H20" s="72">
        <v>59283.04372999999</v>
      </c>
      <c r="I20" s="252">
        <v>3.1434772517789034E-2</v>
      </c>
      <c r="J20" s="252">
        <v>0.12296548659281113</v>
      </c>
    </row>
    <row r="21" spans="1:10" ht="11.1" customHeight="1" x14ac:dyDescent="0.25">
      <c r="A21" s="155"/>
      <c r="B21" s="62"/>
      <c r="C21" s="16" t="s">
        <v>233</v>
      </c>
      <c r="D21" s="72">
        <v>34287.584699999992</v>
      </c>
      <c r="E21" s="72">
        <v>16352.944399999998</v>
      </c>
      <c r="F21" s="252">
        <v>-0.52306514025177164</v>
      </c>
      <c r="G21" s="72">
        <v>61217.248879999985</v>
      </c>
      <c r="H21" s="72">
        <v>42742.540749999993</v>
      </c>
      <c r="I21" s="252">
        <v>-0.30178925822384972</v>
      </c>
      <c r="J21" s="252">
        <v>8.8657008662952619E-2</v>
      </c>
    </row>
    <row r="22" spans="1:10" ht="11.1" customHeight="1" x14ac:dyDescent="0.25">
      <c r="A22" s="155"/>
      <c r="B22" s="62"/>
      <c r="C22" s="16" t="s">
        <v>74</v>
      </c>
      <c r="D22" s="72">
        <v>20104.937499999996</v>
      </c>
      <c r="E22" s="72">
        <v>10590.2492</v>
      </c>
      <c r="F22" s="252">
        <v>-0.47325132445698959</v>
      </c>
      <c r="G22" s="72">
        <v>56855.93569999998</v>
      </c>
      <c r="H22" s="72">
        <v>29980.512330000001</v>
      </c>
      <c r="I22" s="252">
        <v>-0.47269336154817676</v>
      </c>
      <c r="J22" s="252">
        <v>6.2185880734302583E-2</v>
      </c>
    </row>
    <row r="23" spans="1:10" ht="11.1" customHeight="1" x14ac:dyDescent="0.25">
      <c r="A23" s="155"/>
      <c r="B23" s="62"/>
      <c r="C23" s="16" t="s">
        <v>77</v>
      </c>
      <c r="D23" s="72">
        <v>14597.049199999998</v>
      </c>
      <c r="E23" s="72">
        <v>5948.4746000000005</v>
      </c>
      <c r="F23" s="252">
        <v>-0.5924878707677439</v>
      </c>
      <c r="G23" s="72">
        <v>43416.916780000007</v>
      </c>
      <c r="H23" s="72">
        <v>17463.472389999999</v>
      </c>
      <c r="I23" s="252">
        <v>-0.59777262677379839</v>
      </c>
      <c r="J23" s="252">
        <v>3.6222910379174501E-2</v>
      </c>
    </row>
    <row r="24" spans="1:10" ht="11.1" customHeight="1" x14ac:dyDescent="0.25">
      <c r="A24" s="155"/>
      <c r="B24" s="62"/>
      <c r="C24" s="16" t="s">
        <v>236</v>
      </c>
      <c r="D24" s="72">
        <v>4389.4455999999982</v>
      </c>
      <c r="E24" s="72">
        <v>4380.0920999999998</v>
      </c>
      <c r="F24" s="252">
        <v>-2.1309069190875718E-3</v>
      </c>
      <c r="G24" s="72">
        <v>13924.858570000006</v>
      </c>
      <c r="H24" s="72">
        <v>15914.063620000004</v>
      </c>
      <c r="I24" s="252">
        <v>0.14285280098180553</v>
      </c>
      <c r="J24" s="252">
        <v>3.3009111097849736E-2</v>
      </c>
    </row>
    <row r="25" spans="1:10" ht="11.1" customHeight="1" x14ac:dyDescent="0.25">
      <c r="A25" s="155"/>
      <c r="B25" s="62"/>
      <c r="C25" s="16" t="s">
        <v>84</v>
      </c>
      <c r="D25" s="72">
        <v>7099.4806000000026</v>
      </c>
      <c r="E25" s="72">
        <v>4109.6112000000003</v>
      </c>
      <c r="F25" s="252">
        <v>-0.42113917460384376</v>
      </c>
      <c r="G25" s="72">
        <v>19536.097229999999</v>
      </c>
      <c r="H25" s="72">
        <v>14004.343060000001</v>
      </c>
      <c r="I25" s="252">
        <v>-0.28315554047843972</v>
      </c>
      <c r="J25" s="252">
        <v>2.9047949471496512E-2</v>
      </c>
    </row>
    <row r="26" spans="1:10" ht="11.1" customHeight="1" x14ac:dyDescent="0.25">
      <c r="A26" s="155"/>
      <c r="B26" s="62"/>
      <c r="C26" s="16" t="s">
        <v>76</v>
      </c>
      <c r="D26" s="72">
        <v>5114.5048999999981</v>
      </c>
      <c r="E26" s="72">
        <v>3187.9722999999999</v>
      </c>
      <c r="F26" s="252">
        <v>-0.37668017484937766</v>
      </c>
      <c r="G26" s="72">
        <v>16595.813020000001</v>
      </c>
      <c r="H26" s="72">
        <v>13532.795630000002</v>
      </c>
      <c r="I26" s="252">
        <v>-0.18456567245658195</v>
      </c>
      <c r="J26" s="252">
        <v>2.8069861041259643E-2</v>
      </c>
    </row>
    <row r="27" spans="1:10" ht="11.1" customHeight="1" x14ac:dyDescent="0.25">
      <c r="A27" s="155"/>
      <c r="B27" s="62"/>
      <c r="C27" s="16" t="s">
        <v>70</v>
      </c>
      <c r="D27" s="72">
        <v>7643.8590999999988</v>
      </c>
      <c r="E27" s="72">
        <v>4069.8007999999995</v>
      </c>
      <c r="F27" s="252">
        <v>-0.46757249881803808</v>
      </c>
      <c r="G27" s="72">
        <v>15614.448229999998</v>
      </c>
      <c r="H27" s="72">
        <v>11469.325650000001</v>
      </c>
      <c r="I27" s="252">
        <v>-0.26546711859058747</v>
      </c>
      <c r="J27" s="252">
        <v>2.3789790818887501E-2</v>
      </c>
    </row>
    <row r="28" spans="1:10" ht="11.1" customHeight="1" x14ac:dyDescent="0.25">
      <c r="A28" s="155"/>
      <c r="B28" s="62"/>
      <c r="C28" s="16" t="s">
        <v>117</v>
      </c>
      <c r="D28" s="72">
        <v>3130.8301699999993</v>
      </c>
      <c r="E28" s="72">
        <v>1719.0773999999999</v>
      </c>
      <c r="F28" s="252">
        <v>-0.45091962621530501</v>
      </c>
      <c r="G28" s="72">
        <v>6132.9403599999996</v>
      </c>
      <c r="H28" s="72">
        <v>4331.01602</v>
      </c>
      <c r="I28" s="252">
        <v>-0.29381083692781906</v>
      </c>
      <c r="J28" s="252">
        <v>8.983437064501755E-3</v>
      </c>
    </row>
    <row r="29" spans="1:10" ht="11.1" customHeight="1" x14ac:dyDescent="0.25">
      <c r="A29" s="29"/>
      <c r="B29" s="62"/>
      <c r="C29" s="16" t="s">
        <v>18</v>
      </c>
      <c r="D29" s="72">
        <v>20516.671019999834</v>
      </c>
      <c r="E29" s="72">
        <v>11884.961400000029</v>
      </c>
      <c r="F29" s="252">
        <v>-0.42071687027517946</v>
      </c>
      <c r="G29" s="72">
        <v>43714.524679999682</v>
      </c>
      <c r="H29" s="72">
        <v>32236.570050000097</v>
      </c>
      <c r="I29" s="252">
        <v>-0.26256615424783503</v>
      </c>
      <c r="J29" s="252">
        <v>6.6865418387341363E-2</v>
      </c>
    </row>
    <row r="30" spans="1:10" s="3" customFormat="1" ht="21" customHeight="1" x14ac:dyDescent="0.25">
      <c r="A30" s="188" t="s">
        <v>67</v>
      </c>
      <c r="B30" s="299" t="s">
        <v>243</v>
      </c>
      <c r="C30" s="300"/>
      <c r="D30" s="191">
        <v>35823.716688000008</v>
      </c>
      <c r="E30" s="191">
        <v>50942.614447000007</v>
      </c>
      <c r="F30" s="251">
        <v>0.42203599058900632</v>
      </c>
      <c r="G30" s="191">
        <v>183749.44355000003</v>
      </c>
      <c r="H30" s="191">
        <v>359913.87702000001</v>
      </c>
      <c r="I30" s="251">
        <v>0.95872090857278658</v>
      </c>
      <c r="J30" s="251">
        <v>1.0000000000000002</v>
      </c>
    </row>
    <row r="31" spans="1:10" ht="11.1" customHeight="1" x14ac:dyDescent="0.25">
      <c r="A31" s="155"/>
      <c r="B31" s="62"/>
      <c r="C31" s="16" t="s">
        <v>69</v>
      </c>
      <c r="D31" s="72">
        <v>20688.444542000001</v>
      </c>
      <c r="E31" s="72">
        <v>32505.51689000001</v>
      </c>
      <c r="F31" s="252">
        <v>0.57119191943163972</v>
      </c>
      <c r="G31" s="72">
        <v>104664.05778000002</v>
      </c>
      <c r="H31" s="72">
        <v>233600.06418000004</v>
      </c>
      <c r="I31" s="252">
        <v>1.2319033786270617</v>
      </c>
      <c r="J31" s="252">
        <v>0.64904433836825681</v>
      </c>
    </row>
    <row r="32" spans="1:10" ht="11.1" customHeight="1" x14ac:dyDescent="0.25">
      <c r="A32" s="155"/>
      <c r="B32" s="62"/>
      <c r="C32" s="16" t="s">
        <v>233</v>
      </c>
      <c r="D32" s="72">
        <v>7647.9914880000006</v>
      </c>
      <c r="E32" s="72">
        <v>8841.4987599999986</v>
      </c>
      <c r="F32" s="252">
        <v>0.15605499481434548</v>
      </c>
      <c r="G32" s="72">
        <v>37754.401249999995</v>
      </c>
      <c r="H32" s="72">
        <v>56668.887149999988</v>
      </c>
      <c r="I32" s="252">
        <v>0.50098757426327856</v>
      </c>
      <c r="J32" s="252">
        <v>0.15745124255614895</v>
      </c>
    </row>
    <row r="33" spans="1:10" ht="11.1" customHeight="1" x14ac:dyDescent="0.25">
      <c r="A33" s="155"/>
      <c r="B33" s="62"/>
      <c r="C33" s="16" t="s">
        <v>71</v>
      </c>
      <c r="D33" s="72">
        <v>2810.6880299999998</v>
      </c>
      <c r="E33" s="72">
        <v>3128.8730000000005</v>
      </c>
      <c r="F33" s="252">
        <v>0.11320536701470951</v>
      </c>
      <c r="G33" s="72">
        <v>14527.58576</v>
      </c>
      <c r="H33" s="72">
        <v>21430.374650000005</v>
      </c>
      <c r="I33" s="252">
        <v>0.47515044853536659</v>
      </c>
      <c r="J33" s="252">
        <v>5.9543062988952615E-2</v>
      </c>
    </row>
    <row r="34" spans="1:10" ht="11.1" customHeight="1" x14ac:dyDescent="0.25">
      <c r="A34" s="155"/>
      <c r="B34" s="62"/>
      <c r="C34" s="16" t="s">
        <v>74</v>
      </c>
      <c r="D34" s="72">
        <v>906.23250000000019</v>
      </c>
      <c r="E34" s="72">
        <v>1768.6767000000002</v>
      </c>
      <c r="F34" s="252">
        <v>0.95168094280441262</v>
      </c>
      <c r="G34" s="72">
        <v>6363.7446799999989</v>
      </c>
      <c r="H34" s="72">
        <v>13810.102370000001</v>
      </c>
      <c r="I34" s="252">
        <v>1.1701220059004633</v>
      </c>
      <c r="J34" s="252">
        <v>3.8370574884037015E-2</v>
      </c>
    </row>
    <row r="35" spans="1:10" ht="11.1" customHeight="1" x14ac:dyDescent="0.25">
      <c r="A35" s="155"/>
      <c r="B35" s="62"/>
      <c r="C35" s="16" t="s">
        <v>77</v>
      </c>
      <c r="D35" s="72">
        <v>2011.3530000000005</v>
      </c>
      <c r="E35" s="72">
        <v>1729.5156999999999</v>
      </c>
      <c r="F35" s="252">
        <v>-0.14012324042572366</v>
      </c>
      <c r="G35" s="72">
        <v>10832.578979999998</v>
      </c>
      <c r="H35" s="72">
        <v>11945.005790000001</v>
      </c>
      <c r="I35" s="252">
        <v>0.10269270245376072</v>
      </c>
      <c r="J35" s="252">
        <v>3.3188511343051744E-2</v>
      </c>
    </row>
    <row r="36" spans="1:10" ht="11.1" customHeight="1" x14ac:dyDescent="0.25">
      <c r="A36" s="155"/>
      <c r="B36" s="62"/>
      <c r="C36" s="16" t="s">
        <v>83</v>
      </c>
      <c r="D36" s="72">
        <v>361.44235999999995</v>
      </c>
      <c r="E36" s="72">
        <v>499.02754300000004</v>
      </c>
      <c r="F36" s="252">
        <v>0.38065594469890063</v>
      </c>
      <c r="G36" s="72">
        <v>2151.01253</v>
      </c>
      <c r="H36" s="72">
        <v>3501.3787499999994</v>
      </c>
      <c r="I36" s="252">
        <v>0.62778166150431458</v>
      </c>
      <c r="J36" s="252">
        <v>9.7283794084033932E-3</v>
      </c>
    </row>
    <row r="37" spans="1:10" ht="11.1" customHeight="1" x14ac:dyDescent="0.25">
      <c r="A37" s="155"/>
      <c r="B37" s="62"/>
      <c r="C37" s="16" t="s">
        <v>128</v>
      </c>
      <c r="D37" s="72">
        <v>291.24639999999999</v>
      </c>
      <c r="E37" s="72">
        <v>295.62725</v>
      </c>
      <c r="F37" s="252">
        <v>1.504173098791961E-2</v>
      </c>
      <c r="G37" s="72">
        <v>1903.95209</v>
      </c>
      <c r="H37" s="72">
        <v>2684.3165400000007</v>
      </c>
      <c r="I37" s="252">
        <v>0.40986559173345616</v>
      </c>
      <c r="J37" s="252">
        <v>7.4582190668097976E-3</v>
      </c>
    </row>
    <row r="38" spans="1:10" ht="11.1" customHeight="1" x14ac:dyDescent="0.25">
      <c r="A38" s="155"/>
      <c r="B38" s="62"/>
      <c r="C38" s="16" t="s">
        <v>236</v>
      </c>
      <c r="D38" s="72">
        <v>15.75</v>
      </c>
      <c r="E38" s="72">
        <v>331.65</v>
      </c>
      <c r="F38" s="252">
        <v>20.057142857142857</v>
      </c>
      <c r="G38" s="72">
        <v>103.80323000000001</v>
      </c>
      <c r="H38" s="72">
        <v>2671.1153000000004</v>
      </c>
      <c r="I38" s="252">
        <v>24.732487322407984</v>
      </c>
      <c r="J38" s="252">
        <v>7.4215401809904916E-3</v>
      </c>
    </row>
    <row r="39" spans="1:10" ht="11.1" customHeight="1" x14ac:dyDescent="0.25">
      <c r="A39" s="155"/>
      <c r="B39" s="62"/>
      <c r="C39" s="16" t="s">
        <v>117</v>
      </c>
      <c r="D39" s="72">
        <v>71.265370000000019</v>
      </c>
      <c r="E39" s="72">
        <v>349.93150000000003</v>
      </c>
      <c r="F39" s="252">
        <v>3.9102600603911819</v>
      </c>
      <c r="G39" s="72">
        <v>288.23151000000001</v>
      </c>
      <c r="H39" s="72">
        <v>2021.0278999999996</v>
      </c>
      <c r="I39" s="252">
        <v>6.0118215041790517</v>
      </c>
      <c r="J39" s="252">
        <v>5.6153097422461801E-3</v>
      </c>
    </row>
    <row r="40" spans="1:10" ht="11.1" customHeight="1" x14ac:dyDescent="0.25">
      <c r="A40" s="155"/>
      <c r="B40" s="62"/>
      <c r="C40" s="16" t="s">
        <v>70</v>
      </c>
      <c r="D40" s="72">
        <v>90.235900000000001</v>
      </c>
      <c r="E40" s="72">
        <v>282.85287</v>
      </c>
      <c r="F40" s="252">
        <v>2.134593548687385</v>
      </c>
      <c r="G40" s="72">
        <v>442.60645</v>
      </c>
      <c r="H40" s="72">
        <v>1874.8792600000002</v>
      </c>
      <c r="I40" s="252">
        <v>3.2359962445192565</v>
      </c>
      <c r="J40" s="252">
        <v>5.2092441545281542E-3</v>
      </c>
    </row>
    <row r="41" spans="1:10" ht="11.1" customHeight="1" x14ac:dyDescent="0.25">
      <c r="A41" s="27"/>
      <c r="B41" s="62"/>
      <c r="C41" s="16" t="s">
        <v>18</v>
      </c>
      <c r="D41" s="72">
        <v>929.06709799999953</v>
      </c>
      <c r="E41" s="72">
        <v>1209.4442340000023</v>
      </c>
      <c r="F41" s="252">
        <v>0.30178351660883274</v>
      </c>
      <c r="G41" s="72">
        <v>4717.4692900000082</v>
      </c>
      <c r="H41" s="72">
        <v>9706.7251299999771</v>
      </c>
      <c r="I41" s="252">
        <v>1.0576127862826978</v>
      </c>
      <c r="J41" s="252">
        <v>2.6969577306574889E-2</v>
      </c>
    </row>
    <row r="42" spans="1:10" s="3" customFormat="1" ht="15.95" customHeight="1" x14ac:dyDescent="0.25">
      <c r="A42" s="188" t="s">
        <v>9</v>
      </c>
      <c r="B42" s="189" t="s">
        <v>296</v>
      </c>
      <c r="C42" s="190"/>
      <c r="D42" s="191">
        <v>34137.718910000003</v>
      </c>
      <c r="E42" s="191">
        <v>73695.276875000025</v>
      </c>
      <c r="F42" s="251">
        <v>1.158763948736258</v>
      </c>
      <c r="G42" s="191">
        <v>158302.63466999997</v>
      </c>
      <c r="H42" s="191">
        <v>257703.74465000001</v>
      </c>
      <c r="I42" s="251">
        <v>0.62791822882299519</v>
      </c>
      <c r="J42" s="251">
        <v>0.99999999999999978</v>
      </c>
    </row>
    <row r="43" spans="1:10" ht="11.1" customHeight="1" x14ac:dyDescent="0.25">
      <c r="A43" s="155"/>
      <c r="B43" s="62"/>
      <c r="C43" s="16" t="s">
        <v>69</v>
      </c>
      <c r="D43" s="72">
        <v>8017.9251830000021</v>
      </c>
      <c r="E43" s="72">
        <v>16112.187475000021</v>
      </c>
      <c r="F43" s="252">
        <v>1.0095208058516025</v>
      </c>
      <c r="G43" s="72">
        <v>37227.926289999981</v>
      </c>
      <c r="H43" s="72">
        <v>60142.001989999975</v>
      </c>
      <c r="I43" s="252">
        <v>0.61550771110651636</v>
      </c>
      <c r="J43" s="252">
        <v>0.23337651562526479</v>
      </c>
    </row>
    <row r="44" spans="1:10" ht="11.1" customHeight="1" x14ac:dyDescent="0.25">
      <c r="A44" s="155"/>
      <c r="B44" s="62"/>
      <c r="C44" s="16" t="s">
        <v>75</v>
      </c>
      <c r="D44" s="72">
        <v>4049.3918299999978</v>
      </c>
      <c r="E44" s="72">
        <v>11285.578671999996</v>
      </c>
      <c r="F44" s="252">
        <v>1.7869811432893621</v>
      </c>
      <c r="G44" s="72">
        <v>19500.194939999994</v>
      </c>
      <c r="H44" s="72">
        <v>43641.223840000006</v>
      </c>
      <c r="I44" s="252">
        <v>1.2379891059694206</v>
      </c>
      <c r="J44" s="252">
        <v>0.16934648698749519</v>
      </c>
    </row>
    <row r="45" spans="1:10" ht="11.1" customHeight="1" x14ac:dyDescent="0.25">
      <c r="A45" s="155"/>
      <c r="B45" s="62"/>
      <c r="C45" s="16" t="s">
        <v>73</v>
      </c>
      <c r="D45" s="72">
        <v>5232.6441379999978</v>
      </c>
      <c r="E45" s="72">
        <v>10853.268712000001</v>
      </c>
      <c r="F45" s="252">
        <v>1.0741461536018573</v>
      </c>
      <c r="G45" s="72">
        <v>23495.668430000002</v>
      </c>
      <c r="H45" s="72">
        <v>40509.7909</v>
      </c>
      <c r="I45" s="252">
        <v>0.72413868627273592</v>
      </c>
      <c r="J45" s="252">
        <v>0.15719519696936618</v>
      </c>
    </row>
    <row r="46" spans="1:10" ht="11.1" customHeight="1" x14ac:dyDescent="0.25">
      <c r="A46" s="155"/>
      <c r="B46" s="62"/>
      <c r="C46" s="16" t="s">
        <v>84</v>
      </c>
      <c r="D46" s="72">
        <v>2135.1619999999998</v>
      </c>
      <c r="E46" s="72">
        <v>4601.2249710000006</v>
      </c>
      <c r="F46" s="252">
        <v>1.1549769858212167</v>
      </c>
      <c r="G46" s="72">
        <v>9814.8690000000006</v>
      </c>
      <c r="H46" s="72">
        <v>19290.710109999993</v>
      </c>
      <c r="I46" s="252">
        <v>0.96545772643526795</v>
      </c>
      <c r="J46" s="252">
        <v>7.4856149786258028E-2</v>
      </c>
    </row>
    <row r="47" spans="1:10" ht="11.1" customHeight="1" x14ac:dyDescent="0.25">
      <c r="A47" s="155"/>
      <c r="B47" s="62"/>
      <c r="C47" s="16" t="s">
        <v>117</v>
      </c>
      <c r="D47" s="72">
        <v>2971.7349999999997</v>
      </c>
      <c r="E47" s="72">
        <v>7139.21</v>
      </c>
      <c r="F47" s="252">
        <v>1.4023710054900591</v>
      </c>
      <c r="G47" s="72">
        <v>9072.3384399999995</v>
      </c>
      <c r="H47" s="72">
        <v>12259.987249999996</v>
      </c>
      <c r="I47" s="252">
        <v>0.35135911552259036</v>
      </c>
      <c r="J47" s="252">
        <v>4.7573958487296647E-2</v>
      </c>
    </row>
    <row r="48" spans="1:10" ht="11.1" customHeight="1" x14ac:dyDescent="0.25">
      <c r="A48" s="155"/>
      <c r="B48" s="62"/>
      <c r="C48" s="16" t="s">
        <v>179</v>
      </c>
      <c r="D48" s="72">
        <v>227.69999999999996</v>
      </c>
      <c r="E48" s="72">
        <v>5205.9750000000022</v>
      </c>
      <c r="F48" s="252">
        <v>21.863306982872214</v>
      </c>
      <c r="G48" s="72">
        <v>967.73756999999989</v>
      </c>
      <c r="H48" s="72">
        <v>11727.635310000005</v>
      </c>
      <c r="I48" s="252">
        <v>11.118611154054923</v>
      </c>
      <c r="J48" s="252">
        <v>4.5508206820695903E-2</v>
      </c>
    </row>
    <row r="49" spans="1:10" ht="11.1" customHeight="1" x14ac:dyDescent="0.25">
      <c r="A49" s="155"/>
      <c r="B49" s="62"/>
      <c r="C49" s="16" t="s">
        <v>71</v>
      </c>
      <c r="D49" s="72">
        <v>1419.1419809999993</v>
      </c>
      <c r="E49" s="72">
        <v>1739.0444369999998</v>
      </c>
      <c r="F49" s="252">
        <v>0.22541962698797824</v>
      </c>
      <c r="G49" s="72">
        <v>7397.15823</v>
      </c>
      <c r="H49" s="72">
        <v>7431.4061899999997</v>
      </c>
      <c r="I49" s="252">
        <v>4.6298806832472117E-3</v>
      </c>
      <c r="J49" s="252">
        <v>2.8837012826852609E-2</v>
      </c>
    </row>
    <row r="50" spans="1:10" ht="11.1" customHeight="1" x14ac:dyDescent="0.25">
      <c r="A50" s="155"/>
      <c r="B50" s="62"/>
      <c r="C50" s="16" t="s">
        <v>120</v>
      </c>
      <c r="D50" s="72">
        <v>1081.489787</v>
      </c>
      <c r="E50" s="72">
        <v>2247.4677699999997</v>
      </c>
      <c r="F50" s="252">
        <v>1.078122047027708</v>
      </c>
      <c r="G50" s="72">
        <v>4853.4502199999997</v>
      </c>
      <c r="H50" s="72">
        <v>7190.7877600000011</v>
      </c>
      <c r="I50" s="252">
        <v>0.48158267501505381</v>
      </c>
      <c r="J50" s="252">
        <v>2.7903311105417425E-2</v>
      </c>
    </row>
    <row r="51" spans="1:10" ht="11.1" customHeight="1" x14ac:dyDescent="0.25">
      <c r="A51" s="155"/>
      <c r="B51" s="62"/>
      <c r="C51" s="16" t="s">
        <v>124</v>
      </c>
      <c r="D51" s="72">
        <v>847.10100000000011</v>
      </c>
      <c r="E51" s="72">
        <v>1566.2497499999999</v>
      </c>
      <c r="F51" s="252">
        <v>0.84895278130943042</v>
      </c>
      <c r="G51" s="72">
        <v>3683.33482</v>
      </c>
      <c r="H51" s="72">
        <v>6801.0685400000011</v>
      </c>
      <c r="I51" s="252">
        <v>0.8464432022500743</v>
      </c>
      <c r="J51" s="252">
        <v>2.6391034981803865E-2</v>
      </c>
    </row>
    <row r="52" spans="1:10" ht="11.1" customHeight="1" x14ac:dyDescent="0.25">
      <c r="A52" s="155"/>
      <c r="B52" s="62"/>
      <c r="C52" s="16" t="s">
        <v>180</v>
      </c>
      <c r="D52" s="72">
        <v>313.13151700000003</v>
      </c>
      <c r="E52" s="72">
        <v>1392.3075600000002</v>
      </c>
      <c r="F52" s="252">
        <v>3.4463986676882481</v>
      </c>
      <c r="G52" s="72">
        <v>1919.6573900000001</v>
      </c>
      <c r="H52" s="72">
        <v>6320.7052199999998</v>
      </c>
      <c r="I52" s="252">
        <v>2.2926215130503049</v>
      </c>
      <c r="J52" s="252">
        <v>2.4527021245207194E-2</v>
      </c>
    </row>
    <row r="53" spans="1:10" ht="11.1" customHeight="1" x14ac:dyDescent="0.25">
      <c r="A53" s="29"/>
      <c r="B53" s="62"/>
      <c r="C53" s="16" t="s">
        <v>18</v>
      </c>
      <c r="D53" s="72">
        <v>7842.2964740000061</v>
      </c>
      <c r="E53" s="72">
        <v>11552.762527999999</v>
      </c>
      <c r="F53" s="252">
        <v>0.47313514176638227</v>
      </c>
      <c r="G53" s="72">
        <v>40370.299339999998</v>
      </c>
      <c r="H53" s="72">
        <v>42388.427540000004</v>
      </c>
      <c r="I53" s="252">
        <v>4.9990419516171114E-2</v>
      </c>
      <c r="J53" s="252">
        <v>0.16448510516434206</v>
      </c>
    </row>
    <row r="54" spans="1:10" s="3" customFormat="1" ht="15.95" customHeight="1" x14ac:dyDescent="0.25">
      <c r="A54" s="188" t="s">
        <v>68</v>
      </c>
      <c r="B54" s="189" t="s">
        <v>298</v>
      </c>
      <c r="C54" s="190"/>
      <c r="D54" s="191">
        <v>27639.759978000002</v>
      </c>
      <c r="E54" s="191">
        <v>35126.771628000002</v>
      </c>
      <c r="F54" s="251">
        <v>0.2708783164527957</v>
      </c>
      <c r="G54" s="191">
        <v>73745.256580000001</v>
      </c>
      <c r="H54" s="191">
        <v>244624.72141000006</v>
      </c>
      <c r="I54" s="251">
        <v>2.3171587266040272</v>
      </c>
      <c r="J54" s="251">
        <v>0.99999999999999978</v>
      </c>
    </row>
    <row r="55" spans="1:10" ht="11.1" customHeight="1" x14ac:dyDescent="0.25">
      <c r="A55" s="155"/>
      <c r="C55" s="16" t="s">
        <v>230</v>
      </c>
      <c r="D55" s="72">
        <v>8877.9280799999997</v>
      </c>
      <c r="E55" s="69">
        <v>8190.7730999999985</v>
      </c>
      <c r="F55" s="252">
        <v>-7.7400376958223882E-2</v>
      </c>
      <c r="G55" s="72">
        <v>22882.106829999997</v>
      </c>
      <c r="H55" s="72">
        <v>47110.196200000006</v>
      </c>
      <c r="I55" s="252">
        <v>1.058822491739936</v>
      </c>
      <c r="J55" s="252">
        <v>0.19258150169148922</v>
      </c>
    </row>
    <row r="56" spans="1:10" ht="11.1" customHeight="1" x14ac:dyDescent="0.25">
      <c r="A56" s="155"/>
      <c r="C56" s="16" t="s">
        <v>70</v>
      </c>
      <c r="D56" s="72">
        <v>1269.8334200000002</v>
      </c>
      <c r="E56" s="69">
        <v>5730.1792000000014</v>
      </c>
      <c r="F56" s="252">
        <v>3.5125440154189675</v>
      </c>
      <c r="G56" s="72">
        <v>3371.7946699999998</v>
      </c>
      <c r="H56" s="72">
        <v>44294.248460000003</v>
      </c>
      <c r="I56" s="252">
        <v>12.136698048105048</v>
      </c>
      <c r="J56" s="252">
        <v>0.18107020502544061</v>
      </c>
    </row>
    <row r="57" spans="1:10" ht="11.1" customHeight="1" x14ac:dyDescent="0.25">
      <c r="A57" s="155"/>
      <c r="C57" s="16" t="s">
        <v>122</v>
      </c>
      <c r="D57" s="72">
        <v>4671.8064299999996</v>
      </c>
      <c r="E57" s="69">
        <v>5772.6833999999999</v>
      </c>
      <c r="F57" s="252">
        <v>0.23564267623134394</v>
      </c>
      <c r="G57" s="72">
        <v>12206.88769</v>
      </c>
      <c r="H57" s="72">
        <v>42128.640479999995</v>
      </c>
      <c r="I57" s="252">
        <v>2.4512188159568455</v>
      </c>
      <c r="J57" s="252">
        <v>0.17221742854595157</v>
      </c>
    </row>
    <row r="58" spans="1:10" ht="11.1" customHeight="1" x14ac:dyDescent="0.25">
      <c r="A58" s="155"/>
      <c r="C58" s="16" t="s">
        <v>75</v>
      </c>
      <c r="D58" s="72">
        <v>563.9325</v>
      </c>
      <c r="E58" s="69">
        <v>3706.1746999999991</v>
      </c>
      <c r="F58" s="252">
        <v>5.5720182823298874</v>
      </c>
      <c r="G58" s="72">
        <v>1575.67588</v>
      </c>
      <c r="H58" s="72">
        <v>24324.265650000001</v>
      </c>
      <c r="I58" s="252">
        <v>14.43735355649412</v>
      </c>
      <c r="J58" s="252">
        <v>9.9435026475642396E-2</v>
      </c>
    </row>
    <row r="59" spans="1:10" ht="11.1" customHeight="1" x14ac:dyDescent="0.25">
      <c r="A59" s="155"/>
      <c r="C59" s="16" t="s">
        <v>233</v>
      </c>
      <c r="D59" s="72">
        <v>6397.6405509999995</v>
      </c>
      <c r="E59" s="69">
        <v>3362.8712000000005</v>
      </c>
      <c r="F59" s="252">
        <v>-0.47435758961569696</v>
      </c>
      <c r="G59" s="72">
        <v>17127.0196</v>
      </c>
      <c r="H59" s="72">
        <v>22028.650879999994</v>
      </c>
      <c r="I59" s="252">
        <v>0.28619289254506342</v>
      </c>
      <c r="J59" s="252">
        <v>9.0050795982631548E-2</v>
      </c>
    </row>
    <row r="60" spans="1:10" ht="11.1" customHeight="1" x14ac:dyDescent="0.25">
      <c r="A60" s="155"/>
      <c r="C60" s="16" t="s">
        <v>120</v>
      </c>
      <c r="D60" s="72">
        <v>1802.0388699999999</v>
      </c>
      <c r="E60" s="69">
        <v>2019.1099089999996</v>
      </c>
      <c r="F60" s="252">
        <v>0.12045857756664247</v>
      </c>
      <c r="G60" s="72">
        <v>5096.7647800000013</v>
      </c>
      <c r="H60" s="72">
        <v>16392.44268</v>
      </c>
      <c r="I60" s="252">
        <v>2.216244693952699</v>
      </c>
      <c r="J60" s="252">
        <v>6.7010572707104532E-2</v>
      </c>
    </row>
    <row r="61" spans="1:10" ht="11.1" customHeight="1" x14ac:dyDescent="0.25">
      <c r="A61" s="155"/>
      <c r="C61" s="16" t="s">
        <v>179</v>
      </c>
      <c r="D61" s="72">
        <v>2024.0914</v>
      </c>
      <c r="E61" s="69">
        <v>1675.7232800000002</v>
      </c>
      <c r="F61" s="252">
        <v>-0.17211086416354515</v>
      </c>
      <c r="G61" s="72">
        <v>5378.6590900000001</v>
      </c>
      <c r="H61" s="72">
        <v>15195.426880000001</v>
      </c>
      <c r="I61" s="252">
        <v>1.8251329236038272</v>
      </c>
      <c r="J61" s="252">
        <v>6.2117298662271767E-2</v>
      </c>
    </row>
    <row r="62" spans="1:10" ht="11.1" customHeight="1" x14ac:dyDescent="0.25">
      <c r="A62" s="155"/>
      <c r="C62" s="16" t="s">
        <v>69</v>
      </c>
      <c r="D62" s="72">
        <v>462.7858250000001</v>
      </c>
      <c r="E62" s="69">
        <v>1211.0790940000002</v>
      </c>
      <c r="F62" s="252">
        <v>1.616932128377095</v>
      </c>
      <c r="G62" s="72">
        <v>1626.78493</v>
      </c>
      <c r="H62" s="72">
        <v>9700.9617099999959</v>
      </c>
      <c r="I62" s="252">
        <v>4.963272422249446</v>
      </c>
      <c r="J62" s="252">
        <v>3.9656505908660093E-2</v>
      </c>
    </row>
    <row r="63" spans="1:10" ht="11.1" customHeight="1" x14ac:dyDescent="0.25">
      <c r="A63" s="155"/>
      <c r="C63" s="16" t="s">
        <v>84</v>
      </c>
      <c r="D63" s="72">
        <v>10.648852</v>
      </c>
      <c r="E63" s="69">
        <v>1022.885781</v>
      </c>
      <c r="F63" s="252">
        <v>95.055967441373028</v>
      </c>
      <c r="G63" s="72">
        <v>70.520560000000003</v>
      </c>
      <c r="H63" s="72">
        <v>7624.2339199999997</v>
      </c>
      <c r="I63" s="252">
        <v>107.1136326767683</v>
      </c>
      <c r="J63" s="252">
        <v>3.1167062249695943E-2</v>
      </c>
    </row>
    <row r="64" spans="1:10" ht="11.1" customHeight="1" x14ac:dyDescent="0.25">
      <c r="A64" s="155"/>
      <c r="C64" s="16" t="s">
        <v>190</v>
      </c>
      <c r="D64" s="72">
        <v>4.25</v>
      </c>
      <c r="E64" s="69">
        <v>626.08785</v>
      </c>
      <c r="F64" s="252">
        <v>146.31478823529412</v>
      </c>
      <c r="G64" s="72">
        <v>22.480160000000001</v>
      </c>
      <c r="H64" s="72">
        <v>4423.5321000000004</v>
      </c>
      <c r="I64" s="252">
        <v>195.77493843460189</v>
      </c>
      <c r="J64" s="252">
        <v>1.8082931579862679E-2</v>
      </c>
    </row>
    <row r="65" spans="1:10" ht="11.1" customHeight="1" x14ac:dyDescent="0.25">
      <c r="A65" s="29"/>
      <c r="B65" s="62"/>
      <c r="C65" s="16" t="s">
        <v>18</v>
      </c>
      <c r="D65" s="72">
        <v>1554.8040500000025</v>
      </c>
      <c r="E65" s="69">
        <v>1809.2041140000001</v>
      </c>
      <c r="F65" s="252">
        <v>0.16362194580082123</v>
      </c>
      <c r="G65" s="72">
        <v>4386.5623899999919</v>
      </c>
      <c r="H65" s="72">
        <v>11402.122450000024</v>
      </c>
      <c r="I65" s="252">
        <v>1.5993298251025321</v>
      </c>
      <c r="J65" s="252">
        <v>4.6610671171249479E-2</v>
      </c>
    </row>
    <row r="66" spans="1:10" ht="12" customHeight="1" x14ac:dyDescent="0.25">
      <c r="A66" s="59"/>
      <c r="B66" s="60"/>
      <c r="C66" s="61"/>
      <c r="D66" s="61"/>
      <c r="E66" s="61"/>
      <c r="F66" s="61"/>
      <c r="G66" s="61"/>
      <c r="H66" s="61"/>
      <c r="I66" s="61"/>
      <c r="J66" s="58" t="s">
        <v>22</v>
      </c>
    </row>
    <row r="67" spans="1:10" ht="12" customHeight="1" x14ac:dyDescent="0.25">
      <c r="A67" s="307" t="s">
        <v>338</v>
      </c>
      <c r="B67" s="307"/>
      <c r="C67" s="307"/>
      <c r="D67" s="307"/>
      <c r="E67" s="307"/>
      <c r="F67" s="307"/>
      <c r="G67" s="57"/>
      <c r="H67" s="57"/>
      <c r="I67" s="64"/>
      <c r="J67" s="64"/>
    </row>
    <row r="68" spans="1:10" ht="14.1" customHeight="1" x14ac:dyDescent="0.25">
      <c r="A68" s="301" t="s">
        <v>56</v>
      </c>
      <c r="B68" s="303" t="s">
        <v>59</v>
      </c>
      <c r="C68" s="304"/>
      <c r="D68" s="297" t="s">
        <v>14</v>
      </c>
      <c r="E68" s="297"/>
      <c r="F68" s="297"/>
      <c r="G68" s="297" t="s">
        <v>55</v>
      </c>
      <c r="H68" s="297"/>
      <c r="I68" s="297"/>
      <c r="J68" s="297"/>
    </row>
    <row r="69" spans="1:10" ht="23.1" customHeight="1" x14ac:dyDescent="0.25">
      <c r="A69" s="302"/>
      <c r="B69" s="305"/>
      <c r="C69" s="306"/>
      <c r="D69" s="167">
        <v>2023</v>
      </c>
      <c r="E69" s="168" t="s">
        <v>323</v>
      </c>
      <c r="F69" s="178" t="s">
        <v>329</v>
      </c>
      <c r="G69" s="167">
        <v>2023</v>
      </c>
      <c r="H69" s="168" t="s">
        <v>323</v>
      </c>
      <c r="I69" s="178" t="s">
        <v>329</v>
      </c>
      <c r="J69" s="178" t="s">
        <v>333</v>
      </c>
    </row>
    <row r="70" spans="1:10" ht="5.0999999999999996" customHeight="1" x14ac:dyDescent="0.25">
      <c r="A70" s="27"/>
      <c r="B70" s="62"/>
      <c r="C70" s="39"/>
      <c r="D70" s="72"/>
      <c r="E70" s="72"/>
      <c r="F70" s="54"/>
      <c r="G70" s="72"/>
      <c r="H70" s="72"/>
      <c r="I70" s="54"/>
      <c r="J70" s="54"/>
    </row>
    <row r="71" spans="1:10" s="3" customFormat="1" ht="15.95" customHeight="1" x14ac:dyDescent="0.25">
      <c r="A71" s="188" t="s">
        <v>11</v>
      </c>
      <c r="B71" s="189" t="s">
        <v>204</v>
      </c>
      <c r="C71" s="190"/>
      <c r="D71" s="191">
        <v>179925.53639699996</v>
      </c>
      <c r="E71" s="191">
        <v>66664.932629000017</v>
      </c>
      <c r="F71" s="251">
        <v>-0.62948598645883169</v>
      </c>
      <c r="G71" s="191">
        <v>206675.96642999997</v>
      </c>
      <c r="H71" s="191">
        <v>189466.47659999999</v>
      </c>
      <c r="I71" s="251">
        <v>-8.3267978020215239E-2</v>
      </c>
      <c r="J71" s="251">
        <v>1</v>
      </c>
    </row>
    <row r="72" spans="1:10" ht="11.1" customHeight="1" x14ac:dyDescent="0.25">
      <c r="A72" s="155"/>
      <c r="B72" s="62"/>
      <c r="C72" s="16" t="s">
        <v>233</v>
      </c>
      <c r="D72" s="72">
        <v>67171.882900000026</v>
      </c>
      <c r="E72" s="72">
        <v>29016.628650000006</v>
      </c>
      <c r="F72" s="252">
        <v>-0.5680241881383975</v>
      </c>
      <c r="G72" s="72">
        <v>65983.98477000001</v>
      </c>
      <c r="H72" s="72">
        <v>72068.90631999998</v>
      </c>
      <c r="I72" s="252">
        <v>9.2218158257797667E-2</v>
      </c>
      <c r="J72" s="252">
        <v>0.3803781418923583</v>
      </c>
    </row>
    <row r="73" spans="1:10" ht="11.1" customHeight="1" x14ac:dyDescent="0.25">
      <c r="A73" s="155"/>
      <c r="B73" s="62"/>
      <c r="C73" s="16" t="s">
        <v>69</v>
      </c>
      <c r="D73" s="72">
        <v>61561.315464999978</v>
      </c>
      <c r="E73" s="72">
        <v>19335.376771999996</v>
      </c>
      <c r="F73" s="252">
        <v>-0.68591677052461764</v>
      </c>
      <c r="G73" s="72">
        <v>63325.675219999997</v>
      </c>
      <c r="H73" s="72">
        <v>52953.287669999998</v>
      </c>
      <c r="I73" s="252">
        <v>-0.16379434587890684</v>
      </c>
      <c r="J73" s="252">
        <v>0.27948631663106571</v>
      </c>
    </row>
    <row r="74" spans="1:10" ht="11.1" customHeight="1" x14ac:dyDescent="0.25">
      <c r="A74" s="155"/>
      <c r="B74" s="62"/>
      <c r="C74" s="16" t="s">
        <v>70</v>
      </c>
      <c r="D74" s="72">
        <v>9724.7557909999978</v>
      </c>
      <c r="E74" s="72">
        <v>4432.3030189999999</v>
      </c>
      <c r="F74" s="252">
        <v>-0.54422474823460565</v>
      </c>
      <c r="G74" s="72">
        <v>15855.900689999997</v>
      </c>
      <c r="H74" s="72">
        <v>18885.153340000004</v>
      </c>
      <c r="I74" s="252">
        <v>0.1910489166919731</v>
      </c>
      <c r="J74" s="252">
        <v>9.9675434297911064E-2</v>
      </c>
    </row>
    <row r="75" spans="1:10" ht="11.1" customHeight="1" x14ac:dyDescent="0.25">
      <c r="A75" s="155"/>
      <c r="B75" s="62"/>
      <c r="C75" s="16" t="s">
        <v>71</v>
      </c>
      <c r="D75" s="72">
        <v>10114.337599999999</v>
      </c>
      <c r="E75" s="72">
        <v>4704.9263000000001</v>
      </c>
      <c r="F75" s="252">
        <v>-0.53482605722000021</v>
      </c>
      <c r="G75" s="72">
        <v>9620.2644999999957</v>
      </c>
      <c r="H75" s="72">
        <v>12327.888249999998</v>
      </c>
      <c r="I75" s="252">
        <v>0.28145003185723261</v>
      </c>
      <c r="J75" s="252">
        <v>6.506632978680725E-2</v>
      </c>
    </row>
    <row r="76" spans="1:10" ht="11.1" customHeight="1" x14ac:dyDescent="0.25">
      <c r="A76" s="155"/>
      <c r="B76" s="62"/>
      <c r="C76" s="16" t="s">
        <v>76</v>
      </c>
      <c r="D76" s="72">
        <v>4192.43</v>
      </c>
      <c r="E76" s="72">
        <v>1569.5565000000001</v>
      </c>
      <c r="F76" s="252">
        <v>-0.62562129838780844</v>
      </c>
      <c r="G76" s="72">
        <v>13208.413090000004</v>
      </c>
      <c r="H76" s="72">
        <v>7830.382099999998</v>
      </c>
      <c r="I76" s="252">
        <v>-0.40716708005382385</v>
      </c>
      <c r="J76" s="252">
        <v>4.1328588785294371E-2</v>
      </c>
    </row>
    <row r="77" spans="1:10" ht="11.1" customHeight="1" x14ac:dyDescent="0.25">
      <c r="A77" s="155"/>
      <c r="B77" s="62"/>
      <c r="C77" s="16" t="s">
        <v>119</v>
      </c>
      <c r="D77" s="72">
        <v>2649.0715500000006</v>
      </c>
      <c r="E77" s="72">
        <v>1446.5374999999999</v>
      </c>
      <c r="F77" s="252">
        <v>-0.45394547761460058</v>
      </c>
      <c r="G77" s="72">
        <v>5941.986109999998</v>
      </c>
      <c r="H77" s="72">
        <v>6820.9629399999976</v>
      </c>
      <c r="I77" s="252">
        <v>0.14792643633426472</v>
      </c>
      <c r="J77" s="252">
        <v>3.600089610786586E-2</v>
      </c>
    </row>
    <row r="78" spans="1:10" ht="11.1" customHeight="1" x14ac:dyDescent="0.25">
      <c r="A78" s="155"/>
      <c r="B78" s="62"/>
      <c r="C78" s="16" t="s">
        <v>84</v>
      </c>
      <c r="D78" s="72">
        <v>6377.1206899999988</v>
      </c>
      <c r="E78" s="72">
        <v>1798.5614880000005</v>
      </c>
      <c r="F78" s="252">
        <v>-0.71796652824521012</v>
      </c>
      <c r="G78" s="72">
        <v>6881.2762699999994</v>
      </c>
      <c r="H78" s="72">
        <v>4659.5182800000011</v>
      </c>
      <c r="I78" s="252">
        <v>-0.32287004660546759</v>
      </c>
      <c r="J78" s="252">
        <v>2.4592837548972509E-2</v>
      </c>
    </row>
    <row r="79" spans="1:10" ht="11.1" customHeight="1" x14ac:dyDescent="0.25">
      <c r="A79" s="155"/>
      <c r="B79" s="62"/>
      <c r="C79" s="16" t="s">
        <v>75</v>
      </c>
      <c r="D79" s="72">
        <v>6665.8976000000002</v>
      </c>
      <c r="E79" s="72">
        <v>959.3728000000001</v>
      </c>
      <c r="F79" s="252">
        <v>-0.85607747709775794</v>
      </c>
      <c r="G79" s="72">
        <v>6657.768790000001</v>
      </c>
      <c r="H79" s="72">
        <v>2807.0295000000006</v>
      </c>
      <c r="I79" s="252">
        <v>-0.57838285039033321</v>
      </c>
      <c r="J79" s="252">
        <v>1.4815441498530514E-2</v>
      </c>
    </row>
    <row r="80" spans="1:10" ht="11.1" customHeight="1" x14ac:dyDescent="0.25">
      <c r="A80" s="155"/>
      <c r="B80" s="62"/>
      <c r="C80" s="16" t="s">
        <v>80</v>
      </c>
      <c r="D80" s="72">
        <v>4648.5640000000012</v>
      </c>
      <c r="E80" s="72">
        <v>1190.6000000000001</v>
      </c>
      <c r="F80" s="252">
        <v>-0.74387789433468066</v>
      </c>
      <c r="G80" s="72">
        <v>3945.2159000000006</v>
      </c>
      <c r="H80" s="72">
        <v>2471.5425300000002</v>
      </c>
      <c r="I80" s="252">
        <v>-0.37353427730026134</v>
      </c>
      <c r="J80" s="252">
        <v>1.3044748466072443E-2</v>
      </c>
    </row>
    <row r="81" spans="1:10" ht="11.1" customHeight="1" x14ac:dyDescent="0.25">
      <c r="A81" s="155"/>
      <c r="B81" s="62"/>
      <c r="C81" s="16" t="s">
        <v>18</v>
      </c>
      <c r="D81" s="72">
        <v>6820.1608009999618</v>
      </c>
      <c r="E81" s="72">
        <v>2211.0696000000244</v>
      </c>
      <c r="F81" s="252">
        <v>-0.67580389018454801</v>
      </c>
      <c r="G81" s="72">
        <v>15255.481089999928</v>
      </c>
      <c r="H81" s="72">
        <v>8641.8056700000598</v>
      </c>
      <c r="I81" s="252">
        <v>-0.43352781737805557</v>
      </c>
      <c r="J81" s="252">
        <v>4.5611264985122225E-2</v>
      </c>
    </row>
    <row r="82" spans="1:10" ht="15.95" customHeight="1" x14ac:dyDescent="0.25">
      <c r="A82" s="188" t="s">
        <v>12</v>
      </c>
      <c r="B82" s="189" t="s">
        <v>205</v>
      </c>
      <c r="C82" s="190"/>
      <c r="D82" s="191">
        <v>34426.025014999977</v>
      </c>
      <c r="E82" s="191">
        <v>28225.030214999992</v>
      </c>
      <c r="F82" s="251">
        <v>-0.18012520461767256</v>
      </c>
      <c r="G82" s="191">
        <v>115956.68394999999</v>
      </c>
      <c r="H82" s="191">
        <v>115546.23068999995</v>
      </c>
      <c r="I82" s="251">
        <v>-3.5397119512060593E-3</v>
      </c>
      <c r="J82" s="251">
        <v>1</v>
      </c>
    </row>
    <row r="83" spans="1:10" ht="11.1" customHeight="1" x14ac:dyDescent="0.25">
      <c r="A83" s="155"/>
      <c r="B83" s="62"/>
      <c r="C83" s="16" t="s">
        <v>69</v>
      </c>
      <c r="D83" s="72">
        <v>25449.929302999994</v>
      </c>
      <c r="E83" s="72">
        <v>20828.412714999995</v>
      </c>
      <c r="F83" s="252">
        <v>-0.1815925118289119</v>
      </c>
      <c r="G83" s="72">
        <v>79507.160090000005</v>
      </c>
      <c r="H83" s="72">
        <v>77641.852179999973</v>
      </c>
      <c r="I83" s="252">
        <v>-2.3460879597366535E-2</v>
      </c>
      <c r="J83" s="252">
        <v>0.67195486790309944</v>
      </c>
    </row>
    <row r="84" spans="1:10" ht="11.1" customHeight="1" x14ac:dyDescent="0.25">
      <c r="A84" s="155"/>
      <c r="B84" s="62"/>
      <c r="C84" s="16" t="s">
        <v>70</v>
      </c>
      <c r="D84" s="72">
        <v>2933.7010199999991</v>
      </c>
      <c r="E84" s="72">
        <v>2746.36006</v>
      </c>
      <c r="F84" s="252">
        <v>-6.3858231879402316E-2</v>
      </c>
      <c r="G84" s="72">
        <v>9622.8802700000015</v>
      </c>
      <c r="H84" s="72">
        <v>12389.725609999992</v>
      </c>
      <c r="I84" s="252">
        <v>0.28752777363611437</v>
      </c>
      <c r="J84" s="252">
        <v>0.10722743213701623</v>
      </c>
    </row>
    <row r="85" spans="1:10" ht="11.1" customHeight="1" x14ac:dyDescent="0.25">
      <c r="A85" s="155"/>
      <c r="B85" s="62"/>
      <c r="C85" s="16" t="s">
        <v>233</v>
      </c>
      <c r="D85" s="72">
        <v>2678.9725940000003</v>
      </c>
      <c r="E85" s="72">
        <v>1540.8282300000001</v>
      </c>
      <c r="F85" s="252">
        <v>-0.42484360106895525</v>
      </c>
      <c r="G85" s="72">
        <v>12151.151380000003</v>
      </c>
      <c r="H85" s="72">
        <v>8600.9037899999985</v>
      </c>
      <c r="I85" s="252">
        <v>-0.29217376024493269</v>
      </c>
      <c r="J85" s="252">
        <v>7.4436904939594636E-2</v>
      </c>
    </row>
    <row r="86" spans="1:10" ht="11.1" customHeight="1" x14ac:dyDescent="0.25">
      <c r="A86" s="155"/>
      <c r="B86" s="62"/>
      <c r="C86" s="16" t="s">
        <v>71</v>
      </c>
      <c r="D86" s="72">
        <v>1471.5392180000001</v>
      </c>
      <c r="E86" s="72">
        <v>978.59825999999975</v>
      </c>
      <c r="F86" s="252">
        <v>-0.33498322842524497</v>
      </c>
      <c r="G86" s="72">
        <v>6875.2848499999982</v>
      </c>
      <c r="H86" s="72">
        <v>5682.6872000000021</v>
      </c>
      <c r="I86" s="252">
        <v>-0.1734615621053136</v>
      </c>
      <c r="J86" s="252">
        <v>4.918106948244929E-2</v>
      </c>
    </row>
    <row r="87" spans="1:10" ht="11.1" customHeight="1" x14ac:dyDescent="0.25">
      <c r="A87" s="155"/>
      <c r="B87" s="62"/>
      <c r="C87" s="16" t="s">
        <v>75</v>
      </c>
      <c r="D87" s="72">
        <v>361.20641999999998</v>
      </c>
      <c r="E87" s="72">
        <v>292.02831999999995</v>
      </c>
      <c r="F87" s="252">
        <v>-0.19151957487355853</v>
      </c>
      <c r="G87" s="72">
        <v>1768.8931100000004</v>
      </c>
      <c r="H87" s="72">
        <v>1943.3139999999994</v>
      </c>
      <c r="I87" s="252">
        <v>9.8604539196830876E-2</v>
      </c>
      <c r="J87" s="252">
        <v>1.6818497569286654E-2</v>
      </c>
    </row>
    <row r="88" spans="1:10" ht="11.1" customHeight="1" x14ac:dyDescent="0.25">
      <c r="A88" s="29"/>
      <c r="B88" s="62"/>
      <c r="C88" s="16" t="s">
        <v>18</v>
      </c>
      <c r="D88" s="72">
        <v>1530.6764599999806</v>
      </c>
      <c r="E88" s="72">
        <v>1838.8026299999983</v>
      </c>
      <c r="F88" s="252">
        <v>0.20130065239261707</v>
      </c>
      <c r="G88" s="72">
        <v>6031.3142499999813</v>
      </c>
      <c r="H88" s="72">
        <v>9287.747909999991</v>
      </c>
      <c r="I88" s="252">
        <v>0.5399210727579018</v>
      </c>
      <c r="J88" s="252">
        <v>8.0381227968553778E-2</v>
      </c>
    </row>
    <row r="89" spans="1:10" s="3" customFormat="1" ht="24.95" customHeight="1" x14ac:dyDescent="0.25">
      <c r="A89" s="188" t="s">
        <v>35</v>
      </c>
      <c r="B89" s="299" t="s">
        <v>297</v>
      </c>
      <c r="C89" s="300"/>
      <c r="D89" s="191">
        <v>115885.49645799999</v>
      </c>
      <c r="E89" s="191">
        <v>100776.13767999999</v>
      </c>
      <c r="F89" s="251">
        <v>-0.13038179271619244</v>
      </c>
      <c r="G89" s="191">
        <v>135363.96044</v>
      </c>
      <c r="H89" s="191">
        <v>114327.17806000003</v>
      </c>
      <c r="I89" s="251">
        <v>-0.15540903436645903</v>
      </c>
      <c r="J89" s="251">
        <v>1</v>
      </c>
    </row>
    <row r="90" spans="1:10" ht="11.1" customHeight="1" x14ac:dyDescent="0.25">
      <c r="A90" s="155"/>
      <c r="B90" s="62"/>
      <c r="C90" s="16" t="s">
        <v>72</v>
      </c>
      <c r="D90" s="72">
        <v>113336.25</v>
      </c>
      <c r="E90" s="72">
        <v>98731.834999999992</v>
      </c>
      <c r="F90" s="252">
        <v>-0.1288591690655021</v>
      </c>
      <c r="G90" s="72">
        <v>130541.26538999999</v>
      </c>
      <c r="H90" s="72">
        <v>110554.27655000002</v>
      </c>
      <c r="I90" s="252">
        <v>-0.15310858815630146</v>
      </c>
      <c r="J90" s="252">
        <v>0.96699908478437246</v>
      </c>
    </row>
    <row r="91" spans="1:10" ht="11.1" customHeight="1" x14ac:dyDescent="0.25">
      <c r="A91" s="155"/>
      <c r="B91" s="62"/>
      <c r="C91" s="16" t="s">
        <v>181</v>
      </c>
      <c r="D91" s="72">
        <v>1377</v>
      </c>
      <c r="E91" s="72">
        <v>1186.214995</v>
      </c>
      <c r="F91" s="252">
        <v>-0.13855120188816261</v>
      </c>
      <c r="G91" s="72">
        <v>2629.7197999999999</v>
      </c>
      <c r="H91" s="72">
        <v>2069.4189199999996</v>
      </c>
      <c r="I91" s="252">
        <v>-0.21306485960975774</v>
      </c>
      <c r="J91" s="252">
        <v>1.8100848416935017E-2</v>
      </c>
    </row>
    <row r="92" spans="1:10" ht="11.1" customHeight="1" x14ac:dyDescent="0.25">
      <c r="A92" s="155"/>
      <c r="B92" s="62"/>
      <c r="C92" s="16" t="s">
        <v>117</v>
      </c>
      <c r="D92" s="72">
        <v>239.638182</v>
      </c>
      <c r="E92" s="72">
        <v>266.94189499999999</v>
      </c>
      <c r="F92" s="252">
        <v>0.11393723976757597</v>
      </c>
      <c r="G92" s="72">
        <v>573.97260999999992</v>
      </c>
      <c r="H92" s="72">
        <v>578.28263000000004</v>
      </c>
      <c r="I92" s="252">
        <v>7.509103962295649E-3</v>
      </c>
      <c r="J92" s="252">
        <v>5.0581378794857645E-3</v>
      </c>
    </row>
    <row r="93" spans="1:10" ht="11.1" customHeight="1" x14ac:dyDescent="0.25">
      <c r="A93" s="155"/>
      <c r="B93" s="62"/>
      <c r="C93" s="16" t="s">
        <v>129</v>
      </c>
      <c r="D93" s="72">
        <v>762.2</v>
      </c>
      <c r="E93" s="72">
        <v>358.40949999999998</v>
      </c>
      <c r="F93" s="252">
        <v>-0.52976974547362898</v>
      </c>
      <c r="G93" s="72">
        <v>934.94583</v>
      </c>
      <c r="H93" s="72">
        <v>540.45450000000005</v>
      </c>
      <c r="I93" s="252">
        <v>-0.42194030642395608</v>
      </c>
      <c r="J93" s="252">
        <v>4.7272617864875851E-3</v>
      </c>
    </row>
    <row r="94" spans="1:10" ht="11.1" customHeight="1" x14ac:dyDescent="0.25">
      <c r="A94" s="155"/>
      <c r="B94" s="62"/>
      <c r="C94" s="16" t="s">
        <v>85</v>
      </c>
      <c r="D94" s="72">
        <v>86.098241999999999</v>
      </c>
      <c r="E94" s="72">
        <v>142.37109999999998</v>
      </c>
      <c r="F94" s="252">
        <v>0.65358893158352749</v>
      </c>
      <c r="G94" s="72">
        <v>246.08448000000001</v>
      </c>
      <c r="H94" s="72">
        <v>337.15034000000003</v>
      </c>
      <c r="I94" s="252">
        <v>0.37005933897172216</v>
      </c>
      <c r="J94" s="252">
        <v>2.948995555746685E-3</v>
      </c>
    </row>
    <row r="95" spans="1:10" ht="11.1" customHeight="1" x14ac:dyDescent="0.25">
      <c r="A95" s="155"/>
      <c r="B95" s="62"/>
      <c r="C95" s="16" t="s">
        <v>18</v>
      </c>
      <c r="D95" s="72">
        <v>84.310034000009182</v>
      </c>
      <c r="E95" s="72">
        <v>90.365189999996801</v>
      </c>
      <c r="F95" s="252">
        <v>7.1820110996360986E-2</v>
      </c>
      <c r="G95" s="72">
        <v>437.9723300000187</v>
      </c>
      <c r="H95" s="72">
        <v>247.59512000001268</v>
      </c>
      <c r="I95" s="252">
        <v>-0.43467862456059236</v>
      </c>
      <c r="J95" s="252">
        <v>2.1656715769724703E-3</v>
      </c>
    </row>
    <row r="96" spans="1:10" s="3" customFormat="1" ht="15.95" customHeight="1" x14ac:dyDescent="0.25">
      <c r="A96" s="188" t="s">
        <v>87</v>
      </c>
      <c r="B96" s="189" t="s">
        <v>244</v>
      </c>
      <c r="C96" s="190"/>
      <c r="D96" s="191">
        <v>43921.769322</v>
      </c>
      <c r="E96" s="191">
        <v>29762.576245000011</v>
      </c>
      <c r="F96" s="251">
        <v>-0.32237301218891889</v>
      </c>
      <c r="G96" s="191">
        <v>84543.467720000015</v>
      </c>
      <c r="H96" s="191">
        <v>83822.668879999997</v>
      </c>
      <c r="I96" s="251">
        <v>-8.5257780339367262E-3</v>
      </c>
      <c r="J96" s="251">
        <v>0.99999999999999989</v>
      </c>
    </row>
    <row r="97" spans="1:10" ht="11.1" customHeight="1" x14ac:dyDescent="0.25">
      <c r="A97" s="155"/>
      <c r="B97" s="62"/>
      <c r="C97" s="16" t="s">
        <v>233</v>
      </c>
      <c r="D97" s="72">
        <v>23630.755854000003</v>
      </c>
      <c r="E97" s="72">
        <v>17197.808820000002</v>
      </c>
      <c r="F97" s="252">
        <v>-0.27222773040969361</v>
      </c>
      <c r="G97" s="72">
        <v>42410.912530000001</v>
      </c>
      <c r="H97" s="72">
        <v>44259.640830000011</v>
      </c>
      <c r="I97" s="252">
        <v>4.3590863523445433E-2</v>
      </c>
      <c r="J97" s="252">
        <v>0.52801517085267036</v>
      </c>
    </row>
    <row r="98" spans="1:10" ht="11.1" customHeight="1" x14ac:dyDescent="0.25">
      <c r="A98" s="155"/>
      <c r="B98" s="62"/>
      <c r="C98" s="16" t="s">
        <v>69</v>
      </c>
      <c r="D98" s="72">
        <v>3387.9869180000005</v>
      </c>
      <c r="E98" s="72">
        <v>2859.3910180000003</v>
      </c>
      <c r="F98" s="252">
        <v>-0.15602064376093916</v>
      </c>
      <c r="G98" s="72">
        <v>15009.910940000003</v>
      </c>
      <c r="H98" s="72">
        <v>15590.210099999998</v>
      </c>
      <c r="I98" s="252">
        <v>3.8661066166192359E-2</v>
      </c>
      <c r="J98" s="252">
        <v>0.18599038074436455</v>
      </c>
    </row>
    <row r="99" spans="1:10" ht="11.1" customHeight="1" x14ac:dyDescent="0.25">
      <c r="A99" s="155"/>
      <c r="B99" s="62"/>
      <c r="C99" s="16" t="s">
        <v>71</v>
      </c>
      <c r="D99" s="72">
        <v>2693.0268000000001</v>
      </c>
      <c r="E99" s="72">
        <v>2941.5928960000006</v>
      </c>
      <c r="F99" s="252">
        <v>9.2299896904108225E-2</v>
      </c>
      <c r="G99" s="72">
        <v>4597.1392599999999</v>
      </c>
      <c r="H99" s="72">
        <v>8054.73783</v>
      </c>
      <c r="I99" s="252">
        <v>0.75211960622659069</v>
      </c>
      <c r="J99" s="252">
        <v>9.6092595685912982E-2</v>
      </c>
    </row>
    <row r="100" spans="1:10" ht="11.1" customHeight="1" x14ac:dyDescent="0.25">
      <c r="A100" s="155"/>
      <c r="B100" s="62"/>
      <c r="C100" s="16" t="s">
        <v>118</v>
      </c>
      <c r="D100" s="72">
        <v>3097.5331999999999</v>
      </c>
      <c r="E100" s="72">
        <v>1749.9503999999999</v>
      </c>
      <c r="F100" s="252">
        <v>-0.43505031681339201</v>
      </c>
      <c r="G100" s="72">
        <v>5607.284529999999</v>
      </c>
      <c r="H100" s="72">
        <v>4253.6460400000005</v>
      </c>
      <c r="I100" s="252">
        <v>-0.24140713437275829</v>
      </c>
      <c r="J100" s="252">
        <v>5.07457719592476E-2</v>
      </c>
    </row>
    <row r="101" spans="1:10" ht="11.1" customHeight="1" x14ac:dyDescent="0.25">
      <c r="A101" s="155"/>
      <c r="B101" s="62"/>
      <c r="C101" s="16" t="s">
        <v>84</v>
      </c>
      <c r="D101" s="72">
        <v>2027.6878259999999</v>
      </c>
      <c r="E101" s="72">
        <v>1608.0273629999992</v>
      </c>
      <c r="F101" s="252">
        <v>-0.20696502569030106</v>
      </c>
      <c r="G101" s="72">
        <v>3505.9037899999994</v>
      </c>
      <c r="H101" s="72">
        <v>4063.5301300000006</v>
      </c>
      <c r="I101" s="252">
        <v>0.15905352040479159</v>
      </c>
      <c r="J101" s="252">
        <v>4.8477699222597224E-2</v>
      </c>
    </row>
    <row r="102" spans="1:10" ht="11.1" customHeight="1" x14ac:dyDescent="0.25">
      <c r="A102" s="155"/>
      <c r="B102" s="62"/>
      <c r="C102" s="16" t="s">
        <v>83</v>
      </c>
      <c r="D102" s="72">
        <v>418.48079999999999</v>
      </c>
      <c r="E102" s="72">
        <v>796.2639999999999</v>
      </c>
      <c r="F102" s="252">
        <v>0.902749182280286</v>
      </c>
      <c r="G102" s="72">
        <v>918.12959999999998</v>
      </c>
      <c r="H102" s="72">
        <v>2180.3379700000005</v>
      </c>
      <c r="I102" s="252">
        <v>1.3747605675712888</v>
      </c>
      <c r="J102" s="252">
        <v>2.6011316498659311E-2</v>
      </c>
    </row>
    <row r="103" spans="1:10" ht="11.1" customHeight="1" x14ac:dyDescent="0.25">
      <c r="A103" s="155"/>
      <c r="B103" s="62"/>
      <c r="C103" s="16" t="s">
        <v>202</v>
      </c>
      <c r="D103" s="72">
        <v>2838.9529999999995</v>
      </c>
      <c r="E103" s="72">
        <v>549.13819999999998</v>
      </c>
      <c r="F103" s="252">
        <v>-0.80657016865020303</v>
      </c>
      <c r="G103" s="72">
        <v>4099.5157599999993</v>
      </c>
      <c r="H103" s="72">
        <v>985.11987999999997</v>
      </c>
      <c r="I103" s="252">
        <v>-0.75969847716843508</v>
      </c>
      <c r="J103" s="252">
        <v>1.1752427990694156E-2</v>
      </c>
    </row>
    <row r="104" spans="1:10" ht="11.1" customHeight="1" x14ac:dyDescent="0.25">
      <c r="A104" s="155"/>
      <c r="B104" s="62"/>
      <c r="C104" s="16" t="s">
        <v>120</v>
      </c>
      <c r="D104" s="72">
        <v>347.67852399999998</v>
      </c>
      <c r="E104" s="72">
        <v>262.36256800000001</v>
      </c>
      <c r="F104" s="252">
        <v>-0.2453874775423287</v>
      </c>
      <c r="G104" s="72">
        <v>555.30100999999991</v>
      </c>
      <c r="H104" s="72">
        <v>602.38806999999997</v>
      </c>
      <c r="I104" s="252">
        <v>8.4795559799180076E-2</v>
      </c>
      <c r="J104" s="252">
        <v>7.186457769107482E-3</v>
      </c>
    </row>
    <row r="105" spans="1:10" ht="11.1" customHeight="1" x14ac:dyDescent="0.25">
      <c r="A105" s="155"/>
      <c r="B105" s="62"/>
      <c r="C105" s="16" t="s">
        <v>73</v>
      </c>
      <c r="D105" s="72">
        <v>291.39179999999999</v>
      </c>
      <c r="E105" s="72">
        <v>227.63749999999999</v>
      </c>
      <c r="F105" s="252">
        <v>-0.21879236134990754</v>
      </c>
      <c r="G105" s="72">
        <v>541.35093999999992</v>
      </c>
      <c r="H105" s="72">
        <v>539.57707999999991</v>
      </c>
      <c r="I105" s="252">
        <v>-3.2767284009888042E-3</v>
      </c>
      <c r="J105" s="252">
        <v>6.437125985244577E-3</v>
      </c>
    </row>
    <row r="106" spans="1:10" ht="11.1" customHeight="1" x14ac:dyDescent="0.25">
      <c r="A106" s="155"/>
      <c r="B106" s="62"/>
      <c r="C106" s="16" t="s">
        <v>70</v>
      </c>
      <c r="D106" s="72">
        <v>351.20410000000004</v>
      </c>
      <c r="E106" s="72">
        <v>135.06125000000003</v>
      </c>
      <c r="F106" s="252">
        <v>-0.61543373212328667</v>
      </c>
      <c r="G106" s="72">
        <v>614.79873999999995</v>
      </c>
      <c r="H106" s="72">
        <v>393.85056999999983</v>
      </c>
      <c r="I106" s="252">
        <v>-0.35938292586611376</v>
      </c>
      <c r="J106" s="252">
        <v>4.6986164394721653E-3</v>
      </c>
    </row>
    <row r="107" spans="1:10" ht="11.1" customHeight="1" x14ac:dyDescent="0.25">
      <c r="A107" s="29"/>
      <c r="B107" s="62"/>
      <c r="C107" s="16" t="s">
        <v>18</v>
      </c>
      <c r="D107" s="72">
        <v>4837.0704999999944</v>
      </c>
      <c r="E107" s="72">
        <v>1435.3422300000057</v>
      </c>
      <c r="F107" s="252">
        <v>-0.70326208187372763</v>
      </c>
      <c r="G107" s="72">
        <v>6683.2206200000219</v>
      </c>
      <c r="H107" s="72">
        <v>2899.6303799999732</v>
      </c>
      <c r="I107" s="252">
        <v>-0.56613277566767439</v>
      </c>
      <c r="J107" s="252">
        <v>3.4592436852029437E-2</v>
      </c>
    </row>
    <row r="108" spans="1:10" s="3" customFormat="1" ht="15.95" customHeight="1" x14ac:dyDescent="0.25">
      <c r="A108" s="188" t="s">
        <v>198</v>
      </c>
      <c r="B108" s="189" t="s">
        <v>299</v>
      </c>
      <c r="C108" s="190"/>
      <c r="D108" s="191">
        <v>495.48728399999999</v>
      </c>
      <c r="E108" s="191">
        <v>648.97375299999999</v>
      </c>
      <c r="F108" s="251">
        <v>0.30976873465031241</v>
      </c>
      <c r="G108" s="191">
        <v>42236.699329999996</v>
      </c>
      <c r="H108" s="191">
        <v>72235.987200000003</v>
      </c>
      <c r="I108" s="251">
        <v>0.71026591437963127</v>
      </c>
      <c r="J108" s="251">
        <v>1.0000000000000002</v>
      </c>
    </row>
    <row r="109" spans="1:10" ht="11.1" customHeight="1" x14ac:dyDescent="0.25">
      <c r="A109" s="155"/>
      <c r="B109" s="29"/>
      <c r="C109" s="16" t="s">
        <v>71</v>
      </c>
      <c r="D109" s="72">
        <v>122.489994</v>
      </c>
      <c r="E109" s="72">
        <v>210.47990000000001</v>
      </c>
      <c r="F109" s="252">
        <v>0.71834362241866079</v>
      </c>
      <c r="G109" s="72">
        <v>10559.32978</v>
      </c>
      <c r="H109" s="72">
        <v>25959.356199999998</v>
      </c>
      <c r="I109" s="252">
        <v>1.4584283984736008</v>
      </c>
      <c r="J109" s="252">
        <v>0.35936874688410153</v>
      </c>
    </row>
    <row r="110" spans="1:10" ht="11.1" customHeight="1" x14ac:dyDescent="0.25">
      <c r="A110" s="155"/>
      <c r="B110" s="29"/>
      <c r="C110" s="16" t="s">
        <v>233</v>
      </c>
      <c r="D110" s="72">
        <v>152.4478</v>
      </c>
      <c r="E110" s="72">
        <v>161.52822</v>
      </c>
      <c r="F110" s="252">
        <v>5.9564126212382273E-2</v>
      </c>
      <c r="G110" s="72">
        <v>13164.849939999998</v>
      </c>
      <c r="H110" s="72">
        <v>17627.751780000002</v>
      </c>
      <c r="I110" s="252">
        <v>0.33900134527473424</v>
      </c>
      <c r="J110" s="252">
        <v>0.24403005293184393</v>
      </c>
    </row>
    <row r="111" spans="1:10" ht="11.1" customHeight="1" x14ac:dyDescent="0.25">
      <c r="A111" s="155"/>
      <c r="B111" s="29"/>
      <c r="C111" s="16" t="s">
        <v>69</v>
      </c>
      <c r="D111" s="72">
        <v>122.01878999999998</v>
      </c>
      <c r="E111" s="72">
        <v>142.69608299999999</v>
      </c>
      <c r="F111" s="252">
        <v>0.16945990859276683</v>
      </c>
      <c r="G111" s="72">
        <v>9696.3685500000011</v>
      </c>
      <c r="H111" s="72">
        <v>16263.387920000001</v>
      </c>
      <c r="I111" s="252">
        <v>0.67726585846409471</v>
      </c>
      <c r="J111" s="252">
        <v>0.22514246084810205</v>
      </c>
    </row>
    <row r="112" spans="1:10" ht="11.1" customHeight="1" x14ac:dyDescent="0.25">
      <c r="A112" s="155"/>
      <c r="B112" s="29"/>
      <c r="C112" s="16" t="s">
        <v>231</v>
      </c>
      <c r="D112" s="72">
        <v>14.4</v>
      </c>
      <c r="E112" s="72">
        <v>72.359349999999992</v>
      </c>
      <c r="F112" s="252">
        <v>4.0249548611111106</v>
      </c>
      <c r="G112" s="72">
        <v>1190.933</v>
      </c>
      <c r="H112" s="72">
        <v>7367.1651999999995</v>
      </c>
      <c r="I112" s="252">
        <v>5.1860450587900404</v>
      </c>
      <c r="J112" s="252">
        <v>0.10198746477434449</v>
      </c>
    </row>
    <row r="113" spans="1:10" ht="11.1" customHeight="1" x14ac:dyDescent="0.25">
      <c r="A113" s="155"/>
      <c r="B113" s="29"/>
      <c r="C113" s="16" t="s">
        <v>81</v>
      </c>
      <c r="D113" s="72">
        <v>9</v>
      </c>
      <c r="E113" s="72">
        <v>43.2</v>
      </c>
      <c r="F113" s="252">
        <v>3.8000000000000007</v>
      </c>
      <c r="G113" s="72">
        <v>994.88165000000004</v>
      </c>
      <c r="H113" s="72">
        <v>3767.5914999999995</v>
      </c>
      <c r="I113" s="254">
        <v>2.7869745612455508</v>
      </c>
      <c r="J113" s="254">
        <v>5.2156710886620224E-2</v>
      </c>
    </row>
    <row r="114" spans="1:10" ht="11.1" customHeight="1" x14ac:dyDescent="0.25">
      <c r="A114" s="157"/>
      <c r="B114" s="158"/>
      <c r="C114" s="117" t="s">
        <v>18</v>
      </c>
      <c r="D114" s="116">
        <v>75.130700000000047</v>
      </c>
      <c r="E114" s="116">
        <v>18.710199999999986</v>
      </c>
      <c r="F114" s="253">
        <v>-0.75096465226598486</v>
      </c>
      <c r="G114" s="116">
        <v>6630.3364099999962</v>
      </c>
      <c r="H114" s="116">
        <v>1250.7346000000107</v>
      </c>
      <c r="I114" s="253">
        <v>-0.81136181896990478</v>
      </c>
      <c r="J114" s="253">
        <v>1.7314563674987897E-2</v>
      </c>
    </row>
    <row r="115" spans="1:10" ht="9" customHeight="1" x14ac:dyDescent="0.25">
      <c r="A115" s="8" t="s">
        <v>375</v>
      </c>
      <c r="B115" s="31"/>
      <c r="C115" s="32"/>
      <c r="D115" s="9"/>
      <c r="E115" s="9"/>
      <c r="F115" s="9"/>
      <c r="G115" s="9"/>
      <c r="H115" s="9"/>
      <c r="I115" s="65"/>
      <c r="J115" s="65" t="s">
        <v>240</v>
      </c>
    </row>
    <row r="116" spans="1:10" ht="9" customHeight="1" x14ac:dyDescent="0.25">
      <c r="A116" s="11" t="s">
        <v>20</v>
      </c>
      <c r="B116" s="11"/>
      <c r="C116" s="11"/>
      <c r="D116" s="11"/>
      <c r="E116" s="9"/>
      <c r="F116" s="9"/>
      <c r="G116" s="9"/>
      <c r="H116" s="9"/>
      <c r="I116" s="65"/>
      <c r="J116" s="65"/>
    </row>
    <row r="117" spans="1:10" ht="9" customHeight="1" x14ac:dyDescent="0.25">
      <c r="A117" s="11" t="s">
        <v>228</v>
      </c>
      <c r="B117" s="11"/>
      <c r="C117" s="11"/>
      <c r="D117" s="11"/>
      <c r="E117" s="11"/>
      <c r="F117" s="11"/>
      <c r="G117" s="11"/>
      <c r="H117" s="9"/>
      <c r="I117" s="65"/>
      <c r="J117" s="65"/>
    </row>
  </sheetData>
  <mergeCells count="11">
    <mergeCell ref="A3:A4"/>
    <mergeCell ref="B3:C4"/>
    <mergeCell ref="D3:F3"/>
    <mergeCell ref="G3:J3"/>
    <mergeCell ref="A67:F67"/>
    <mergeCell ref="B30:C30"/>
    <mergeCell ref="B89:C89"/>
    <mergeCell ref="A68:A69"/>
    <mergeCell ref="B68:C69"/>
    <mergeCell ref="D68:F68"/>
    <mergeCell ref="G68:J68"/>
  </mergeCells>
  <conditionalFormatting sqref="D7:J17">
    <cfRule type="containsBlanks" dxfId="67" priority="10">
      <formula>LEN(TRIM(D7))=0</formula>
    </cfRule>
  </conditionalFormatting>
  <conditionalFormatting sqref="D19:J29">
    <cfRule type="containsBlanks" dxfId="66" priority="9">
      <formula>LEN(TRIM(D19))=0</formula>
    </cfRule>
  </conditionalFormatting>
  <conditionalFormatting sqref="D31:J41">
    <cfRule type="containsBlanks" dxfId="65" priority="8">
      <formula>LEN(TRIM(D31))=0</formula>
    </cfRule>
  </conditionalFormatting>
  <conditionalFormatting sqref="D43:J53">
    <cfRule type="containsBlanks" dxfId="64" priority="7">
      <formula>LEN(TRIM(D43))=0</formula>
    </cfRule>
  </conditionalFormatting>
  <conditionalFormatting sqref="D55:J65">
    <cfRule type="containsBlanks" dxfId="63" priority="6">
      <formula>LEN(TRIM(D55))=0</formula>
    </cfRule>
  </conditionalFormatting>
  <conditionalFormatting sqref="D72:J81">
    <cfRule type="containsBlanks" dxfId="62" priority="1">
      <formula>LEN(TRIM(D72))=0</formula>
    </cfRule>
  </conditionalFormatting>
  <conditionalFormatting sqref="D90:J95">
    <cfRule type="containsBlanks" dxfId="61" priority="5">
      <formula>LEN(TRIM(D90))=0</formula>
    </cfRule>
  </conditionalFormatting>
  <conditionalFormatting sqref="D97:J107">
    <cfRule type="containsBlanks" dxfId="60" priority="4">
      <formula>LEN(TRIM(D97))=0</formula>
    </cfRule>
  </conditionalFormatting>
  <conditionalFormatting sqref="D109:J114">
    <cfRule type="containsBlanks" dxfId="59" priority="3">
      <formula>LEN(TRIM(D109))=0</formula>
    </cfRule>
  </conditionalFormatting>
  <conditionalFormatting sqref="F83:F88">
    <cfRule type="containsBlanks" dxfId="58" priority="2">
      <formula>LEN(TRIM(F83))=0</formula>
    </cfRule>
  </conditionalFormatting>
  <conditionalFormatting sqref="I83:I88">
    <cfRule type="containsBlanks" dxfId="57" priority="14">
      <formula>LEN(TRIM(I83))=0</formula>
    </cfRule>
  </conditionalFormatting>
  <pageMargins left="0.75" right="0.75" top="1" bottom="1" header="0" footer="0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J122"/>
  <sheetViews>
    <sheetView showGridLines="0" topLeftCell="A49" zoomScaleNormal="100" zoomScalePageLayoutView="150" workbookViewId="0">
      <selection activeCell="A63" sqref="A63:H122"/>
    </sheetView>
  </sheetViews>
  <sheetFormatPr baseColWidth="10" defaultColWidth="11.42578125" defaultRowHeight="12.75" x14ac:dyDescent="0.25"/>
  <cols>
    <col min="1" max="1" width="7.7109375" style="38" customWidth="1"/>
    <col min="2" max="2" width="51.85546875" style="38" customWidth="1"/>
    <col min="3" max="4" width="6.85546875" style="38" customWidth="1"/>
    <col min="5" max="5" width="4.85546875" style="38" customWidth="1"/>
    <col min="6" max="7" width="5.85546875" style="38" customWidth="1"/>
    <col min="8" max="8" width="4.85546875" style="38" customWidth="1"/>
    <col min="9" max="9" width="11.42578125" style="38"/>
    <col min="10" max="10" width="11.42578125" style="132"/>
    <col min="11" max="16384" width="11.42578125" style="38"/>
  </cols>
  <sheetData>
    <row r="1" spans="1:8" ht="15" customHeight="1" x14ac:dyDescent="0.25">
      <c r="A1" s="81" t="s">
        <v>334</v>
      </c>
      <c r="B1" s="81"/>
      <c r="C1" s="81"/>
      <c r="D1" s="81"/>
      <c r="E1" s="81"/>
    </row>
    <row r="2" spans="1:8" ht="13.5" x14ac:dyDescent="0.25">
      <c r="A2" s="292" t="s">
        <v>57</v>
      </c>
      <c r="B2" s="292"/>
      <c r="C2" s="292"/>
      <c r="D2" s="292"/>
      <c r="E2" s="292"/>
    </row>
    <row r="3" spans="1:8" ht="3.95" customHeight="1" x14ac:dyDescent="0.25">
      <c r="A3" s="49"/>
      <c r="B3" s="49"/>
      <c r="C3" s="50"/>
      <c r="D3" s="50"/>
      <c r="E3" s="50"/>
    </row>
    <row r="4" spans="1:8" ht="12" customHeight="1" x14ac:dyDescent="0.25">
      <c r="A4" s="293" t="s">
        <v>31</v>
      </c>
      <c r="B4" s="293" t="s">
        <v>4</v>
      </c>
      <c r="C4" s="290" t="s">
        <v>353</v>
      </c>
      <c r="D4" s="291"/>
      <c r="E4" s="172" t="s">
        <v>32</v>
      </c>
      <c r="F4" s="290" t="s">
        <v>234</v>
      </c>
      <c r="G4" s="291"/>
      <c r="H4" s="172" t="s">
        <v>32</v>
      </c>
    </row>
    <row r="5" spans="1:8" ht="12" customHeight="1" x14ac:dyDescent="0.25">
      <c r="A5" s="294"/>
      <c r="B5" s="294"/>
      <c r="C5" s="167">
        <v>2023</v>
      </c>
      <c r="D5" s="168" t="s">
        <v>323</v>
      </c>
      <c r="E5" s="173" t="s">
        <v>33</v>
      </c>
      <c r="F5" s="167">
        <v>2023</v>
      </c>
      <c r="G5" s="168" t="s">
        <v>323</v>
      </c>
      <c r="H5" s="173" t="s">
        <v>33</v>
      </c>
    </row>
    <row r="6" spans="1:8" ht="5.0999999999999996" customHeight="1" x14ac:dyDescent="0.25">
      <c r="A6" s="100"/>
      <c r="B6" s="100"/>
      <c r="C6" s="67"/>
      <c r="D6" s="67"/>
      <c r="E6" s="100"/>
      <c r="F6" s="67"/>
      <c r="G6" s="67"/>
      <c r="H6" s="100"/>
    </row>
    <row r="7" spans="1:8" ht="11.1" customHeight="1" x14ac:dyDescent="0.25">
      <c r="A7" s="96" t="s">
        <v>145</v>
      </c>
      <c r="B7" s="39" t="s">
        <v>282</v>
      </c>
      <c r="C7" s="138">
        <v>1532618.02</v>
      </c>
      <c r="D7" s="138">
        <v>1804708.3259999999</v>
      </c>
      <c r="E7" s="201">
        <f>IFERROR(((D7/C7-1)),"")</f>
        <v>0.17753302026293527</v>
      </c>
      <c r="F7" s="138">
        <v>311219.36000000004</v>
      </c>
      <c r="G7" s="138">
        <v>269067.36</v>
      </c>
      <c r="H7" s="208">
        <f>IFERROR(((G7/F7-1)),"")</f>
        <v>-0.13544144554503312</v>
      </c>
    </row>
    <row r="8" spans="1:8" ht="11.1" customHeight="1" x14ac:dyDescent="0.25">
      <c r="A8" s="96" t="s">
        <v>147</v>
      </c>
      <c r="B8" s="39" t="s">
        <v>295</v>
      </c>
      <c r="C8" s="138">
        <v>805455.26500000001</v>
      </c>
      <c r="D8" s="138">
        <v>773567.4439999999</v>
      </c>
      <c r="E8" s="201">
        <f t="shared" ref="E8:E57" si="0">IFERROR(((D8/C8-1)),"")</f>
        <v>-3.9589810118132562E-2</v>
      </c>
      <c r="F8" s="138">
        <v>162145.58600000001</v>
      </c>
      <c r="G8" s="138">
        <v>161244.72200000001</v>
      </c>
      <c r="H8" s="208">
        <f t="shared" ref="H8:H57" si="1">IFERROR(((G8/F8-1)),"")</f>
        <v>-5.5558959218291459E-3</v>
      </c>
    </row>
    <row r="9" spans="1:8" ht="11.1" customHeight="1" x14ac:dyDescent="0.25">
      <c r="A9" s="96" t="s">
        <v>146</v>
      </c>
      <c r="B9" s="39" t="s">
        <v>194</v>
      </c>
      <c r="C9" s="138">
        <v>916082.13300000003</v>
      </c>
      <c r="D9" s="138">
        <v>1116195.2380000001</v>
      </c>
      <c r="E9" s="201">
        <f t="shared" si="0"/>
        <v>0.21844450163509532</v>
      </c>
      <c r="F9" s="138">
        <v>155731.13800000001</v>
      </c>
      <c r="G9" s="138">
        <v>149142.74999999997</v>
      </c>
      <c r="H9" s="208">
        <f t="shared" si="1"/>
        <v>-4.2306170009494437E-2</v>
      </c>
    </row>
    <row r="10" spans="1:8" ht="11.1" customHeight="1" x14ac:dyDescent="0.25">
      <c r="A10" s="96" t="s">
        <v>148</v>
      </c>
      <c r="B10" s="39" t="s">
        <v>289</v>
      </c>
      <c r="C10" s="138">
        <v>219906.89600000001</v>
      </c>
      <c r="D10" s="138">
        <v>222603.48600000003</v>
      </c>
      <c r="E10" s="201">
        <f t="shared" si="0"/>
        <v>1.2262416727486514E-2</v>
      </c>
      <c r="F10" s="138">
        <v>44345.114000000001</v>
      </c>
      <c r="G10" s="138">
        <v>42288.173000000003</v>
      </c>
      <c r="H10" s="208">
        <f t="shared" si="1"/>
        <v>-4.6384839601494754E-2</v>
      </c>
    </row>
    <row r="11" spans="1:8" ht="11.1" customHeight="1" x14ac:dyDescent="0.25">
      <c r="A11" s="96" t="s">
        <v>65</v>
      </c>
      <c r="B11" s="39" t="s">
        <v>253</v>
      </c>
      <c r="C11" s="138">
        <v>86261.007999999987</v>
      </c>
      <c r="D11" s="138">
        <v>92980.446999999986</v>
      </c>
      <c r="E11" s="201">
        <f t="shared" si="0"/>
        <v>7.7896597266751133E-2</v>
      </c>
      <c r="F11" s="138">
        <v>13100.949999999999</v>
      </c>
      <c r="G11" s="138">
        <v>18900.110999999997</v>
      </c>
      <c r="H11" s="208">
        <f t="shared" si="1"/>
        <v>0.44265194508795158</v>
      </c>
    </row>
    <row r="12" spans="1:8" ht="11.1" customHeight="1" x14ac:dyDescent="0.25">
      <c r="A12" s="96" t="s">
        <v>150</v>
      </c>
      <c r="B12" s="39" t="s">
        <v>274</v>
      </c>
      <c r="C12" s="138">
        <v>9887.0054010000003</v>
      </c>
      <c r="D12" s="138">
        <v>10378.451243</v>
      </c>
      <c r="E12" s="201">
        <f t="shared" si="0"/>
        <v>4.9706237841267153E-2</v>
      </c>
      <c r="F12" s="138">
        <v>2154.9808130000006</v>
      </c>
      <c r="G12" s="138">
        <v>1437.6802230000003</v>
      </c>
      <c r="H12" s="208">
        <f t="shared" si="1"/>
        <v>-0.33285706567448681</v>
      </c>
    </row>
    <row r="13" spans="1:8" ht="11.1" customHeight="1" x14ac:dyDescent="0.25">
      <c r="A13" s="96" t="s">
        <v>152</v>
      </c>
      <c r="B13" s="39" t="s">
        <v>284</v>
      </c>
      <c r="C13" s="138">
        <v>37318.258107999995</v>
      </c>
      <c r="D13" s="138">
        <v>51763.523569999998</v>
      </c>
      <c r="E13" s="201">
        <f t="shared" si="0"/>
        <v>0.38708305784785124</v>
      </c>
      <c r="F13" s="138">
        <v>6364.6040260000009</v>
      </c>
      <c r="G13" s="138">
        <v>10150.272745999997</v>
      </c>
      <c r="H13" s="208">
        <f t="shared" si="1"/>
        <v>0.59480035278474297</v>
      </c>
    </row>
    <row r="14" spans="1:8" ht="11.1" customHeight="1" x14ac:dyDescent="0.25">
      <c r="A14" s="96" t="s">
        <v>154</v>
      </c>
      <c r="B14" s="39" t="s">
        <v>291</v>
      </c>
      <c r="C14" s="138">
        <v>81848.649013999995</v>
      </c>
      <c r="D14" s="138">
        <v>75892.080648000003</v>
      </c>
      <c r="E14" s="201">
        <f t="shared" si="0"/>
        <v>-7.277540237690594E-2</v>
      </c>
      <c r="F14" s="138">
        <v>5016.3490139999994</v>
      </c>
      <c r="G14" s="138">
        <v>11560.146000000001</v>
      </c>
      <c r="H14" s="208">
        <f t="shared" si="1"/>
        <v>1.3044939591996263</v>
      </c>
    </row>
    <row r="15" spans="1:8" ht="11.1" customHeight="1" x14ac:dyDescent="0.25">
      <c r="A15" s="96" t="s">
        <v>35</v>
      </c>
      <c r="B15" s="39" t="s">
        <v>297</v>
      </c>
      <c r="C15" s="138">
        <v>36595.572852999998</v>
      </c>
      <c r="D15" s="138">
        <v>31192.136871000002</v>
      </c>
      <c r="E15" s="201">
        <f t="shared" si="0"/>
        <v>-0.14765272301392707</v>
      </c>
      <c r="F15" s="138">
        <v>6084.6251790000006</v>
      </c>
      <c r="G15" s="138">
        <v>5252.9428400000015</v>
      </c>
      <c r="H15" s="208">
        <f t="shared" si="1"/>
        <v>-0.13668587867505833</v>
      </c>
    </row>
    <row r="16" spans="1:8" ht="11.1" customHeight="1" x14ac:dyDescent="0.25">
      <c r="A16" s="96" t="s">
        <v>149</v>
      </c>
      <c r="B16" s="39" t="s">
        <v>237</v>
      </c>
      <c r="C16" s="138">
        <v>158984.75999999998</v>
      </c>
      <c r="D16" s="138">
        <v>105902.65400000001</v>
      </c>
      <c r="E16" s="201">
        <f t="shared" si="0"/>
        <v>-0.33388172551884832</v>
      </c>
      <c r="F16" s="138">
        <v>41148.32</v>
      </c>
      <c r="G16" s="138">
        <v>30033.934000000001</v>
      </c>
      <c r="H16" s="208">
        <f t="shared" si="1"/>
        <v>-0.27010546238582767</v>
      </c>
    </row>
    <row r="17" spans="1:8" ht="11.1" customHeight="1" x14ac:dyDescent="0.25">
      <c r="A17" s="96" t="s">
        <v>34</v>
      </c>
      <c r="B17" s="39" t="s">
        <v>304</v>
      </c>
      <c r="C17" s="138">
        <v>56122.986968999998</v>
      </c>
      <c r="D17" s="138">
        <v>59359.508040000001</v>
      </c>
      <c r="E17" s="201">
        <f t="shared" si="0"/>
        <v>5.7668368092876454E-2</v>
      </c>
      <c r="F17" s="138">
        <v>10967.430509</v>
      </c>
      <c r="G17" s="138">
        <v>7510.924</v>
      </c>
      <c r="H17" s="208">
        <f t="shared" si="1"/>
        <v>-0.31516101297961729</v>
      </c>
    </row>
    <row r="18" spans="1:8" ht="11.1" customHeight="1" x14ac:dyDescent="0.25">
      <c r="A18" s="96" t="s">
        <v>165</v>
      </c>
      <c r="B18" s="39" t="s">
        <v>293</v>
      </c>
      <c r="C18" s="138">
        <v>19055.943810000001</v>
      </c>
      <c r="D18" s="138">
        <v>22462.231877000002</v>
      </c>
      <c r="E18" s="201">
        <f t="shared" si="0"/>
        <v>0.17875199995145241</v>
      </c>
      <c r="F18" s="138">
        <v>4997.1307800000013</v>
      </c>
      <c r="G18" s="138">
        <v>4965.5428999999995</v>
      </c>
      <c r="H18" s="208">
        <f t="shared" si="1"/>
        <v>-6.3212033846353766E-3</v>
      </c>
    </row>
    <row r="19" spans="1:8" ht="11.1" customHeight="1" x14ac:dyDescent="0.25">
      <c r="A19" s="96" t="s">
        <v>156</v>
      </c>
      <c r="B19" s="39" t="s">
        <v>223</v>
      </c>
      <c r="C19" s="138">
        <v>27438.391</v>
      </c>
      <c r="D19" s="138">
        <v>35359.690999999999</v>
      </c>
      <c r="E19" s="201">
        <f t="shared" si="0"/>
        <v>0.28869404186273173</v>
      </c>
      <c r="F19" s="138">
        <v>6239.5190000000002</v>
      </c>
      <c r="G19" s="138">
        <v>3692.27</v>
      </c>
      <c r="H19" s="208">
        <f t="shared" si="1"/>
        <v>-0.40824444961222173</v>
      </c>
    </row>
    <row r="20" spans="1:8" ht="23.1" customHeight="1" x14ac:dyDescent="0.25">
      <c r="A20" s="96" t="s">
        <v>151</v>
      </c>
      <c r="B20" s="39" t="s">
        <v>392</v>
      </c>
      <c r="C20" s="138">
        <v>17581.78</v>
      </c>
      <c r="D20" s="138">
        <v>12062.337000000001</v>
      </c>
      <c r="E20" s="201">
        <f t="shared" si="0"/>
        <v>-0.31392970450090929</v>
      </c>
      <c r="F20" s="138">
        <v>2942.38</v>
      </c>
      <c r="G20" s="138">
        <v>2695.1849999999999</v>
      </c>
      <c r="H20" s="208">
        <f t="shared" si="1"/>
        <v>-8.4011922321386101E-2</v>
      </c>
    </row>
    <row r="21" spans="1:8" ht="23.1" customHeight="1" x14ac:dyDescent="0.25">
      <c r="A21" s="96" t="s">
        <v>153</v>
      </c>
      <c r="B21" s="39" t="s">
        <v>391</v>
      </c>
      <c r="C21" s="138">
        <v>6805.6379999999999</v>
      </c>
      <c r="D21" s="138">
        <v>13200.566000000001</v>
      </c>
      <c r="E21" s="201">
        <f t="shared" si="0"/>
        <v>0.9396515065890958</v>
      </c>
      <c r="F21" s="138">
        <v>1968.425</v>
      </c>
      <c r="G21" s="138">
        <v>2076.2249999999999</v>
      </c>
      <c r="H21" s="208">
        <f t="shared" si="1"/>
        <v>5.476459606030204E-2</v>
      </c>
    </row>
    <row r="22" spans="1:8" ht="11.1" customHeight="1" x14ac:dyDescent="0.25">
      <c r="A22" s="96" t="s">
        <v>115</v>
      </c>
      <c r="B22" s="39" t="s">
        <v>301</v>
      </c>
      <c r="C22" s="138">
        <v>9369.5878090000006</v>
      </c>
      <c r="D22" s="138">
        <v>11654.623879000001</v>
      </c>
      <c r="E22" s="201">
        <f t="shared" si="0"/>
        <v>0.24387797164407798</v>
      </c>
      <c r="F22" s="138">
        <v>1625.7066999999997</v>
      </c>
      <c r="G22" s="138">
        <v>1660.5654999999999</v>
      </c>
      <c r="H22" s="208">
        <f t="shared" si="1"/>
        <v>2.1442244163722979E-2</v>
      </c>
    </row>
    <row r="23" spans="1:8" ht="11.1" customHeight="1" x14ac:dyDescent="0.25">
      <c r="A23" s="96" t="s">
        <v>111</v>
      </c>
      <c r="B23" s="39" t="s">
        <v>267</v>
      </c>
      <c r="C23" s="138">
        <v>2618.2119080000007</v>
      </c>
      <c r="D23" s="138">
        <v>4884.1859229999991</v>
      </c>
      <c r="E23" s="201">
        <f t="shared" si="0"/>
        <v>0.86546623979375692</v>
      </c>
      <c r="F23" s="138">
        <v>531.5606140000001</v>
      </c>
      <c r="G23" s="138">
        <v>832.79720499999996</v>
      </c>
      <c r="H23" s="208">
        <f t="shared" si="1"/>
        <v>0.56670224065923702</v>
      </c>
    </row>
    <row r="24" spans="1:8" ht="11.1" customHeight="1" x14ac:dyDescent="0.25">
      <c r="A24" s="96" t="s">
        <v>64</v>
      </c>
      <c r="B24" s="39" t="s">
        <v>278</v>
      </c>
      <c r="C24" s="138">
        <v>56771.283544999991</v>
      </c>
      <c r="D24" s="138">
        <v>42655.124175999998</v>
      </c>
      <c r="E24" s="201">
        <f t="shared" si="0"/>
        <v>-0.24864964269850909</v>
      </c>
      <c r="F24" s="138">
        <v>7185.5974900000001</v>
      </c>
      <c r="G24" s="138">
        <v>8114.8649999999998</v>
      </c>
      <c r="H24" s="208">
        <f t="shared" si="1"/>
        <v>0.12932362427665001</v>
      </c>
    </row>
    <row r="25" spans="1:8" ht="11.1" customHeight="1" x14ac:dyDescent="0.25">
      <c r="A25" s="96" t="s">
        <v>172</v>
      </c>
      <c r="B25" s="39" t="s">
        <v>285</v>
      </c>
      <c r="C25" s="138">
        <v>28133.221999999998</v>
      </c>
      <c r="D25" s="138">
        <v>56374.534999999996</v>
      </c>
      <c r="E25" s="201">
        <f t="shared" si="0"/>
        <v>1.003842112360966</v>
      </c>
      <c r="F25" s="138">
        <v>7188.0389999999998</v>
      </c>
      <c r="G25" s="138">
        <v>10599.550999999999</v>
      </c>
      <c r="H25" s="208">
        <f t="shared" si="1"/>
        <v>0.47460955623640877</v>
      </c>
    </row>
    <row r="26" spans="1:8" ht="11.1" customHeight="1" x14ac:dyDescent="0.25">
      <c r="A26" s="96" t="s">
        <v>159</v>
      </c>
      <c r="B26" s="39" t="s">
        <v>288</v>
      </c>
      <c r="C26" s="138">
        <v>1806.4284590000002</v>
      </c>
      <c r="D26" s="138">
        <v>2029.6959339999999</v>
      </c>
      <c r="E26" s="201">
        <f t="shared" si="0"/>
        <v>0.12359607926216776</v>
      </c>
      <c r="F26" s="138">
        <v>370.75857200000007</v>
      </c>
      <c r="G26" s="138">
        <v>464.78934399999991</v>
      </c>
      <c r="H26" s="208">
        <f t="shared" si="1"/>
        <v>0.25361725689244441</v>
      </c>
    </row>
    <row r="27" spans="1:8" ht="11.1" customHeight="1" x14ac:dyDescent="0.25">
      <c r="A27" s="96" t="s">
        <v>160</v>
      </c>
      <c r="B27" s="39" t="s">
        <v>308</v>
      </c>
      <c r="C27" s="138">
        <v>9303.3521869999986</v>
      </c>
      <c r="D27" s="138">
        <v>11494.411700000001</v>
      </c>
      <c r="E27" s="201">
        <f t="shared" si="0"/>
        <v>0.23551290641900779</v>
      </c>
      <c r="F27" s="138">
        <v>532.14118699999995</v>
      </c>
      <c r="G27" s="138">
        <v>4039.3289999999997</v>
      </c>
      <c r="H27" s="208">
        <f t="shared" si="1"/>
        <v>6.5907091927466235</v>
      </c>
    </row>
    <row r="28" spans="1:8" ht="11.1" customHeight="1" x14ac:dyDescent="0.25">
      <c r="A28" s="96" t="s">
        <v>157</v>
      </c>
      <c r="B28" s="39" t="s">
        <v>221</v>
      </c>
      <c r="C28" s="138">
        <v>33413.315999999999</v>
      </c>
      <c r="D28" s="138">
        <v>55714.655999999995</v>
      </c>
      <c r="E28" s="201">
        <f t="shared" si="0"/>
        <v>0.66743869420203605</v>
      </c>
      <c r="F28" s="138">
        <v>2857.7439999999997</v>
      </c>
      <c r="G28" s="138">
        <v>11460.951999999999</v>
      </c>
      <c r="H28" s="208">
        <f t="shared" si="1"/>
        <v>3.0104893930317065</v>
      </c>
    </row>
    <row r="29" spans="1:8" ht="11.1" customHeight="1" x14ac:dyDescent="0.25">
      <c r="A29" s="96" t="s">
        <v>134</v>
      </c>
      <c r="B29" s="39" t="s">
        <v>272</v>
      </c>
      <c r="C29" s="138">
        <v>15033.761687</v>
      </c>
      <c r="D29" s="138">
        <v>16246.673503</v>
      </c>
      <c r="E29" s="201">
        <f t="shared" si="0"/>
        <v>8.0679196680949694E-2</v>
      </c>
      <c r="F29" s="138">
        <v>2462.5185959999999</v>
      </c>
      <c r="G29" s="138">
        <v>1743.3437479999998</v>
      </c>
      <c r="H29" s="208">
        <f t="shared" si="1"/>
        <v>-0.29204849424008172</v>
      </c>
    </row>
    <row r="30" spans="1:8" ht="11.1" customHeight="1" x14ac:dyDescent="0.25">
      <c r="A30" s="96" t="s">
        <v>114</v>
      </c>
      <c r="B30" s="39" t="s">
        <v>266</v>
      </c>
      <c r="C30" s="138">
        <v>1226.251526</v>
      </c>
      <c r="D30" s="138">
        <v>1388.5213320000003</v>
      </c>
      <c r="E30" s="201">
        <f>IFERROR(((D30/C30-1)),"")</f>
        <v>0.13232995234617162</v>
      </c>
      <c r="F30" s="138">
        <v>248.51100100000005</v>
      </c>
      <c r="G30" s="138">
        <v>187.74229099999994</v>
      </c>
      <c r="H30" s="208">
        <f t="shared" si="1"/>
        <v>-0.24453126724961405</v>
      </c>
    </row>
    <row r="31" spans="1:8" ht="11.1" customHeight="1" x14ac:dyDescent="0.25">
      <c r="A31" s="96" t="s">
        <v>116</v>
      </c>
      <c r="B31" s="39" t="s">
        <v>256</v>
      </c>
      <c r="C31" s="138">
        <v>4304.6007999999993</v>
      </c>
      <c r="D31" s="138">
        <v>20049.309109999998</v>
      </c>
      <c r="E31" s="201">
        <f t="shared" si="0"/>
        <v>3.6576465603964952</v>
      </c>
      <c r="F31" s="138">
        <v>1174.9309999999998</v>
      </c>
      <c r="G31" s="138">
        <v>714.81999999999994</v>
      </c>
      <c r="H31" s="208">
        <f t="shared" si="1"/>
        <v>-0.39160682627320242</v>
      </c>
    </row>
    <row r="32" spans="1:8" ht="11.1" customHeight="1" x14ac:dyDescent="0.25">
      <c r="A32" s="96" t="s">
        <v>174</v>
      </c>
      <c r="B32" s="39" t="s">
        <v>271</v>
      </c>
      <c r="C32" s="138">
        <v>8331.017167</v>
      </c>
      <c r="D32" s="138">
        <v>8127.1521919999996</v>
      </c>
      <c r="E32" s="201">
        <f t="shared" si="0"/>
        <v>-2.4470598357128615E-2</v>
      </c>
      <c r="F32" s="138">
        <v>1550.9506439999998</v>
      </c>
      <c r="G32" s="138">
        <v>1230.333001</v>
      </c>
      <c r="H32" s="208">
        <f t="shared" si="1"/>
        <v>-0.20672330498738933</v>
      </c>
    </row>
    <row r="33" spans="1:8" ht="11.1" customHeight="1" x14ac:dyDescent="0.25">
      <c r="A33" s="96" t="s">
        <v>136</v>
      </c>
      <c r="B33" s="39" t="s">
        <v>275</v>
      </c>
      <c r="C33" s="138">
        <v>1292.0252049999999</v>
      </c>
      <c r="D33" s="138">
        <v>5191.8037289999993</v>
      </c>
      <c r="E33" s="201">
        <f t="shared" si="0"/>
        <v>3.0183455469044036</v>
      </c>
      <c r="F33" s="138">
        <v>290.02624299999991</v>
      </c>
      <c r="G33" s="138">
        <v>1079.9558099999997</v>
      </c>
      <c r="H33" s="208">
        <f t="shared" si="1"/>
        <v>2.7236485872073311</v>
      </c>
    </row>
    <row r="34" spans="1:8" ht="11.1" customHeight="1" x14ac:dyDescent="0.25">
      <c r="A34" s="96" t="s">
        <v>158</v>
      </c>
      <c r="B34" s="39" t="s">
        <v>222</v>
      </c>
      <c r="C34" s="138">
        <v>20660.454639999996</v>
      </c>
      <c r="D34" s="138">
        <v>16719.82029</v>
      </c>
      <c r="E34" s="201">
        <f t="shared" si="0"/>
        <v>-0.19073318659554905</v>
      </c>
      <c r="F34" s="138">
        <v>4931.0917999999992</v>
      </c>
      <c r="G34" s="138">
        <v>4776.8503800000008</v>
      </c>
      <c r="H34" s="208">
        <f t="shared" si="1"/>
        <v>-3.1279364947129684E-2</v>
      </c>
    </row>
    <row r="35" spans="1:8" ht="11.1" customHeight="1" x14ac:dyDescent="0.25">
      <c r="A35" s="96" t="s">
        <v>162</v>
      </c>
      <c r="B35" s="39" t="s">
        <v>306</v>
      </c>
      <c r="C35" s="138">
        <v>10823.747247000001</v>
      </c>
      <c r="D35" s="138">
        <v>9555.4270080000006</v>
      </c>
      <c r="E35" s="201">
        <f t="shared" si="0"/>
        <v>-0.11717940284974215</v>
      </c>
      <c r="F35" s="138">
        <v>1894.3524009999999</v>
      </c>
      <c r="G35" s="138">
        <v>1630.2247080000002</v>
      </c>
      <c r="H35" s="208">
        <f t="shared" si="1"/>
        <v>-0.13942901693505949</v>
      </c>
    </row>
    <row r="36" spans="1:8" ht="11.1" customHeight="1" x14ac:dyDescent="0.25">
      <c r="A36" s="96" t="s">
        <v>187</v>
      </c>
      <c r="B36" s="39" t="s">
        <v>287</v>
      </c>
      <c r="C36" s="138">
        <v>13817.827309</v>
      </c>
      <c r="D36" s="138">
        <v>12810.053507000001</v>
      </c>
      <c r="E36" s="201">
        <f t="shared" si="0"/>
        <v>-7.2932869941398359E-2</v>
      </c>
      <c r="F36" s="138">
        <v>2124.0530000000003</v>
      </c>
      <c r="G36" s="138">
        <v>2036.123441</v>
      </c>
      <c r="H36" s="208">
        <f t="shared" si="1"/>
        <v>-4.1397064480029666E-2</v>
      </c>
    </row>
    <row r="37" spans="1:8" ht="11.1" customHeight="1" x14ac:dyDescent="0.25">
      <c r="A37" s="96" t="s">
        <v>164</v>
      </c>
      <c r="B37" s="39" t="s">
        <v>280</v>
      </c>
      <c r="C37" s="138">
        <v>53995.150000000009</v>
      </c>
      <c r="D37" s="138">
        <v>54898.83</v>
      </c>
      <c r="E37" s="201">
        <f t="shared" si="0"/>
        <v>1.6736317984115123E-2</v>
      </c>
      <c r="F37" s="216" t="s">
        <v>371</v>
      </c>
      <c r="G37" s="216" t="s">
        <v>371</v>
      </c>
      <c r="H37" s="216" t="s">
        <v>372</v>
      </c>
    </row>
    <row r="38" spans="1:8" ht="25.5" x14ac:dyDescent="0.25">
      <c r="A38" s="96" t="s">
        <v>108</v>
      </c>
      <c r="B38" s="39" t="s">
        <v>383</v>
      </c>
      <c r="C38" s="138">
        <v>1118.0265039999999</v>
      </c>
      <c r="D38" s="138">
        <v>1032.5189310000001</v>
      </c>
      <c r="E38" s="201">
        <f t="shared" si="0"/>
        <v>-7.648081033327625E-2</v>
      </c>
      <c r="F38" s="138">
        <v>246.29228699999999</v>
      </c>
      <c r="G38" s="138">
        <v>194.33059</v>
      </c>
      <c r="H38" s="208">
        <f t="shared" si="1"/>
        <v>-0.21097573794505387</v>
      </c>
    </row>
    <row r="39" spans="1:8" ht="11.1" customHeight="1" x14ac:dyDescent="0.25">
      <c r="A39" s="96" t="s">
        <v>186</v>
      </c>
      <c r="B39" s="39" t="s">
        <v>283</v>
      </c>
      <c r="C39" s="138">
        <v>13260.077680000002</v>
      </c>
      <c r="D39" s="138">
        <v>14508.873119999998</v>
      </c>
      <c r="E39" s="201">
        <f t="shared" si="0"/>
        <v>9.4177083282365404E-2</v>
      </c>
      <c r="F39" s="138">
        <v>3021.0349899999992</v>
      </c>
      <c r="G39" s="138">
        <v>2753.2558699999995</v>
      </c>
      <c r="H39" s="208">
        <f t="shared" si="1"/>
        <v>-8.8638205411847859E-2</v>
      </c>
    </row>
    <row r="40" spans="1:8" ht="11.1" customHeight="1" x14ac:dyDescent="0.25">
      <c r="A40" s="96" t="s">
        <v>155</v>
      </c>
      <c r="B40" s="39" t="s">
        <v>225</v>
      </c>
      <c r="C40" s="138">
        <v>2466</v>
      </c>
      <c r="D40" s="138">
        <v>2683.14</v>
      </c>
      <c r="E40" s="201">
        <f t="shared" si="0"/>
        <v>8.8053527980535229E-2</v>
      </c>
      <c r="F40" s="138">
        <v>651.6</v>
      </c>
      <c r="G40" s="138">
        <v>517.02</v>
      </c>
      <c r="H40" s="208">
        <f t="shared" si="1"/>
        <v>-0.20653775322283618</v>
      </c>
    </row>
    <row r="41" spans="1:8" ht="23.1" customHeight="1" x14ac:dyDescent="0.25">
      <c r="A41" s="96" t="s">
        <v>166</v>
      </c>
      <c r="B41" s="39" t="s">
        <v>276</v>
      </c>
      <c r="C41" s="138">
        <v>3430.8496919999998</v>
      </c>
      <c r="D41" s="138">
        <v>4005.6698900000001</v>
      </c>
      <c r="E41" s="201">
        <f t="shared" si="0"/>
        <v>0.16754455881304176</v>
      </c>
      <c r="F41" s="138">
        <v>501.80651699999993</v>
      </c>
      <c r="G41" s="138">
        <v>578.66951500000005</v>
      </c>
      <c r="H41" s="208">
        <f t="shared" si="1"/>
        <v>0.15317257826685449</v>
      </c>
    </row>
    <row r="42" spans="1:8" ht="11.1" customHeight="1" x14ac:dyDescent="0.25">
      <c r="A42" s="96" t="s">
        <v>193</v>
      </c>
      <c r="B42" s="39" t="s">
        <v>294</v>
      </c>
      <c r="C42" s="138">
        <v>9583.024010000001</v>
      </c>
      <c r="D42" s="138">
        <v>16119.645</v>
      </c>
      <c r="E42" s="201">
        <f t="shared" si="0"/>
        <v>0.68210420668663208</v>
      </c>
      <c r="F42" s="138">
        <v>4687.6900000000005</v>
      </c>
      <c r="G42" s="138">
        <v>0.47499999999999998</v>
      </c>
      <c r="H42" s="208">
        <f t="shared" si="1"/>
        <v>-0.99989867077387795</v>
      </c>
    </row>
    <row r="43" spans="1:8" ht="11.1" customHeight="1" x14ac:dyDescent="0.25">
      <c r="A43" s="96" t="s">
        <v>188</v>
      </c>
      <c r="B43" s="39" t="s">
        <v>307</v>
      </c>
      <c r="C43" s="138">
        <v>8666.3224620000001</v>
      </c>
      <c r="D43" s="138">
        <v>23129.142734000001</v>
      </c>
      <c r="E43" s="201">
        <f t="shared" si="0"/>
        <v>1.668853234508227</v>
      </c>
      <c r="F43" s="138">
        <v>2938.4444800000001</v>
      </c>
      <c r="G43" s="138">
        <v>3898.9386200000013</v>
      </c>
      <c r="H43" s="208">
        <f t="shared" si="1"/>
        <v>0.32687163107468376</v>
      </c>
    </row>
    <row r="44" spans="1:8" ht="23.1" customHeight="1" x14ac:dyDescent="0.25">
      <c r="A44" s="96" t="s">
        <v>135</v>
      </c>
      <c r="B44" s="39" t="s">
        <v>273</v>
      </c>
      <c r="C44" s="138">
        <v>5838.9340780000002</v>
      </c>
      <c r="D44" s="138">
        <v>5288.8575570000012</v>
      </c>
      <c r="E44" s="201">
        <f t="shared" si="0"/>
        <v>-9.4208380100159639E-2</v>
      </c>
      <c r="F44" s="138">
        <v>1033.7669130000004</v>
      </c>
      <c r="G44" s="138">
        <v>857.04480700000011</v>
      </c>
      <c r="H44" s="208">
        <f t="shared" si="1"/>
        <v>-0.17094966358243291</v>
      </c>
    </row>
    <row r="45" spans="1:8" ht="11.1" customHeight="1" x14ac:dyDescent="0.25">
      <c r="A45" s="96" t="s">
        <v>189</v>
      </c>
      <c r="B45" s="39" t="s">
        <v>224</v>
      </c>
      <c r="C45" s="138">
        <v>30596.71</v>
      </c>
      <c r="D45" s="138">
        <v>19350.11</v>
      </c>
      <c r="E45" s="201">
        <f t="shared" si="0"/>
        <v>-0.36757546808137209</v>
      </c>
      <c r="F45" s="138">
        <v>387.03</v>
      </c>
      <c r="G45" s="138">
        <v>1343.1</v>
      </c>
      <c r="H45" s="208">
        <f t="shared" si="1"/>
        <v>2.4702736221998296</v>
      </c>
    </row>
    <row r="46" spans="1:8" ht="11.1" customHeight="1" x14ac:dyDescent="0.25">
      <c r="A46" s="96" t="s">
        <v>163</v>
      </c>
      <c r="B46" s="39" t="s">
        <v>309</v>
      </c>
      <c r="C46" s="138">
        <v>21230.711094999999</v>
      </c>
      <c r="D46" s="138">
        <v>21910.031814000002</v>
      </c>
      <c r="E46" s="201">
        <f t="shared" si="0"/>
        <v>3.1997078004607493E-2</v>
      </c>
      <c r="F46" s="138">
        <v>2215.3053430000004</v>
      </c>
      <c r="G46" s="138">
        <v>3366.5773399999998</v>
      </c>
      <c r="H46" s="208">
        <f t="shared" si="1"/>
        <v>0.51968998343177786</v>
      </c>
    </row>
    <row r="47" spans="1:8" ht="11.1" customHeight="1" x14ac:dyDescent="0.25">
      <c r="A47" s="96" t="s">
        <v>173</v>
      </c>
      <c r="B47" s="39" t="s">
        <v>315</v>
      </c>
      <c r="C47" s="138">
        <v>9661.5760000000009</v>
      </c>
      <c r="D47" s="138">
        <v>6325.2995000000001</v>
      </c>
      <c r="E47" s="201">
        <f t="shared" si="0"/>
        <v>-0.34531390116891914</v>
      </c>
      <c r="F47" s="138">
        <v>2390.4016120000001</v>
      </c>
      <c r="G47" s="138">
        <v>365.6925</v>
      </c>
      <c r="H47" s="208">
        <f t="shared" si="1"/>
        <v>-0.84701629292575964</v>
      </c>
    </row>
    <row r="48" spans="1:8" ht="23.1" customHeight="1" x14ac:dyDescent="0.25">
      <c r="A48" s="96" t="s">
        <v>161</v>
      </c>
      <c r="B48" s="39" t="s">
        <v>281</v>
      </c>
      <c r="C48" s="138">
        <v>1623.013363</v>
      </c>
      <c r="D48" s="138">
        <v>1392.4965180000002</v>
      </c>
      <c r="E48" s="201">
        <f t="shared" si="0"/>
        <v>-0.1420301583801562</v>
      </c>
      <c r="F48" s="138">
        <v>213.3492</v>
      </c>
      <c r="G48" s="138">
        <v>236.15860000000001</v>
      </c>
      <c r="H48" s="208">
        <f t="shared" si="1"/>
        <v>0.10691111098612049</v>
      </c>
    </row>
    <row r="49" spans="1:8" ht="11.1" customHeight="1" x14ac:dyDescent="0.25">
      <c r="A49" s="96" t="s">
        <v>175</v>
      </c>
      <c r="B49" s="255" t="s">
        <v>227</v>
      </c>
      <c r="C49" s="138">
        <v>10523.1124</v>
      </c>
      <c r="D49" s="138">
        <v>12629.151</v>
      </c>
      <c r="E49" s="201">
        <f t="shared" si="0"/>
        <v>0.20013457235332766</v>
      </c>
      <c r="F49" s="138">
        <v>865.00239999999997</v>
      </c>
      <c r="G49" s="138">
        <v>2297.3539999999998</v>
      </c>
      <c r="H49" s="208">
        <f t="shared" si="1"/>
        <v>1.6558932090824254</v>
      </c>
    </row>
    <row r="50" spans="1:8" ht="11.1" customHeight="1" x14ac:dyDescent="0.25">
      <c r="A50" s="96" t="s">
        <v>170</v>
      </c>
      <c r="B50" s="39" t="s">
        <v>305</v>
      </c>
      <c r="C50" s="138">
        <v>2592.7226030000002</v>
      </c>
      <c r="D50" s="138">
        <v>1929.795462</v>
      </c>
      <c r="E50" s="201">
        <f t="shared" si="0"/>
        <v>-0.25568764673588185</v>
      </c>
      <c r="F50" s="138">
        <v>537.93655999999987</v>
      </c>
      <c r="G50" s="138">
        <v>96.546000000000006</v>
      </c>
      <c r="H50" s="208">
        <f t="shared" si="1"/>
        <v>-0.82052530506571253</v>
      </c>
    </row>
    <row r="51" spans="1:8" ht="11.1" customHeight="1" x14ac:dyDescent="0.25">
      <c r="A51" s="96" t="s">
        <v>167</v>
      </c>
      <c r="B51" s="39" t="s">
        <v>226</v>
      </c>
      <c r="C51" s="138">
        <v>19428.561999999998</v>
      </c>
      <c r="D51" s="138">
        <v>14724.275620000002</v>
      </c>
      <c r="E51" s="201">
        <f>IFERROR(((D51/C51-1)),"")</f>
        <v>-0.24213250471136238</v>
      </c>
      <c r="F51" s="138">
        <v>2009.2559999999999</v>
      </c>
      <c r="G51" s="138">
        <v>2546.5606199999997</v>
      </c>
      <c r="H51" s="208">
        <f t="shared" si="1"/>
        <v>0.26741471470036671</v>
      </c>
    </row>
    <row r="52" spans="1:8" ht="11.1" customHeight="1" x14ac:dyDescent="0.25">
      <c r="A52" s="96" t="s">
        <v>195</v>
      </c>
      <c r="B52" s="39" t="s">
        <v>219</v>
      </c>
      <c r="C52" s="138">
        <v>2968.402</v>
      </c>
      <c r="D52" s="138">
        <v>6100.4940000000006</v>
      </c>
      <c r="E52" s="201">
        <f t="shared" si="0"/>
        <v>1.0551441482656325</v>
      </c>
      <c r="F52" s="138">
        <v>573.39599999999996</v>
      </c>
      <c r="G52" s="138">
        <v>1388.4920000000002</v>
      </c>
      <c r="H52" s="208">
        <f t="shared" si="1"/>
        <v>1.4215236939218276</v>
      </c>
    </row>
    <row r="53" spans="1:8" ht="11.1" customHeight="1" x14ac:dyDescent="0.25">
      <c r="A53" s="96" t="s">
        <v>185</v>
      </c>
      <c r="B53" s="39" t="s">
        <v>277</v>
      </c>
      <c r="C53" s="138">
        <v>13551.461000000001</v>
      </c>
      <c r="D53" s="138">
        <v>11626.18828</v>
      </c>
      <c r="E53" s="201">
        <f t="shared" si="0"/>
        <v>-0.14207122907264391</v>
      </c>
      <c r="F53" s="138">
        <v>2828.5540000000005</v>
      </c>
      <c r="G53" s="138">
        <v>2237.453</v>
      </c>
      <c r="H53" s="208">
        <f t="shared" si="1"/>
        <v>-0.20897638864239487</v>
      </c>
    </row>
    <row r="54" spans="1:8" ht="11.1" customHeight="1" x14ac:dyDescent="0.25">
      <c r="A54" s="96" t="s">
        <v>171</v>
      </c>
      <c r="B54" s="39" t="s">
        <v>279</v>
      </c>
      <c r="C54" s="138">
        <v>1430.9799400000004</v>
      </c>
      <c r="D54" s="138">
        <v>1237.513588</v>
      </c>
      <c r="E54" s="201">
        <f t="shared" si="0"/>
        <v>-0.13519850739486983</v>
      </c>
      <c r="F54" s="138">
        <v>177.45493999999999</v>
      </c>
      <c r="G54" s="138">
        <v>108.307</v>
      </c>
      <c r="H54" s="208">
        <f t="shared" si="1"/>
        <v>-0.38966477912646436</v>
      </c>
    </row>
    <row r="55" spans="1:8" ht="11.1" customHeight="1" x14ac:dyDescent="0.25">
      <c r="A55" s="96" t="s">
        <v>169</v>
      </c>
      <c r="B55" s="39" t="s">
        <v>290</v>
      </c>
      <c r="C55" s="138">
        <v>1167.598583</v>
      </c>
      <c r="D55" s="138">
        <v>871.83414600000003</v>
      </c>
      <c r="E55" s="201">
        <f t="shared" si="0"/>
        <v>-0.25331003420719289</v>
      </c>
      <c r="F55" s="138">
        <v>197.24130600000001</v>
      </c>
      <c r="G55" s="138">
        <v>111.48870199999999</v>
      </c>
      <c r="H55" s="208">
        <f t="shared" si="1"/>
        <v>-0.43475986718522341</v>
      </c>
    </row>
    <row r="56" spans="1:8" ht="11.1" customHeight="1" x14ac:dyDescent="0.25">
      <c r="A56" s="96" t="s">
        <v>200</v>
      </c>
      <c r="B56" s="39" t="s">
        <v>314</v>
      </c>
      <c r="C56" s="138">
        <v>5416.4198619999997</v>
      </c>
      <c r="D56" s="138">
        <v>11084.135894999999</v>
      </c>
      <c r="E56" s="201">
        <f t="shared" si="0"/>
        <v>1.0463952532120007</v>
      </c>
      <c r="F56" s="138">
        <v>501.51800999999995</v>
      </c>
      <c r="G56" s="138">
        <v>2743.3218959999999</v>
      </c>
      <c r="H56" s="208">
        <f t="shared" si="1"/>
        <v>4.4700366513258425</v>
      </c>
    </row>
    <row r="57" spans="1:8" ht="11.1" customHeight="1" x14ac:dyDescent="0.25">
      <c r="A57" s="164"/>
      <c r="B57" s="164" t="s">
        <v>18</v>
      </c>
      <c r="C57" s="139">
        <v>359730.30272899958</v>
      </c>
      <c r="D57" s="139">
        <v>352426.47894700023</v>
      </c>
      <c r="E57" s="204">
        <f t="shared" si="0"/>
        <v>-2.0303610028376329E-2</v>
      </c>
      <c r="F57" s="139">
        <v>75414.123160999967</v>
      </c>
      <c r="G57" s="139">
        <v>52207.411368000059</v>
      </c>
      <c r="H57" s="209">
        <f t="shared" si="1"/>
        <v>-0.30772368384442272</v>
      </c>
    </row>
    <row r="58" spans="1:8" ht="9" customHeight="1" x14ac:dyDescent="0.25">
      <c r="A58" s="8" t="s">
        <v>375</v>
      </c>
      <c r="B58" s="37"/>
      <c r="C58" s="21"/>
      <c r="D58" s="21"/>
      <c r="E58" s="21"/>
    </row>
    <row r="59" spans="1:8" ht="9" customHeight="1" x14ac:dyDescent="0.25">
      <c r="A59" s="40" t="s">
        <v>20</v>
      </c>
      <c r="B59" s="37"/>
      <c r="C59" s="21"/>
      <c r="D59" s="21"/>
      <c r="E59" s="21"/>
    </row>
    <row r="60" spans="1:8" ht="9" customHeight="1" x14ac:dyDescent="0.25">
      <c r="A60" s="40" t="s">
        <v>228</v>
      </c>
      <c r="B60" s="40"/>
      <c r="C60" s="40"/>
      <c r="D60" s="40"/>
      <c r="E60" s="40"/>
      <c r="F60" s="40"/>
      <c r="G60" s="40"/>
    </row>
    <row r="61" spans="1:8" ht="9" customHeight="1" x14ac:dyDescent="0.25">
      <c r="A61" s="80"/>
      <c r="B61" s="80"/>
      <c r="C61" s="21"/>
      <c r="D61" s="21"/>
      <c r="E61" s="21"/>
      <c r="F61" s="21"/>
      <c r="G61" s="21"/>
    </row>
    <row r="62" spans="1:8" ht="9" customHeight="1" x14ac:dyDescent="0.25">
      <c r="A62" s="80"/>
      <c r="B62" s="80"/>
      <c r="C62" s="80"/>
      <c r="D62" s="80"/>
      <c r="E62" s="41"/>
    </row>
    <row r="63" spans="1:8" ht="13.5" x14ac:dyDescent="0.25">
      <c r="A63" s="63" t="s">
        <v>335</v>
      </c>
      <c r="B63" s="63"/>
      <c r="C63" s="63"/>
      <c r="D63" s="63"/>
      <c r="E63" s="63"/>
    </row>
    <row r="64" spans="1:8" ht="3.95" customHeight="1" x14ac:dyDescent="0.25">
      <c r="A64" s="49"/>
      <c r="B64" s="49"/>
      <c r="C64" s="50"/>
      <c r="D64" s="50"/>
      <c r="E64" s="50"/>
    </row>
    <row r="65" spans="1:8" ht="12" customHeight="1" x14ac:dyDescent="0.25">
      <c r="A65" s="293" t="s">
        <v>31</v>
      </c>
      <c r="B65" s="293" t="s">
        <v>4</v>
      </c>
      <c r="C65" s="290" t="s">
        <v>353</v>
      </c>
      <c r="D65" s="291"/>
      <c r="E65" s="172" t="s">
        <v>32</v>
      </c>
      <c r="F65" s="290" t="s">
        <v>234</v>
      </c>
      <c r="G65" s="291"/>
      <c r="H65" s="172" t="s">
        <v>32</v>
      </c>
    </row>
    <row r="66" spans="1:8" ht="12" customHeight="1" x14ac:dyDescent="0.25">
      <c r="A66" s="294"/>
      <c r="B66" s="294"/>
      <c r="C66" s="167">
        <v>2023</v>
      </c>
      <c r="D66" s="168" t="s">
        <v>323</v>
      </c>
      <c r="E66" s="173" t="s">
        <v>33</v>
      </c>
      <c r="F66" s="167">
        <v>2023</v>
      </c>
      <c r="G66" s="168" t="s">
        <v>323</v>
      </c>
      <c r="H66" s="173" t="s">
        <v>33</v>
      </c>
    </row>
    <row r="67" spans="1:8" ht="12" customHeight="1" x14ac:dyDescent="0.25">
      <c r="A67" s="289" t="s">
        <v>44</v>
      </c>
      <c r="B67" s="289"/>
      <c r="C67" s="174">
        <f>SUM(C69:C119)</f>
        <v>3520551.4100739998</v>
      </c>
      <c r="D67" s="174">
        <f>SUM(D69:D119)</f>
        <v>3296912.7317609978</v>
      </c>
      <c r="E67" s="175">
        <f>(D67/C67-1)*100</f>
        <v>-6.3523764394709197</v>
      </c>
      <c r="F67" s="174">
        <f>SUM(F69:F119)</f>
        <v>616135.15783399972</v>
      </c>
      <c r="G67" s="174">
        <f>SUM(G69:G119)</f>
        <v>553414.20482999994</v>
      </c>
      <c r="H67" s="175">
        <f>(G67/F67-1)*100</f>
        <v>-10.179739332599191</v>
      </c>
    </row>
    <row r="68" spans="1:8" ht="2.1" customHeight="1" x14ac:dyDescent="0.25">
      <c r="A68" s="101"/>
      <c r="B68" s="101"/>
      <c r="C68" s="109"/>
      <c r="D68" s="109"/>
      <c r="E68" s="108"/>
      <c r="F68" s="109"/>
      <c r="G68" s="109"/>
      <c r="H68" s="108"/>
    </row>
    <row r="69" spans="1:8" ht="11.1" customHeight="1" x14ac:dyDescent="0.25">
      <c r="A69" s="96" t="str">
        <f>A7</f>
        <v>1005901100</v>
      </c>
      <c r="B69" s="39" t="str">
        <f>B7</f>
        <v>Maíz duro amarillo</v>
      </c>
      <c r="C69" s="138">
        <v>492409.43614500004</v>
      </c>
      <c r="D69" s="138">
        <v>419859.74186299997</v>
      </c>
      <c r="E69" s="201">
        <f>IFERROR(((D69/C69-1)),"")</f>
        <v>-0.14733611697204829</v>
      </c>
      <c r="F69" s="138">
        <v>88870.61903300001</v>
      </c>
      <c r="G69" s="138">
        <v>62512.104587999987</v>
      </c>
      <c r="H69" s="208">
        <f>IFERROR(((G69/F69-1)),"")</f>
        <v>-0.29659424826569969</v>
      </c>
    </row>
    <row r="70" spans="1:8" ht="11.1" customHeight="1" x14ac:dyDescent="0.25">
      <c r="A70" s="96" t="str">
        <f t="shared" ref="A70:B70" si="2">A8</f>
        <v>2304000000</v>
      </c>
      <c r="B70" s="39" t="str">
        <f t="shared" si="2"/>
        <v>Tortas y demás residuos sólidos de la extracción del aceite de soya, incluso molidos o en «pellets»</v>
      </c>
      <c r="C70" s="138">
        <v>455001.32350299996</v>
      </c>
      <c r="D70" s="138">
        <v>353868.88351100002</v>
      </c>
      <c r="E70" s="201">
        <f t="shared" ref="E70:E119" si="3">IFERROR(((D70/C70-1)),"")</f>
        <v>-0.22226845234953063</v>
      </c>
      <c r="F70" s="138">
        <v>80385.353713999997</v>
      </c>
      <c r="G70" s="138">
        <v>70478.536687</v>
      </c>
      <c r="H70" s="208">
        <f t="shared" ref="H70:H119" si="4">IFERROR(((G70/F70-1)),"")</f>
        <v>-0.12324156788868634</v>
      </c>
    </row>
    <row r="71" spans="1:8" ht="11.1" customHeight="1" x14ac:dyDescent="0.25">
      <c r="A71" s="96" t="str">
        <f t="shared" ref="A71:B71" si="5">A9</f>
        <v>1001991000</v>
      </c>
      <c r="B71" s="39" t="str">
        <f t="shared" si="5"/>
        <v>Trigo s/m</v>
      </c>
      <c r="C71" s="138">
        <v>365666.29325899994</v>
      </c>
      <c r="D71" s="138">
        <v>351660.97639800003</v>
      </c>
      <c r="E71" s="201">
        <f t="shared" si="3"/>
        <v>-3.8300814483548828E-2</v>
      </c>
      <c r="F71" s="138">
        <v>58771.911481000003</v>
      </c>
      <c r="G71" s="138">
        <v>47658.498582</v>
      </c>
      <c r="H71" s="208">
        <f t="shared" si="4"/>
        <v>-0.18909395013624475</v>
      </c>
    </row>
    <row r="72" spans="1:8" ht="11.1" customHeight="1" x14ac:dyDescent="0.25">
      <c r="A72" s="96" t="str">
        <f t="shared" ref="A72:B72" si="6">A10</f>
        <v>1507100000</v>
      </c>
      <c r="B72" s="39" t="str">
        <f t="shared" si="6"/>
        <v>Aceite de soya en bruto, incluso desgomado</v>
      </c>
      <c r="C72" s="138">
        <v>273947.49600899999</v>
      </c>
      <c r="D72" s="138">
        <v>214255.58581000002</v>
      </c>
      <c r="E72" s="201">
        <f t="shared" si="3"/>
        <v>-0.21789544007016193</v>
      </c>
      <c r="F72" s="138">
        <v>49236.501695999999</v>
      </c>
      <c r="G72" s="138">
        <v>39877.807225000004</v>
      </c>
      <c r="H72" s="208">
        <f t="shared" si="4"/>
        <v>-0.19007634881907742</v>
      </c>
    </row>
    <row r="73" spans="1:8" ht="11.1" customHeight="1" x14ac:dyDescent="0.25">
      <c r="A73" s="96" t="str">
        <f t="shared" ref="A73:B73" si="7">A11</f>
        <v>1701999000</v>
      </c>
      <c r="B73" s="39" t="str">
        <f t="shared" si="7"/>
        <v>Las demás azúcares de caña o remolacha refinados en estado sólido</v>
      </c>
      <c r="C73" s="138">
        <v>55158.405467000004</v>
      </c>
      <c r="D73" s="138">
        <v>66434.463849000007</v>
      </c>
      <c r="E73" s="201">
        <f t="shared" si="3"/>
        <v>0.20443046325452996</v>
      </c>
      <c r="F73" s="138">
        <v>8814.2253610000007</v>
      </c>
      <c r="G73" s="138">
        <v>13160.619780000003</v>
      </c>
      <c r="H73" s="208">
        <f t="shared" si="4"/>
        <v>0.49311133321271128</v>
      </c>
    </row>
    <row r="74" spans="1:8" ht="11.1" customHeight="1" x14ac:dyDescent="0.25">
      <c r="A74" s="96" t="str">
        <f t="shared" ref="A74:B74" si="8">A12</f>
        <v>2106909000</v>
      </c>
      <c r="B74" s="39" t="str">
        <f t="shared" si="8"/>
        <v>Las demás preparaciones alimenticias no expresadas ni comprendidas en otra parte</v>
      </c>
      <c r="C74" s="138">
        <v>67476.236350000006</v>
      </c>
      <c r="D74" s="138">
        <v>64748.510915000006</v>
      </c>
      <c r="E74" s="201">
        <f t="shared" si="3"/>
        <v>-4.0424978963723768E-2</v>
      </c>
      <c r="F74" s="138">
        <v>12914.309708999997</v>
      </c>
      <c r="G74" s="138">
        <v>10250.298468999999</v>
      </c>
      <c r="H74" s="208">
        <f t="shared" si="4"/>
        <v>-0.20628367292008221</v>
      </c>
    </row>
    <row r="75" spans="1:8" ht="11.1" customHeight="1" x14ac:dyDescent="0.25">
      <c r="A75" s="96" t="str">
        <f t="shared" ref="A75:B75" si="9">A13</f>
        <v>1507909000</v>
      </c>
      <c r="B75" s="39" t="str">
        <f t="shared" si="9"/>
        <v>Los demás aceite de soya y sus fracciones, incluso refinado, pero sin modificar químicamente</v>
      </c>
      <c r="C75" s="138">
        <v>58280.042033999998</v>
      </c>
      <c r="D75" s="138">
        <v>62099.859124999995</v>
      </c>
      <c r="E75" s="201">
        <f t="shared" si="3"/>
        <v>6.5542456005291738E-2</v>
      </c>
      <c r="F75" s="138">
        <v>8054.1312939999989</v>
      </c>
      <c r="G75" s="138">
        <v>11678.619648</v>
      </c>
      <c r="H75" s="208">
        <f t="shared" si="4"/>
        <v>0.45001605035916126</v>
      </c>
    </row>
    <row r="76" spans="1:8" ht="11.1" customHeight="1" x14ac:dyDescent="0.25">
      <c r="A76" s="96" t="str">
        <f t="shared" ref="A76:B76" si="10">A14</f>
        <v>2207200010</v>
      </c>
      <c r="B76" s="39" t="str">
        <f t="shared" si="10"/>
        <v>Alcohol etílico y aguardiente desnaturalizados, de cualquier graduación, alcohol carburante</v>
      </c>
      <c r="C76" s="138">
        <v>75548.820567000002</v>
      </c>
      <c r="D76" s="138">
        <v>55372.492890000001</v>
      </c>
      <c r="E76" s="201">
        <f t="shared" si="3"/>
        <v>-0.26706343693488566</v>
      </c>
      <c r="F76" s="138">
        <v>4940.1721180000004</v>
      </c>
      <c r="G76" s="138">
        <v>9041.5466890000007</v>
      </c>
      <c r="H76" s="208">
        <f t="shared" si="4"/>
        <v>0.83020884152117702</v>
      </c>
    </row>
    <row r="77" spans="1:8" ht="11.1" customHeight="1" x14ac:dyDescent="0.25">
      <c r="A77" s="96" t="str">
        <f t="shared" ref="A77:B77" si="11">A15</f>
        <v>2309909000</v>
      </c>
      <c r="B77" s="39" t="str">
        <f t="shared" si="11"/>
        <v>Las demás preparaciones de los tipos utilizados para la alimentación de los animales</v>
      </c>
      <c r="C77" s="138">
        <v>58600.345531000006</v>
      </c>
      <c r="D77" s="138">
        <v>55009.49535099999</v>
      </c>
      <c r="E77" s="201">
        <f t="shared" si="3"/>
        <v>-6.1276945510507774E-2</v>
      </c>
      <c r="F77" s="138">
        <v>9307.3770870000026</v>
      </c>
      <c r="G77" s="138">
        <v>8913.3634869999987</v>
      </c>
      <c r="H77" s="208">
        <f t="shared" si="4"/>
        <v>-4.23334733638695E-2</v>
      </c>
    </row>
    <row r="78" spans="1:8" ht="11.1" customHeight="1" x14ac:dyDescent="0.25">
      <c r="A78" s="96" t="str">
        <f t="shared" ref="A78:B78" si="12">A16</f>
        <v>1201900000</v>
      </c>
      <c r="B78" s="39" t="str">
        <f t="shared" si="12"/>
        <v>Grano de soya</v>
      </c>
      <c r="C78" s="138">
        <v>95075.78338600001</v>
      </c>
      <c r="D78" s="138">
        <v>50777.327224999994</v>
      </c>
      <c r="E78" s="201">
        <f t="shared" si="3"/>
        <v>-0.46592785863411568</v>
      </c>
      <c r="F78" s="138">
        <v>21568.024162000002</v>
      </c>
      <c r="G78" s="138">
        <v>14448.832692999998</v>
      </c>
      <c r="H78" s="208">
        <f t="shared" si="4"/>
        <v>-0.33008083705428493</v>
      </c>
    </row>
    <row r="79" spans="1:8" ht="11.1" customHeight="1" x14ac:dyDescent="0.25">
      <c r="A79" s="96" t="str">
        <f t="shared" ref="A79:B79" si="13">A17</f>
        <v>1006300000</v>
      </c>
      <c r="B79" s="39" t="str">
        <f t="shared" si="13"/>
        <v>Arroz semiblanqueado o blanqueado, incluso pulido o glaseado</v>
      </c>
      <c r="C79" s="138">
        <v>39219.254321999993</v>
      </c>
      <c r="D79" s="138">
        <v>49218.942015000001</v>
      </c>
      <c r="E79" s="201">
        <f t="shared" si="3"/>
        <v>0.25496883777799662</v>
      </c>
      <c r="F79" s="138">
        <v>7728.5386489999983</v>
      </c>
      <c r="G79" s="138">
        <v>6192.5122569999994</v>
      </c>
      <c r="H79" s="208">
        <f t="shared" si="4"/>
        <v>-0.19874732621007807</v>
      </c>
    </row>
    <row r="80" spans="1:8" ht="11.1" customHeight="1" x14ac:dyDescent="0.25">
      <c r="A80" s="96" t="str">
        <f t="shared" ref="A80:B80" si="14">A18</f>
        <v>0207140090</v>
      </c>
      <c r="B80" s="39" t="str">
        <f t="shared" si="14"/>
        <v>Demás trozos y despojos, de gallo o gallina,congelados</v>
      </c>
      <c r="C80" s="138">
        <v>36681.626427999996</v>
      </c>
      <c r="D80" s="138">
        <v>43769.157756000001</v>
      </c>
      <c r="E80" s="201">
        <f t="shared" si="3"/>
        <v>0.1932174774723161</v>
      </c>
      <c r="F80" s="138">
        <v>9786.107027</v>
      </c>
      <c r="G80" s="138">
        <v>10747.421532999999</v>
      </c>
      <c r="H80" s="208">
        <f t="shared" si="4"/>
        <v>9.8232576380752779E-2</v>
      </c>
    </row>
    <row r="81" spans="1:8" ht="11.1" customHeight="1" x14ac:dyDescent="0.25">
      <c r="A81" s="96" t="str">
        <f t="shared" ref="A81:B81" si="15">A19</f>
        <v>0713409000</v>
      </c>
      <c r="B81" s="39" t="str">
        <f t="shared" si="15"/>
        <v>Lentejas excepto para la siembra</v>
      </c>
      <c r="C81" s="138">
        <v>29799.450202000004</v>
      </c>
      <c r="D81" s="138">
        <v>43446.697777000001</v>
      </c>
      <c r="E81" s="201">
        <f t="shared" si="3"/>
        <v>0.45796977737810929</v>
      </c>
      <c r="F81" s="138">
        <v>6891.6879410000001</v>
      </c>
      <c r="G81" s="138">
        <v>4502.7082190000001</v>
      </c>
      <c r="H81" s="208">
        <f t="shared" si="4"/>
        <v>-0.34664653165554582</v>
      </c>
    </row>
    <row r="82" spans="1:8" ht="23.1" customHeight="1" x14ac:dyDescent="0.25">
      <c r="A82" s="96" t="str">
        <f t="shared" ref="A82:B82" si="16">A20</f>
        <v>0402211900</v>
      </c>
      <c r="B82" s="39" t="str">
        <f t="shared" si="16"/>
        <v>Leche y nata (crema), en polvo, gránulos o demás formas sólidas, las demás con contenido materias grasas superior o igual al 26% en peso, sobre producto seco, sin azúcar ni otro edulcorante.</v>
      </c>
      <c r="C82" s="138">
        <v>70471.886498999986</v>
      </c>
      <c r="D82" s="138">
        <v>42338.547549000003</v>
      </c>
      <c r="E82" s="201">
        <f t="shared" si="3"/>
        <v>-0.39921364884136035</v>
      </c>
      <c r="F82" s="138">
        <v>11150.033648999997</v>
      </c>
      <c r="G82" s="138">
        <v>8822.8471300000001</v>
      </c>
      <c r="H82" s="208">
        <f t="shared" si="4"/>
        <v>-0.20871564985893232</v>
      </c>
    </row>
    <row r="83" spans="1:8" ht="23.1" customHeight="1" x14ac:dyDescent="0.25">
      <c r="A83" s="96" t="str">
        <f t="shared" ref="A83:B83" si="17">A21</f>
        <v>0402109000</v>
      </c>
      <c r="B83" s="39" t="str">
        <f t="shared" si="17"/>
        <v>Leche y nata (crema), en polvo, gránulos o demás formas sólidas, los demás con un contenido de materias grasas inferior o igual al 1,5% en peso</v>
      </c>
      <c r="C83" s="138">
        <v>21254.158752000003</v>
      </c>
      <c r="D83" s="138">
        <v>38576.925351000005</v>
      </c>
      <c r="E83" s="201">
        <f t="shared" si="3"/>
        <v>0.81502951027736814</v>
      </c>
      <c r="F83" s="138">
        <v>5648.364673</v>
      </c>
      <c r="G83" s="138">
        <v>5904.3083400000005</v>
      </c>
      <c r="H83" s="208">
        <f t="shared" si="4"/>
        <v>4.5312879358418323E-2</v>
      </c>
    </row>
    <row r="84" spans="1:8" ht="11.1" customHeight="1" x14ac:dyDescent="0.25">
      <c r="A84" s="96" t="str">
        <f t="shared" ref="A84:B84" si="18">A22</f>
        <v>2309902000</v>
      </c>
      <c r="B84" s="39" t="str">
        <f t="shared" si="18"/>
        <v>Premezclas para la alimentación de los animales</v>
      </c>
      <c r="C84" s="138">
        <v>30531.098520000003</v>
      </c>
      <c r="D84" s="138">
        <v>34559.370010999999</v>
      </c>
      <c r="E84" s="201">
        <f t="shared" si="3"/>
        <v>0.13193994603113279</v>
      </c>
      <c r="F84" s="138">
        <v>5030.8423639999992</v>
      </c>
      <c r="G84" s="138">
        <v>4930.1821</v>
      </c>
      <c r="H84" s="208">
        <f t="shared" si="4"/>
        <v>-2.0008630109404679E-2</v>
      </c>
    </row>
    <row r="85" spans="1:8" ht="11.1" customHeight="1" x14ac:dyDescent="0.25">
      <c r="A85" s="96" t="str">
        <f t="shared" ref="A85:B85" si="19">A23</f>
        <v>1806900000</v>
      </c>
      <c r="B85" s="39" t="str">
        <f t="shared" si="19"/>
        <v>Los demás chocolate y demás preparaciones alimenticias que contengan cacao</v>
      </c>
      <c r="C85" s="138">
        <v>15819.550464</v>
      </c>
      <c r="D85" s="138">
        <v>29466.467653</v>
      </c>
      <c r="E85" s="201">
        <f t="shared" si="3"/>
        <v>0.86266150356521276</v>
      </c>
      <c r="F85" s="138">
        <v>3334.6404940000002</v>
      </c>
      <c r="G85" s="138">
        <v>5167.4706360000009</v>
      </c>
      <c r="H85" s="208">
        <f t="shared" si="4"/>
        <v>0.54963350481042905</v>
      </c>
    </row>
    <row r="86" spans="1:8" ht="11.1" customHeight="1" x14ac:dyDescent="0.25">
      <c r="A86" s="96" t="str">
        <f t="shared" ref="A86:B86" si="20">A24</f>
        <v>1701140000</v>
      </c>
      <c r="B86" s="39" t="str">
        <f t="shared" si="20"/>
        <v>Los demás azúcares de caña sin adición de aromatizante ni colorante en estado sólido</v>
      </c>
      <c r="C86" s="138">
        <v>34253.294398000005</v>
      </c>
      <c r="D86" s="138">
        <v>27937.263109999996</v>
      </c>
      <c r="E86" s="201">
        <f t="shared" si="3"/>
        <v>-0.18439193657147301</v>
      </c>
      <c r="F86" s="138">
        <v>4858.4489809999995</v>
      </c>
      <c r="G86" s="138">
        <v>5314.41464</v>
      </c>
      <c r="H86" s="208">
        <f t="shared" si="4"/>
        <v>9.3850045721000974E-2</v>
      </c>
    </row>
    <row r="87" spans="1:8" ht="11.1" customHeight="1" x14ac:dyDescent="0.25">
      <c r="A87" s="96" t="str">
        <f t="shared" ref="A87:B87" si="21">A25</f>
        <v>1208100000</v>
      </c>
      <c r="B87" s="39" t="str">
        <f t="shared" si="21"/>
        <v>Harina de habas (porotos, frijoles, frejoles) de soya</v>
      </c>
      <c r="C87" s="138">
        <v>15763.815724</v>
      </c>
      <c r="D87" s="138">
        <v>27685.546453000003</v>
      </c>
      <c r="E87" s="201">
        <f t="shared" si="3"/>
        <v>0.75627189112909243</v>
      </c>
      <c r="F87" s="138">
        <v>3835.6231939999993</v>
      </c>
      <c r="G87" s="138">
        <v>5081.4544650000007</v>
      </c>
      <c r="H87" s="208">
        <f t="shared" si="4"/>
        <v>0.32480543786178839</v>
      </c>
    </row>
    <row r="88" spans="1:8" ht="11.1" customHeight="1" x14ac:dyDescent="0.25">
      <c r="A88" s="96" t="str">
        <f t="shared" ref="A88:B88" si="22">A26</f>
        <v>2101110000</v>
      </c>
      <c r="B88" s="39" t="str">
        <f t="shared" si="22"/>
        <v>Extractos, esencias y concentrados de café</v>
      </c>
      <c r="C88" s="138">
        <v>23354.130581000001</v>
      </c>
      <c r="D88" s="138">
        <v>26590.108567000003</v>
      </c>
      <c r="E88" s="201">
        <f t="shared" si="3"/>
        <v>0.13856126969816063</v>
      </c>
      <c r="F88" s="138">
        <v>4477.3496650000006</v>
      </c>
      <c r="G88" s="138">
        <v>5973.3603350000012</v>
      </c>
      <c r="H88" s="208">
        <f t="shared" si="4"/>
        <v>0.33412862115606079</v>
      </c>
    </row>
    <row r="89" spans="1:8" ht="11.1" customHeight="1" x14ac:dyDescent="0.25">
      <c r="A89" s="96" t="str">
        <f t="shared" ref="A89:B89" si="23">A27</f>
        <v>5201002000</v>
      </c>
      <c r="B89" s="39" t="str">
        <f t="shared" si="23"/>
        <v>Algodón sin cardar ni peinar de longitud de fibra superior a 28.57 mm pero inferior o igual a 34.92 mm</v>
      </c>
      <c r="C89" s="138">
        <v>23197.547790000001</v>
      </c>
      <c r="D89" s="138">
        <v>26207.236574999999</v>
      </c>
      <c r="E89" s="201">
        <f t="shared" si="3"/>
        <v>0.12974167839832695</v>
      </c>
      <c r="F89" s="138">
        <v>1281.91948</v>
      </c>
      <c r="G89" s="138">
        <v>8992.3692379999993</v>
      </c>
      <c r="H89" s="208">
        <f t="shared" si="4"/>
        <v>6.0147691631926827</v>
      </c>
    </row>
    <row r="90" spans="1:8" ht="11.1" customHeight="1" x14ac:dyDescent="0.25">
      <c r="A90" s="96" t="str">
        <f t="shared" ref="A90:B90" si="24">A28</f>
        <v>1001190000</v>
      </c>
      <c r="B90" s="39" t="str">
        <f t="shared" si="24"/>
        <v>Los demas trigo duro, excepto para siembra</v>
      </c>
      <c r="C90" s="138">
        <v>15686.310038999998</v>
      </c>
      <c r="D90" s="138">
        <v>25824.402334999999</v>
      </c>
      <c r="E90" s="201">
        <f t="shared" si="3"/>
        <v>0.64630192000503794</v>
      </c>
      <c r="F90" s="138">
        <v>1293.633337</v>
      </c>
      <c r="G90" s="138">
        <v>4719.4583949999997</v>
      </c>
      <c r="H90" s="208">
        <f t="shared" si="4"/>
        <v>2.6482195224998284</v>
      </c>
    </row>
    <row r="91" spans="1:8" ht="11.1" customHeight="1" x14ac:dyDescent="0.25">
      <c r="A91" s="96" t="str">
        <f t="shared" ref="A91:B91" si="25">A29</f>
        <v>2203000000</v>
      </c>
      <c r="B91" s="39" t="str">
        <f t="shared" si="25"/>
        <v>Cerveza de malta</v>
      </c>
      <c r="C91" s="138">
        <v>20758.939725000004</v>
      </c>
      <c r="D91" s="138">
        <v>25406.066739000002</v>
      </c>
      <c r="E91" s="201">
        <f t="shared" si="3"/>
        <v>0.22386148211623058</v>
      </c>
      <c r="F91" s="138">
        <v>3800.5580880000002</v>
      </c>
      <c r="G91" s="138">
        <v>2610.6541790000006</v>
      </c>
      <c r="H91" s="208">
        <f t="shared" si="4"/>
        <v>-0.31308662608184812</v>
      </c>
    </row>
    <row r="92" spans="1:8" ht="11.1" customHeight="1" x14ac:dyDescent="0.25">
      <c r="A92" s="96" t="str">
        <f t="shared" ref="A92:B92" si="26">A30</f>
        <v>2106907900</v>
      </c>
      <c r="B92" s="39" t="str">
        <f t="shared" si="26"/>
        <v>Los demás complementos y suplementos alimenticios</v>
      </c>
      <c r="C92" s="138">
        <v>21410.550009999999</v>
      </c>
      <c r="D92" s="138">
        <v>24822.245340000001</v>
      </c>
      <c r="E92" s="201">
        <f>IFERROR(((D92/C92-1)),"")</f>
        <v>0.15934645903101696</v>
      </c>
      <c r="F92" s="138">
        <v>3260.3658400000004</v>
      </c>
      <c r="G92" s="138">
        <v>4275.5996009999999</v>
      </c>
      <c r="H92" s="208">
        <f t="shared" si="4"/>
        <v>0.31138645502432305</v>
      </c>
    </row>
    <row r="93" spans="1:8" ht="11.1" customHeight="1" x14ac:dyDescent="0.25">
      <c r="A93" s="96" t="str">
        <f t="shared" ref="A93:B93" si="27">A31</f>
        <v>1511900000</v>
      </c>
      <c r="B93" s="39" t="str">
        <f t="shared" si="27"/>
        <v>Los demás aceite de palma y sus fracciones, incluso refinado, pero sin modificar químicamente</v>
      </c>
      <c r="C93" s="138">
        <v>5837.1729620000006</v>
      </c>
      <c r="D93" s="138">
        <v>24640.151494999998</v>
      </c>
      <c r="E93" s="201">
        <f t="shared" si="3"/>
        <v>3.2212474523896066</v>
      </c>
      <c r="F93" s="138">
        <v>1486.0668420000002</v>
      </c>
      <c r="G93" s="138">
        <v>857.86818499999993</v>
      </c>
      <c r="H93" s="208">
        <f t="shared" si="4"/>
        <v>-0.42272570738106829</v>
      </c>
    </row>
    <row r="94" spans="1:8" ht="11.1" customHeight="1" x14ac:dyDescent="0.25">
      <c r="A94" s="96" t="str">
        <f t="shared" ref="A94:B94" si="28">A32</f>
        <v>1704901000</v>
      </c>
      <c r="B94" s="39" t="str">
        <f t="shared" si="28"/>
        <v>Bombones, caramelos, confites y pastillas</v>
      </c>
      <c r="C94" s="138">
        <v>23190.875934</v>
      </c>
      <c r="D94" s="138">
        <v>22072.378543000003</v>
      </c>
      <c r="E94" s="201">
        <f t="shared" si="3"/>
        <v>-4.8230062296188425E-2</v>
      </c>
      <c r="F94" s="138">
        <v>4344.5278470000003</v>
      </c>
      <c r="G94" s="138">
        <v>3417.823695999999</v>
      </c>
      <c r="H94" s="208">
        <f t="shared" si="4"/>
        <v>-0.21330376594085187</v>
      </c>
    </row>
    <row r="95" spans="1:8" ht="11.1" customHeight="1" x14ac:dyDescent="0.25">
      <c r="A95" s="96" t="str">
        <f>A33</f>
        <v>1905909000</v>
      </c>
      <c r="B95" s="39" t="str">
        <f>B33</f>
        <v>Los demás productos de panadería, pastelería o galletería, incluso con adición de cacao</v>
      </c>
      <c r="C95" s="138">
        <v>4107.4854739999992</v>
      </c>
      <c r="D95" s="138">
        <v>22000.022324999998</v>
      </c>
      <c r="E95" s="201">
        <f t="shared" si="3"/>
        <v>4.3560803718620775</v>
      </c>
      <c r="F95" s="138">
        <v>946.91821500000003</v>
      </c>
      <c r="G95" s="138">
        <v>4600.5346599999993</v>
      </c>
      <c r="H95" s="208">
        <f t="shared" si="4"/>
        <v>3.8584287292435278</v>
      </c>
    </row>
    <row r="96" spans="1:8" ht="11.1" customHeight="1" x14ac:dyDescent="0.25">
      <c r="A96" s="96" t="str">
        <f t="shared" ref="A96:B96" si="29">A34</f>
        <v>0808100000</v>
      </c>
      <c r="B96" s="39" t="str">
        <f t="shared" si="29"/>
        <v>Manzanas frescas</v>
      </c>
      <c r="C96" s="138">
        <v>20646.315345000003</v>
      </c>
      <c r="D96" s="138">
        <v>20858.6813</v>
      </c>
      <c r="E96" s="201">
        <f t="shared" si="3"/>
        <v>1.0285900968350026E-2</v>
      </c>
      <c r="F96" s="138">
        <v>4793.7377400000005</v>
      </c>
      <c r="G96" s="138">
        <v>5816.0103639999998</v>
      </c>
      <c r="H96" s="208">
        <f t="shared" si="4"/>
        <v>0.21325167947130952</v>
      </c>
    </row>
    <row r="97" spans="1:8" ht="11.1" customHeight="1" x14ac:dyDescent="0.25">
      <c r="A97" s="96" t="str">
        <f t="shared" ref="A97:B97" si="30">A35</f>
        <v>2309109000</v>
      </c>
      <c r="B97" s="39" t="str">
        <f t="shared" si="30"/>
        <v>Los demás alimentos para perros o gatos, acondicionados para la venta al por menor</v>
      </c>
      <c r="C97" s="138">
        <v>21468.760951</v>
      </c>
      <c r="D97" s="138">
        <v>20780.205344000002</v>
      </c>
      <c r="E97" s="201">
        <f t="shared" si="3"/>
        <v>-3.2072442772619669E-2</v>
      </c>
      <c r="F97" s="138">
        <v>3543.4026480000002</v>
      </c>
      <c r="G97" s="138">
        <v>3534.1616650000001</v>
      </c>
      <c r="H97" s="208">
        <f t="shared" si="4"/>
        <v>-2.6079404228068759E-3</v>
      </c>
    </row>
    <row r="98" spans="1:8" ht="11.1" customHeight="1" x14ac:dyDescent="0.25">
      <c r="A98" s="96" t="str">
        <f t="shared" ref="A98:B98" si="31">A36</f>
        <v>2004100000</v>
      </c>
      <c r="B98" s="39" t="str">
        <f t="shared" si="31"/>
        <v>Papas preparadas o conservadas, congeladas</v>
      </c>
      <c r="C98" s="138">
        <v>21132.675187000001</v>
      </c>
      <c r="D98" s="138">
        <v>19991.574162000001</v>
      </c>
      <c r="E98" s="201">
        <f t="shared" si="3"/>
        <v>-5.3996998245729011E-2</v>
      </c>
      <c r="F98" s="138">
        <v>3253.3792880000001</v>
      </c>
      <c r="G98" s="138">
        <v>3195.4653210000006</v>
      </c>
      <c r="H98" s="208">
        <f t="shared" si="4"/>
        <v>-1.7801172833924905E-2</v>
      </c>
    </row>
    <row r="99" spans="1:8" ht="11.1" customHeight="1" x14ac:dyDescent="0.25">
      <c r="A99" s="96" t="str">
        <f t="shared" ref="A99:B99" si="32">A37</f>
        <v>1003900000</v>
      </c>
      <c r="B99" s="39" t="str">
        <f t="shared" si="32"/>
        <v>Las demás cebada</v>
      </c>
      <c r="C99" s="138">
        <v>28781.142790999998</v>
      </c>
      <c r="D99" s="138">
        <v>19886.164724000002</v>
      </c>
      <c r="E99" s="201">
        <f t="shared" si="3"/>
        <v>-0.30905576375450594</v>
      </c>
      <c r="F99" s="216" t="s">
        <v>371</v>
      </c>
      <c r="G99" s="216" t="s">
        <v>371</v>
      </c>
      <c r="H99" s="216" t="s">
        <v>372</v>
      </c>
    </row>
    <row r="100" spans="1:8" ht="23.1" customHeight="1" x14ac:dyDescent="0.25">
      <c r="A100" s="96" t="str">
        <f t="shared" ref="A100:B100" si="33">A38</f>
        <v>2106902900</v>
      </c>
      <c r="B100" s="39" t="str">
        <f t="shared" si="33"/>
        <v>Las demás preparaciones compuestas cuyo grado alcohólico volumétrico sea inferior o igual al 0.5% vol, para la elaboración de bebidas</v>
      </c>
      <c r="C100" s="138">
        <v>17859.99048</v>
      </c>
      <c r="D100" s="138">
        <v>18025.492108999999</v>
      </c>
      <c r="E100" s="201">
        <f t="shared" si="3"/>
        <v>9.266613506055954E-3</v>
      </c>
      <c r="F100" s="138">
        <v>3834.2460739999997</v>
      </c>
      <c r="G100" s="138">
        <v>3379.97876</v>
      </c>
      <c r="H100" s="208">
        <f t="shared" si="4"/>
        <v>-0.11847630674525134</v>
      </c>
    </row>
    <row r="101" spans="1:8" ht="11.1" customHeight="1" x14ac:dyDescent="0.25">
      <c r="A101" s="96" t="str">
        <f t="shared" ref="A101:B101" si="34">A39</f>
        <v>0207140021</v>
      </c>
      <c r="B101" s="39" t="str">
        <f t="shared" si="34"/>
        <v>Cuartos traseros sin deshuesar de aves de la especie gallus domesticus</v>
      </c>
      <c r="C101" s="138">
        <v>15085.707533000001</v>
      </c>
      <c r="D101" s="138">
        <v>17661.216816</v>
      </c>
      <c r="E101" s="201">
        <f t="shared" si="3"/>
        <v>0.17072512358907077</v>
      </c>
      <c r="F101" s="138">
        <v>3793.5786709999998</v>
      </c>
      <c r="G101" s="138">
        <v>3630.9661450000003</v>
      </c>
      <c r="H101" s="208">
        <f t="shared" si="4"/>
        <v>-4.2865204626726272E-2</v>
      </c>
    </row>
    <row r="102" spans="1:8" ht="11.1" customHeight="1" x14ac:dyDescent="0.25">
      <c r="A102" s="96" t="str">
        <f t="shared" ref="A102:B102" si="35">A40</f>
        <v>0405902000</v>
      </c>
      <c r="B102" s="39" t="str">
        <f t="shared" si="35"/>
        <v>Grasa lactea anhidra (butteroil)</v>
      </c>
      <c r="C102" s="138">
        <v>14633.286071999999</v>
      </c>
      <c r="D102" s="138">
        <v>16226.89273</v>
      </c>
      <c r="E102" s="201">
        <f t="shared" si="3"/>
        <v>0.10890285682648426</v>
      </c>
      <c r="F102" s="138">
        <v>3796.8517099999999</v>
      </c>
      <c r="G102" s="138">
        <v>3582.01674</v>
      </c>
      <c r="H102" s="208">
        <f t="shared" si="4"/>
        <v>-5.6582396787890343E-2</v>
      </c>
    </row>
    <row r="103" spans="1:8" ht="23.1" customHeight="1" x14ac:dyDescent="0.25">
      <c r="A103" s="96" t="str">
        <f t="shared" ref="A103:B103" si="36">A41</f>
        <v>2204210000</v>
      </c>
      <c r="B103" s="39" t="str">
        <f t="shared" si="36"/>
        <v>Los demás vinos; mosto de uva en el que la fermentación se ha impedido o cortado añadiendo alcohol en recipientes con capacidad inferior o igual a 2 l</v>
      </c>
      <c r="C103" s="138">
        <v>14308.059056000002</v>
      </c>
      <c r="D103" s="138">
        <v>15379.950159999997</v>
      </c>
      <c r="E103" s="201">
        <f t="shared" si="3"/>
        <v>7.4915199874751925E-2</v>
      </c>
      <c r="F103" s="138">
        <v>2401.7129290000003</v>
      </c>
      <c r="G103" s="138">
        <v>2257.8966869999999</v>
      </c>
      <c r="H103" s="208">
        <f t="shared" si="4"/>
        <v>-5.9880696091302199E-2</v>
      </c>
    </row>
    <row r="104" spans="1:8" ht="11.1" customHeight="1" x14ac:dyDescent="0.25">
      <c r="A104" s="96" t="str">
        <f t="shared" ref="A104:B104" si="37">A42</f>
        <v>1512111000</v>
      </c>
      <c r="B104" s="39" t="str">
        <f t="shared" si="37"/>
        <v>Aceite de girasol en bruto</v>
      </c>
      <c r="C104" s="138">
        <v>11987.668996</v>
      </c>
      <c r="D104" s="138">
        <v>14898.270952999997</v>
      </c>
      <c r="E104" s="201">
        <f t="shared" si="3"/>
        <v>0.24279966004827092</v>
      </c>
      <c r="F104" s="138">
        <v>5378.6953549999998</v>
      </c>
      <c r="G104" s="138">
        <v>1.1235649999999999</v>
      </c>
      <c r="H104" s="208">
        <f t="shared" si="4"/>
        <v>-0.99979110826588169</v>
      </c>
    </row>
    <row r="105" spans="1:8" ht="11.1" customHeight="1" x14ac:dyDescent="0.25">
      <c r="A105" s="96" t="str">
        <f t="shared" ref="A105:B105" si="38">A43</f>
        <v>1404909090</v>
      </c>
      <c r="B105" s="39" t="str">
        <f t="shared" si="38"/>
        <v>Los demás productos vegetales no expresados ni comprendidos en otra parte</v>
      </c>
      <c r="C105" s="138">
        <v>7043.3288469999989</v>
      </c>
      <c r="D105" s="138">
        <v>14680.275937000002</v>
      </c>
      <c r="E105" s="201">
        <f t="shared" si="3"/>
        <v>1.0842809211233759</v>
      </c>
      <c r="F105" s="138">
        <v>1448.6600209999999</v>
      </c>
      <c r="G105" s="138">
        <v>3085.7682950000008</v>
      </c>
      <c r="H105" s="208">
        <f t="shared" si="4"/>
        <v>1.1300845265750596</v>
      </c>
    </row>
    <row r="106" spans="1:8" ht="23.1" customHeight="1" x14ac:dyDescent="0.25">
      <c r="A106" s="96" t="str">
        <f t="shared" ref="A106:B106" si="39">A44</f>
        <v>2202990000</v>
      </c>
      <c r="B106" s="39" t="str">
        <f t="shared" si="39"/>
        <v>Las demás agua, incluidas el agua mineral y la gaseada, con adición de azúcar u otro edulcorante o aromatizada, y demás bebidas no alcohólicas</v>
      </c>
      <c r="C106" s="138">
        <v>16117.861035000002</v>
      </c>
      <c r="D106" s="138">
        <v>13919.414709000001</v>
      </c>
      <c r="E106" s="201">
        <f t="shared" si="3"/>
        <v>-0.13639814372552694</v>
      </c>
      <c r="F106" s="138">
        <v>2611.6769079999999</v>
      </c>
      <c r="G106" s="138">
        <v>1699.9775220000001</v>
      </c>
      <c r="H106" s="208">
        <f t="shared" si="4"/>
        <v>-0.34908582421022805</v>
      </c>
    </row>
    <row r="107" spans="1:8" ht="11.1" customHeight="1" x14ac:dyDescent="0.25">
      <c r="A107" s="96" t="str">
        <f t="shared" ref="A107:B107" si="40">A45</f>
        <v>1107100000</v>
      </c>
      <c r="B107" s="39" t="str">
        <f t="shared" si="40"/>
        <v>Malta sin tostar</v>
      </c>
      <c r="C107" s="138">
        <v>23036.769617000002</v>
      </c>
      <c r="D107" s="138">
        <v>13701.166365999999</v>
      </c>
      <c r="E107" s="201">
        <f t="shared" si="3"/>
        <v>-0.40524793216279709</v>
      </c>
      <c r="F107" s="138">
        <v>371.50598400000001</v>
      </c>
      <c r="G107" s="138">
        <v>1125.4178489999999</v>
      </c>
      <c r="H107" s="208">
        <f t="shared" si="4"/>
        <v>2.0293397615904887</v>
      </c>
    </row>
    <row r="108" spans="1:8" ht="11.1" customHeight="1" x14ac:dyDescent="0.25">
      <c r="A108" s="96" t="str">
        <f t="shared" ref="A108:B108" si="41">A46</f>
        <v>4407119000</v>
      </c>
      <c r="B108" s="39" t="str">
        <f t="shared" si="41"/>
        <v>Las demás madera de pino aserrada o desbastada longitudinalmente, de espesor superior a 6 mm</v>
      </c>
      <c r="C108" s="138">
        <v>13568.284991999999</v>
      </c>
      <c r="D108" s="138">
        <v>13668.612193000003</v>
      </c>
      <c r="E108" s="201">
        <f t="shared" si="3"/>
        <v>7.3942433446199107E-3</v>
      </c>
      <c r="F108" s="138">
        <v>1319.4711619999998</v>
      </c>
      <c r="G108" s="138">
        <v>2091.5741319999997</v>
      </c>
      <c r="H108" s="208">
        <f t="shared" si="4"/>
        <v>0.58516092828408484</v>
      </c>
    </row>
    <row r="109" spans="1:8" ht="11.1" customHeight="1" x14ac:dyDescent="0.25">
      <c r="A109" s="96" t="str">
        <f t="shared" ref="A109:B109" si="42">A47</f>
        <v>5201003000</v>
      </c>
      <c r="B109" s="39" t="str">
        <f t="shared" si="42"/>
        <v>Algodón sin cardar ni peinar de longitud de fibra superior a 22.22 mm pero inferior o igual a 28.57 mm</v>
      </c>
      <c r="C109" s="138">
        <v>24910.856021</v>
      </c>
      <c r="D109" s="138">
        <v>13504.78594</v>
      </c>
      <c r="E109" s="201">
        <f t="shared" si="3"/>
        <v>-0.45787547691595243</v>
      </c>
      <c r="F109" s="138">
        <v>5687.0903510000007</v>
      </c>
      <c r="G109" s="138">
        <v>840.27251999999999</v>
      </c>
      <c r="H109" s="208">
        <f t="shared" si="4"/>
        <v>-0.85224913477025221</v>
      </c>
    </row>
    <row r="110" spans="1:8" ht="23.1" customHeight="1" x14ac:dyDescent="0.25">
      <c r="A110" s="96" t="str">
        <f t="shared" ref="A110:B110" si="43">A48</f>
        <v>1901109900</v>
      </c>
      <c r="B110" s="39" t="str">
        <f t="shared" si="43"/>
        <v>Las demás preparaciones para la alimentación de lactantes o niños de corta edad, acondicionadas para la venta al por menor, a base de harina, sémola, almidón, fécula o extracto de malta</v>
      </c>
      <c r="C110" s="138">
        <v>15557.029184999999</v>
      </c>
      <c r="D110" s="138">
        <v>12808.560565000002</v>
      </c>
      <c r="E110" s="201">
        <f t="shared" si="3"/>
        <v>-0.17667053184229131</v>
      </c>
      <c r="F110" s="138">
        <v>2043.484964</v>
      </c>
      <c r="G110" s="138">
        <v>2158.4097589999997</v>
      </c>
      <c r="H110" s="208">
        <f t="shared" si="4"/>
        <v>5.6239608817596265E-2</v>
      </c>
    </row>
    <row r="111" spans="1:8" ht="11.1" customHeight="1" x14ac:dyDescent="0.25">
      <c r="A111" s="96" t="str">
        <f t="shared" ref="A111:B111" si="44">A49</f>
        <v>1108130000</v>
      </c>
      <c r="B111" s="39" t="str">
        <f t="shared" si="44"/>
        <v>Fecula de papa (patata)</v>
      </c>
      <c r="C111" s="138">
        <v>12688.539086000001</v>
      </c>
      <c r="D111" s="138">
        <v>12658.182898000001</v>
      </c>
      <c r="E111" s="201">
        <f t="shared" si="3"/>
        <v>-2.3924100161769601E-3</v>
      </c>
      <c r="F111" s="138">
        <v>1028.1490490000001</v>
      </c>
      <c r="G111" s="138">
        <v>2251.5939919999996</v>
      </c>
      <c r="H111" s="208">
        <f t="shared" si="4"/>
        <v>1.1899490100097339</v>
      </c>
    </row>
    <row r="112" spans="1:8" ht="11.1" customHeight="1" x14ac:dyDescent="0.25">
      <c r="A112" s="96" t="str">
        <f t="shared" ref="A112:B112" si="45">A50</f>
        <v>1005100000</v>
      </c>
      <c r="B112" s="39" t="str">
        <f t="shared" si="45"/>
        <v>Maíz para siembra</v>
      </c>
      <c r="C112" s="138">
        <v>16470.151150999998</v>
      </c>
      <c r="D112" s="138">
        <v>12557.652158000001</v>
      </c>
      <c r="E112" s="201">
        <f t="shared" si="3"/>
        <v>-0.23755088566764293</v>
      </c>
      <c r="F112" s="138">
        <v>3851.6744010000002</v>
      </c>
      <c r="G112" s="138">
        <v>735.24557500000003</v>
      </c>
      <c r="H112" s="208">
        <f t="shared" si="4"/>
        <v>-0.80911014316030705</v>
      </c>
    </row>
    <row r="113" spans="1:8" ht="11.1" customHeight="1" x14ac:dyDescent="0.25">
      <c r="A113" s="96" t="str">
        <f t="shared" ref="A113:B113" si="46">A51</f>
        <v>0713109020</v>
      </c>
      <c r="B113" s="39" t="str">
        <f t="shared" si="46"/>
        <v>Arvejas partidas excepto para la siembra</v>
      </c>
      <c r="C113" s="138">
        <v>15956.53001</v>
      </c>
      <c r="D113" s="138">
        <v>12209.254636</v>
      </c>
      <c r="E113" s="201">
        <f>IFERROR(((D113/C113-1)),"")</f>
        <v>-0.23484274912224479</v>
      </c>
      <c r="F113" s="138">
        <v>1608.215248</v>
      </c>
      <c r="G113" s="138">
        <v>2086.7446729999997</v>
      </c>
      <c r="H113" s="208">
        <f t="shared" si="4"/>
        <v>0.29755309533043284</v>
      </c>
    </row>
    <row r="114" spans="1:8" ht="11.1" customHeight="1" x14ac:dyDescent="0.25">
      <c r="A114" s="96" t="str">
        <f t="shared" ref="A114:B114" si="47">A52</f>
        <v>0713339200</v>
      </c>
      <c r="B114" s="39" t="str">
        <f t="shared" si="47"/>
        <v>Frijol canario excepto para siembra</v>
      </c>
      <c r="C114" s="138">
        <v>5315.0714730000009</v>
      </c>
      <c r="D114" s="138">
        <v>11401.150658</v>
      </c>
      <c r="E114" s="201">
        <f t="shared" si="3"/>
        <v>1.1450606479925316</v>
      </c>
      <c r="F114" s="138">
        <v>1041.7346199999999</v>
      </c>
      <c r="G114" s="138">
        <v>2614.8321880000003</v>
      </c>
      <c r="H114" s="208">
        <f t="shared" si="4"/>
        <v>1.5100751552252341</v>
      </c>
    </row>
    <row r="115" spans="1:8" ht="11.1" customHeight="1" x14ac:dyDescent="0.25">
      <c r="A115" s="96" t="str">
        <f t="shared" ref="A115:B115" si="48">A53</f>
        <v>2301109000</v>
      </c>
      <c r="B115" s="39" t="str">
        <f t="shared" si="48"/>
        <v>Los demás harina, polvo y «pellets», de carne o despojos, impropios para la alimentación humana</v>
      </c>
      <c r="C115" s="138">
        <v>12770.470926</v>
      </c>
      <c r="D115" s="138">
        <v>11172.972005000001</v>
      </c>
      <c r="E115" s="201">
        <f t="shared" si="3"/>
        <v>-0.12509318804740199</v>
      </c>
      <c r="F115" s="138">
        <v>2443.1212920000003</v>
      </c>
      <c r="G115" s="138">
        <v>2052.6762099999996</v>
      </c>
      <c r="H115" s="208">
        <f t="shared" si="4"/>
        <v>-0.15981403922863469</v>
      </c>
    </row>
    <row r="116" spans="1:8" ht="11.1" customHeight="1" x14ac:dyDescent="0.25">
      <c r="A116" s="96" t="str">
        <f>A54</f>
        <v>0906110000</v>
      </c>
      <c r="B116" s="39" t="str">
        <f>B54</f>
        <v>Canela (cinnamomum zeylanicum blume), sin triturar ni pulverizar</v>
      </c>
      <c r="C116" s="138">
        <v>14444.954846999997</v>
      </c>
      <c r="D116" s="138">
        <v>11066.845778999999</v>
      </c>
      <c r="E116" s="201">
        <f t="shared" si="3"/>
        <v>-0.23386082571947819</v>
      </c>
      <c r="F116" s="138">
        <v>1650.5282419999999</v>
      </c>
      <c r="G116" s="138">
        <v>853.23464799999999</v>
      </c>
      <c r="H116" s="208">
        <f t="shared" si="4"/>
        <v>-0.48305359079096566</v>
      </c>
    </row>
    <row r="117" spans="1:8" ht="11.1" customHeight="1" x14ac:dyDescent="0.25">
      <c r="A117" s="96" t="str">
        <f t="shared" ref="A117:B117" si="49">A55</f>
        <v>1901101000</v>
      </c>
      <c r="B117" s="39" t="str">
        <f t="shared" si="49"/>
        <v>Fórmulas lácteas para niños de hasta 12 meses de edad</v>
      </c>
      <c r="C117" s="138">
        <v>14819.712134000001</v>
      </c>
      <c r="D117" s="138">
        <v>10819.087822999998</v>
      </c>
      <c r="E117" s="201">
        <f t="shared" si="3"/>
        <v>-0.26995290291918728</v>
      </c>
      <c r="F117" s="138">
        <v>2477.351795</v>
      </c>
      <c r="G117" s="138">
        <v>1274.374043</v>
      </c>
      <c r="H117" s="208">
        <f t="shared" si="4"/>
        <v>-0.48559019935236936</v>
      </c>
    </row>
    <row r="118" spans="1:8" ht="11.1" customHeight="1" x14ac:dyDescent="0.25">
      <c r="A118" s="96" t="str">
        <f t="shared" ref="A118:B118" si="50">A56</f>
        <v>4403110000</v>
      </c>
      <c r="B118" s="39" t="str">
        <f t="shared" si="50"/>
        <v>Madera en bruto de coníferas tratada con pintura u otros agentes de conservación</v>
      </c>
      <c r="C118" s="138">
        <v>7005.2611359999992</v>
      </c>
      <c r="D118" s="138">
        <v>10716.166283</v>
      </c>
      <c r="E118" s="201">
        <f t="shared" si="3"/>
        <v>0.52973116561346734</v>
      </c>
      <c r="F118" s="138">
        <v>1674.361095</v>
      </c>
      <c r="G118" s="138">
        <v>2908.6845349999999</v>
      </c>
      <c r="H118" s="208">
        <f t="shared" si="4"/>
        <v>0.73719070736052905</v>
      </c>
    </row>
    <row r="119" spans="1:8" ht="11.1" customHeight="1" x14ac:dyDescent="0.25">
      <c r="A119" s="154"/>
      <c r="B119" s="154" t="s">
        <v>18</v>
      </c>
      <c r="C119" s="139">
        <v>726441.65312799951</v>
      </c>
      <c r="D119" s="139">
        <v>729671.28898199974</v>
      </c>
      <c r="E119" s="204">
        <f t="shared" si="3"/>
        <v>4.4458296686233911E-3</v>
      </c>
      <c r="F119" s="139">
        <v>134064.27634599991</v>
      </c>
      <c r="G119" s="139">
        <v>122106.56418499992</v>
      </c>
      <c r="H119" s="209">
        <f t="shared" si="4"/>
        <v>-8.9193873915665023E-2</v>
      </c>
    </row>
    <row r="120" spans="1:8" ht="8.1" customHeight="1" x14ac:dyDescent="0.25">
      <c r="A120" s="8" t="s">
        <v>375</v>
      </c>
      <c r="B120" s="37"/>
      <c r="C120" s="21"/>
      <c r="D120" s="21"/>
      <c r="E120" s="21"/>
    </row>
    <row r="121" spans="1:8" ht="8.1" customHeight="1" x14ac:dyDescent="0.25">
      <c r="A121" s="40" t="s">
        <v>20</v>
      </c>
      <c r="B121" s="37"/>
      <c r="C121" s="21"/>
      <c r="D121" s="21"/>
      <c r="E121" s="21"/>
    </row>
    <row r="122" spans="1:8" ht="8.1" customHeight="1" x14ac:dyDescent="0.25">
      <c r="A122" s="40" t="s">
        <v>228</v>
      </c>
      <c r="B122" s="40"/>
      <c r="C122" s="40"/>
      <c r="D122" s="40"/>
      <c r="E122" s="40"/>
      <c r="F122" s="40"/>
      <c r="G122" s="40"/>
    </row>
  </sheetData>
  <mergeCells count="10">
    <mergeCell ref="A2:E2"/>
    <mergeCell ref="A4:A5"/>
    <mergeCell ref="B4:B5"/>
    <mergeCell ref="C4:D4"/>
    <mergeCell ref="F4:G4"/>
    <mergeCell ref="F65:G65"/>
    <mergeCell ref="A65:A66"/>
    <mergeCell ref="B65:B66"/>
    <mergeCell ref="C65:D65"/>
    <mergeCell ref="A67:B67"/>
  </mergeCells>
  <phoneticPr fontId="11" type="noConversion"/>
  <conditionalFormatting sqref="C7:H57">
    <cfRule type="containsBlanks" dxfId="56" priority="2">
      <formula>LEN(TRIM(C7))=0</formula>
    </cfRule>
  </conditionalFormatting>
  <conditionalFormatting sqref="C69:H119">
    <cfRule type="containsBlanks" dxfId="55" priority="1">
      <formula>LEN(TRIM(C69))=0</formula>
    </cfRule>
  </conditionalFormatting>
  <pageMargins left="0.75" right="0.75" top="1" bottom="1" header="0" footer="0"/>
  <pageSetup paperSize="9" orientation="portrait" horizontalDpi="0" verticalDpi="0"/>
  <ignoredErrors>
    <ignoredError sqref="B67 A67 A64 A3 B2:B3 B64 B58:B59 C2:E3 C64:E64 A59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G61"/>
  <sheetViews>
    <sheetView showGridLines="0" zoomScaleNormal="100" zoomScalePageLayoutView="150" workbookViewId="0">
      <selection sqref="A1:G61"/>
    </sheetView>
  </sheetViews>
  <sheetFormatPr baseColWidth="10" defaultColWidth="11.42578125" defaultRowHeight="13.5" x14ac:dyDescent="0.2"/>
  <cols>
    <col min="1" max="1" width="8.7109375" style="15" customWidth="1"/>
    <col min="2" max="2" width="49.7109375" style="15" customWidth="1"/>
    <col min="3" max="5" width="6.85546875" style="15" customWidth="1"/>
    <col min="6" max="6" width="5.28515625" style="15" customWidth="1"/>
    <col min="7" max="7" width="7" style="15" customWidth="1"/>
    <col min="8" max="16384" width="11.42578125" style="15"/>
  </cols>
  <sheetData>
    <row r="1" spans="1:7" ht="15" customHeight="1" x14ac:dyDescent="0.25">
      <c r="A1" s="81" t="s">
        <v>345</v>
      </c>
      <c r="B1" s="81"/>
      <c r="C1" s="81"/>
      <c r="D1" s="81"/>
      <c r="E1" s="81"/>
      <c r="F1" s="81"/>
      <c r="G1" s="81"/>
    </row>
    <row r="2" spans="1:7" ht="11.25" customHeight="1" x14ac:dyDescent="0.25">
      <c r="A2" s="292" t="s">
        <v>340</v>
      </c>
      <c r="B2" s="292"/>
      <c r="C2" s="292"/>
      <c r="D2" s="292"/>
      <c r="E2" s="292"/>
      <c r="F2" s="81"/>
      <c r="G2" s="81"/>
    </row>
    <row r="3" spans="1:7" ht="3" customHeight="1" x14ac:dyDescent="0.25">
      <c r="A3" s="47"/>
    </row>
    <row r="4" spans="1:7" s="38" customFormat="1" ht="15" customHeight="1" x14ac:dyDescent="0.25">
      <c r="A4" s="293" t="s">
        <v>31</v>
      </c>
      <c r="B4" s="293" t="s">
        <v>4</v>
      </c>
      <c r="C4" s="290" t="s">
        <v>353</v>
      </c>
      <c r="D4" s="291"/>
      <c r="E4" s="194" t="s">
        <v>29</v>
      </c>
      <c r="F4" s="195" t="s">
        <v>393</v>
      </c>
      <c r="G4" s="295" t="s">
        <v>395</v>
      </c>
    </row>
    <row r="5" spans="1:7" s="38" customFormat="1" ht="15" customHeight="1" x14ac:dyDescent="0.25">
      <c r="A5" s="294"/>
      <c r="B5" s="294"/>
      <c r="C5" s="167">
        <v>2023</v>
      </c>
      <c r="D5" s="168" t="s">
        <v>323</v>
      </c>
      <c r="E5" s="196" t="s">
        <v>343</v>
      </c>
      <c r="F5" s="197">
        <v>2023</v>
      </c>
      <c r="G5" s="296"/>
    </row>
    <row r="6" spans="1:7" s="38" customFormat="1" ht="14.1" customHeight="1" x14ac:dyDescent="0.25">
      <c r="A6" s="289" t="s">
        <v>44</v>
      </c>
      <c r="B6" s="289"/>
      <c r="C6" s="174">
        <f>SUM(C8:C58)</f>
        <v>3520551.4100740007</v>
      </c>
      <c r="D6" s="174">
        <f>SUM(D8:D58)</f>
        <v>3296912.7317609978</v>
      </c>
      <c r="E6" s="198">
        <f>(D6/C6-1)</f>
        <v>-6.3523764394709414E-2</v>
      </c>
      <c r="F6" s="198">
        <f>SUM(F7:F58)</f>
        <v>0.99999999999999989</v>
      </c>
      <c r="G6" s="199">
        <f>SUM(G7:G58)</f>
        <v>-6.3523764394708548</v>
      </c>
    </row>
    <row r="7" spans="1:7" ht="3.95" customHeight="1" x14ac:dyDescent="0.2">
      <c r="A7" s="42"/>
      <c r="B7" s="42"/>
      <c r="C7" s="104"/>
      <c r="D7" s="104"/>
      <c r="E7" s="104"/>
      <c r="F7" s="104"/>
      <c r="G7" s="200"/>
    </row>
    <row r="8" spans="1:7" ht="11.1" customHeight="1" x14ac:dyDescent="0.25">
      <c r="A8" s="95" t="s">
        <v>145</v>
      </c>
      <c r="B8" s="13" t="s">
        <v>282</v>
      </c>
      <c r="C8" s="138">
        <v>492409.43614500022</v>
      </c>
      <c r="D8" s="138">
        <v>419859.74186300015</v>
      </c>
      <c r="E8" s="201">
        <f>IFERROR(((D8/C8-1)),"")</f>
        <v>-0.14733611697204829</v>
      </c>
      <c r="F8" s="218">
        <f>C8/$C$6</f>
        <v>0.13986713409040941</v>
      </c>
      <c r="G8" s="202">
        <f>F8*E8*100</f>
        <v>-2.0607480428889722</v>
      </c>
    </row>
    <row r="9" spans="1:7" ht="11.1" customHeight="1" x14ac:dyDescent="0.25">
      <c r="A9" s="95" t="s">
        <v>147</v>
      </c>
      <c r="B9" s="13" t="s">
        <v>295</v>
      </c>
      <c r="C9" s="138">
        <v>455001.32350300002</v>
      </c>
      <c r="D9" s="138">
        <v>353868.88351100008</v>
      </c>
      <c r="E9" s="201">
        <f t="shared" ref="E9:E58" si="0">IFERROR(((D9/C9-1)),"")</f>
        <v>-0.22226845234953063</v>
      </c>
      <c r="F9" s="218">
        <f t="shared" ref="F9:F58" si="1">C9/$C$6</f>
        <v>0.12924149387536882</v>
      </c>
      <c r="G9" s="202">
        <f t="shared" ref="G9:G58" si="2">F9*E9*100</f>
        <v>-2.8726306823019567</v>
      </c>
    </row>
    <row r="10" spans="1:7" ht="11.1" customHeight="1" x14ac:dyDescent="0.25">
      <c r="A10" s="95" t="s">
        <v>146</v>
      </c>
      <c r="B10" s="13" t="s">
        <v>194</v>
      </c>
      <c r="C10" s="138">
        <v>365666.293259</v>
      </c>
      <c r="D10" s="138">
        <v>351660.97639799985</v>
      </c>
      <c r="E10" s="201">
        <f t="shared" si="0"/>
        <v>-3.8300814483549495E-2</v>
      </c>
      <c r="F10" s="218">
        <f t="shared" si="1"/>
        <v>0.10386619897458445</v>
      </c>
      <c r="G10" s="202">
        <f t="shared" si="2"/>
        <v>-0.3978160018036998</v>
      </c>
    </row>
    <row r="11" spans="1:7" ht="11.1" customHeight="1" x14ac:dyDescent="0.25">
      <c r="A11" s="95" t="s">
        <v>148</v>
      </c>
      <c r="B11" s="13" t="s">
        <v>289</v>
      </c>
      <c r="C11" s="138">
        <v>273947.49600899994</v>
      </c>
      <c r="D11" s="138">
        <v>214255.58580999996</v>
      </c>
      <c r="E11" s="201">
        <f t="shared" si="0"/>
        <v>-0.21789544007016193</v>
      </c>
      <c r="F11" s="218">
        <f t="shared" si="1"/>
        <v>7.7813803606191806E-2</v>
      </c>
      <c r="G11" s="202">
        <f t="shared" si="2"/>
        <v>-1.6955272980304317</v>
      </c>
    </row>
    <row r="12" spans="1:7" ht="11.1" customHeight="1" x14ac:dyDescent="0.25">
      <c r="A12" s="95" t="s">
        <v>65</v>
      </c>
      <c r="B12" s="13" t="s">
        <v>253</v>
      </c>
      <c r="C12" s="138">
        <v>55158.405466999982</v>
      </c>
      <c r="D12" s="138">
        <v>66434.463849000022</v>
      </c>
      <c r="E12" s="201">
        <f t="shared" si="0"/>
        <v>0.20443046325453063</v>
      </c>
      <c r="F12" s="218">
        <f t="shared" si="1"/>
        <v>1.5667547222621179E-2</v>
      </c>
      <c r="G12" s="202">
        <f t="shared" si="2"/>
        <v>0.32029239367826823</v>
      </c>
    </row>
    <row r="13" spans="1:7" ht="11.1" customHeight="1" x14ac:dyDescent="0.25">
      <c r="A13" s="95" t="s">
        <v>150</v>
      </c>
      <c r="B13" s="13" t="s">
        <v>274</v>
      </c>
      <c r="C13" s="138">
        <v>67476.236349999905</v>
      </c>
      <c r="D13" s="138">
        <v>64748.510915000006</v>
      </c>
      <c r="E13" s="201">
        <f t="shared" si="0"/>
        <v>-4.0424978963722324E-2</v>
      </c>
      <c r="F13" s="218">
        <f t="shared" si="1"/>
        <v>1.9166382901530069E-2</v>
      </c>
      <c r="G13" s="202">
        <f t="shared" si="2"/>
        <v>-7.7480062560500024E-2</v>
      </c>
    </row>
    <row r="14" spans="1:7" ht="11.1" customHeight="1" x14ac:dyDescent="0.25">
      <c r="A14" s="95" t="s">
        <v>152</v>
      </c>
      <c r="B14" s="13" t="s">
        <v>284</v>
      </c>
      <c r="C14" s="138">
        <v>58280.042033999976</v>
      </c>
      <c r="D14" s="138">
        <v>62099.859125000003</v>
      </c>
      <c r="E14" s="201">
        <f t="shared" si="0"/>
        <v>6.5542456005292182E-2</v>
      </c>
      <c r="F14" s="218">
        <f t="shared" si="1"/>
        <v>1.655423689233243E-2</v>
      </c>
      <c r="G14" s="202">
        <f t="shared" si="2"/>
        <v>0.10850053432168831</v>
      </c>
    </row>
    <row r="15" spans="1:7" ht="11.1" customHeight="1" x14ac:dyDescent="0.25">
      <c r="A15" s="95" t="s">
        <v>154</v>
      </c>
      <c r="B15" s="13" t="s">
        <v>291</v>
      </c>
      <c r="C15" s="138">
        <v>75548.820567000017</v>
      </c>
      <c r="D15" s="138">
        <v>55372.492889999994</v>
      </c>
      <c r="E15" s="201">
        <f t="shared" si="0"/>
        <v>-0.26706343693488599</v>
      </c>
      <c r="F15" s="218">
        <f t="shared" si="1"/>
        <v>2.1459371492436752E-2</v>
      </c>
      <c r="G15" s="202">
        <f t="shared" si="2"/>
        <v>-0.57310135052326727</v>
      </c>
    </row>
    <row r="16" spans="1:7" ht="11.1" customHeight="1" x14ac:dyDescent="0.25">
      <c r="A16" s="95" t="s">
        <v>35</v>
      </c>
      <c r="B16" s="13" t="s">
        <v>297</v>
      </c>
      <c r="C16" s="138">
        <v>58600.345531000014</v>
      </c>
      <c r="D16" s="138">
        <v>55009.495351000071</v>
      </c>
      <c r="E16" s="201">
        <f t="shared" si="0"/>
        <v>-6.1276945510506553E-2</v>
      </c>
      <c r="F16" s="218">
        <f t="shared" si="1"/>
        <v>1.6645217951743604E-2</v>
      </c>
      <c r="G16" s="202">
        <f t="shared" si="2"/>
        <v>-0.10199681134394982</v>
      </c>
    </row>
    <row r="17" spans="1:7" ht="11.1" customHeight="1" x14ac:dyDescent="0.25">
      <c r="A17" s="95" t="s">
        <v>149</v>
      </c>
      <c r="B17" s="13" t="s">
        <v>237</v>
      </c>
      <c r="C17" s="138">
        <v>95075.783385999981</v>
      </c>
      <c r="D17" s="138">
        <v>50777.327225000008</v>
      </c>
      <c r="E17" s="201">
        <f t="shared" si="0"/>
        <v>-0.46592785863411534</v>
      </c>
      <c r="F17" s="218">
        <f t="shared" si="1"/>
        <v>2.7005935238991873E-2</v>
      </c>
      <c r="G17" s="202">
        <f t="shared" si="2"/>
        <v>-1.258281757631508</v>
      </c>
    </row>
    <row r="18" spans="1:7" ht="11.1" customHeight="1" x14ac:dyDescent="0.25">
      <c r="A18" s="95" t="s">
        <v>34</v>
      </c>
      <c r="B18" s="13" t="s">
        <v>304</v>
      </c>
      <c r="C18" s="138">
        <v>39219.254322000001</v>
      </c>
      <c r="D18" s="138">
        <v>49218.942015000001</v>
      </c>
      <c r="E18" s="201">
        <f t="shared" si="0"/>
        <v>0.25496883777799639</v>
      </c>
      <c r="F18" s="218">
        <f t="shared" si="1"/>
        <v>1.1140088512775226E-2</v>
      </c>
      <c r="G18" s="202">
        <f t="shared" si="2"/>
        <v>0.28403754208463078</v>
      </c>
    </row>
    <row r="19" spans="1:7" ht="11.1" customHeight="1" x14ac:dyDescent="0.25">
      <c r="A19" s="95" t="s">
        <v>165</v>
      </c>
      <c r="B19" s="13" t="s">
        <v>293</v>
      </c>
      <c r="C19" s="138">
        <v>36681.62642800004</v>
      </c>
      <c r="D19" s="138">
        <v>43769.157755999957</v>
      </c>
      <c r="E19" s="201">
        <f t="shared" si="0"/>
        <v>0.19321747747231344</v>
      </c>
      <c r="F19" s="218">
        <f t="shared" si="1"/>
        <v>1.0419284411821444E-2</v>
      </c>
      <c r="G19" s="202">
        <f t="shared" si="2"/>
        <v>0.20131878511187362</v>
      </c>
    </row>
    <row r="20" spans="1:7" ht="11.1" customHeight="1" x14ac:dyDescent="0.25">
      <c r="A20" s="95" t="s">
        <v>156</v>
      </c>
      <c r="B20" s="13" t="s">
        <v>223</v>
      </c>
      <c r="C20" s="138">
        <v>29799.450202</v>
      </c>
      <c r="D20" s="138">
        <v>43446.697776999987</v>
      </c>
      <c r="E20" s="201">
        <f t="shared" si="0"/>
        <v>0.45796977737810907</v>
      </c>
      <c r="F20" s="218">
        <f t="shared" si="1"/>
        <v>8.4644269408278936E-3</v>
      </c>
      <c r="G20" s="202">
        <f t="shared" si="2"/>
        <v>0.38764517217242195</v>
      </c>
    </row>
    <row r="21" spans="1:7" ht="33" customHeight="1" x14ac:dyDescent="0.25">
      <c r="A21" s="95" t="s">
        <v>151</v>
      </c>
      <c r="B21" s="13" t="s">
        <v>292</v>
      </c>
      <c r="C21" s="138">
        <v>70471.886499000015</v>
      </c>
      <c r="D21" s="138">
        <v>42338.547549000003</v>
      </c>
      <c r="E21" s="201">
        <f t="shared" si="0"/>
        <v>-0.39921364884136057</v>
      </c>
      <c r="F21" s="218">
        <f t="shared" si="1"/>
        <v>2.0017286581115065E-2</v>
      </c>
      <c r="G21" s="202">
        <f t="shared" si="2"/>
        <v>-0.79911740159501476</v>
      </c>
    </row>
    <row r="22" spans="1:7" ht="25.5" x14ac:dyDescent="0.25">
      <c r="A22" s="95" t="s">
        <v>153</v>
      </c>
      <c r="B22" s="13" t="s">
        <v>286</v>
      </c>
      <c r="C22" s="138">
        <v>21254.158751999999</v>
      </c>
      <c r="D22" s="138">
        <v>38576.925350999991</v>
      </c>
      <c r="E22" s="201">
        <f t="shared" si="0"/>
        <v>0.81502951027736792</v>
      </c>
      <c r="F22" s="218">
        <f t="shared" si="1"/>
        <v>6.037167555963412E-3</v>
      </c>
      <c r="G22" s="202">
        <f t="shared" si="2"/>
        <v>0.49204697165992739</v>
      </c>
    </row>
    <row r="23" spans="1:7" ht="11.1" customHeight="1" x14ac:dyDescent="0.25">
      <c r="A23" s="95" t="s">
        <v>115</v>
      </c>
      <c r="B23" s="13" t="s">
        <v>301</v>
      </c>
      <c r="C23" s="138">
        <v>30531.098519999985</v>
      </c>
      <c r="D23" s="138">
        <v>34559.370010999992</v>
      </c>
      <c r="E23" s="201">
        <f t="shared" si="0"/>
        <v>0.13193994603113324</v>
      </c>
      <c r="F23" s="218">
        <f t="shared" si="1"/>
        <v>8.6722490211720085E-3</v>
      </c>
      <c r="G23" s="202">
        <f t="shared" si="2"/>
        <v>0.11442160678219829</v>
      </c>
    </row>
    <row r="24" spans="1:7" ht="11.1" customHeight="1" x14ac:dyDescent="0.25">
      <c r="A24" s="95" t="s">
        <v>111</v>
      </c>
      <c r="B24" s="13" t="s">
        <v>267</v>
      </c>
      <c r="C24" s="138">
        <v>15819.550464000004</v>
      </c>
      <c r="D24" s="138">
        <v>29466.467653000011</v>
      </c>
      <c r="E24" s="201">
        <f t="shared" si="0"/>
        <v>0.86266150356521298</v>
      </c>
      <c r="F24" s="218">
        <f t="shared" si="1"/>
        <v>4.4934865654092191E-3</v>
      </c>
      <c r="G24" s="202">
        <f t="shared" si="2"/>
        <v>0.38763578767660017</v>
      </c>
    </row>
    <row r="25" spans="1:7" ht="11.1" customHeight="1" x14ac:dyDescent="0.25">
      <c r="A25" s="95" t="s">
        <v>64</v>
      </c>
      <c r="B25" s="13" t="s">
        <v>278</v>
      </c>
      <c r="C25" s="138">
        <v>34253.294398000005</v>
      </c>
      <c r="D25" s="138">
        <v>27937.26311</v>
      </c>
      <c r="E25" s="201">
        <f t="shared" si="0"/>
        <v>-0.1843919365714729</v>
      </c>
      <c r="F25" s="218">
        <f t="shared" si="1"/>
        <v>9.7295254089983622E-3</v>
      </c>
      <c r="G25" s="202">
        <f t="shared" si="2"/>
        <v>-0.179404603208656</v>
      </c>
    </row>
    <row r="26" spans="1:7" ht="11.1" customHeight="1" x14ac:dyDescent="0.25">
      <c r="A26" s="95" t="s">
        <v>172</v>
      </c>
      <c r="B26" s="13" t="s">
        <v>285</v>
      </c>
      <c r="C26" s="138">
        <v>15763.815724000002</v>
      </c>
      <c r="D26" s="138">
        <v>27685.546453000006</v>
      </c>
      <c r="E26" s="201">
        <f t="shared" si="0"/>
        <v>0.75627189112909243</v>
      </c>
      <c r="F26" s="218">
        <f t="shared" si="1"/>
        <v>4.4776553124297796E-3</v>
      </c>
      <c r="G26" s="202">
        <f t="shared" si="2"/>
        <v>0.33863248509554966</v>
      </c>
    </row>
    <row r="27" spans="1:7" ht="11.1" customHeight="1" x14ac:dyDescent="0.25">
      <c r="A27" s="95" t="s">
        <v>159</v>
      </c>
      <c r="B27" s="13" t="s">
        <v>288</v>
      </c>
      <c r="C27" s="138">
        <v>23354.130581000001</v>
      </c>
      <c r="D27" s="138">
        <v>26590.108566999985</v>
      </c>
      <c r="E27" s="201">
        <f t="shared" si="0"/>
        <v>0.13856126969815974</v>
      </c>
      <c r="F27" s="218">
        <f t="shared" si="1"/>
        <v>6.6336570215030904E-3</v>
      </c>
      <c r="G27" s="202">
        <f t="shared" si="2"/>
        <v>9.1916793964158069E-2</v>
      </c>
    </row>
    <row r="28" spans="1:7" ht="11.1" customHeight="1" x14ac:dyDescent="0.25">
      <c r="A28" s="95" t="s">
        <v>160</v>
      </c>
      <c r="B28" s="13" t="s">
        <v>396</v>
      </c>
      <c r="C28" s="138">
        <v>23197.547789999993</v>
      </c>
      <c r="D28" s="138">
        <v>26207.236575000003</v>
      </c>
      <c r="E28" s="201">
        <f t="shared" si="0"/>
        <v>0.1297416783983274</v>
      </c>
      <c r="F28" s="218">
        <f t="shared" si="1"/>
        <v>6.5891802413737197E-3</v>
      </c>
      <c r="G28" s="202">
        <f t="shared" si="2"/>
        <v>8.5489130378492248E-2</v>
      </c>
    </row>
    <row r="29" spans="1:7" ht="11.1" customHeight="1" x14ac:dyDescent="0.25">
      <c r="A29" s="95" t="s">
        <v>157</v>
      </c>
      <c r="B29" s="13" t="s">
        <v>221</v>
      </c>
      <c r="C29" s="138">
        <v>15686.310038999996</v>
      </c>
      <c r="D29" s="138">
        <v>25824.402335000002</v>
      </c>
      <c r="E29" s="201">
        <f t="shared" si="0"/>
        <v>0.64630192000503839</v>
      </c>
      <c r="F29" s="218">
        <f t="shared" si="1"/>
        <v>4.4556401006143167E-3</v>
      </c>
      <c r="G29" s="202">
        <f t="shared" si="2"/>
        <v>0.28796887518784753</v>
      </c>
    </row>
    <row r="30" spans="1:7" ht="11.1" customHeight="1" x14ac:dyDescent="0.25">
      <c r="A30" s="95" t="s">
        <v>134</v>
      </c>
      <c r="B30" s="13" t="s">
        <v>272</v>
      </c>
      <c r="C30" s="138">
        <v>20758.939725000007</v>
      </c>
      <c r="D30" s="138">
        <v>25406.066739000005</v>
      </c>
      <c r="E30" s="201">
        <f t="shared" si="0"/>
        <v>0.22386148211623058</v>
      </c>
      <c r="F30" s="218">
        <f t="shared" si="1"/>
        <v>5.896502367668496E-3</v>
      </c>
      <c r="G30" s="202">
        <f t="shared" si="2"/>
        <v>0.13199997593281323</v>
      </c>
    </row>
    <row r="31" spans="1:7" ht="11.1" customHeight="1" x14ac:dyDescent="0.25">
      <c r="A31" s="95" t="s">
        <v>114</v>
      </c>
      <c r="B31" s="13" t="s">
        <v>266</v>
      </c>
      <c r="C31" s="138">
        <v>21410.550009999999</v>
      </c>
      <c r="D31" s="138">
        <v>24822.245340000001</v>
      </c>
      <c r="E31" s="201">
        <f t="shared" si="0"/>
        <v>0.15934645903101696</v>
      </c>
      <c r="F31" s="218">
        <f t="shared" si="1"/>
        <v>6.0815899318311497E-3</v>
      </c>
      <c r="G31" s="202">
        <f t="shared" si="2"/>
        <v>9.6907982091597747E-2</v>
      </c>
    </row>
    <row r="32" spans="1:7" ht="25.5" x14ac:dyDescent="0.25">
      <c r="A32" s="95" t="s">
        <v>116</v>
      </c>
      <c r="B32" s="13" t="s">
        <v>394</v>
      </c>
      <c r="C32" s="138">
        <v>5837.1729619999996</v>
      </c>
      <c r="D32" s="138">
        <v>24640.151494999995</v>
      </c>
      <c r="E32" s="201">
        <f t="shared" si="0"/>
        <v>3.2212474523896066</v>
      </c>
      <c r="F32" s="218">
        <f t="shared" si="1"/>
        <v>1.6580280422257218E-3</v>
      </c>
      <c r="G32" s="202">
        <f t="shared" si="2"/>
        <v>0.53409186070101333</v>
      </c>
    </row>
    <row r="33" spans="1:7" ht="11.1" customHeight="1" x14ac:dyDescent="0.25">
      <c r="A33" s="95" t="s">
        <v>174</v>
      </c>
      <c r="B33" s="13" t="s">
        <v>271</v>
      </c>
      <c r="C33" s="138">
        <v>23190.875934</v>
      </c>
      <c r="D33" s="138">
        <v>22072.378542999995</v>
      </c>
      <c r="E33" s="201">
        <f t="shared" si="0"/>
        <v>-4.8230062296188758E-2</v>
      </c>
      <c r="F33" s="218">
        <f t="shared" si="1"/>
        <v>6.5872851246085154E-3</v>
      </c>
      <c r="G33" s="202">
        <f t="shared" si="2"/>
        <v>-3.1770517192262628E-2</v>
      </c>
    </row>
    <row r="34" spans="1:7" ht="11.1" customHeight="1" x14ac:dyDescent="0.25">
      <c r="A34" s="95" t="s">
        <v>136</v>
      </c>
      <c r="B34" s="13" t="s">
        <v>275</v>
      </c>
      <c r="C34" s="138">
        <v>4107.485474000001</v>
      </c>
      <c r="D34" s="138">
        <v>22000.022325000027</v>
      </c>
      <c r="E34" s="201">
        <f t="shared" si="0"/>
        <v>4.3560803718620829</v>
      </c>
      <c r="F34" s="218">
        <f t="shared" si="1"/>
        <v>1.1667165155567671E-3</v>
      </c>
      <c r="G34" s="202">
        <f t="shared" si="2"/>
        <v>0.50823109129441557</v>
      </c>
    </row>
    <row r="35" spans="1:7" ht="11.1" customHeight="1" x14ac:dyDescent="0.25">
      <c r="A35" s="95" t="s">
        <v>158</v>
      </c>
      <c r="B35" s="13" t="s">
        <v>222</v>
      </c>
      <c r="C35" s="138">
        <v>20646.315344999992</v>
      </c>
      <c r="D35" s="138">
        <v>20858.6813</v>
      </c>
      <c r="E35" s="201">
        <f t="shared" si="0"/>
        <v>1.0285900968350692E-2</v>
      </c>
      <c r="F35" s="218">
        <f t="shared" si="1"/>
        <v>5.8645118165071798E-3</v>
      </c>
      <c r="G35" s="202">
        <f t="shared" si="2"/>
        <v>6.0321787772315274E-3</v>
      </c>
    </row>
    <row r="36" spans="1:7" ht="11.1" customHeight="1" x14ac:dyDescent="0.25">
      <c r="A36" s="95" t="s">
        <v>162</v>
      </c>
      <c r="B36" s="13" t="s">
        <v>306</v>
      </c>
      <c r="C36" s="138">
        <v>21468.760950999997</v>
      </c>
      <c r="D36" s="138">
        <v>20780.205343999991</v>
      </c>
      <c r="E36" s="201">
        <f t="shared" si="0"/>
        <v>-3.2072442772620002E-2</v>
      </c>
      <c r="F36" s="218">
        <f t="shared" si="1"/>
        <v>6.0981245408226348E-3</v>
      </c>
      <c r="G36" s="202">
        <f t="shared" si="2"/>
        <v>-1.9558175035584359E-2</v>
      </c>
    </row>
    <row r="37" spans="1:7" ht="11.1" customHeight="1" x14ac:dyDescent="0.25">
      <c r="A37" s="95" t="s">
        <v>187</v>
      </c>
      <c r="B37" s="13" t="s">
        <v>287</v>
      </c>
      <c r="C37" s="138">
        <v>21132.675186999997</v>
      </c>
      <c r="D37" s="138">
        <v>19991.57416199999</v>
      </c>
      <c r="E37" s="201">
        <f t="shared" si="0"/>
        <v>-5.3996998245729344E-2</v>
      </c>
      <c r="F37" s="218">
        <f t="shared" si="1"/>
        <v>6.0026605850802776E-3</v>
      </c>
      <c r="G37" s="202">
        <f t="shared" si="2"/>
        <v>-3.2412565308228843E-2</v>
      </c>
    </row>
    <row r="38" spans="1:7" ht="11.1" customHeight="1" x14ac:dyDescent="0.25">
      <c r="A38" s="95" t="s">
        <v>164</v>
      </c>
      <c r="B38" s="13" t="s">
        <v>280</v>
      </c>
      <c r="C38" s="138">
        <v>28781.142790999998</v>
      </c>
      <c r="D38" s="138">
        <v>19886.164724000002</v>
      </c>
      <c r="E38" s="201">
        <f t="shared" si="0"/>
        <v>-0.30905576375450594</v>
      </c>
      <c r="F38" s="218">
        <f t="shared" si="1"/>
        <v>8.1751803733481135E-3</v>
      </c>
      <c r="G38" s="202">
        <f t="shared" si="2"/>
        <v>-0.25265866141159482</v>
      </c>
    </row>
    <row r="39" spans="1:7" ht="25.5" x14ac:dyDescent="0.25">
      <c r="A39" s="95" t="s">
        <v>108</v>
      </c>
      <c r="B39" s="13" t="s">
        <v>261</v>
      </c>
      <c r="C39" s="138">
        <v>17859.990480000008</v>
      </c>
      <c r="D39" s="138">
        <v>18025.492109000003</v>
      </c>
      <c r="E39" s="201">
        <f t="shared" si="0"/>
        <v>9.266613506055732E-3</v>
      </c>
      <c r="F39" s="218">
        <f t="shared" si="1"/>
        <v>5.0730662330037094E-3</v>
      </c>
      <c r="G39" s="202">
        <f t="shared" si="2"/>
        <v>4.7010144071867451E-3</v>
      </c>
    </row>
    <row r="40" spans="1:7" ht="11.1" customHeight="1" x14ac:dyDescent="0.25">
      <c r="A40" s="95" t="s">
        <v>186</v>
      </c>
      <c r="B40" s="13" t="s">
        <v>283</v>
      </c>
      <c r="C40" s="138">
        <v>15085.707532999993</v>
      </c>
      <c r="D40" s="138">
        <v>17661.216816</v>
      </c>
      <c r="E40" s="201">
        <f t="shared" si="0"/>
        <v>0.17072512358907121</v>
      </c>
      <c r="F40" s="218">
        <f t="shared" si="1"/>
        <v>4.2850411131144074E-3</v>
      </c>
      <c r="G40" s="202">
        <f t="shared" si="2"/>
        <v>7.3156417362070847E-2</v>
      </c>
    </row>
    <row r="41" spans="1:7" ht="11.1" customHeight="1" x14ac:dyDescent="0.25">
      <c r="A41" s="95" t="s">
        <v>155</v>
      </c>
      <c r="B41" s="13" t="s">
        <v>225</v>
      </c>
      <c r="C41" s="138">
        <v>14633.286071999999</v>
      </c>
      <c r="D41" s="138">
        <v>16226.89273</v>
      </c>
      <c r="E41" s="201">
        <f t="shared" si="0"/>
        <v>0.10890285682648426</v>
      </c>
      <c r="F41" s="218">
        <f t="shared" si="1"/>
        <v>4.156532419929187E-3</v>
      </c>
      <c r="G41" s="202">
        <f t="shared" si="2"/>
        <v>4.5265825502218839E-2</v>
      </c>
    </row>
    <row r="42" spans="1:7" ht="25.5" x14ac:dyDescent="0.25">
      <c r="A42" s="95" t="s">
        <v>166</v>
      </c>
      <c r="B42" s="13" t="s">
        <v>276</v>
      </c>
      <c r="C42" s="138">
        <v>14308.059055999993</v>
      </c>
      <c r="D42" s="138">
        <v>15379.950159999999</v>
      </c>
      <c r="E42" s="201">
        <f t="shared" si="0"/>
        <v>7.4915199874752814E-2</v>
      </c>
      <c r="F42" s="218">
        <f t="shared" si="1"/>
        <v>4.0641528526064738E-3</v>
      </c>
      <c r="G42" s="202">
        <f t="shared" si="2"/>
        <v>3.0446682327456082E-2</v>
      </c>
    </row>
    <row r="43" spans="1:7" ht="11.1" customHeight="1" x14ac:dyDescent="0.25">
      <c r="A43" s="95" t="s">
        <v>193</v>
      </c>
      <c r="B43" s="13" t="s">
        <v>294</v>
      </c>
      <c r="C43" s="138">
        <v>11987.668996000002</v>
      </c>
      <c r="D43" s="138">
        <v>14898.270952999999</v>
      </c>
      <c r="E43" s="201">
        <f t="shared" si="0"/>
        <v>0.24279966004827092</v>
      </c>
      <c r="F43" s="218">
        <f t="shared" si="1"/>
        <v>3.4050543791797733E-3</v>
      </c>
      <c r="G43" s="202">
        <f t="shared" si="2"/>
        <v>8.2674604571072507E-2</v>
      </c>
    </row>
    <row r="44" spans="1:7" ht="11.1" customHeight="1" x14ac:dyDescent="0.25">
      <c r="A44" s="95" t="s">
        <v>188</v>
      </c>
      <c r="B44" s="13" t="s">
        <v>307</v>
      </c>
      <c r="C44" s="138">
        <v>7043.3288469999989</v>
      </c>
      <c r="D44" s="138">
        <v>14680.275936999999</v>
      </c>
      <c r="E44" s="201">
        <f t="shared" si="0"/>
        <v>1.0842809211233755</v>
      </c>
      <c r="F44" s="218">
        <f t="shared" si="1"/>
        <v>2.0006322949426693E-3</v>
      </c>
      <c r="G44" s="202">
        <f t="shared" si="2"/>
        <v>0.21692474275896101</v>
      </c>
    </row>
    <row r="45" spans="1:7" ht="25.5" x14ac:dyDescent="0.25">
      <c r="A45" s="95" t="s">
        <v>135</v>
      </c>
      <c r="B45" s="13" t="s">
        <v>273</v>
      </c>
      <c r="C45" s="138">
        <v>16117.861035000004</v>
      </c>
      <c r="D45" s="138">
        <v>13919.414708999997</v>
      </c>
      <c r="E45" s="201">
        <f t="shared" si="0"/>
        <v>-0.13639814372552728</v>
      </c>
      <c r="F45" s="218">
        <f t="shared" si="1"/>
        <v>4.5782206130775436E-3</v>
      </c>
      <c r="G45" s="202">
        <f t="shared" si="2"/>
        <v>-6.2446079318972239E-2</v>
      </c>
    </row>
    <row r="46" spans="1:7" ht="11.1" customHeight="1" x14ac:dyDescent="0.25">
      <c r="A46" s="95" t="s">
        <v>189</v>
      </c>
      <c r="B46" s="13" t="s">
        <v>224</v>
      </c>
      <c r="C46" s="138">
        <v>23036.769617000005</v>
      </c>
      <c r="D46" s="138">
        <v>13701.166365999998</v>
      </c>
      <c r="E46" s="201">
        <f t="shared" si="0"/>
        <v>-0.40524793216279731</v>
      </c>
      <c r="F46" s="218">
        <f t="shared" si="1"/>
        <v>6.5435117780358676E-3</v>
      </c>
      <c r="G46" s="202">
        <f t="shared" si="2"/>
        <v>-0.26517446171319448</v>
      </c>
    </row>
    <row r="47" spans="1:7" ht="11.1" customHeight="1" x14ac:dyDescent="0.25">
      <c r="A47" s="95" t="s">
        <v>163</v>
      </c>
      <c r="B47" s="13" t="s">
        <v>397</v>
      </c>
      <c r="C47" s="138">
        <v>13568.284991999997</v>
      </c>
      <c r="D47" s="138">
        <v>13668.612193000001</v>
      </c>
      <c r="E47" s="201">
        <f t="shared" si="0"/>
        <v>7.3942433446199107E-3</v>
      </c>
      <c r="F47" s="218">
        <f t="shared" si="1"/>
        <v>3.8540226832576765E-3</v>
      </c>
      <c r="G47" s="202">
        <f t="shared" si="2"/>
        <v>2.8497581575692246E-3</v>
      </c>
    </row>
    <row r="48" spans="1:7" ht="11.1" customHeight="1" x14ac:dyDescent="0.25">
      <c r="A48" s="95" t="s">
        <v>173</v>
      </c>
      <c r="B48" s="13" t="s">
        <v>399</v>
      </c>
      <c r="C48" s="138">
        <v>24910.856021</v>
      </c>
      <c r="D48" s="138">
        <v>13504.785939999998</v>
      </c>
      <c r="E48" s="201">
        <f t="shared" si="0"/>
        <v>-0.45787547691595254</v>
      </c>
      <c r="F48" s="218">
        <f t="shared" si="1"/>
        <v>7.0758392988433541E-3</v>
      </c>
      <c r="G48" s="202">
        <f t="shared" si="2"/>
        <v>-0.32398532935385399</v>
      </c>
    </row>
    <row r="49" spans="1:7" ht="24" customHeight="1" x14ac:dyDescent="0.25">
      <c r="A49" s="95" t="s">
        <v>161</v>
      </c>
      <c r="B49" s="13" t="s">
        <v>398</v>
      </c>
      <c r="C49" s="138">
        <v>15557.029184999999</v>
      </c>
      <c r="D49" s="138">
        <v>12808.560565000002</v>
      </c>
      <c r="E49" s="201">
        <f t="shared" si="0"/>
        <v>-0.17667053184229131</v>
      </c>
      <c r="F49" s="218">
        <f t="shared" si="1"/>
        <v>4.4189183377591965E-3</v>
      </c>
      <c r="G49" s="202">
        <f t="shared" si="2"/>
        <v>-7.8069265289957113E-2</v>
      </c>
    </row>
    <row r="50" spans="1:7" ht="11.1" customHeight="1" x14ac:dyDescent="0.25">
      <c r="A50" s="95" t="s">
        <v>175</v>
      </c>
      <c r="B50" s="13" t="s">
        <v>227</v>
      </c>
      <c r="C50" s="138">
        <v>12688.539086000002</v>
      </c>
      <c r="D50" s="138">
        <v>12658.182897999999</v>
      </c>
      <c r="E50" s="201">
        <f t="shared" si="0"/>
        <v>-2.3924100161772932E-3</v>
      </c>
      <c r="F50" s="218">
        <f t="shared" si="1"/>
        <v>3.6041340142603665E-3</v>
      </c>
      <c r="G50" s="202">
        <f t="shared" si="2"/>
        <v>-8.6225663153617757E-4</v>
      </c>
    </row>
    <row r="51" spans="1:7" ht="11.1" customHeight="1" x14ac:dyDescent="0.25">
      <c r="A51" s="95" t="s">
        <v>170</v>
      </c>
      <c r="B51" s="13" t="s">
        <v>305</v>
      </c>
      <c r="C51" s="138">
        <v>16470.151151000005</v>
      </c>
      <c r="D51" s="138">
        <v>12557.652158000001</v>
      </c>
      <c r="E51" s="201">
        <f t="shared" si="0"/>
        <v>-0.23755088566764326</v>
      </c>
      <c r="F51" s="218">
        <f t="shared" si="1"/>
        <v>4.6782873568813497E-3</v>
      </c>
      <c r="G51" s="202">
        <f t="shared" si="2"/>
        <v>-0.11113313050349025</v>
      </c>
    </row>
    <row r="52" spans="1:7" ht="11.1" customHeight="1" x14ac:dyDescent="0.25">
      <c r="A52" s="95" t="s">
        <v>167</v>
      </c>
      <c r="B52" s="13" t="s">
        <v>226</v>
      </c>
      <c r="C52" s="138">
        <v>15956.530010000002</v>
      </c>
      <c r="D52" s="138">
        <v>12209.254635999991</v>
      </c>
      <c r="E52" s="201">
        <f>IFERROR(((D52/C52-1)),"")</f>
        <v>-0.23484274912224545</v>
      </c>
      <c r="F52" s="218">
        <f t="shared" si="1"/>
        <v>4.5323951141121388E-3</v>
      </c>
      <c r="G52" s="202">
        <f t="shared" si="2"/>
        <v>-0.1064400128706328</v>
      </c>
    </row>
    <row r="53" spans="1:7" ht="11.1" customHeight="1" x14ac:dyDescent="0.25">
      <c r="A53" s="95" t="s">
        <v>195</v>
      </c>
      <c r="B53" s="13" t="s">
        <v>219</v>
      </c>
      <c r="C53" s="138">
        <v>5315.071473</v>
      </c>
      <c r="D53" s="138">
        <v>11401.150657999997</v>
      </c>
      <c r="E53" s="201">
        <f t="shared" si="0"/>
        <v>1.1450606479925312</v>
      </c>
      <c r="F53" s="218">
        <f t="shared" si="1"/>
        <v>1.5097269870256713E-3</v>
      </c>
      <c r="G53" s="202">
        <f t="shared" si="2"/>
        <v>0.17287289620554269</v>
      </c>
    </row>
    <row r="54" spans="1:7" ht="11.1" customHeight="1" x14ac:dyDescent="0.25">
      <c r="A54" s="95" t="s">
        <v>185</v>
      </c>
      <c r="B54" s="13" t="s">
        <v>277</v>
      </c>
      <c r="C54" s="138">
        <v>12770.470926</v>
      </c>
      <c r="D54" s="138">
        <v>11172.972005000001</v>
      </c>
      <c r="E54" s="201">
        <f t="shared" si="0"/>
        <v>-0.12509318804740199</v>
      </c>
      <c r="F54" s="218">
        <f t="shared" si="1"/>
        <v>3.6274064595271938E-3</v>
      </c>
      <c r="G54" s="202">
        <f t="shared" si="2"/>
        <v>-4.5376383836599594E-2</v>
      </c>
    </row>
    <row r="55" spans="1:7" ht="11.1" customHeight="1" x14ac:dyDescent="0.25">
      <c r="A55" s="95" t="s">
        <v>171</v>
      </c>
      <c r="B55" s="13" t="s">
        <v>279</v>
      </c>
      <c r="C55" s="138">
        <v>14444.954847000005</v>
      </c>
      <c r="D55" s="138">
        <v>11066.845778999999</v>
      </c>
      <c r="E55" s="201">
        <f t="shared" si="0"/>
        <v>-0.23386082571947853</v>
      </c>
      <c r="F55" s="218">
        <f t="shared" si="1"/>
        <v>4.1030376110020722E-3</v>
      </c>
      <c r="G55" s="202">
        <f t="shared" si="2"/>
        <v>-9.595397636670211E-2</v>
      </c>
    </row>
    <row r="56" spans="1:7" ht="11.1" customHeight="1" x14ac:dyDescent="0.25">
      <c r="A56" s="95" t="s">
        <v>169</v>
      </c>
      <c r="B56" s="13" t="s">
        <v>290</v>
      </c>
      <c r="C56" s="138">
        <v>14819.712134000005</v>
      </c>
      <c r="D56" s="138">
        <v>10819.087823000003</v>
      </c>
      <c r="E56" s="201">
        <f t="shared" si="0"/>
        <v>-0.26995290291918705</v>
      </c>
      <c r="F56" s="218">
        <f t="shared" si="1"/>
        <v>4.2094860741398749E-3</v>
      </c>
      <c r="G56" s="202">
        <f t="shared" si="2"/>
        <v>-0.11363629855119514</v>
      </c>
    </row>
    <row r="57" spans="1:7" ht="11.1" customHeight="1" x14ac:dyDescent="0.25">
      <c r="A57" s="95" t="s">
        <v>200</v>
      </c>
      <c r="B57" s="13" t="s">
        <v>314</v>
      </c>
      <c r="C57" s="138">
        <v>7005.2611360000001</v>
      </c>
      <c r="D57" s="138">
        <v>10716.166283</v>
      </c>
      <c r="E57" s="201">
        <f t="shared" si="0"/>
        <v>0.52973116561346711</v>
      </c>
      <c r="F57" s="218">
        <f t="shared" si="1"/>
        <v>1.9898192981799836E-3</v>
      </c>
      <c r="G57" s="202">
        <f t="shared" si="2"/>
        <v>0.10540692961850538</v>
      </c>
    </row>
    <row r="58" spans="1:7" ht="11.1" customHeight="1" x14ac:dyDescent="0.25">
      <c r="A58" s="118"/>
      <c r="B58" s="203" t="s">
        <v>18</v>
      </c>
      <c r="C58" s="139">
        <v>726441.65312799951</v>
      </c>
      <c r="D58" s="139">
        <v>729671.28898199974</v>
      </c>
      <c r="E58" s="204">
        <f t="shared" si="0"/>
        <v>4.4458296686233911E-3</v>
      </c>
      <c r="F58" s="219">
        <f t="shared" si="1"/>
        <v>0.20634314586325839</v>
      </c>
      <c r="G58" s="205">
        <f t="shared" si="2"/>
        <v>9.1736647979595812E-2</v>
      </c>
    </row>
    <row r="59" spans="1:7" ht="8.1" customHeight="1" x14ac:dyDescent="0.2">
      <c r="A59" s="8" t="s">
        <v>375</v>
      </c>
      <c r="B59" s="37"/>
      <c r="C59" s="21"/>
      <c r="D59" s="21"/>
      <c r="E59" s="21"/>
      <c r="F59" s="21"/>
      <c r="G59" s="21"/>
    </row>
    <row r="60" spans="1:7" ht="8.1" customHeight="1" x14ac:dyDescent="0.2">
      <c r="A60" s="11" t="s">
        <v>20</v>
      </c>
      <c r="B60" s="37"/>
      <c r="C60" s="21"/>
      <c r="D60" s="21"/>
      <c r="E60" s="21"/>
      <c r="F60" s="21"/>
      <c r="G60" s="21"/>
    </row>
    <row r="61" spans="1:7" ht="8.1" customHeight="1" x14ac:dyDescent="0.2">
      <c r="A61" s="11" t="s">
        <v>228</v>
      </c>
      <c r="B61" s="11"/>
      <c r="C61" s="11"/>
      <c r="D61" s="11"/>
      <c r="E61" s="11"/>
      <c r="F61" s="11"/>
      <c r="G61" s="11"/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54" priority="1">
      <formula>LEN(TRIM(C8))=0</formula>
    </cfRule>
  </conditionalFormatting>
  <pageMargins left="0.75" right="0.75" top="1" bottom="1" header="0" footer="0"/>
  <pageSetup paperSize="9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F61"/>
  <sheetViews>
    <sheetView showGridLines="0" zoomScaleNormal="100" zoomScalePageLayoutView="150" workbookViewId="0">
      <selection sqref="A1:G62"/>
    </sheetView>
  </sheetViews>
  <sheetFormatPr baseColWidth="10" defaultColWidth="11.42578125" defaultRowHeight="13.5" x14ac:dyDescent="0.2"/>
  <cols>
    <col min="1" max="1" width="21.7109375" style="15" customWidth="1"/>
    <col min="2" max="2" width="9.85546875" style="15" customWidth="1"/>
    <col min="3" max="3" width="9.42578125" style="15" customWidth="1"/>
    <col min="4" max="4" width="9" style="15" customWidth="1"/>
    <col min="5" max="5" width="10.7109375" style="15" customWidth="1"/>
    <col min="6" max="6" width="9.85546875" style="15" customWidth="1"/>
    <col min="7" max="16384" width="11.42578125" style="15"/>
  </cols>
  <sheetData>
    <row r="1" spans="1:6" ht="15" customHeight="1" x14ac:dyDescent="0.25">
      <c r="A1" s="81" t="s">
        <v>401</v>
      </c>
      <c r="B1" s="81"/>
      <c r="C1" s="81"/>
      <c r="D1" s="81"/>
      <c r="E1" s="81"/>
      <c r="F1" s="81"/>
    </row>
    <row r="2" spans="1:6" ht="12" customHeight="1" x14ac:dyDescent="0.25">
      <c r="A2" s="81" t="s">
        <v>340</v>
      </c>
      <c r="B2" s="81"/>
      <c r="C2" s="81"/>
      <c r="D2" s="81"/>
      <c r="E2" s="81"/>
      <c r="F2" s="81"/>
    </row>
    <row r="3" spans="1:6" ht="5.0999999999999996" customHeight="1" x14ac:dyDescent="0.2">
      <c r="E3" s="128"/>
      <c r="F3" s="128"/>
    </row>
    <row r="4" spans="1:6" s="38" customFormat="1" ht="15" customHeight="1" x14ac:dyDescent="0.25">
      <c r="A4" s="297" t="s">
        <v>23</v>
      </c>
      <c r="B4" s="290" t="s">
        <v>353</v>
      </c>
      <c r="C4" s="291"/>
      <c r="D4" s="194" t="s">
        <v>29</v>
      </c>
      <c r="E4" s="195" t="s">
        <v>388</v>
      </c>
      <c r="F4" s="295" t="s">
        <v>400</v>
      </c>
    </row>
    <row r="5" spans="1:6" s="38" customFormat="1" ht="15" customHeight="1" x14ac:dyDescent="0.25">
      <c r="A5" s="297"/>
      <c r="B5" s="167">
        <v>2023</v>
      </c>
      <c r="C5" s="168" t="s">
        <v>323</v>
      </c>
      <c r="D5" s="196" t="s">
        <v>343</v>
      </c>
      <c r="E5" s="197">
        <v>2023</v>
      </c>
      <c r="F5" s="296"/>
    </row>
    <row r="6" spans="1:6" s="38" customFormat="1" ht="14.1" customHeight="1" x14ac:dyDescent="0.25">
      <c r="A6" s="193"/>
      <c r="B6" s="256">
        <f>SUM(B8:B58)</f>
        <v>3520551.4100740016</v>
      </c>
      <c r="C6" s="256">
        <f>SUM(C8:C58)</f>
        <v>3296912.7317610006</v>
      </c>
      <c r="D6" s="242">
        <f>(C6/B6-1)</f>
        <v>-6.3523764394708859E-2</v>
      </c>
      <c r="E6" s="242">
        <f>SUM(E7:E58)</f>
        <v>0.99999999999999989</v>
      </c>
      <c r="F6" s="199">
        <f>SUM(F7:F58)</f>
        <v>-6.3523764394708708</v>
      </c>
    </row>
    <row r="7" spans="1:6" ht="3.95" customHeight="1" x14ac:dyDescent="0.2">
      <c r="A7" s="42"/>
      <c r="B7" s="257"/>
      <c r="C7" s="257"/>
      <c r="D7" s="243"/>
      <c r="E7" s="243"/>
      <c r="F7" s="200"/>
    </row>
    <row r="8" spans="1:6" ht="11.1" customHeight="1" x14ac:dyDescent="0.25">
      <c r="A8" s="13" t="s">
        <v>86</v>
      </c>
      <c r="B8" s="258">
        <v>885701.31031400058</v>
      </c>
      <c r="C8" s="258">
        <v>850594.2644199999</v>
      </c>
      <c r="D8" s="244">
        <f>IFERROR(((C8/B8-1)),"")</f>
        <v>-3.9637567975996824E-2</v>
      </c>
      <c r="E8" s="246">
        <f>B8/$B$6</f>
        <v>0.25158028023098328</v>
      </c>
      <c r="F8" s="202">
        <f>E8*D8*100</f>
        <v>-0.99720304590759301</v>
      </c>
    </row>
    <row r="9" spans="1:6" ht="11.1" customHeight="1" x14ac:dyDescent="0.25">
      <c r="A9" s="13" t="s">
        <v>69</v>
      </c>
      <c r="B9" s="258">
        <v>554532.70697499916</v>
      </c>
      <c r="C9" s="258">
        <v>414334.59567999886</v>
      </c>
      <c r="D9" s="244">
        <f t="shared" ref="D9:D58" si="0">IFERROR(((C9/B9-1)),"")</f>
        <v>-0.252822077997504</v>
      </c>
      <c r="E9" s="246">
        <f t="shared" ref="E9:E58" si="1">B9/$B$6</f>
        <v>0.1575130263367871</v>
      </c>
      <c r="F9" s="202">
        <f t="shared" ref="F9:F58" si="2">E9*D9*100</f>
        <v>-3.9822770630142093</v>
      </c>
    </row>
    <row r="10" spans="1:6" ht="11.1" customHeight="1" x14ac:dyDescent="0.25">
      <c r="A10" s="13" t="s">
        <v>84</v>
      </c>
      <c r="B10" s="258">
        <v>361036.95163199998</v>
      </c>
      <c r="C10" s="258">
        <v>337534.30058600043</v>
      </c>
      <c r="D10" s="244">
        <f t="shared" si="0"/>
        <v>-6.5097633191727899E-2</v>
      </c>
      <c r="E10" s="246">
        <f t="shared" si="1"/>
        <v>0.1025512510906384</v>
      </c>
      <c r="F10" s="202">
        <f t="shared" si="2"/>
        <v>-0.66758437268511639</v>
      </c>
    </row>
    <row r="11" spans="1:6" ht="11.1" customHeight="1" x14ac:dyDescent="0.25">
      <c r="A11" s="13" t="s">
        <v>85</v>
      </c>
      <c r="B11" s="258">
        <v>340155.76221700036</v>
      </c>
      <c r="C11" s="258">
        <v>306600.03592600027</v>
      </c>
      <c r="D11" s="244">
        <f t="shared" si="0"/>
        <v>-9.8648119532937395E-2</v>
      </c>
      <c r="E11" s="246">
        <f t="shared" si="1"/>
        <v>9.6620024137028665E-2</v>
      </c>
      <c r="F11" s="202">
        <f t="shared" si="2"/>
        <v>-0.95313836903449001</v>
      </c>
    </row>
    <row r="12" spans="1:6" ht="11.1" customHeight="1" x14ac:dyDescent="0.25">
      <c r="A12" s="13" t="s">
        <v>83</v>
      </c>
      <c r="B12" s="258">
        <v>276995.21412599983</v>
      </c>
      <c r="C12" s="258">
        <v>205549.01361600027</v>
      </c>
      <c r="D12" s="244">
        <f t="shared" si="0"/>
        <v>-0.25793297813983185</v>
      </c>
      <c r="E12" s="246">
        <f t="shared" si="1"/>
        <v>7.8679497005322077E-2</v>
      </c>
      <c r="F12" s="202">
        <f t="shared" si="2"/>
        <v>-2.0294036981126706</v>
      </c>
    </row>
    <row r="13" spans="1:6" ht="11.1" customHeight="1" x14ac:dyDescent="0.25">
      <c r="A13" s="13" t="s">
        <v>82</v>
      </c>
      <c r="B13" s="258">
        <v>92423.704819999999</v>
      </c>
      <c r="C13" s="258">
        <v>160929.69019000005</v>
      </c>
      <c r="D13" s="244">
        <f t="shared" si="0"/>
        <v>0.74121661216047374</v>
      </c>
      <c r="E13" s="246">
        <f t="shared" si="1"/>
        <v>2.6252621835184977E-2</v>
      </c>
      <c r="F13" s="202">
        <f t="shared" si="2"/>
        <v>1.9458879417005885</v>
      </c>
    </row>
    <row r="14" spans="1:6" ht="11.1" customHeight="1" x14ac:dyDescent="0.25">
      <c r="A14" s="13" t="s">
        <v>80</v>
      </c>
      <c r="B14" s="258">
        <v>142364.57137500006</v>
      </c>
      <c r="C14" s="258">
        <v>136688.16591399998</v>
      </c>
      <c r="D14" s="244">
        <f t="shared" si="0"/>
        <v>-3.9872317994397277E-2</v>
      </c>
      <c r="E14" s="246">
        <f t="shared" si="1"/>
        <v>4.0438145844888418E-2</v>
      </c>
      <c r="F14" s="202">
        <f t="shared" si="2"/>
        <v>-0.16123626102312061</v>
      </c>
    </row>
    <row r="15" spans="1:6" ht="11.1" customHeight="1" x14ac:dyDescent="0.25">
      <c r="A15" s="13" t="s">
        <v>179</v>
      </c>
      <c r="B15" s="258">
        <v>98271.293447000004</v>
      </c>
      <c r="C15" s="258">
        <v>121264.62410399993</v>
      </c>
      <c r="D15" s="244">
        <f t="shared" si="0"/>
        <v>0.23397810134045671</v>
      </c>
      <c r="E15" s="246">
        <f t="shared" si="1"/>
        <v>2.7913608409693511E-2</v>
      </c>
      <c r="F15" s="202">
        <f t="shared" si="2"/>
        <v>0.65311730972610926</v>
      </c>
    </row>
    <row r="16" spans="1:6" ht="11.1" customHeight="1" x14ac:dyDescent="0.25">
      <c r="A16" s="13" t="s">
        <v>117</v>
      </c>
      <c r="B16" s="258">
        <v>76506.140801999994</v>
      </c>
      <c r="C16" s="258">
        <v>85087.803110999943</v>
      </c>
      <c r="D16" s="244">
        <f t="shared" si="0"/>
        <v>0.11216958820612222</v>
      </c>
      <c r="E16" s="246">
        <f t="shared" si="1"/>
        <v>2.1731294871331488E-2</v>
      </c>
      <c r="F16" s="202">
        <f t="shared" si="2"/>
        <v>0.24375903969030685</v>
      </c>
    </row>
    <row r="17" spans="1:6" ht="11.1" customHeight="1" x14ac:dyDescent="0.25">
      <c r="A17" s="13" t="s">
        <v>77</v>
      </c>
      <c r="B17" s="258">
        <v>57124.849940999986</v>
      </c>
      <c r="C17" s="258">
        <v>64463.335448999933</v>
      </c>
      <c r="D17" s="244">
        <f t="shared" si="0"/>
        <v>0.12846397873393678</v>
      </c>
      <c r="E17" s="246">
        <f t="shared" si="1"/>
        <v>1.6226108721928655E-2</v>
      </c>
      <c r="F17" s="202">
        <f t="shared" si="2"/>
        <v>0.20844704857883889</v>
      </c>
    </row>
    <row r="18" spans="1:6" ht="11.1" customHeight="1" x14ac:dyDescent="0.25">
      <c r="A18" s="13" t="s">
        <v>72</v>
      </c>
      <c r="B18" s="258">
        <v>63809.226985000001</v>
      </c>
      <c r="C18" s="258">
        <v>49722.927575000002</v>
      </c>
      <c r="D18" s="244">
        <f t="shared" si="0"/>
        <v>-0.22075646541387106</v>
      </c>
      <c r="E18" s="246">
        <f t="shared" si="1"/>
        <v>1.8124782044770294E-2</v>
      </c>
      <c r="F18" s="202">
        <f t="shared" si="2"/>
        <v>-0.40011628206002847</v>
      </c>
    </row>
    <row r="19" spans="1:6" ht="11.1" customHeight="1" x14ac:dyDescent="0.25">
      <c r="A19" s="13" t="s">
        <v>233</v>
      </c>
      <c r="B19" s="258">
        <v>50152.783639000038</v>
      </c>
      <c r="C19" s="258">
        <v>44800.246734999986</v>
      </c>
      <c r="D19" s="244">
        <f t="shared" si="0"/>
        <v>-0.10672462255590109</v>
      </c>
      <c r="E19" s="246">
        <f t="shared" si="1"/>
        <v>1.4245718297278276E-2</v>
      </c>
      <c r="F19" s="202">
        <f t="shared" si="2"/>
        <v>-0.15203689083147179</v>
      </c>
    </row>
    <row r="20" spans="1:6" ht="11.1" customHeight="1" x14ac:dyDescent="0.25">
      <c r="A20" s="13" t="s">
        <v>70</v>
      </c>
      <c r="B20" s="258">
        <v>36579.313698000005</v>
      </c>
      <c r="C20" s="258">
        <v>43580.827173999925</v>
      </c>
      <c r="D20" s="244">
        <f t="shared" si="0"/>
        <v>0.19140636518783927</v>
      </c>
      <c r="E20" s="246">
        <f t="shared" si="1"/>
        <v>1.0390222847855277E-2</v>
      </c>
      <c r="F20" s="202">
        <f t="shared" si="2"/>
        <v>0.19887547887996182</v>
      </c>
    </row>
    <row r="21" spans="1:6" ht="11.1" customHeight="1" x14ac:dyDescent="0.25">
      <c r="A21" s="13" t="s">
        <v>79</v>
      </c>
      <c r="B21" s="258">
        <v>35579.590781999999</v>
      </c>
      <c r="C21" s="258">
        <v>42684.576028000003</v>
      </c>
      <c r="D21" s="244">
        <f t="shared" si="0"/>
        <v>0.19969271961369706</v>
      </c>
      <c r="E21" s="246">
        <f t="shared" si="1"/>
        <v>1.0106255139518646E-2</v>
      </c>
      <c r="F21" s="202">
        <f t="shared" si="2"/>
        <v>0.20181455739203819</v>
      </c>
    </row>
    <row r="22" spans="1:6" ht="11.1" customHeight="1" x14ac:dyDescent="0.25">
      <c r="A22" s="13" t="s">
        <v>78</v>
      </c>
      <c r="B22" s="258">
        <v>38590.175599999988</v>
      </c>
      <c r="C22" s="258">
        <v>42045.380091999992</v>
      </c>
      <c r="D22" s="244">
        <f t="shared" si="0"/>
        <v>8.9535858240562316E-2</v>
      </c>
      <c r="E22" s="246">
        <f t="shared" si="1"/>
        <v>1.0961400958263191E-2</v>
      </c>
      <c r="F22" s="202">
        <f t="shared" si="2"/>
        <v>9.8143844231701707E-2</v>
      </c>
    </row>
    <row r="23" spans="1:6" ht="11.1" customHeight="1" x14ac:dyDescent="0.25">
      <c r="A23" s="13" t="s">
        <v>73</v>
      </c>
      <c r="B23" s="258">
        <v>22465.859567000007</v>
      </c>
      <c r="C23" s="258">
        <v>31944.505526000008</v>
      </c>
      <c r="D23" s="244">
        <f t="shared" si="0"/>
        <v>0.42191334503502098</v>
      </c>
      <c r="E23" s="246">
        <f t="shared" si="1"/>
        <v>6.3813468261574901E-3</v>
      </c>
      <c r="F23" s="202">
        <f t="shared" si="2"/>
        <v>0.2692375385252721</v>
      </c>
    </row>
    <row r="24" spans="1:6" ht="11.1" customHeight="1" x14ac:dyDescent="0.25">
      <c r="A24" s="13" t="s">
        <v>81</v>
      </c>
      <c r="B24" s="258">
        <v>33053.134215000005</v>
      </c>
      <c r="C24" s="258">
        <v>30917.000231000016</v>
      </c>
      <c r="D24" s="244">
        <f t="shared" si="0"/>
        <v>-6.4627274681581581E-2</v>
      </c>
      <c r="E24" s="246">
        <f t="shared" si="1"/>
        <v>9.3886242139282466E-3</v>
      </c>
      <c r="F24" s="202">
        <f t="shared" si="2"/>
        <v>-6.067611959556888E-2</v>
      </c>
    </row>
    <row r="25" spans="1:6" ht="11.1" customHeight="1" x14ac:dyDescent="0.25">
      <c r="A25" s="13" t="s">
        <v>122</v>
      </c>
      <c r="B25" s="258">
        <v>8869.0606839999982</v>
      </c>
      <c r="C25" s="258">
        <v>30683.874870000014</v>
      </c>
      <c r="D25" s="244">
        <f t="shared" si="0"/>
        <v>2.4596532782050384</v>
      </c>
      <c r="E25" s="246">
        <f t="shared" si="1"/>
        <v>2.5192248744390789E-3</v>
      </c>
      <c r="F25" s="202">
        <f t="shared" si="2"/>
        <v>0.61964197209497562</v>
      </c>
    </row>
    <row r="26" spans="1:6" ht="11.1" customHeight="1" x14ac:dyDescent="0.25">
      <c r="A26" s="13" t="s">
        <v>121</v>
      </c>
      <c r="B26" s="258">
        <v>32201.503701000001</v>
      </c>
      <c r="C26" s="258">
        <v>29078.562855999993</v>
      </c>
      <c r="D26" s="244">
        <f t="shared" si="0"/>
        <v>-9.6981211622829466E-2</v>
      </c>
      <c r="E26" s="246">
        <f t="shared" si="1"/>
        <v>9.1467216211801126E-3</v>
      </c>
      <c r="F26" s="202">
        <f t="shared" si="2"/>
        <v>-8.8706014519877835E-2</v>
      </c>
    </row>
    <row r="27" spans="1:6" ht="11.1" customHeight="1" x14ac:dyDescent="0.25">
      <c r="A27" s="13" t="s">
        <v>133</v>
      </c>
      <c r="B27" s="258">
        <v>24300.495300000006</v>
      </c>
      <c r="C27" s="258">
        <v>23128.959409999999</v>
      </c>
      <c r="D27" s="244">
        <f t="shared" si="0"/>
        <v>-4.8210370839643191E-2</v>
      </c>
      <c r="E27" s="246">
        <f t="shared" si="1"/>
        <v>6.9024685253748965E-3</v>
      </c>
      <c r="F27" s="202">
        <f t="shared" si="2"/>
        <v>-3.3277056731728885E-2</v>
      </c>
    </row>
    <row r="28" spans="1:6" ht="11.1" customHeight="1" x14ac:dyDescent="0.25">
      <c r="A28" s="13" t="s">
        <v>137</v>
      </c>
      <c r="B28" s="258">
        <v>13140.061583000006</v>
      </c>
      <c r="C28" s="258">
        <v>21931.916777999981</v>
      </c>
      <c r="D28" s="244">
        <f t="shared" si="0"/>
        <v>0.66908782272181</v>
      </c>
      <c r="E28" s="246">
        <f t="shared" si="1"/>
        <v>3.7323873599459248E-3</v>
      </c>
      <c r="F28" s="202">
        <f t="shared" si="2"/>
        <v>0.24972949322206234</v>
      </c>
    </row>
    <row r="29" spans="1:6" ht="11.1" customHeight="1" x14ac:dyDescent="0.25">
      <c r="A29" s="13" t="s">
        <v>127</v>
      </c>
      <c r="B29" s="258">
        <v>17479.048832000004</v>
      </c>
      <c r="C29" s="258">
        <v>18771.769393999999</v>
      </c>
      <c r="D29" s="244">
        <f t="shared" si="0"/>
        <v>7.3958289974757063E-2</v>
      </c>
      <c r="E29" s="246">
        <f t="shared" si="1"/>
        <v>4.9648611243068306E-3</v>
      </c>
      <c r="F29" s="202">
        <f t="shared" si="2"/>
        <v>3.6719263871588297E-2</v>
      </c>
    </row>
    <row r="30" spans="1:6" ht="11.1" customHeight="1" x14ac:dyDescent="0.25">
      <c r="A30" s="13" t="s">
        <v>230</v>
      </c>
      <c r="B30" s="258">
        <v>37311.423670000004</v>
      </c>
      <c r="C30" s="258">
        <v>18363.946994000016</v>
      </c>
      <c r="D30" s="244">
        <f t="shared" si="0"/>
        <v>-0.50781971879659404</v>
      </c>
      <c r="E30" s="246">
        <f t="shared" si="1"/>
        <v>1.0598176059362167E-2</v>
      </c>
      <c r="F30" s="202">
        <f t="shared" si="2"/>
        <v>-0.53819627862220909</v>
      </c>
    </row>
    <row r="31" spans="1:6" ht="11.1" customHeight="1" x14ac:dyDescent="0.25">
      <c r="A31" s="13" t="s">
        <v>75</v>
      </c>
      <c r="B31" s="258">
        <v>22766.86572300001</v>
      </c>
      <c r="C31" s="258">
        <v>17836.287473000008</v>
      </c>
      <c r="D31" s="244">
        <f t="shared" si="0"/>
        <v>-0.21656816137932122</v>
      </c>
      <c r="E31" s="246">
        <f t="shared" si="1"/>
        <v>6.4668465450761457E-3</v>
      </c>
      <c r="F31" s="202">
        <f t="shared" si="2"/>
        <v>-0.14005130661893567</v>
      </c>
    </row>
    <row r="32" spans="1:6" ht="11.1" customHeight="1" x14ac:dyDescent="0.25">
      <c r="A32" s="13" t="s">
        <v>128</v>
      </c>
      <c r="B32" s="258">
        <v>15580.311102999998</v>
      </c>
      <c r="C32" s="258">
        <v>15267.284128999998</v>
      </c>
      <c r="D32" s="244">
        <f t="shared" si="0"/>
        <v>-2.0091188932660486E-2</v>
      </c>
      <c r="E32" s="246">
        <f t="shared" si="1"/>
        <v>4.4255314830560881E-3</v>
      </c>
      <c r="F32" s="202">
        <f t="shared" si="2"/>
        <v>-8.8914189153517023E-3</v>
      </c>
    </row>
    <row r="33" spans="1:6" ht="11.1" customHeight="1" x14ac:dyDescent="0.25">
      <c r="A33" s="13" t="s">
        <v>138</v>
      </c>
      <c r="B33" s="258">
        <v>17093.420293000006</v>
      </c>
      <c r="C33" s="258">
        <v>14720.304160000002</v>
      </c>
      <c r="D33" s="244">
        <f t="shared" si="0"/>
        <v>-0.13883214080752637</v>
      </c>
      <c r="E33" s="246">
        <f t="shared" si="1"/>
        <v>4.8553247210330339E-3</v>
      </c>
      <c r="F33" s="202">
        <f t="shared" si="2"/>
        <v>-6.7407512533672193E-2</v>
      </c>
    </row>
    <row r="34" spans="1:6" ht="11.1" customHeight="1" x14ac:dyDescent="0.25">
      <c r="A34" s="13" t="s">
        <v>120</v>
      </c>
      <c r="B34" s="258">
        <v>16820.620195000007</v>
      </c>
      <c r="C34" s="258">
        <v>14572.383731000016</v>
      </c>
      <c r="D34" s="244">
        <f t="shared" si="0"/>
        <v>-0.13365954631496213</v>
      </c>
      <c r="E34" s="246">
        <f t="shared" si="1"/>
        <v>4.7778368317156431E-3</v>
      </c>
      <c r="F34" s="202">
        <f t="shared" si="2"/>
        <v>-6.386035032940289E-2</v>
      </c>
    </row>
    <row r="35" spans="1:6" ht="11.1" customHeight="1" x14ac:dyDescent="0.25">
      <c r="A35" s="13" t="s">
        <v>71</v>
      </c>
      <c r="B35" s="258">
        <v>25137.568062000013</v>
      </c>
      <c r="C35" s="258">
        <v>13257.170804999989</v>
      </c>
      <c r="D35" s="244">
        <f t="shared" si="0"/>
        <v>-0.47261521988514854</v>
      </c>
      <c r="E35" s="246">
        <f t="shared" si="1"/>
        <v>7.140236040885318E-3</v>
      </c>
      <c r="F35" s="202">
        <f t="shared" si="2"/>
        <v>-0.33745842264948772</v>
      </c>
    </row>
    <row r="36" spans="1:6" ht="11.1" customHeight="1" x14ac:dyDescent="0.25">
      <c r="A36" s="13" t="s">
        <v>119</v>
      </c>
      <c r="B36" s="258">
        <v>11389.318556000013</v>
      </c>
      <c r="C36" s="258">
        <v>13053.975099999994</v>
      </c>
      <c r="D36" s="244">
        <f t="shared" si="0"/>
        <v>0.14615945070067626</v>
      </c>
      <c r="E36" s="246">
        <f t="shared" si="1"/>
        <v>3.2350950829491253E-3</v>
      </c>
      <c r="F36" s="202">
        <f t="shared" si="2"/>
        <v>4.7283972028830286E-2</v>
      </c>
    </row>
    <row r="37" spans="1:6" ht="11.1" customHeight="1" x14ac:dyDescent="0.25">
      <c r="A37" s="13" t="s">
        <v>140</v>
      </c>
      <c r="B37" s="258">
        <v>9996.77376</v>
      </c>
      <c r="C37" s="258">
        <v>10382.693369999999</v>
      </c>
      <c r="D37" s="244">
        <f t="shared" si="0"/>
        <v>3.8604415711014362E-2</v>
      </c>
      <c r="E37" s="246">
        <f t="shared" si="1"/>
        <v>2.8395477286297798E-3</v>
      </c>
      <c r="F37" s="202">
        <f t="shared" si="2"/>
        <v>1.0961908094729061E-2</v>
      </c>
    </row>
    <row r="38" spans="1:6" ht="11.1" customHeight="1" x14ac:dyDescent="0.25">
      <c r="A38" s="13" t="s">
        <v>190</v>
      </c>
      <c r="B38" s="258">
        <v>5091.7763160000004</v>
      </c>
      <c r="C38" s="258">
        <v>9483.5763700000007</v>
      </c>
      <c r="D38" s="244">
        <f t="shared" si="0"/>
        <v>0.86252808085845212</v>
      </c>
      <c r="E38" s="246">
        <f t="shared" si="1"/>
        <v>1.4463007986277275E-3</v>
      </c>
      <c r="F38" s="202">
        <f t="shared" si="2"/>
        <v>0.12474750521844205</v>
      </c>
    </row>
    <row r="39" spans="1:6" ht="11.1" customHeight="1" x14ac:dyDescent="0.25">
      <c r="A39" s="13" t="s">
        <v>231</v>
      </c>
      <c r="B39" s="258">
        <v>7134.986128999999</v>
      </c>
      <c r="C39" s="258">
        <v>9171.2742520000011</v>
      </c>
      <c r="D39" s="244">
        <f t="shared" si="0"/>
        <v>0.28539482574795105</v>
      </c>
      <c r="E39" s="246">
        <f t="shared" si="1"/>
        <v>2.0266672171249511E-3</v>
      </c>
      <c r="F39" s="202">
        <f t="shared" si="2"/>
        <v>5.7840033728046025E-2</v>
      </c>
    </row>
    <row r="40" spans="1:6" ht="11.1" customHeight="1" x14ac:dyDescent="0.25">
      <c r="A40" s="13" t="s">
        <v>139</v>
      </c>
      <c r="B40" s="258">
        <v>9908.2091679999994</v>
      </c>
      <c r="C40" s="258">
        <v>7764.5473520000005</v>
      </c>
      <c r="D40" s="244">
        <f t="shared" si="0"/>
        <v>-0.2163520954849506</v>
      </c>
      <c r="E40" s="246">
        <f t="shared" si="1"/>
        <v>2.8143912739486822E-3</v>
      </c>
      <c r="F40" s="202">
        <f t="shared" si="2"/>
        <v>-6.0889944963335704E-2</v>
      </c>
    </row>
    <row r="41" spans="1:6" ht="11.1" customHeight="1" x14ac:dyDescent="0.25">
      <c r="A41" s="13" t="s">
        <v>125</v>
      </c>
      <c r="B41" s="258">
        <v>6186.7964579999998</v>
      </c>
      <c r="C41" s="258">
        <v>6880.4197379999996</v>
      </c>
      <c r="D41" s="244">
        <f t="shared" si="0"/>
        <v>0.1121134798451453</v>
      </c>
      <c r="E41" s="246">
        <f t="shared" si="1"/>
        <v>1.7573373421835513E-3</v>
      </c>
      <c r="F41" s="202">
        <f t="shared" si="2"/>
        <v>1.9702120469401681E-2</v>
      </c>
    </row>
    <row r="42" spans="1:6" ht="11.1" customHeight="1" x14ac:dyDescent="0.25">
      <c r="A42" s="13" t="s">
        <v>131</v>
      </c>
      <c r="B42" s="258">
        <v>3140.0087480000002</v>
      </c>
      <c r="C42" s="258">
        <v>5504.9683340000011</v>
      </c>
      <c r="D42" s="244">
        <f t="shared" si="0"/>
        <v>0.75316974435384632</v>
      </c>
      <c r="E42" s="246">
        <f t="shared" si="1"/>
        <v>8.9190822182426172E-4</v>
      </c>
      <c r="F42" s="202">
        <f t="shared" si="2"/>
        <v>6.7175828741847285E-2</v>
      </c>
    </row>
    <row r="43" spans="1:6" ht="11.1" customHeight="1" x14ac:dyDescent="0.25">
      <c r="A43" s="13" t="s">
        <v>184</v>
      </c>
      <c r="B43" s="258">
        <v>5261.150177999999</v>
      </c>
      <c r="C43" s="258">
        <v>4917.6528719999997</v>
      </c>
      <c r="D43" s="244">
        <f t="shared" si="0"/>
        <v>-6.5289393835660903E-2</v>
      </c>
      <c r="E43" s="246">
        <f t="shared" si="1"/>
        <v>1.4944108365937511E-3</v>
      </c>
      <c r="F43" s="202">
        <f t="shared" si="2"/>
        <v>-9.7569177662648904E-3</v>
      </c>
    </row>
    <row r="44" spans="1:6" ht="11.1" customHeight="1" x14ac:dyDescent="0.25">
      <c r="A44" s="13" t="s">
        <v>123</v>
      </c>
      <c r="B44" s="258">
        <v>4731.7874790000005</v>
      </c>
      <c r="C44" s="258">
        <v>4352.6222749999997</v>
      </c>
      <c r="D44" s="244">
        <f t="shared" si="0"/>
        <v>-8.0131494848989293E-2</v>
      </c>
      <c r="E44" s="246">
        <f t="shared" si="1"/>
        <v>1.344047260738777E-3</v>
      </c>
      <c r="F44" s="202">
        <f t="shared" si="2"/>
        <v>-1.0770051615068749E-2</v>
      </c>
    </row>
    <row r="45" spans="1:6" ht="11.1" customHeight="1" x14ac:dyDescent="0.25">
      <c r="A45" s="13" t="s">
        <v>317</v>
      </c>
      <c r="B45" s="258">
        <v>1160.726838</v>
      </c>
      <c r="C45" s="258">
        <v>3996.7871189999996</v>
      </c>
      <c r="D45" s="244">
        <f t="shared" si="0"/>
        <v>2.4433485882748234</v>
      </c>
      <c r="E45" s="246">
        <f t="shared" si="1"/>
        <v>3.2970029486818422E-4</v>
      </c>
      <c r="F45" s="202">
        <f t="shared" si="2"/>
        <v>8.0557275001997095E-2</v>
      </c>
    </row>
    <row r="46" spans="1:6" ht="11.1" customHeight="1" x14ac:dyDescent="0.25">
      <c r="A46" s="13" t="s">
        <v>141</v>
      </c>
      <c r="B46" s="258">
        <v>6876.7086900000013</v>
      </c>
      <c r="C46" s="258">
        <v>3361.2817390000014</v>
      </c>
      <c r="D46" s="244">
        <f t="shared" si="0"/>
        <v>-0.51120777532892692</v>
      </c>
      <c r="E46" s="246">
        <f t="shared" si="1"/>
        <v>1.9533044370045015E-3</v>
      </c>
      <c r="F46" s="202">
        <f t="shared" si="2"/>
        <v>-9.9854441578119318E-2</v>
      </c>
    </row>
    <row r="47" spans="1:6" ht="11.1" customHeight="1" x14ac:dyDescent="0.25">
      <c r="A47" s="13" t="s">
        <v>241</v>
      </c>
      <c r="B47" s="258">
        <v>2713.7923970000002</v>
      </c>
      <c r="C47" s="258">
        <v>2720.2828170000003</v>
      </c>
      <c r="D47" s="244">
        <f t="shared" si="0"/>
        <v>2.3916420457124055E-3</v>
      </c>
      <c r="E47" s="246">
        <f t="shared" si="1"/>
        <v>7.7084299613819774E-4</v>
      </c>
      <c r="F47" s="202">
        <f t="shared" si="2"/>
        <v>1.8435805202070391E-4</v>
      </c>
    </row>
    <row r="48" spans="1:6" ht="11.1" customHeight="1" x14ac:dyDescent="0.25">
      <c r="A48" s="13" t="s">
        <v>76</v>
      </c>
      <c r="B48" s="258">
        <v>2506.3558489999982</v>
      </c>
      <c r="C48" s="258">
        <v>2662.4442490000001</v>
      </c>
      <c r="D48" s="244">
        <f t="shared" si="0"/>
        <v>6.2277030638837383E-2</v>
      </c>
      <c r="E48" s="246">
        <f t="shared" si="1"/>
        <v>7.1192138874271252E-4</v>
      </c>
      <c r="F48" s="202">
        <f t="shared" si="2"/>
        <v>4.4336350139173569E-3</v>
      </c>
    </row>
    <row r="49" spans="1:6" ht="11.1" customHeight="1" x14ac:dyDescent="0.25">
      <c r="A49" s="13" t="s">
        <v>326</v>
      </c>
      <c r="B49" s="258">
        <v>1109.2027220000002</v>
      </c>
      <c r="C49" s="258">
        <v>1863.3761360000001</v>
      </c>
      <c r="D49" s="244">
        <f t="shared" si="0"/>
        <v>0.67992387598918969</v>
      </c>
      <c r="E49" s="246">
        <f t="shared" si="1"/>
        <v>3.1506505453266051E-4</v>
      </c>
      <c r="F49" s="202">
        <f t="shared" si="2"/>
        <v>2.1422025306659195E-2</v>
      </c>
    </row>
    <row r="50" spans="1:6" ht="11.1" customHeight="1" x14ac:dyDescent="0.25">
      <c r="A50" s="13" t="s">
        <v>183</v>
      </c>
      <c r="B50" s="258">
        <v>1627.8739399999999</v>
      </c>
      <c r="C50" s="258">
        <v>1851.8224110000001</v>
      </c>
      <c r="D50" s="244">
        <f t="shared" si="0"/>
        <v>0.13757113834011014</v>
      </c>
      <c r="E50" s="246">
        <f t="shared" si="1"/>
        <v>4.6239175355936138E-4</v>
      </c>
      <c r="F50" s="202">
        <f t="shared" si="2"/>
        <v>6.3611759896241024E-3</v>
      </c>
    </row>
    <row r="51" spans="1:6" ht="11.1" customHeight="1" x14ac:dyDescent="0.25">
      <c r="A51" s="13" t="s">
        <v>232</v>
      </c>
      <c r="B51" s="258">
        <v>470.71401300000008</v>
      </c>
      <c r="C51" s="258">
        <v>1766.3483879999999</v>
      </c>
      <c r="D51" s="244">
        <f t="shared" si="0"/>
        <v>2.7524873685882802</v>
      </c>
      <c r="E51" s="246">
        <f t="shared" si="1"/>
        <v>1.3370462696640629E-4</v>
      </c>
      <c r="F51" s="202">
        <f t="shared" si="2"/>
        <v>3.6802029684684129E-2</v>
      </c>
    </row>
    <row r="52" spans="1:6" ht="11.1" customHeight="1" x14ac:dyDescent="0.25">
      <c r="A52" s="13" t="s">
        <v>318</v>
      </c>
      <c r="B52" s="258">
        <v>984.32985699999995</v>
      </c>
      <c r="C52" s="258">
        <v>1742.7523939999996</v>
      </c>
      <c r="D52" s="244">
        <f>IFERROR(((C52/B52-1)),"")</f>
        <v>0.77049632458725648</v>
      </c>
      <c r="E52" s="246">
        <f t="shared" si="1"/>
        <v>2.795953651417661E-4</v>
      </c>
      <c r="F52" s="202">
        <f t="shared" si="2"/>
        <v>2.1542720121336269E-2</v>
      </c>
    </row>
    <row r="53" spans="1:6" ht="11.1" customHeight="1" x14ac:dyDescent="0.25">
      <c r="A53" s="13" t="s">
        <v>181</v>
      </c>
      <c r="B53" s="258">
        <v>812.53456499999993</v>
      </c>
      <c r="C53" s="258">
        <v>1376.5621019999999</v>
      </c>
      <c r="D53" s="244">
        <f t="shared" si="0"/>
        <v>0.69415820728808009</v>
      </c>
      <c r="E53" s="246">
        <f t="shared" si="1"/>
        <v>2.3079752866978317E-4</v>
      </c>
      <c r="F53" s="202">
        <f t="shared" si="2"/>
        <v>1.6020999874793593E-2</v>
      </c>
    </row>
    <row r="54" spans="1:6" ht="11.1" customHeight="1" x14ac:dyDescent="0.25">
      <c r="A54" s="13" t="s">
        <v>316</v>
      </c>
      <c r="B54" s="258">
        <v>1127.1574969999999</v>
      </c>
      <c r="C54" s="258">
        <v>1373.6131640000001</v>
      </c>
      <c r="D54" s="244">
        <f t="shared" si="0"/>
        <v>0.21865237791165604</v>
      </c>
      <c r="E54" s="246">
        <f t="shared" si="1"/>
        <v>3.2016504396858308E-4</v>
      </c>
      <c r="F54" s="202">
        <f t="shared" si="2"/>
        <v>7.0004848187920606E-3</v>
      </c>
    </row>
    <row r="55" spans="1:6" ht="11.1" customHeight="1" x14ac:dyDescent="0.25">
      <c r="A55" s="13" t="s">
        <v>124</v>
      </c>
      <c r="B55" s="258">
        <v>1200.6774819999998</v>
      </c>
      <c r="C55" s="258">
        <v>1371.0075280000001</v>
      </c>
      <c r="D55" s="244">
        <f t="shared" si="0"/>
        <v>0.1418616144247804</v>
      </c>
      <c r="E55" s="246">
        <f t="shared" si="1"/>
        <v>3.4104813199553922E-4</v>
      </c>
      <c r="F55" s="202">
        <f t="shared" si="2"/>
        <v>4.8381638601442799E-3</v>
      </c>
    </row>
    <row r="56" spans="1:6" ht="11.1" customHeight="1" x14ac:dyDescent="0.25">
      <c r="A56" s="13" t="s">
        <v>346</v>
      </c>
      <c r="B56" s="258">
        <v>491.69630800000004</v>
      </c>
      <c r="C56" s="258">
        <v>1265.8841179999997</v>
      </c>
      <c r="D56" s="244">
        <f t="shared" si="0"/>
        <v>1.5745243505062065</v>
      </c>
      <c r="E56" s="246">
        <f t="shared" si="1"/>
        <v>1.3966457259877499E-4</v>
      </c>
      <c r="F56" s="202">
        <f t="shared" si="2"/>
        <v>2.1990527045981312E-2</v>
      </c>
    </row>
    <row r="57" spans="1:6" ht="11.1" customHeight="1" x14ac:dyDescent="0.25">
      <c r="A57" s="13" t="s">
        <v>191</v>
      </c>
      <c r="B57" s="258">
        <v>2890.1205690000002</v>
      </c>
      <c r="C57" s="258">
        <v>1240.7180630000003</v>
      </c>
      <c r="D57" s="244">
        <f t="shared" si="0"/>
        <v>-0.57070370132367998</v>
      </c>
      <c r="E57" s="246">
        <f t="shared" si="1"/>
        <v>8.2092838091498007E-4</v>
      </c>
      <c r="F57" s="202">
        <f t="shared" si="2"/>
        <v>-4.6850686550983497E-2</v>
      </c>
    </row>
    <row r="58" spans="1:6" ht="11.1" customHeight="1" x14ac:dyDescent="0.25">
      <c r="A58" s="203" t="s">
        <v>18</v>
      </c>
      <c r="B58" s="259">
        <v>37695.743273999993</v>
      </c>
      <c r="C58" s="259">
        <v>12454.368913000002</v>
      </c>
      <c r="D58" s="245">
        <f t="shared" si="0"/>
        <v>-0.66960808220512802</v>
      </c>
      <c r="E58" s="247">
        <f t="shared" si="1"/>
        <v>1.0707340664344292E-2</v>
      </c>
      <c r="F58" s="205">
        <f t="shared" si="2"/>
        <v>-0.71697218477685631</v>
      </c>
    </row>
    <row r="59" spans="1:6" ht="8.1" customHeight="1" x14ac:dyDescent="0.2">
      <c r="A59" s="8" t="s">
        <v>375</v>
      </c>
      <c r="B59" s="21"/>
      <c r="C59" s="21"/>
      <c r="D59" s="21"/>
      <c r="E59" s="21"/>
      <c r="F59" s="21"/>
    </row>
    <row r="60" spans="1:6" ht="8.1" customHeight="1" x14ac:dyDescent="0.2">
      <c r="A60" s="11" t="s">
        <v>20</v>
      </c>
      <c r="B60" s="21"/>
      <c r="C60" s="21"/>
      <c r="D60" s="21"/>
      <c r="E60" s="21"/>
      <c r="F60" s="21"/>
    </row>
    <row r="61" spans="1:6" ht="8.1" customHeight="1" x14ac:dyDescent="0.2">
      <c r="A61" s="11" t="s">
        <v>228</v>
      </c>
      <c r="B61" s="11"/>
      <c r="C61" s="11"/>
      <c r="D61" s="11"/>
      <c r="E61" s="11"/>
      <c r="F61" s="11"/>
    </row>
  </sheetData>
  <mergeCells count="3">
    <mergeCell ref="B4:C4"/>
    <mergeCell ref="F4:F5"/>
    <mergeCell ref="A4:A5"/>
  </mergeCells>
  <phoneticPr fontId="11" type="noConversion"/>
  <conditionalFormatting sqref="B8:F58">
    <cfRule type="containsBlanks" dxfId="53" priority="1">
      <formula>LEN(TRIM(B8))=0</formula>
    </cfRule>
  </conditionalFormatting>
  <pageMargins left="0.75" right="0.75" top="1" bottom="1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J512"/>
  <sheetViews>
    <sheetView showGridLines="0" zoomScaleNormal="100" zoomScalePageLayoutView="150" workbookViewId="0">
      <selection sqref="A1:H60"/>
    </sheetView>
  </sheetViews>
  <sheetFormatPr baseColWidth="10" defaultColWidth="11.42578125" defaultRowHeight="13.5" x14ac:dyDescent="0.25"/>
  <cols>
    <col min="1" max="1" width="13.85546875" style="23" customWidth="1"/>
    <col min="2" max="3" width="7.42578125" style="23" customWidth="1"/>
    <col min="4" max="4" width="7.7109375" style="23" customWidth="1"/>
    <col min="5" max="5" width="8" style="23" customWidth="1"/>
    <col min="6" max="6" width="8.140625" style="23" customWidth="1"/>
    <col min="7" max="7" width="8.7109375" style="23" customWidth="1"/>
    <col min="8" max="8" width="6.42578125" style="23" customWidth="1"/>
    <col min="9" max="9" width="11.42578125" style="23"/>
    <col min="10" max="10" width="11.42578125" style="133"/>
    <col min="11" max="16384" width="11.42578125" style="23"/>
  </cols>
  <sheetData>
    <row r="1" spans="1:10" s="70" customFormat="1" ht="15" customHeight="1" x14ac:dyDescent="0.25">
      <c r="A1" s="81" t="s">
        <v>402</v>
      </c>
      <c r="B1" s="81"/>
      <c r="C1" s="81"/>
      <c r="D1" s="81"/>
      <c r="E1" s="81"/>
      <c r="F1" s="81"/>
      <c r="J1" s="146"/>
    </row>
    <row r="2" spans="1:10" ht="4.3499999999999996" customHeight="1" x14ac:dyDescent="0.25"/>
    <row r="3" spans="1:10" ht="14.1" customHeight="1" x14ac:dyDescent="0.25">
      <c r="A3" s="297" t="s">
        <v>23</v>
      </c>
      <c r="B3" s="297" t="s">
        <v>14</v>
      </c>
      <c r="C3" s="297"/>
      <c r="D3" s="297"/>
      <c r="E3" s="297" t="s">
        <v>54</v>
      </c>
      <c r="F3" s="297"/>
      <c r="G3" s="297"/>
      <c r="H3" s="297"/>
    </row>
    <row r="4" spans="1:10" ht="25.5" x14ac:dyDescent="0.25">
      <c r="A4" s="297"/>
      <c r="B4" s="167">
        <v>2023</v>
      </c>
      <c r="C4" s="168" t="s">
        <v>323</v>
      </c>
      <c r="D4" s="178" t="s">
        <v>329</v>
      </c>
      <c r="E4" s="167">
        <v>2023</v>
      </c>
      <c r="F4" s="168" t="s">
        <v>323</v>
      </c>
      <c r="G4" s="178" t="s">
        <v>329</v>
      </c>
      <c r="H4" s="178" t="s">
        <v>333</v>
      </c>
    </row>
    <row r="5" spans="1:10" ht="16.350000000000001" customHeight="1" x14ac:dyDescent="0.25">
      <c r="A5" s="298" t="s">
        <v>44</v>
      </c>
      <c r="B5" s="298"/>
      <c r="C5" s="298"/>
      <c r="D5" s="298"/>
      <c r="E5" s="260">
        <f>SUM(E7:E57)</f>
        <v>3520551.4100740016</v>
      </c>
      <c r="F5" s="260">
        <f>SUM(F7:F57)</f>
        <v>3296912.7317610001</v>
      </c>
      <c r="G5" s="261">
        <f>(F5/E5-1)*100</f>
        <v>-6.3523764394709081</v>
      </c>
      <c r="H5" s="262">
        <f>SUM($H$7:$H$57)</f>
        <v>1</v>
      </c>
      <c r="I5" s="5"/>
      <c r="J5" s="144"/>
    </row>
    <row r="6" spans="1:10" ht="3" customHeight="1" x14ac:dyDescent="0.25">
      <c r="A6" s="42"/>
      <c r="B6" s="1"/>
      <c r="C6" s="1"/>
      <c r="D6" s="1"/>
      <c r="E6" s="110"/>
      <c r="F6" s="110"/>
      <c r="G6" s="243"/>
      <c r="H6" s="243"/>
      <c r="I6" s="5"/>
      <c r="J6" s="144"/>
    </row>
    <row r="7" spans="1:10" ht="12" customHeight="1" x14ac:dyDescent="0.25">
      <c r="A7" s="3" t="s">
        <v>86</v>
      </c>
      <c r="B7" s="138">
        <v>1751288.103356001</v>
      </c>
      <c r="C7" s="138">
        <v>2497190.6448629964</v>
      </c>
      <c r="D7" s="268">
        <f>IFERROR(((C7/B7-1)),"")</f>
        <v>0.4259165240017444</v>
      </c>
      <c r="E7" s="159">
        <v>885701.31031400058</v>
      </c>
      <c r="F7" s="159">
        <v>850594.2644199999</v>
      </c>
      <c r="G7" s="263">
        <f>IFERROR(((F7/E7-1)),"")</f>
        <v>-3.9637567975996824E-2</v>
      </c>
      <c r="H7" s="264">
        <f>(F7/$F$5)</f>
        <v>0.25799720333078602</v>
      </c>
    </row>
    <row r="8" spans="1:10" ht="12" customHeight="1" x14ac:dyDescent="0.25">
      <c r="A8" s="3" t="s">
        <v>69</v>
      </c>
      <c r="B8" s="138">
        <v>595624.41489399923</v>
      </c>
      <c r="C8" s="138">
        <v>302659.9125689998</v>
      </c>
      <c r="D8" s="268">
        <f t="shared" ref="D8:D57" si="0">IFERROR(((C8/B8-1)),"")</f>
        <v>-0.49186113765524053</v>
      </c>
      <c r="E8" s="160">
        <v>554532.70697499916</v>
      </c>
      <c r="F8" s="160">
        <v>414334.59567999886</v>
      </c>
      <c r="G8" s="263">
        <f t="shared" ref="G8:G57" si="1">IFERROR(((F8/E8-1)),"")</f>
        <v>-0.252822077997504</v>
      </c>
      <c r="H8" s="264">
        <f t="shared" ref="H8:H57" si="2">(F8/$F$5)</f>
        <v>0.1256735101564814</v>
      </c>
      <c r="J8" s="144"/>
    </row>
    <row r="9" spans="1:10" ht="12" customHeight="1" x14ac:dyDescent="0.25">
      <c r="A9" s="3" t="s">
        <v>84</v>
      </c>
      <c r="B9" s="138">
        <v>813975.55248699978</v>
      </c>
      <c r="C9" s="138">
        <v>883301.52173099935</v>
      </c>
      <c r="D9" s="268">
        <f t="shared" si="0"/>
        <v>8.5169596349893739E-2</v>
      </c>
      <c r="E9" s="160">
        <v>361036.95163199998</v>
      </c>
      <c r="F9" s="160">
        <v>337534.30058600043</v>
      </c>
      <c r="G9" s="263">
        <f t="shared" si="1"/>
        <v>-6.5097633191727899E-2</v>
      </c>
      <c r="H9" s="264">
        <f t="shared" si="2"/>
        <v>0.10237890051936897</v>
      </c>
      <c r="J9" s="144"/>
    </row>
    <row r="10" spans="1:10" ht="12" customHeight="1" x14ac:dyDescent="0.25">
      <c r="A10" s="3" t="s">
        <v>85</v>
      </c>
      <c r="B10" s="138">
        <v>537351.37777099991</v>
      </c>
      <c r="C10" s="138">
        <v>565120.47622099984</v>
      </c>
      <c r="D10" s="268">
        <f t="shared" si="0"/>
        <v>5.1677728203079365E-2</v>
      </c>
      <c r="E10" s="160">
        <v>340155.76221700036</v>
      </c>
      <c r="F10" s="160">
        <v>306600.03592600027</v>
      </c>
      <c r="G10" s="263">
        <f t="shared" si="1"/>
        <v>-9.8648119532937395E-2</v>
      </c>
      <c r="H10" s="264">
        <f t="shared" si="2"/>
        <v>9.2996102982147819E-2</v>
      </c>
      <c r="J10" s="144"/>
    </row>
    <row r="11" spans="1:10" ht="12" customHeight="1" x14ac:dyDescent="0.25">
      <c r="A11" s="3" t="s">
        <v>83</v>
      </c>
      <c r="B11" s="138">
        <v>252821.27170399981</v>
      </c>
      <c r="C11" s="138">
        <v>120631.39131599982</v>
      </c>
      <c r="D11" s="268">
        <f t="shared" si="0"/>
        <v>-0.5228590122067196</v>
      </c>
      <c r="E11" s="160">
        <v>276995.21412599983</v>
      </c>
      <c r="F11" s="160">
        <v>205549.01361600027</v>
      </c>
      <c r="G11" s="263">
        <f t="shared" si="1"/>
        <v>-0.25793297813983185</v>
      </c>
      <c r="H11" s="264">
        <f t="shared" si="2"/>
        <v>6.2345906713220496E-2</v>
      </c>
    </row>
    <row r="12" spans="1:10" ht="12" customHeight="1" x14ac:dyDescent="0.25">
      <c r="A12" s="3" t="s">
        <v>80</v>
      </c>
      <c r="B12" s="138">
        <v>104858.89980200025</v>
      </c>
      <c r="C12" s="138">
        <v>108940.75552399986</v>
      </c>
      <c r="D12" s="268">
        <f t="shared" si="0"/>
        <v>3.8927127117556859E-2</v>
      </c>
      <c r="E12" s="160">
        <v>142364.57137500006</v>
      </c>
      <c r="F12" s="160">
        <v>136688.16591399998</v>
      </c>
      <c r="G12" s="263">
        <f t="shared" si="1"/>
        <v>-3.9872317994397277E-2</v>
      </c>
      <c r="H12" s="264">
        <f t="shared" si="2"/>
        <v>4.1459443132117697E-2</v>
      </c>
    </row>
    <row r="13" spans="1:10" ht="12" customHeight="1" x14ac:dyDescent="0.25">
      <c r="A13" s="3" t="s">
        <v>179</v>
      </c>
      <c r="B13" s="138">
        <v>33252.874838999975</v>
      </c>
      <c r="C13" s="138">
        <v>41578.323598999952</v>
      </c>
      <c r="D13" s="268">
        <f t="shared" si="0"/>
        <v>0.25036778926060377</v>
      </c>
      <c r="E13" s="160">
        <v>98271.293447000004</v>
      </c>
      <c r="F13" s="160">
        <v>121264.62410399993</v>
      </c>
      <c r="G13" s="263">
        <f t="shared" si="1"/>
        <v>0.23397810134045671</v>
      </c>
      <c r="H13" s="264">
        <f t="shared" si="2"/>
        <v>3.6781265981289141E-2</v>
      </c>
    </row>
    <row r="14" spans="1:10" ht="12" customHeight="1" x14ac:dyDescent="0.25">
      <c r="A14" s="3" t="s">
        <v>82</v>
      </c>
      <c r="B14" s="138">
        <v>208589.21226999999</v>
      </c>
      <c r="C14" s="138">
        <v>288524.09869899985</v>
      </c>
      <c r="D14" s="268">
        <f t="shared" si="0"/>
        <v>0.38321678076779597</v>
      </c>
      <c r="E14" s="160">
        <v>92423.704819999999</v>
      </c>
      <c r="F14" s="160">
        <v>160929.69019000005</v>
      </c>
      <c r="G14" s="263">
        <f t="shared" si="1"/>
        <v>0.74121661216047374</v>
      </c>
      <c r="H14" s="264">
        <f t="shared" si="2"/>
        <v>4.8812238382798107E-2</v>
      </c>
    </row>
    <row r="15" spans="1:10" ht="12" customHeight="1" x14ac:dyDescent="0.25">
      <c r="A15" s="3" t="s">
        <v>117</v>
      </c>
      <c r="B15" s="138">
        <v>52284.350303000028</v>
      </c>
      <c r="C15" s="138">
        <v>43489.606052000003</v>
      </c>
      <c r="D15" s="268">
        <f t="shared" si="0"/>
        <v>-0.16820987924746944</v>
      </c>
      <c r="E15" s="160">
        <v>76506.140801999994</v>
      </c>
      <c r="F15" s="160">
        <v>85087.803110999943</v>
      </c>
      <c r="G15" s="263">
        <f t="shared" si="1"/>
        <v>0.11216958820612222</v>
      </c>
      <c r="H15" s="264">
        <f t="shared" si="2"/>
        <v>2.5808327375881578E-2</v>
      </c>
    </row>
    <row r="16" spans="1:10" ht="12" customHeight="1" x14ac:dyDescent="0.25">
      <c r="A16" s="3" t="s">
        <v>72</v>
      </c>
      <c r="B16" s="138">
        <v>50307.332911999991</v>
      </c>
      <c r="C16" s="138">
        <v>31130.489230999992</v>
      </c>
      <c r="D16" s="268">
        <f t="shared" si="0"/>
        <v>-0.38119380557393212</v>
      </c>
      <c r="E16" s="160">
        <v>63809.226985000001</v>
      </c>
      <c r="F16" s="160">
        <v>49722.927575000002</v>
      </c>
      <c r="G16" s="263">
        <f t="shared" si="1"/>
        <v>-0.22075646541387106</v>
      </c>
      <c r="H16" s="264">
        <f t="shared" si="2"/>
        <v>1.5081663246949576E-2</v>
      </c>
    </row>
    <row r="17" spans="1:8" ht="12" customHeight="1" x14ac:dyDescent="0.25">
      <c r="A17" s="3" t="s">
        <v>77</v>
      </c>
      <c r="B17" s="138">
        <v>27596.209122000011</v>
      </c>
      <c r="C17" s="138">
        <v>31534.669729000027</v>
      </c>
      <c r="D17" s="268">
        <f t="shared" si="0"/>
        <v>0.1427174504146016</v>
      </c>
      <c r="E17" s="160">
        <v>57124.849940999986</v>
      </c>
      <c r="F17" s="160">
        <v>64463.335448999933</v>
      </c>
      <c r="G17" s="263">
        <f t="shared" si="1"/>
        <v>0.12846397873393678</v>
      </c>
      <c r="H17" s="264">
        <f t="shared" si="2"/>
        <v>1.9552636267253499E-2</v>
      </c>
    </row>
    <row r="18" spans="1:8" ht="12" customHeight="1" x14ac:dyDescent="0.25">
      <c r="A18" s="3" t="s">
        <v>233</v>
      </c>
      <c r="B18" s="138">
        <v>17683.02417300002</v>
      </c>
      <c r="C18" s="138">
        <v>16256.315188999992</v>
      </c>
      <c r="D18" s="268">
        <f t="shared" si="0"/>
        <v>-8.0682408735178401E-2</v>
      </c>
      <c r="E18" s="160">
        <v>50152.783639000038</v>
      </c>
      <c r="F18" s="160">
        <v>44800.246734999986</v>
      </c>
      <c r="G18" s="263">
        <f t="shared" si="1"/>
        <v>-0.10672462255590109</v>
      </c>
      <c r="H18" s="264">
        <f t="shared" si="2"/>
        <v>1.3588544914584548E-2</v>
      </c>
    </row>
    <row r="19" spans="1:8" ht="12" customHeight="1" x14ac:dyDescent="0.25">
      <c r="A19" s="3" t="s">
        <v>78</v>
      </c>
      <c r="B19" s="138">
        <v>59046.391266000006</v>
      </c>
      <c r="C19" s="138">
        <v>52742.169032000005</v>
      </c>
      <c r="D19" s="268">
        <f t="shared" si="0"/>
        <v>-0.10676727398292485</v>
      </c>
      <c r="E19" s="160">
        <v>38590.175599999988</v>
      </c>
      <c r="F19" s="160">
        <v>42045.380091999992</v>
      </c>
      <c r="G19" s="263">
        <f t="shared" si="1"/>
        <v>8.9535858240562316E-2</v>
      </c>
      <c r="H19" s="264">
        <f t="shared" si="2"/>
        <v>1.2752955116753131E-2</v>
      </c>
    </row>
    <row r="20" spans="1:8" ht="12" customHeight="1" x14ac:dyDescent="0.25">
      <c r="A20" s="3" t="s">
        <v>230</v>
      </c>
      <c r="B20" s="138">
        <v>5547.3625750000001</v>
      </c>
      <c r="C20" s="138">
        <v>5762.7581</v>
      </c>
      <c r="D20" s="268">
        <f t="shared" si="0"/>
        <v>3.8828456241658316E-2</v>
      </c>
      <c r="E20" s="160">
        <v>37311.423670000004</v>
      </c>
      <c r="F20" s="160">
        <v>18363.946994000016</v>
      </c>
      <c r="G20" s="263">
        <f t="shared" si="1"/>
        <v>-0.50781971879659404</v>
      </c>
      <c r="H20" s="264">
        <f t="shared" si="2"/>
        <v>5.5700433975973546E-3</v>
      </c>
    </row>
    <row r="21" spans="1:8" ht="12" customHeight="1" x14ac:dyDescent="0.25">
      <c r="A21" s="3" t="s">
        <v>70</v>
      </c>
      <c r="B21" s="138">
        <v>8076.2569059999978</v>
      </c>
      <c r="C21" s="138">
        <v>9789.0826739999975</v>
      </c>
      <c r="D21" s="268">
        <f t="shared" si="0"/>
        <v>0.21208163483847464</v>
      </c>
      <c r="E21" s="160">
        <v>36579.313698000005</v>
      </c>
      <c r="F21" s="160">
        <v>43580.827173999925</v>
      </c>
      <c r="G21" s="263">
        <f t="shared" si="1"/>
        <v>0.19140636518783927</v>
      </c>
      <c r="H21" s="264">
        <f t="shared" si="2"/>
        <v>1.3218677811566408E-2</v>
      </c>
    </row>
    <row r="22" spans="1:8" ht="12" customHeight="1" x14ac:dyDescent="0.25">
      <c r="A22" s="3" t="s">
        <v>79</v>
      </c>
      <c r="B22" s="138">
        <v>7758.4196180000026</v>
      </c>
      <c r="C22" s="138">
        <v>10681.692887000005</v>
      </c>
      <c r="D22" s="268">
        <f t="shared" si="0"/>
        <v>0.37678720834044999</v>
      </c>
      <c r="E22" s="160">
        <v>35579.590781999999</v>
      </c>
      <c r="F22" s="160">
        <v>42684.576028000003</v>
      </c>
      <c r="G22" s="263">
        <f t="shared" si="1"/>
        <v>0.19969271961369706</v>
      </c>
      <c r="H22" s="264">
        <f t="shared" si="2"/>
        <v>1.2946832233924685E-2</v>
      </c>
    </row>
    <row r="23" spans="1:8" ht="12" customHeight="1" x14ac:dyDescent="0.25">
      <c r="A23" s="3" t="s">
        <v>81</v>
      </c>
      <c r="B23" s="138">
        <v>33263.686391999996</v>
      </c>
      <c r="C23" s="138">
        <v>28977.792604000002</v>
      </c>
      <c r="D23" s="268">
        <f t="shared" si="0"/>
        <v>-0.12884602558755376</v>
      </c>
      <c r="E23" s="160">
        <v>33053.134215000005</v>
      </c>
      <c r="F23" s="160">
        <v>30917.000231000016</v>
      </c>
      <c r="G23" s="263">
        <f t="shared" si="1"/>
        <v>-6.4627274681581581E-2</v>
      </c>
      <c r="H23" s="264">
        <f t="shared" si="2"/>
        <v>9.3775609930949345E-3</v>
      </c>
    </row>
    <row r="24" spans="1:8" ht="12" customHeight="1" x14ac:dyDescent="0.25">
      <c r="A24" s="3" t="s">
        <v>121</v>
      </c>
      <c r="B24" s="138">
        <v>56011.984760000007</v>
      </c>
      <c r="C24" s="138">
        <v>66964.74510499998</v>
      </c>
      <c r="D24" s="268">
        <f t="shared" si="0"/>
        <v>0.19554315727125782</v>
      </c>
      <c r="E24" s="160">
        <v>32201.503701000001</v>
      </c>
      <c r="F24" s="160">
        <v>29078.562855999993</v>
      </c>
      <c r="G24" s="263">
        <f t="shared" si="1"/>
        <v>-9.6981211622829466E-2</v>
      </c>
      <c r="H24" s="264">
        <f t="shared" si="2"/>
        <v>8.8199370810971029E-3</v>
      </c>
    </row>
    <row r="25" spans="1:8" ht="12" customHeight="1" x14ac:dyDescent="0.25">
      <c r="A25" s="3" t="s">
        <v>71</v>
      </c>
      <c r="B25" s="138">
        <v>9603.8318250000011</v>
      </c>
      <c r="C25" s="138">
        <v>2179.8503059999989</v>
      </c>
      <c r="D25" s="268">
        <f t="shared" si="0"/>
        <v>-0.77302285736349841</v>
      </c>
      <c r="E25" s="160">
        <v>25137.568062000013</v>
      </c>
      <c r="F25" s="160">
        <v>13257.170804999989</v>
      </c>
      <c r="G25" s="263">
        <f t="shared" si="1"/>
        <v>-0.47261521988514854</v>
      </c>
      <c r="H25" s="264">
        <f t="shared" si="2"/>
        <v>4.0210863567258738E-3</v>
      </c>
    </row>
    <row r="26" spans="1:8" ht="12" customHeight="1" x14ac:dyDescent="0.25">
      <c r="A26" s="3" t="s">
        <v>133</v>
      </c>
      <c r="B26" s="138">
        <v>33479.850866000001</v>
      </c>
      <c r="C26" s="138">
        <v>31628.073579000004</v>
      </c>
      <c r="D26" s="268">
        <f t="shared" si="0"/>
        <v>-5.5310201183737751E-2</v>
      </c>
      <c r="E26" s="160">
        <v>24300.495300000006</v>
      </c>
      <c r="F26" s="160">
        <v>23128.959409999999</v>
      </c>
      <c r="G26" s="263">
        <f t="shared" si="1"/>
        <v>-4.8210370839643191E-2</v>
      </c>
      <c r="H26" s="264">
        <f t="shared" si="2"/>
        <v>7.0153386794821184E-3</v>
      </c>
    </row>
    <row r="27" spans="1:8" ht="12" customHeight="1" x14ac:dyDescent="0.25">
      <c r="A27" s="3" t="s">
        <v>118</v>
      </c>
      <c r="B27" s="138">
        <v>65822.585697000002</v>
      </c>
      <c r="C27" s="216" t="s">
        <v>372</v>
      </c>
      <c r="D27" s="265" t="s">
        <v>372</v>
      </c>
      <c r="E27" s="160">
        <v>24283.243115999998</v>
      </c>
      <c r="F27" s="216" t="s">
        <v>372</v>
      </c>
      <c r="G27" s="265" t="s">
        <v>372</v>
      </c>
      <c r="H27" s="265" t="s">
        <v>372</v>
      </c>
    </row>
    <row r="28" spans="1:8" ht="12" customHeight="1" x14ac:dyDescent="0.25">
      <c r="A28" s="3" t="s">
        <v>75</v>
      </c>
      <c r="B28" s="138">
        <v>9932.9487330000047</v>
      </c>
      <c r="C28" s="138">
        <v>9481.3704850000031</v>
      </c>
      <c r="D28" s="268">
        <f t="shared" si="0"/>
        <v>-4.5462657679862351E-2</v>
      </c>
      <c r="E28" s="160">
        <v>22766.86572300001</v>
      </c>
      <c r="F28" s="160">
        <v>17836.287473000008</v>
      </c>
      <c r="G28" s="263">
        <f t="shared" si="1"/>
        <v>-0.21656816137932122</v>
      </c>
      <c r="H28" s="264">
        <f t="shared" si="2"/>
        <v>5.4099968437663201E-3</v>
      </c>
    </row>
    <row r="29" spans="1:8" ht="12" customHeight="1" x14ac:dyDescent="0.25">
      <c r="A29" s="3" t="s">
        <v>73</v>
      </c>
      <c r="B29" s="138">
        <v>8904.4978120000051</v>
      </c>
      <c r="C29" s="138">
        <v>35235.173432999982</v>
      </c>
      <c r="D29" s="268">
        <f t="shared" si="0"/>
        <v>2.9570084890712041</v>
      </c>
      <c r="E29" s="160">
        <v>22465.859567000007</v>
      </c>
      <c r="F29" s="160">
        <v>31944.505526000008</v>
      </c>
      <c r="G29" s="263">
        <f t="shared" si="1"/>
        <v>0.42191334503502098</v>
      </c>
      <c r="H29" s="264">
        <f t="shared" si="2"/>
        <v>9.6892178001136524E-3</v>
      </c>
    </row>
    <row r="30" spans="1:8" ht="12" customHeight="1" x14ac:dyDescent="0.25">
      <c r="A30" s="3" t="s">
        <v>127</v>
      </c>
      <c r="B30" s="138">
        <v>2350.2165150000001</v>
      </c>
      <c r="C30" s="138">
        <v>2778.4609060000003</v>
      </c>
      <c r="D30" s="268">
        <f t="shared" si="0"/>
        <v>0.18221486755232008</v>
      </c>
      <c r="E30" s="160">
        <v>17479.048832000004</v>
      </c>
      <c r="F30" s="160">
        <v>18771.769393999999</v>
      </c>
      <c r="G30" s="263">
        <f t="shared" si="1"/>
        <v>7.3958289974757063E-2</v>
      </c>
      <c r="H30" s="264">
        <f t="shared" si="2"/>
        <v>5.6937416672152314E-3</v>
      </c>
    </row>
    <row r="31" spans="1:8" ht="12" customHeight="1" x14ac:dyDescent="0.25">
      <c r="A31" s="3" t="s">
        <v>138</v>
      </c>
      <c r="B31" s="138">
        <v>4562.4521780000023</v>
      </c>
      <c r="C31" s="138">
        <v>8569.6950199999992</v>
      </c>
      <c r="D31" s="268">
        <f t="shared" si="0"/>
        <v>0.87830900701223635</v>
      </c>
      <c r="E31" s="160">
        <v>17093.420293000006</v>
      </c>
      <c r="F31" s="160">
        <v>14720.304160000002</v>
      </c>
      <c r="G31" s="263">
        <f t="shared" si="1"/>
        <v>-0.13883214080752637</v>
      </c>
      <c r="H31" s="264">
        <f t="shared" si="2"/>
        <v>4.4648752811049857E-3</v>
      </c>
    </row>
    <row r="32" spans="1:8" ht="12" customHeight="1" x14ac:dyDescent="0.25">
      <c r="A32" s="3" t="s">
        <v>120</v>
      </c>
      <c r="B32" s="138">
        <v>4780.2240899999988</v>
      </c>
      <c r="C32" s="138">
        <v>4120.7215140000044</v>
      </c>
      <c r="D32" s="268">
        <f t="shared" si="0"/>
        <v>-0.13796478231630238</v>
      </c>
      <c r="E32" s="160">
        <v>16820.620195000007</v>
      </c>
      <c r="F32" s="160">
        <v>14572.383731000016</v>
      </c>
      <c r="G32" s="263">
        <f t="shared" si="1"/>
        <v>-0.13365954631496213</v>
      </c>
      <c r="H32" s="264">
        <f t="shared" si="2"/>
        <v>4.4200089346060371E-3</v>
      </c>
    </row>
    <row r="33" spans="1:8" ht="12" customHeight="1" x14ac:dyDescent="0.25">
      <c r="A33" s="3" t="s">
        <v>128</v>
      </c>
      <c r="B33" s="138">
        <v>6232.9010079999998</v>
      </c>
      <c r="C33" s="138">
        <v>4691.8880790000021</v>
      </c>
      <c r="D33" s="268">
        <f t="shared" si="0"/>
        <v>-0.24723847322813086</v>
      </c>
      <c r="E33" s="160">
        <v>15580.311102999998</v>
      </c>
      <c r="F33" s="160">
        <v>15267.284128999998</v>
      </c>
      <c r="G33" s="263">
        <f t="shared" si="1"/>
        <v>-2.0091188932660486E-2</v>
      </c>
      <c r="H33" s="264">
        <f t="shared" si="2"/>
        <v>4.6307819985411591E-3</v>
      </c>
    </row>
    <row r="34" spans="1:8" ht="12" customHeight="1" x14ac:dyDescent="0.25">
      <c r="A34" s="3" t="s">
        <v>137</v>
      </c>
      <c r="B34" s="138">
        <v>7603.1507849999971</v>
      </c>
      <c r="C34" s="138">
        <v>16549.328381999989</v>
      </c>
      <c r="D34" s="268">
        <f t="shared" si="0"/>
        <v>1.1766408229927001</v>
      </c>
      <c r="E34" s="160">
        <v>13140.061583000006</v>
      </c>
      <c r="F34" s="160">
        <v>21931.916777999981</v>
      </c>
      <c r="G34" s="263">
        <f t="shared" si="1"/>
        <v>0.66908782272181</v>
      </c>
      <c r="H34" s="264">
        <f t="shared" si="2"/>
        <v>6.6522588137434115E-3</v>
      </c>
    </row>
    <row r="35" spans="1:8" ht="12" customHeight="1" x14ac:dyDescent="0.25">
      <c r="A35" s="3" t="s">
        <v>119</v>
      </c>
      <c r="B35" s="138">
        <v>3584.4541189999991</v>
      </c>
      <c r="C35" s="138">
        <v>4255.3206849999979</v>
      </c>
      <c r="D35" s="268">
        <f t="shared" si="0"/>
        <v>0.18716003712921259</v>
      </c>
      <c r="E35" s="160">
        <v>11389.318556000013</v>
      </c>
      <c r="F35" s="160">
        <v>13053.975099999994</v>
      </c>
      <c r="G35" s="263">
        <f t="shared" si="1"/>
        <v>0.14615945070067626</v>
      </c>
      <c r="H35" s="264">
        <f t="shared" si="2"/>
        <v>3.9594542416133034E-3</v>
      </c>
    </row>
    <row r="36" spans="1:8" ht="12" customHeight="1" x14ac:dyDescent="0.25">
      <c r="A36" s="3" t="s">
        <v>140</v>
      </c>
      <c r="B36" s="138">
        <v>1712.385493</v>
      </c>
      <c r="C36" s="138">
        <v>1772.5854479999996</v>
      </c>
      <c r="D36" s="268">
        <f t="shared" si="0"/>
        <v>3.5155609088075579E-2</v>
      </c>
      <c r="E36" s="160">
        <v>9996.77376</v>
      </c>
      <c r="F36" s="160">
        <v>10382.693369999999</v>
      </c>
      <c r="G36" s="263">
        <f t="shared" si="1"/>
        <v>3.8604415711014362E-2</v>
      </c>
      <c r="H36" s="264">
        <f>(F36/$F$5)</f>
        <v>3.1492169234501478E-3</v>
      </c>
    </row>
    <row r="37" spans="1:8" ht="12" customHeight="1" x14ac:dyDescent="0.25">
      <c r="A37" s="3" t="s">
        <v>139</v>
      </c>
      <c r="B37" s="138">
        <v>754.78672500000005</v>
      </c>
      <c r="C37" s="138">
        <v>877.63818399999991</v>
      </c>
      <c r="D37" s="268">
        <f t="shared" si="0"/>
        <v>0.16276314213130849</v>
      </c>
      <c r="E37" s="160">
        <v>9908.2091679999994</v>
      </c>
      <c r="F37" s="160">
        <v>7764.5473520000005</v>
      </c>
      <c r="G37" s="263">
        <f t="shared" si="1"/>
        <v>-0.2163520954849506</v>
      </c>
      <c r="H37" s="264">
        <f t="shared" si="2"/>
        <v>2.3550964140481435E-3</v>
      </c>
    </row>
    <row r="38" spans="1:8" ht="12" customHeight="1" x14ac:dyDescent="0.25">
      <c r="A38" s="3" t="s">
        <v>122</v>
      </c>
      <c r="B38" s="138">
        <v>4573.7112799999986</v>
      </c>
      <c r="C38" s="138">
        <v>21362.291920000003</v>
      </c>
      <c r="D38" s="268">
        <f t="shared" si="0"/>
        <v>3.6706690939179722</v>
      </c>
      <c r="E38" s="160">
        <v>8869.0606839999982</v>
      </c>
      <c r="F38" s="160">
        <v>30683.874870000014</v>
      </c>
      <c r="G38" s="263">
        <f t="shared" si="1"/>
        <v>2.4596532782050384</v>
      </c>
      <c r="H38" s="264">
        <f t="shared" si="2"/>
        <v>9.3068507923807393E-3</v>
      </c>
    </row>
    <row r="39" spans="1:8" ht="12" customHeight="1" x14ac:dyDescent="0.25">
      <c r="A39" s="5" t="s">
        <v>231</v>
      </c>
      <c r="B39" s="138">
        <v>564.19123500000001</v>
      </c>
      <c r="C39" s="138">
        <v>2136.0240880000001</v>
      </c>
      <c r="D39" s="268">
        <f t="shared" si="0"/>
        <v>2.785993038335663</v>
      </c>
      <c r="E39" s="160">
        <v>7134.986128999999</v>
      </c>
      <c r="F39" s="160">
        <v>9171.2742520000011</v>
      </c>
      <c r="G39" s="263">
        <f t="shared" si="1"/>
        <v>0.28539482574795105</v>
      </c>
      <c r="H39" s="264">
        <f t="shared" si="2"/>
        <v>2.7817764673137989E-3</v>
      </c>
    </row>
    <row r="40" spans="1:8" ht="12" customHeight="1" x14ac:dyDescent="0.25">
      <c r="A40" s="3" t="s">
        <v>141</v>
      </c>
      <c r="B40" s="138">
        <v>3721.4520800000014</v>
      </c>
      <c r="C40" s="138">
        <v>2029.1873099999993</v>
      </c>
      <c r="D40" s="268">
        <f t="shared" si="0"/>
        <v>-0.45473238231244439</v>
      </c>
      <c r="E40" s="160">
        <v>6876.7086900000013</v>
      </c>
      <c r="F40" s="160">
        <v>3361.2817390000014</v>
      </c>
      <c r="G40" s="263">
        <f t="shared" si="1"/>
        <v>-0.51120777532892692</v>
      </c>
      <c r="H40" s="264">
        <f t="shared" si="2"/>
        <v>1.0195240251945096E-3</v>
      </c>
    </row>
    <row r="41" spans="1:8" ht="12" customHeight="1" x14ac:dyDescent="0.25">
      <c r="A41" s="3" t="s">
        <v>125</v>
      </c>
      <c r="B41" s="138">
        <v>2996.5672589999986</v>
      </c>
      <c r="C41" s="138">
        <v>4406.4644099999996</v>
      </c>
      <c r="D41" s="268">
        <f t="shared" si="0"/>
        <v>0.4705040898933488</v>
      </c>
      <c r="E41" s="160">
        <v>6186.7964579999998</v>
      </c>
      <c r="F41" s="160">
        <v>6880.4197379999996</v>
      </c>
      <c r="G41" s="263">
        <f t="shared" si="1"/>
        <v>0.1121134798451453</v>
      </c>
      <c r="H41" s="264">
        <f t="shared" si="2"/>
        <v>2.0869280741698366E-3</v>
      </c>
    </row>
    <row r="42" spans="1:8" ht="12" customHeight="1" x14ac:dyDescent="0.25">
      <c r="A42" s="3" t="s">
        <v>184</v>
      </c>
      <c r="B42" s="138">
        <v>380.95953100000003</v>
      </c>
      <c r="C42" s="138">
        <v>330.89223100000004</v>
      </c>
      <c r="D42" s="268">
        <f t="shared" si="0"/>
        <v>-0.13142419581569675</v>
      </c>
      <c r="E42" s="160">
        <v>5261.150177999999</v>
      </c>
      <c r="F42" s="160">
        <v>4917.6528719999997</v>
      </c>
      <c r="G42" s="263">
        <f t="shared" si="1"/>
        <v>-6.5289393835660903E-2</v>
      </c>
      <c r="H42" s="264">
        <f t="shared" si="2"/>
        <v>1.4915932789562505E-3</v>
      </c>
    </row>
    <row r="43" spans="1:8" ht="12" customHeight="1" x14ac:dyDescent="0.25">
      <c r="A43" s="3" t="s">
        <v>190</v>
      </c>
      <c r="B43" s="138">
        <v>2450.3931149999999</v>
      </c>
      <c r="C43" s="138">
        <v>6375.1828520000008</v>
      </c>
      <c r="D43" s="268">
        <f t="shared" si="0"/>
        <v>1.6016979940787994</v>
      </c>
      <c r="E43" s="160">
        <v>5091.7763160000004</v>
      </c>
      <c r="F43" s="160">
        <v>9483.5763700000007</v>
      </c>
      <c r="G43" s="263">
        <f t="shared" si="1"/>
        <v>0.86252808085845212</v>
      </c>
      <c r="H43" s="264">
        <f t="shared" si="2"/>
        <v>2.8765020919842427E-3</v>
      </c>
    </row>
    <row r="44" spans="1:8" ht="12" customHeight="1" x14ac:dyDescent="0.25">
      <c r="A44" s="3" t="s">
        <v>123</v>
      </c>
      <c r="B44" s="138">
        <v>1733.678784</v>
      </c>
      <c r="C44" s="138">
        <v>1213.1867689999999</v>
      </c>
      <c r="D44" s="268">
        <f t="shared" si="0"/>
        <v>-0.30022402062226539</v>
      </c>
      <c r="E44" s="160">
        <v>4731.7874790000005</v>
      </c>
      <c r="F44" s="160">
        <v>4352.6222749999997</v>
      </c>
      <c r="G44" s="263">
        <f t="shared" si="1"/>
        <v>-8.0131494848989293E-2</v>
      </c>
      <c r="H44" s="264">
        <f t="shared" si="2"/>
        <v>1.320211552179941E-3</v>
      </c>
    </row>
    <row r="45" spans="1:8" ht="12" customHeight="1" x14ac:dyDescent="0.25">
      <c r="A45" s="3" t="s">
        <v>131</v>
      </c>
      <c r="B45" s="138">
        <v>5448.2734</v>
      </c>
      <c r="C45" s="138">
        <v>8133.3277399999997</v>
      </c>
      <c r="D45" s="268">
        <f t="shared" si="0"/>
        <v>0.49282665220141109</v>
      </c>
      <c r="E45" s="160">
        <v>3140.0087480000002</v>
      </c>
      <c r="F45" s="160">
        <v>5504.9683340000011</v>
      </c>
      <c r="G45" s="263">
        <f t="shared" si="1"/>
        <v>0.75316974435384632</v>
      </c>
      <c r="H45" s="264">
        <f t="shared" si="2"/>
        <v>1.6697343187059728E-3</v>
      </c>
    </row>
    <row r="46" spans="1:8" ht="12" customHeight="1" x14ac:dyDescent="0.25">
      <c r="A46" s="3" t="s">
        <v>191</v>
      </c>
      <c r="B46" s="138">
        <v>846.57652100000041</v>
      </c>
      <c r="C46" s="138">
        <v>265.61091600000009</v>
      </c>
      <c r="D46" s="268">
        <f t="shared" si="0"/>
        <v>-0.68625291463758897</v>
      </c>
      <c r="E46" s="160">
        <v>2890.1205690000002</v>
      </c>
      <c r="F46" s="160">
        <v>1240.7180630000003</v>
      </c>
      <c r="G46" s="263">
        <f t="shared" si="1"/>
        <v>-0.57070370132367998</v>
      </c>
      <c r="H46" s="264">
        <f t="shared" si="2"/>
        <v>3.7632723822122159E-4</v>
      </c>
    </row>
    <row r="47" spans="1:8" ht="12" customHeight="1" x14ac:dyDescent="0.25">
      <c r="A47" s="3" t="s">
        <v>241</v>
      </c>
      <c r="B47" s="138">
        <v>1785.1830000000002</v>
      </c>
      <c r="C47" s="138">
        <v>1184.8840000000002</v>
      </c>
      <c r="D47" s="268">
        <f t="shared" si="0"/>
        <v>-0.33626748630252468</v>
      </c>
      <c r="E47" s="160">
        <v>2713.7923970000002</v>
      </c>
      <c r="F47" s="160">
        <v>2720.2828170000003</v>
      </c>
      <c r="G47" s="263">
        <f t="shared" si="1"/>
        <v>2.3916420457124055E-3</v>
      </c>
      <c r="H47" s="264">
        <f t="shared" si="2"/>
        <v>8.2510003701159512E-4</v>
      </c>
    </row>
    <row r="48" spans="1:8" ht="12" customHeight="1" x14ac:dyDescent="0.25">
      <c r="A48" s="3" t="s">
        <v>76</v>
      </c>
      <c r="B48" s="138">
        <v>556.58046900000011</v>
      </c>
      <c r="C48" s="138">
        <v>722.68986700000005</v>
      </c>
      <c r="D48" s="268">
        <f t="shared" si="0"/>
        <v>0.29844632942015781</v>
      </c>
      <c r="E48" s="160">
        <v>2506.3558489999982</v>
      </c>
      <c r="F48" s="160">
        <v>2662.4442490000001</v>
      </c>
      <c r="G48" s="263">
        <f t="shared" si="1"/>
        <v>6.2277030638837383E-2</v>
      </c>
      <c r="H48" s="264">
        <f t="shared" si="2"/>
        <v>8.0755678588371148E-4</v>
      </c>
    </row>
    <row r="49" spans="1:8" ht="12" customHeight="1" x14ac:dyDescent="0.25">
      <c r="A49" s="3" t="s">
        <v>235</v>
      </c>
      <c r="B49" s="138">
        <v>687.31855999999993</v>
      </c>
      <c r="C49" s="138">
        <v>513.87583899999993</v>
      </c>
      <c r="D49" s="268">
        <f t="shared" si="0"/>
        <v>-0.25234691901816242</v>
      </c>
      <c r="E49" s="160">
        <v>1692.817427</v>
      </c>
      <c r="F49" s="160">
        <v>1136.1855680000001</v>
      </c>
      <c r="G49" s="263">
        <f t="shared" si="1"/>
        <v>-0.32881978299718906</v>
      </c>
      <c r="H49" s="264">
        <f t="shared" si="2"/>
        <v>3.4462106232127122E-4</v>
      </c>
    </row>
    <row r="50" spans="1:8" ht="12" customHeight="1" x14ac:dyDescent="0.25">
      <c r="A50" s="3" t="s">
        <v>183</v>
      </c>
      <c r="B50" s="138">
        <v>578.49150200000008</v>
      </c>
      <c r="C50" s="138">
        <v>674.25391899999977</v>
      </c>
      <c r="D50" s="268">
        <f t="shared" si="0"/>
        <v>0.16553815685956219</v>
      </c>
      <c r="E50" s="160">
        <v>1627.8739399999999</v>
      </c>
      <c r="F50" s="160">
        <v>1851.8224110000001</v>
      </c>
      <c r="G50" s="263">
        <f t="shared" si="1"/>
        <v>0.13757113834011014</v>
      </c>
      <c r="H50" s="264">
        <f t="shared" si="2"/>
        <v>5.6168378166651526E-4</v>
      </c>
    </row>
    <row r="51" spans="1:8" ht="12" customHeight="1" x14ac:dyDescent="0.25">
      <c r="A51" s="3" t="s">
        <v>124</v>
      </c>
      <c r="B51" s="138">
        <v>221.93226399999992</v>
      </c>
      <c r="C51" s="138">
        <v>361.62200300000001</v>
      </c>
      <c r="D51" s="268">
        <f t="shared" si="0"/>
        <v>0.62942510693262754</v>
      </c>
      <c r="E51" s="160">
        <v>1200.6774819999998</v>
      </c>
      <c r="F51" s="160">
        <v>1371.0075280000001</v>
      </c>
      <c r="G51" s="263">
        <f t="shared" si="1"/>
        <v>0.1418616144247804</v>
      </c>
      <c r="H51" s="264">
        <f t="shared" si="2"/>
        <v>4.1584586537348091E-4</v>
      </c>
    </row>
    <row r="52" spans="1:8" ht="12" customHeight="1" x14ac:dyDescent="0.25">
      <c r="A52" s="3" t="s">
        <v>336</v>
      </c>
      <c r="B52" s="138">
        <v>778.36377999999991</v>
      </c>
      <c r="C52" s="138">
        <v>140.43290000000002</v>
      </c>
      <c r="D52" s="268">
        <f t="shared" si="0"/>
        <v>-0.81957934887463546</v>
      </c>
      <c r="E52" s="160">
        <v>1183.0882099999999</v>
      </c>
      <c r="F52" s="160">
        <v>269.65930900000001</v>
      </c>
      <c r="G52" s="263">
        <f t="shared" si="1"/>
        <v>-0.77207167925373876</v>
      </c>
      <c r="H52" s="264">
        <f t="shared" si="2"/>
        <v>8.179146096353155E-5</v>
      </c>
    </row>
    <row r="53" spans="1:8" ht="12" customHeight="1" x14ac:dyDescent="0.25">
      <c r="A53" s="3" t="s">
        <v>317</v>
      </c>
      <c r="B53" s="138">
        <v>366.58499999999992</v>
      </c>
      <c r="C53" s="138">
        <v>1609.9810000000002</v>
      </c>
      <c r="D53" s="268">
        <f t="shared" si="0"/>
        <v>3.3918354542602689</v>
      </c>
      <c r="E53" s="160">
        <v>1160.726838</v>
      </c>
      <c r="F53" s="160">
        <v>3996.7871189999996</v>
      </c>
      <c r="G53" s="263">
        <f t="shared" si="1"/>
        <v>2.4433485882748234</v>
      </c>
      <c r="H53" s="264">
        <f t="shared" si="2"/>
        <v>1.2122817448265218E-3</v>
      </c>
    </row>
    <row r="54" spans="1:8" ht="12" customHeight="1" x14ac:dyDescent="0.25">
      <c r="A54" s="3" t="s">
        <v>339</v>
      </c>
      <c r="B54" s="138">
        <v>330.26499999999999</v>
      </c>
      <c r="C54" s="138">
        <v>92.680538999999996</v>
      </c>
      <c r="D54" s="268">
        <f t="shared" si="0"/>
        <v>-0.71937523201065812</v>
      </c>
      <c r="E54" s="160">
        <v>1149.3568110000001</v>
      </c>
      <c r="F54" s="160">
        <v>623.18250399999999</v>
      </c>
      <c r="G54" s="263">
        <f t="shared" si="1"/>
        <v>-0.45779892019972557</v>
      </c>
      <c r="H54" s="264">
        <f t="shared" si="2"/>
        <v>1.8902001802975711E-4</v>
      </c>
    </row>
    <row r="55" spans="1:8" ht="12" customHeight="1" x14ac:dyDescent="0.25">
      <c r="A55" s="3" t="s">
        <v>316</v>
      </c>
      <c r="B55" s="138">
        <v>257.83400399999999</v>
      </c>
      <c r="C55" s="138">
        <v>268.48720199999997</v>
      </c>
      <c r="D55" s="268">
        <f t="shared" si="0"/>
        <v>4.1318048956800801E-2</v>
      </c>
      <c r="E55" s="160">
        <v>1127.1574969999999</v>
      </c>
      <c r="F55" s="160">
        <v>1373.6131640000001</v>
      </c>
      <c r="G55" s="263">
        <f t="shared" si="1"/>
        <v>0.21865237791165604</v>
      </c>
      <c r="H55" s="264">
        <f t="shared" si="2"/>
        <v>4.1663619141848009E-4</v>
      </c>
    </row>
    <row r="56" spans="1:8" ht="12" customHeight="1" x14ac:dyDescent="0.25">
      <c r="A56" s="3" t="s">
        <v>130</v>
      </c>
      <c r="B56" s="138">
        <v>963.29425800000001</v>
      </c>
      <c r="C56" s="138">
        <v>954.70542200000011</v>
      </c>
      <c r="D56" s="268">
        <f t="shared" si="0"/>
        <v>-8.916108373605458E-3</v>
      </c>
      <c r="E56" s="160">
        <v>1110.1843460000002</v>
      </c>
      <c r="F56" s="160">
        <v>1019.1147260000001</v>
      </c>
      <c r="G56" s="263">
        <f t="shared" si="1"/>
        <v>-8.2031079187996458E-2</v>
      </c>
      <c r="H56" s="264">
        <f t="shared" si="2"/>
        <v>3.0911182943433696E-4</v>
      </c>
    </row>
    <row r="57" spans="1:8" ht="12" customHeight="1" x14ac:dyDescent="0.25">
      <c r="A57" s="115" t="s">
        <v>18</v>
      </c>
      <c r="B57" s="139">
        <v>3244.688607</v>
      </c>
      <c r="C57" s="139">
        <v>5606.2644609999988</v>
      </c>
      <c r="D57" s="266">
        <f t="shared" si="0"/>
        <v>0.72782819556403688</v>
      </c>
      <c r="E57" s="161">
        <v>12145.530829000003</v>
      </c>
      <c r="F57" s="161">
        <v>17421.149944000008</v>
      </c>
      <c r="G57" s="266">
        <f t="shared" si="1"/>
        <v>0.43436710912654042</v>
      </c>
      <c r="H57" s="267">
        <f t="shared" si="2"/>
        <v>5.2840797926412639E-3</v>
      </c>
    </row>
    <row r="58" spans="1:8" ht="8.1" customHeight="1" x14ac:dyDescent="0.25">
      <c r="A58" s="8" t="s">
        <v>375</v>
      </c>
      <c r="B58" s="32"/>
      <c r="C58" s="9"/>
      <c r="D58" s="35"/>
      <c r="E58" s="9"/>
      <c r="F58" s="9"/>
      <c r="G58" s="35"/>
      <c r="H58" s="10"/>
    </row>
    <row r="59" spans="1:8" ht="8.1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8.1" customHeight="1" x14ac:dyDescent="0.25">
      <c r="A60" s="11" t="s">
        <v>228</v>
      </c>
      <c r="B60" s="11"/>
      <c r="C60" s="11"/>
      <c r="D60" s="11"/>
      <c r="E60" s="11"/>
      <c r="F60" s="11"/>
      <c r="G60" s="11"/>
      <c r="H60" s="10"/>
    </row>
    <row r="61" spans="1:8" x14ac:dyDescent="0.25">
      <c r="A61" s="10"/>
      <c r="B61" s="9"/>
      <c r="C61" s="9"/>
      <c r="D61" s="35"/>
      <c r="E61" s="9"/>
      <c r="F61" s="9"/>
      <c r="G61" s="35"/>
      <c r="H61" s="10"/>
    </row>
    <row r="62" spans="1:8" x14ac:dyDescent="0.25">
      <c r="B62" s="28"/>
      <c r="C62" s="28"/>
      <c r="D62" s="36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28"/>
      <c r="H63" s="28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52" priority="1">
      <formula>LEN(TRIM(B7))=0</formula>
    </cfRule>
  </conditionalFormatting>
  <conditionalFormatting sqref="E5:F5">
    <cfRule type="containsBlanks" dxfId="51" priority="23">
      <formula>LEN(TRIM(E5))=0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83"/>
  <sheetViews>
    <sheetView showGridLines="0" tabSelected="1" zoomScaleNormal="100" zoomScalePageLayoutView="150" workbookViewId="0">
      <selection activeCell="K11" sqref="K11"/>
    </sheetView>
  </sheetViews>
  <sheetFormatPr baseColWidth="10" defaultColWidth="30.28515625" defaultRowHeight="13.5" x14ac:dyDescent="0.25"/>
  <cols>
    <col min="1" max="1" width="8" style="23" customWidth="1"/>
    <col min="2" max="2" width="0.7109375" style="23" customWidth="1"/>
    <col min="3" max="3" width="31.85546875" style="23" customWidth="1"/>
    <col min="4" max="4" width="7.42578125" style="23" customWidth="1"/>
    <col min="5" max="5" width="8.42578125" style="23" customWidth="1"/>
    <col min="6" max="6" width="7.28515625" style="23" customWidth="1"/>
    <col min="7" max="9" width="6.85546875" style="23" customWidth="1"/>
    <col min="10" max="10" width="6" style="23" customWidth="1"/>
    <col min="11" max="16384" width="30.28515625" style="23"/>
  </cols>
  <sheetData>
    <row r="1" spans="1:10" ht="15" customHeight="1" x14ac:dyDescent="0.25">
      <c r="A1" s="81" t="s">
        <v>404</v>
      </c>
    </row>
    <row r="2" spans="1:10" ht="5.0999999999999996" customHeight="1" x14ac:dyDescent="0.25">
      <c r="A2" s="47"/>
      <c r="B2" s="24"/>
      <c r="C2" s="25"/>
      <c r="D2" s="26"/>
      <c r="E2" s="26"/>
      <c r="F2" s="25"/>
      <c r="G2" s="26"/>
      <c r="H2" s="26"/>
      <c r="I2" s="25"/>
    </row>
    <row r="3" spans="1:10" s="3" customFormat="1" ht="15" customHeight="1" x14ac:dyDescent="0.25">
      <c r="A3" s="301" t="s">
        <v>5</v>
      </c>
      <c r="B3" s="303" t="s">
        <v>61</v>
      </c>
      <c r="C3" s="304"/>
      <c r="D3" s="297" t="s">
        <v>14</v>
      </c>
      <c r="E3" s="297"/>
      <c r="F3" s="297"/>
      <c r="G3" s="297" t="s">
        <v>55</v>
      </c>
      <c r="H3" s="297"/>
      <c r="I3" s="297"/>
      <c r="J3" s="297"/>
    </row>
    <row r="4" spans="1:10" s="27" customFormat="1" ht="22.35" customHeight="1" x14ac:dyDescent="0.2">
      <c r="A4" s="309"/>
      <c r="B4" s="310"/>
      <c r="C4" s="311"/>
      <c r="D4" s="167">
        <v>2023</v>
      </c>
      <c r="E4" s="168" t="s">
        <v>323</v>
      </c>
      <c r="F4" s="178" t="s">
        <v>329</v>
      </c>
      <c r="G4" s="167">
        <v>2023</v>
      </c>
      <c r="H4" s="168" t="s">
        <v>323</v>
      </c>
      <c r="I4" s="178" t="s">
        <v>329</v>
      </c>
      <c r="J4" s="178" t="s">
        <v>403</v>
      </c>
    </row>
    <row r="5" spans="1:10" s="27" customFormat="1" ht="4.3499999999999996" customHeight="1" x14ac:dyDescent="0.2">
      <c r="A5" s="77"/>
      <c r="B5" s="77"/>
      <c r="C5" s="77"/>
      <c r="D5" s="75"/>
      <c r="E5" s="75"/>
      <c r="F5" s="76"/>
      <c r="G5" s="75"/>
      <c r="H5" s="75"/>
      <c r="I5" s="76"/>
      <c r="J5" s="76"/>
    </row>
    <row r="6" spans="1:10" s="3" customFormat="1" ht="15.95" customHeight="1" x14ac:dyDescent="0.25">
      <c r="A6" s="190" t="s">
        <v>145</v>
      </c>
      <c r="B6" s="189" t="s">
        <v>282</v>
      </c>
      <c r="C6" s="189"/>
      <c r="D6" s="191">
        <v>1532618.0200000005</v>
      </c>
      <c r="E6" s="191">
        <v>1804708.3260000001</v>
      </c>
      <c r="F6" s="251">
        <v>0.17753302026293505</v>
      </c>
      <c r="G6" s="191">
        <v>492409.43614500004</v>
      </c>
      <c r="H6" s="191">
        <v>419859.74186300009</v>
      </c>
      <c r="I6" s="251">
        <v>-0.14733611697204807</v>
      </c>
      <c r="J6" s="251">
        <v>1</v>
      </c>
    </row>
    <row r="7" spans="1:10" ht="9.9499999999999993" customHeight="1" x14ac:dyDescent="0.25">
      <c r="A7" s="163"/>
      <c r="B7" s="15"/>
      <c r="C7" s="29" t="s">
        <v>86</v>
      </c>
      <c r="D7" s="72">
        <v>1137833.0800000003</v>
      </c>
      <c r="E7" s="72">
        <v>1777724.3</v>
      </c>
      <c r="F7" s="252">
        <v>0.56237705797760729</v>
      </c>
      <c r="G7" s="72">
        <v>364248.49438500003</v>
      </c>
      <c r="H7" s="72">
        <v>413901.00805800012</v>
      </c>
      <c r="I7" s="252">
        <v>0.13631494553418477</v>
      </c>
      <c r="J7" s="252">
        <v>0.98580779910319605</v>
      </c>
    </row>
    <row r="8" spans="1:10" ht="9.9499999999999993" customHeight="1" x14ac:dyDescent="0.25">
      <c r="A8" s="163"/>
      <c r="B8" s="15"/>
      <c r="C8" s="29" t="s">
        <v>73</v>
      </c>
      <c r="D8" s="162" t="s">
        <v>373</v>
      </c>
      <c r="E8" s="72">
        <v>22349.33</v>
      </c>
      <c r="F8" s="269" t="s">
        <v>373</v>
      </c>
      <c r="G8" s="162" t="s">
        <v>373</v>
      </c>
      <c r="H8" s="72">
        <v>4963.83446</v>
      </c>
      <c r="I8" s="252">
        <v>0</v>
      </c>
      <c r="J8" s="252">
        <v>1.1822601609705403E-2</v>
      </c>
    </row>
    <row r="9" spans="1:10" ht="9.9499999999999993" customHeight="1" x14ac:dyDescent="0.25">
      <c r="A9" s="163"/>
      <c r="B9" s="15"/>
      <c r="C9" s="29" t="s">
        <v>85</v>
      </c>
      <c r="D9" s="162" t="s">
        <v>373</v>
      </c>
      <c r="E9" s="72">
        <v>2457.346</v>
      </c>
      <c r="F9" s="269" t="s">
        <v>373</v>
      </c>
      <c r="G9" s="162" t="s">
        <v>373</v>
      </c>
      <c r="H9" s="72">
        <v>545.05287499999986</v>
      </c>
      <c r="I9" s="269" t="s">
        <v>374</v>
      </c>
      <c r="J9" s="252">
        <v>1.2981784645069642E-3</v>
      </c>
    </row>
    <row r="10" spans="1:10" ht="9.9499999999999993" customHeight="1" x14ac:dyDescent="0.25">
      <c r="A10" s="16"/>
      <c r="B10" s="15"/>
      <c r="C10" s="16" t="s">
        <v>18</v>
      </c>
      <c r="D10" s="72">
        <v>394784.94000000018</v>
      </c>
      <c r="E10" s="72">
        <v>2177.3500000000931</v>
      </c>
      <c r="F10" s="252">
        <v>-0.99448471869266319</v>
      </c>
      <c r="G10" s="72">
        <v>128160.94176000002</v>
      </c>
      <c r="H10" s="72">
        <v>449.84646999998949</v>
      </c>
      <c r="I10" s="252">
        <v>-0.99648998779329823</v>
      </c>
      <c r="J10" s="252">
        <v>1.0714208225916884E-3</v>
      </c>
    </row>
    <row r="11" spans="1:10" s="3" customFormat="1" ht="24" customHeight="1" x14ac:dyDescent="0.25">
      <c r="A11" s="190" t="s">
        <v>147</v>
      </c>
      <c r="B11" s="299" t="s">
        <v>295</v>
      </c>
      <c r="C11" s="308"/>
      <c r="D11" s="191">
        <v>805455.26500000013</v>
      </c>
      <c r="E11" s="191">
        <v>773567.44400000013</v>
      </c>
      <c r="F11" s="251">
        <v>-3.958981011813234E-2</v>
      </c>
      <c r="G11" s="191">
        <v>455001.32350299996</v>
      </c>
      <c r="H11" s="191">
        <v>353868.88351099985</v>
      </c>
      <c r="I11" s="251">
        <v>-0.22226845234953108</v>
      </c>
      <c r="J11" s="251">
        <v>0.99999999999999989</v>
      </c>
    </row>
    <row r="12" spans="1:10" ht="9.9499999999999993" customHeight="1" x14ac:dyDescent="0.25">
      <c r="A12" s="163"/>
      <c r="B12" s="15"/>
      <c r="C12" s="29" t="s">
        <v>85</v>
      </c>
      <c r="D12" s="72">
        <v>387176.60500000004</v>
      </c>
      <c r="E12" s="72">
        <v>353129.28800000006</v>
      </c>
      <c r="F12" s="252">
        <v>-8.7937433616372518E-2</v>
      </c>
      <c r="G12" s="72">
        <v>207964.997095</v>
      </c>
      <c r="H12" s="72">
        <v>157679.78793499983</v>
      </c>
      <c r="I12" s="252">
        <v>-0.24179650355790161</v>
      </c>
      <c r="J12" s="252">
        <v>0.44558816918441607</v>
      </c>
    </row>
    <row r="13" spans="1:10" ht="9.9499999999999993" customHeight="1" x14ac:dyDescent="0.25">
      <c r="A13" s="163"/>
      <c r="B13" s="15"/>
      <c r="C13" s="29" t="s">
        <v>86</v>
      </c>
      <c r="D13" s="72">
        <v>279062.93000000005</v>
      </c>
      <c r="E13" s="72">
        <v>209397.06000000003</v>
      </c>
      <c r="F13" s="252">
        <v>-0.2496421506073917</v>
      </c>
      <c r="G13" s="72">
        <v>168354.76148899994</v>
      </c>
      <c r="H13" s="72">
        <v>98532.176611999996</v>
      </c>
      <c r="I13" s="252">
        <v>-0.41473483885730222</v>
      </c>
      <c r="J13" s="252">
        <v>0.2784426130785731</v>
      </c>
    </row>
    <row r="14" spans="1:10" ht="9.9499999999999993" customHeight="1" x14ac:dyDescent="0.25">
      <c r="A14" s="163"/>
      <c r="B14" s="15"/>
      <c r="C14" s="29" t="s">
        <v>82</v>
      </c>
      <c r="D14" s="162">
        <v>49123.13</v>
      </c>
      <c r="E14" s="72">
        <v>210791.8</v>
      </c>
      <c r="F14" s="252">
        <v>3.2910905717937764</v>
      </c>
      <c r="G14" s="162">
        <v>28312.566406999998</v>
      </c>
      <c r="H14" s="72">
        <v>97532.553771999999</v>
      </c>
      <c r="I14" s="252">
        <v>2.4448503314728138</v>
      </c>
      <c r="J14" s="252">
        <v>0.2756177734654317</v>
      </c>
    </row>
    <row r="15" spans="1:10" ht="9.9499999999999993" customHeight="1" x14ac:dyDescent="0.25">
      <c r="A15" s="163"/>
      <c r="B15" s="15"/>
      <c r="C15" s="16" t="s">
        <v>18</v>
      </c>
      <c r="D15" s="72">
        <v>90092.599999999977</v>
      </c>
      <c r="E15" s="72">
        <v>249.29600000008941</v>
      </c>
      <c r="F15" s="252">
        <v>-0.99723289149164207</v>
      </c>
      <c r="G15" s="72">
        <v>50368.99851200002</v>
      </c>
      <c r="H15" s="72">
        <v>124.36519199999748</v>
      </c>
      <c r="I15" s="252">
        <v>-0.99753091791232718</v>
      </c>
      <c r="J15" s="252">
        <v>3.5144427157900035E-4</v>
      </c>
    </row>
    <row r="16" spans="1:10" s="3" customFormat="1" ht="15.95" customHeight="1" x14ac:dyDescent="0.25">
      <c r="A16" s="190" t="s">
        <v>146</v>
      </c>
      <c r="B16" s="189" t="s">
        <v>194</v>
      </c>
      <c r="C16" s="189"/>
      <c r="D16" s="191">
        <v>916082.1329999998</v>
      </c>
      <c r="E16" s="191">
        <v>1116195.2379999999</v>
      </c>
      <c r="F16" s="251">
        <v>0.21844450163509532</v>
      </c>
      <c r="G16" s="191">
        <v>365666.293259</v>
      </c>
      <c r="H16" s="191">
        <v>351660.97639800003</v>
      </c>
      <c r="I16" s="251">
        <v>-3.8300814483548939E-2</v>
      </c>
      <c r="J16" s="251">
        <v>0.99999999999999989</v>
      </c>
    </row>
    <row r="17" spans="1:10" ht="9.9499999999999993" customHeight="1" x14ac:dyDescent="0.25">
      <c r="A17" s="163"/>
      <c r="B17" s="29"/>
      <c r="C17" s="16" t="s">
        <v>84</v>
      </c>
      <c r="D17" s="72">
        <v>692834.67599999986</v>
      </c>
      <c r="E17" s="72">
        <v>754077.09799999977</v>
      </c>
      <c r="F17" s="252">
        <v>8.8393990834257696E-2</v>
      </c>
      <c r="G17" s="72">
        <v>277666.60454799997</v>
      </c>
      <c r="H17" s="72">
        <v>244663.93178499999</v>
      </c>
      <c r="I17" s="252">
        <v>-0.11885719140306206</v>
      </c>
      <c r="J17" s="252">
        <v>0.69573807788128361</v>
      </c>
    </row>
    <row r="18" spans="1:10" ht="9.9499999999999993" customHeight="1" x14ac:dyDescent="0.25">
      <c r="A18" s="163"/>
      <c r="B18" s="29"/>
      <c r="C18" s="16" t="s">
        <v>86</v>
      </c>
      <c r="D18" s="72">
        <v>93873.022999999986</v>
      </c>
      <c r="E18" s="72">
        <v>272167.59000000003</v>
      </c>
      <c r="F18" s="252">
        <v>1.8993163456555573</v>
      </c>
      <c r="G18" s="72">
        <v>38069.250568000003</v>
      </c>
      <c r="H18" s="72">
        <v>79722.09249700002</v>
      </c>
      <c r="I18" s="252">
        <v>1.0941334885119143</v>
      </c>
      <c r="J18" s="252">
        <v>0.22670156158234853</v>
      </c>
    </row>
    <row r="19" spans="1:10" ht="9.9499999999999993" customHeight="1" x14ac:dyDescent="0.25">
      <c r="A19" s="163"/>
      <c r="B19" s="29"/>
      <c r="C19" s="16" t="s">
        <v>69</v>
      </c>
      <c r="D19" s="72">
        <v>61128.843999999997</v>
      </c>
      <c r="E19" s="72">
        <v>89950.55</v>
      </c>
      <c r="F19" s="252">
        <v>0.47149110164753005</v>
      </c>
      <c r="G19" s="72">
        <v>24679.215906000005</v>
      </c>
      <c r="H19" s="72">
        <v>27274.952115999997</v>
      </c>
      <c r="I19" s="252">
        <v>0.1051790389081575</v>
      </c>
      <c r="J19" s="252">
        <v>7.7560360536367765E-2</v>
      </c>
    </row>
    <row r="20" spans="1:10" ht="9.9499999999999993" customHeight="1" x14ac:dyDescent="0.25">
      <c r="A20" s="163"/>
      <c r="B20" s="29"/>
      <c r="C20" s="16" t="s">
        <v>18</v>
      </c>
      <c r="D20" s="72">
        <v>68245.589999999967</v>
      </c>
      <c r="E20" s="72">
        <v>0</v>
      </c>
      <c r="F20" s="252">
        <v>-1</v>
      </c>
      <c r="G20" s="72">
        <v>25251.222237000009</v>
      </c>
      <c r="H20" s="72">
        <v>0</v>
      </c>
      <c r="I20" s="252">
        <v>-1</v>
      </c>
      <c r="J20" s="252">
        <v>0</v>
      </c>
    </row>
    <row r="21" spans="1:10" s="3" customFormat="1" ht="15.95" customHeight="1" x14ac:dyDescent="0.25">
      <c r="A21" s="190" t="s">
        <v>148</v>
      </c>
      <c r="B21" s="189" t="s">
        <v>289</v>
      </c>
      <c r="C21" s="189"/>
      <c r="D21" s="191">
        <v>219906.89599999998</v>
      </c>
      <c r="E21" s="191">
        <v>222603.48599999998</v>
      </c>
      <c r="F21" s="251">
        <v>1.2262416727486292E-2</v>
      </c>
      <c r="G21" s="191">
        <v>273947.49600899999</v>
      </c>
      <c r="H21" s="191">
        <v>214255.58580999999</v>
      </c>
      <c r="I21" s="251">
        <v>-0.21789544007016204</v>
      </c>
      <c r="J21" s="251">
        <v>1</v>
      </c>
    </row>
    <row r="22" spans="1:10" ht="9.9499999999999993" customHeight="1" x14ac:dyDescent="0.25">
      <c r="A22" s="163"/>
      <c r="B22" s="29"/>
      <c r="C22" s="16" t="s">
        <v>86</v>
      </c>
      <c r="D22" s="72">
        <v>164476.77600000001</v>
      </c>
      <c r="E22" s="72">
        <v>165885.24599999998</v>
      </c>
      <c r="F22" s="252">
        <v>8.5633366257129584E-3</v>
      </c>
      <c r="G22" s="72">
        <v>208709.72217999998</v>
      </c>
      <c r="H22" s="72">
        <v>161875.79993100002</v>
      </c>
      <c r="I22" s="252">
        <v>-0.22439741550998971</v>
      </c>
      <c r="J22" s="252">
        <v>0.75552662638420121</v>
      </c>
    </row>
    <row r="23" spans="1:10" ht="9.9499999999999993" customHeight="1" x14ac:dyDescent="0.25">
      <c r="A23" s="163"/>
      <c r="B23" s="29"/>
      <c r="C23" s="16" t="s">
        <v>82</v>
      </c>
      <c r="D23" s="72">
        <v>10802.3</v>
      </c>
      <c r="E23" s="72">
        <v>48472.43</v>
      </c>
      <c r="F23" s="252">
        <v>3.4872323486664882</v>
      </c>
      <c r="G23" s="72">
        <v>13200.394410000001</v>
      </c>
      <c r="H23" s="72">
        <v>45275.501681000002</v>
      </c>
      <c r="I23" s="252">
        <v>2.4298597659098276</v>
      </c>
      <c r="J23" s="252">
        <v>0.21131538536012745</v>
      </c>
    </row>
    <row r="24" spans="1:10" ht="9.9499999999999993" customHeight="1" x14ac:dyDescent="0.25">
      <c r="A24" s="163"/>
      <c r="B24" s="29"/>
      <c r="C24" s="16" t="s">
        <v>85</v>
      </c>
      <c r="D24" s="72">
        <v>22835.422000000002</v>
      </c>
      <c r="E24" s="72">
        <v>5849.51</v>
      </c>
      <c r="F24" s="252">
        <v>-0.74384051234087112</v>
      </c>
      <c r="G24" s="72">
        <v>24947.575401000002</v>
      </c>
      <c r="H24" s="72">
        <v>5018.1230839999998</v>
      </c>
      <c r="I24" s="252">
        <v>-0.79885327518445526</v>
      </c>
      <c r="J24" s="252">
        <v>2.3421200735695303E-2</v>
      </c>
    </row>
    <row r="25" spans="1:10" ht="9.9499999999999993" customHeight="1" x14ac:dyDescent="0.25">
      <c r="A25" s="16"/>
      <c r="B25" s="29"/>
      <c r="C25" s="16" t="s">
        <v>18</v>
      </c>
      <c r="D25" s="72">
        <v>21792.397999999986</v>
      </c>
      <c r="E25" s="72">
        <v>2396.2999999999884</v>
      </c>
      <c r="F25" s="252">
        <v>-0.8900396367577359</v>
      </c>
      <c r="G25" s="72">
        <v>27089.804017999995</v>
      </c>
      <c r="H25" s="72">
        <v>2086.1611139999877</v>
      </c>
      <c r="I25" s="252">
        <v>-0.92299091153949198</v>
      </c>
      <c r="J25" s="252">
        <v>9.7367875199761526E-3</v>
      </c>
    </row>
    <row r="26" spans="1:10" s="3" customFormat="1" ht="24" customHeight="1" x14ac:dyDescent="0.25">
      <c r="A26" s="190" t="s">
        <v>65</v>
      </c>
      <c r="B26" s="299" t="s">
        <v>253</v>
      </c>
      <c r="C26" s="308"/>
      <c r="D26" s="191">
        <v>86261.008000000002</v>
      </c>
      <c r="E26" s="191">
        <v>92980.447</v>
      </c>
      <c r="F26" s="251">
        <v>7.7896597266751133E-2</v>
      </c>
      <c r="G26" s="191">
        <v>55158.405466999997</v>
      </c>
      <c r="H26" s="191">
        <v>66434.463849000007</v>
      </c>
      <c r="I26" s="251">
        <v>0.20443046325452996</v>
      </c>
      <c r="J26" s="251">
        <v>0.90502245692323768</v>
      </c>
    </row>
    <row r="27" spans="1:10" s="3" customFormat="1" ht="9.9499999999999993" customHeight="1" x14ac:dyDescent="0.25">
      <c r="A27" s="163"/>
      <c r="B27" s="16"/>
      <c r="C27" s="72" t="s">
        <v>78</v>
      </c>
      <c r="D27" s="72">
        <v>35776.195</v>
      </c>
      <c r="E27" s="72">
        <v>34690.305</v>
      </c>
      <c r="F27" s="252">
        <v>-3.0352305492520881E-2</v>
      </c>
      <c r="G27" s="72">
        <v>22606.700701999998</v>
      </c>
      <c r="H27" s="72">
        <v>26651.217340000003</v>
      </c>
      <c r="I27" s="252">
        <v>0.17890786857023278</v>
      </c>
      <c r="J27" s="252">
        <v>0.40116553661930643</v>
      </c>
    </row>
    <row r="28" spans="1:10" s="3" customFormat="1" ht="9.9499999999999993" customHeight="1" x14ac:dyDescent="0.25">
      <c r="A28" s="163"/>
      <c r="B28" s="16"/>
      <c r="C28" s="72" t="s">
        <v>133</v>
      </c>
      <c r="D28" s="72">
        <v>7895.91</v>
      </c>
      <c r="E28" s="140">
        <v>19716.845000000001</v>
      </c>
      <c r="F28" s="252">
        <v>1.4970959648729534</v>
      </c>
      <c r="G28" s="72">
        <v>4910.1734900000001</v>
      </c>
      <c r="H28" s="72">
        <v>13352.642077999999</v>
      </c>
      <c r="I28" s="252">
        <v>1.7193829515787638</v>
      </c>
      <c r="J28" s="252">
        <v>0.20098968674375758</v>
      </c>
    </row>
    <row r="29" spans="1:10" s="3" customFormat="1" ht="9.9499999999999993" customHeight="1" x14ac:dyDescent="0.25">
      <c r="A29" s="163"/>
      <c r="B29" s="16"/>
      <c r="C29" s="72" t="s">
        <v>117</v>
      </c>
      <c r="D29" s="72">
        <v>23455.059000000001</v>
      </c>
      <c r="E29" s="140">
        <v>15205.418</v>
      </c>
      <c r="F29" s="252">
        <v>-0.35172117878705833</v>
      </c>
      <c r="G29" s="72">
        <v>15314.794397</v>
      </c>
      <c r="H29" s="72">
        <v>10765.516562000001</v>
      </c>
      <c r="I29" s="252">
        <v>-0.29705118574044664</v>
      </c>
      <c r="J29" s="252">
        <v>0.16204716555655693</v>
      </c>
    </row>
    <row r="30" spans="1:10" s="3" customFormat="1" ht="9.9499999999999993" customHeight="1" x14ac:dyDescent="0.25">
      <c r="A30" s="163"/>
      <c r="B30" s="16"/>
      <c r="C30" s="72" t="s">
        <v>83</v>
      </c>
      <c r="D30" s="72">
        <v>12572.07</v>
      </c>
      <c r="E30" s="140">
        <v>13332.325000000001</v>
      </c>
      <c r="F30" s="252">
        <v>6.0471744112147174E-2</v>
      </c>
      <c r="G30" s="72">
        <v>8081.5846249999995</v>
      </c>
      <c r="H30" s="72">
        <v>9355.3057169999993</v>
      </c>
      <c r="I30" s="252">
        <v>0.15760783944027557</v>
      </c>
      <c r="J30" s="252">
        <v>0.14082006800361674</v>
      </c>
    </row>
    <row r="31" spans="1:10" s="3" customFormat="1" ht="9.9499999999999993" customHeight="1" x14ac:dyDescent="0.25">
      <c r="A31" s="163"/>
      <c r="B31" s="16"/>
      <c r="C31" s="72" t="s">
        <v>85</v>
      </c>
      <c r="D31" s="72">
        <v>5749.5</v>
      </c>
      <c r="E31" s="140">
        <v>9908.5</v>
      </c>
      <c r="F31" s="252">
        <v>0.72336724932602836</v>
      </c>
      <c r="G31" s="72">
        <v>3621.0909790000001</v>
      </c>
      <c r="H31" s="72">
        <v>6200.2631519999995</v>
      </c>
      <c r="I31" s="252">
        <v>0.71226384201820392</v>
      </c>
      <c r="J31" s="252">
        <v>9.332901618793342E-2</v>
      </c>
    </row>
    <row r="32" spans="1:10" s="3" customFormat="1" ht="9.9499999999999993" customHeight="1" x14ac:dyDescent="0.25">
      <c r="A32" s="163"/>
      <c r="B32" s="16"/>
      <c r="C32" s="16" t="s">
        <v>18</v>
      </c>
      <c r="D32" s="72">
        <v>812.27400000000489</v>
      </c>
      <c r="E32" s="72">
        <v>127.05400000000373</v>
      </c>
      <c r="F32" s="252">
        <v>-0.84358233797954507</v>
      </c>
      <c r="G32" s="72">
        <v>624.06127399999968</v>
      </c>
      <c r="H32" s="72">
        <v>109.51900000001478</v>
      </c>
      <c r="I32" s="252">
        <v>-0.82450601477313457</v>
      </c>
      <c r="J32" s="252">
        <v>1.6485268888290019E-3</v>
      </c>
    </row>
    <row r="33" spans="1:10" s="3" customFormat="1" ht="24" customHeight="1" x14ac:dyDescent="0.25">
      <c r="A33" s="190" t="s">
        <v>150</v>
      </c>
      <c r="B33" s="299" t="s">
        <v>274</v>
      </c>
      <c r="C33" s="308"/>
      <c r="D33" s="191">
        <v>9887.0054009999967</v>
      </c>
      <c r="E33" s="191">
        <v>10378.451243</v>
      </c>
      <c r="F33" s="251">
        <v>4.9706237841267598E-2</v>
      </c>
      <c r="G33" s="191">
        <v>67476.236350000006</v>
      </c>
      <c r="H33" s="191">
        <v>64748.510914999984</v>
      </c>
      <c r="I33" s="251">
        <v>-4.0424978963724101E-2</v>
      </c>
      <c r="J33" s="251">
        <v>0.99999999999999989</v>
      </c>
    </row>
    <row r="34" spans="1:10" s="3" customFormat="1" ht="9.9499999999999993" customHeight="1" x14ac:dyDescent="0.25">
      <c r="A34" s="163"/>
      <c r="B34" s="29"/>
      <c r="C34" s="72" t="s">
        <v>179</v>
      </c>
      <c r="D34" s="5">
        <v>1209.8712580000001</v>
      </c>
      <c r="E34" s="5">
        <v>1781.8601919999996</v>
      </c>
      <c r="F34" s="252">
        <v>0.47276842905214256</v>
      </c>
      <c r="G34" s="5">
        <v>8118.9462980000017</v>
      </c>
      <c r="H34" s="5">
        <v>10158.776395999999</v>
      </c>
      <c r="I34" s="252">
        <v>0.25124320609220963</v>
      </c>
      <c r="J34" s="252">
        <v>0.15689590775819004</v>
      </c>
    </row>
    <row r="35" spans="1:10" s="3" customFormat="1" ht="9.9499999999999993" customHeight="1" x14ac:dyDescent="0.25">
      <c r="A35" s="163"/>
      <c r="B35" s="29"/>
      <c r="C35" s="72" t="s">
        <v>233</v>
      </c>
      <c r="D35" s="5">
        <v>890.47777799999994</v>
      </c>
      <c r="E35" s="5">
        <v>666.87470700000017</v>
      </c>
      <c r="F35" s="252">
        <v>-0.25110460533019585</v>
      </c>
      <c r="G35" s="5">
        <v>12723.172304</v>
      </c>
      <c r="H35" s="5">
        <v>9151.930155</v>
      </c>
      <c r="I35" s="252">
        <v>-0.28068802839974494</v>
      </c>
      <c r="J35" s="252">
        <v>0.14134580124961321</v>
      </c>
    </row>
    <row r="36" spans="1:10" s="3" customFormat="1" ht="9.9499999999999993" customHeight="1" x14ac:dyDescent="0.25">
      <c r="A36" s="163"/>
      <c r="B36" s="29"/>
      <c r="C36" s="72" t="s">
        <v>70</v>
      </c>
      <c r="D36" s="5">
        <v>124.80571799999997</v>
      </c>
      <c r="E36" s="5">
        <v>414.85517399999992</v>
      </c>
      <c r="F36" s="252">
        <v>2.3240077509910244</v>
      </c>
      <c r="G36" s="5">
        <v>1716.5917749999999</v>
      </c>
      <c r="H36" s="5">
        <v>6805.8115370000014</v>
      </c>
      <c r="I36" s="252">
        <v>2.9647233757717393</v>
      </c>
      <c r="J36" s="252">
        <v>0.1051114757825779</v>
      </c>
    </row>
    <row r="37" spans="1:10" s="3" customFormat="1" ht="9.9499999999999993" customHeight="1" x14ac:dyDescent="0.25">
      <c r="A37" s="163"/>
      <c r="B37" s="29"/>
      <c r="C37" s="72" t="s">
        <v>69</v>
      </c>
      <c r="D37" s="5">
        <v>1269.954457</v>
      </c>
      <c r="E37" s="5">
        <v>1587.7977819999999</v>
      </c>
      <c r="F37" s="252">
        <v>0.25027930981937563</v>
      </c>
      <c r="G37" s="5">
        <v>5164.1589289999974</v>
      </c>
      <c r="H37" s="5">
        <v>6176.8925999999983</v>
      </c>
      <c r="I37" s="252">
        <v>0.19610815331667375</v>
      </c>
      <c r="J37" s="252">
        <v>9.5398218626353407E-2</v>
      </c>
    </row>
    <row r="38" spans="1:10" s="3" customFormat="1" ht="9.9499999999999993" customHeight="1" x14ac:dyDescent="0.25">
      <c r="A38" s="16"/>
      <c r="B38" s="29"/>
      <c r="C38" s="72" t="s">
        <v>18</v>
      </c>
      <c r="D38" s="72">
        <v>6391.8961899999967</v>
      </c>
      <c r="E38" s="72">
        <v>5927.0633879999996</v>
      </c>
      <c r="F38" s="252">
        <v>-7.2722207648994619E-2</v>
      </c>
      <c r="G38" s="72">
        <v>39753.367044000006</v>
      </c>
      <c r="H38" s="72">
        <v>32455.100226999984</v>
      </c>
      <c r="I38" s="252">
        <v>-0.18358864568432953</v>
      </c>
      <c r="J38" s="252">
        <v>0.50124859658326537</v>
      </c>
    </row>
    <row r="39" spans="1:10" s="3" customFormat="1" ht="24" customHeight="1" x14ac:dyDescent="0.25">
      <c r="A39" s="190" t="s">
        <v>152</v>
      </c>
      <c r="B39" s="299" t="s">
        <v>284</v>
      </c>
      <c r="C39" s="308"/>
      <c r="D39" s="191">
        <v>37318.258107999995</v>
      </c>
      <c r="E39" s="191">
        <v>51763.523569999998</v>
      </c>
      <c r="F39" s="251">
        <v>0.38708305784785124</v>
      </c>
      <c r="G39" s="191">
        <v>58280.042033999991</v>
      </c>
      <c r="H39" s="191">
        <v>62099.859124999981</v>
      </c>
      <c r="I39" s="251">
        <v>6.5542456005291516E-2</v>
      </c>
      <c r="J39" s="251">
        <v>1</v>
      </c>
    </row>
    <row r="40" spans="1:10" s="3" customFormat="1" ht="9.9499999999999993" customHeight="1" x14ac:dyDescent="0.25">
      <c r="A40" s="163"/>
      <c r="B40" s="29"/>
      <c r="C40" s="16" t="s">
        <v>85</v>
      </c>
      <c r="D40" s="72">
        <v>21569.523349999999</v>
      </c>
      <c r="E40" s="72">
        <v>37726.052287999992</v>
      </c>
      <c r="F40" s="252">
        <v>0.74904431942396132</v>
      </c>
      <c r="G40" s="72">
        <v>31543.745480999994</v>
      </c>
      <c r="H40" s="72">
        <v>43864.862014999984</v>
      </c>
      <c r="I40" s="252">
        <v>0.39060410696698877</v>
      </c>
      <c r="J40" s="252">
        <v>0.70636008894488778</v>
      </c>
    </row>
    <row r="41" spans="1:10" s="3" customFormat="1" ht="9.9499999999999993" customHeight="1" x14ac:dyDescent="0.25">
      <c r="A41" s="163"/>
      <c r="B41" s="29"/>
      <c r="C41" s="16" t="s">
        <v>83</v>
      </c>
      <c r="D41" s="72">
        <v>11064.068139999998</v>
      </c>
      <c r="E41" s="72">
        <v>10076.355624000002</v>
      </c>
      <c r="F41" s="252">
        <v>-8.9272092642769696E-2</v>
      </c>
      <c r="G41" s="72">
        <v>17208.646648000002</v>
      </c>
      <c r="H41" s="72">
        <v>13136.849389999999</v>
      </c>
      <c r="I41" s="252">
        <v>-0.23661345027810354</v>
      </c>
      <c r="J41" s="252">
        <v>0.21154394832936754</v>
      </c>
    </row>
    <row r="42" spans="1:10" s="3" customFormat="1" ht="9.9499999999999993" customHeight="1" x14ac:dyDescent="0.25">
      <c r="A42" s="163"/>
      <c r="B42" s="29"/>
      <c r="C42" s="16" t="s">
        <v>86</v>
      </c>
      <c r="D42" s="72">
        <v>4657.6204799999996</v>
      </c>
      <c r="E42" s="72">
        <v>3915.0042030000009</v>
      </c>
      <c r="F42" s="252">
        <v>-0.15944113097853752</v>
      </c>
      <c r="G42" s="72">
        <v>9377.5551299999988</v>
      </c>
      <c r="H42" s="72">
        <v>4845.9360310000011</v>
      </c>
      <c r="I42" s="252">
        <v>-0.48324099791242692</v>
      </c>
      <c r="J42" s="252">
        <v>7.8034573657336015E-2</v>
      </c>
    </row>
    <row r="43" spans="1:10" s="3" customFormat="1" ht="9.9499999999999993" customHeight="1" x14ac:dyDescent="0.25">
      <c r="A43" s="163"/>
      <c r="B43" s="29"/>
      <c r="C43" s="16" t="s">
        <v>18</v>
      </c>
      <c r="D43" s="72">
        <v>27.046137999997882</v>
      </c>
      <c r="E43" s="72">
        <v>46.111454999998386</v>
      </c>
      <c r="F43" s="252">
        <v>0.70491827705685739</v>
      </c>
      <c r="G43" s="72">
        <v>150.09477499999048</v>
      </c>
      <c r="H43" s="72">
        <v>252.21168899999611</v>
      </c>
      <c r="I43" s="252">
        <v>0.68034955913696615</v>
      </c>
      <c r="J43" s="252">
        <v>4.0613890684087148E-3</v>
      </c>
    </row>
    <row r="44" spans="1:10" s="3" customFormat="1" ht="24" customHeight="1" x14ac:dyDescent="0.25">
      <c r="A44" s="190" t="s">
        <v>154</v>
      </c>
      <c r="B44" s="299" t="s">
        <v>291</v>
      </c>
      <c r="C44" s="308"/>
      <c r="D44" s="191">
        <v>81848.649013999995</v>
      </c>
      <c r="E44" s="191">
        <v>75892.080648000003</v>
      </c>
      <c r="F44" s="251">
        <v>-7.277540237690594E-2</v>
      </c>
      <c r="G44" s="191">
        <v>75548.820567000017</v>
      </c>
      <c r="H44" s="191">
        <v>55372.492890000001</v>
      </c>
      <c r="I44" s="251">
        <v>-0.26706343693488588</v>
      </c>
      <c r="J44" s="251">
        <v>0.99997717393720176</v>
      </c>
    </row>
    <row r="45" spans="1:10" s="3" customFormat="1" ht="9.9499999999999993" customHeight="1" x14ac:dyDescent="0.25">
      <c r="A45" s="163"/>
      <c r="B45" s="29"/>
      <c r="C45" s="16" t="s">
        <v>69</v>
      </c>
      <c r="D45" s="72">
        <v>81848.644</v>
      </c>
      <c r="E45" s="72">
        <v>75892.024000000005</v>
      </c>
      <c r="F45" s="252">
        <v>-7.277603768243246E-2</v>
      </c>
      <c r="G45" s="72">
        <v>75548.706957000017</v>
      </c>
      <c r="H45" s="72">
        <v>55371.228953999998</v>
      </c>
      <c r="I45" s="252">
        <v>-0.26707906482746835</v>
      </c>
      <c r="J45" s="252">
        <v>0.99997717393720176</v>
      </c>
    </row>
    <row r="46" spans="1:10" s="3" customFormat="1" ht="24" customHeight="1" x14ac:dyDescent="0.25">
      <c r="A46" s="190" t="s">
        <v>35</v>
      </c>
      <c r="B46" s="299" t="s">
        <v>297</v>
      </c>
      <c r="C46" s="308"/>
      <c r="D46" s="191">
        <v>36595.572852999998</v>
      </c>
      <c r="E46" s="191">
        <v>31192.136870999999</v>
      </c>
      <c r="F46" s="251">
        <v>-0.14765272301392707</v>
      </c>
      <c r="G46" s="191">
        <v>58600.345530999984</v>
      </c>
      <c r="H46" s="191">
        <v>55009.495350999998</v>
      </c>
      <c r="I46" s="251">
        <v>-6.127694551050733E-2</v>
      </c>
      <c r="J46" s="251">
        <v>0.78290347328585519</v>
      </c>
    </row>
    <row r="47" spans="1:10" s="3" customFormat="1" ht="9.9499999999999993" customHeight="1" x14ac:dyDescent="0.25">
      <c r="A47" s="163"/>
      <c r="B47" s="15"/>
      <c r="C47" s="29" t="s">
        <v>72</v>
      </c>
      <c r="D47" s="72">
        <v>23695.154999999999</v>
      </c>
      <c r="E47" s="72">
        <v>11456.496000000001</v>
      </c>
      <c r="F47" s="252">
        <v>-0.51650470317666197</v>
      </c>
      <c r="G47" s="72">
        <v>26527.969988999997</v>
      </c>
      <c r="H47" s="72">
        <v>12905.672124000001</v>
      </c>
      <c r="I47" s="252">
        <v>-0.51350698416232277</v>
      </c>
      <c r="J47" s="252">
        <v>0.23460808068957123</v>
      </c>
    </row>
    <row r="48" spans="1:10" s="3" customFormat="1" ht="9.9499999999999993" customHeight="1" x14ac:dyDescent="0.25">
      <c r="A48" s="163"/>
      <c r="B48" s="15"/>
      <c r="C48" s="29" t="s">
        <v>80</v>
      </c>
      <c r="D48" s="72">
        <v>6266.8599999999988</v>
      </c>
      <c r="E48" s="72">
        <v>5403.0599999999995</v>
      </c>
      <c r="F48" s="252">
        <v>-0.13783617313933927</v>
      </c>
      <c r="G48" s="72">
        <v>12167.426633000001</v>
      </c>
      <c r="H48" s="72">
        <v>10659.259882000002</v>
      </c>
      <c r="I48" s="252">
        <v>-0.12395116868094447</v>
      </c>
      <c r="J48" s="252">
        <v>0.19377127192289778</v>
      </c>
    </row>
    <row r="49" spans="1:10" s="3" customFormat="1" ht="9.9499999999999993" customHeight="1" x14ac:dyDescent="0.25">
      <c r="A49" s="163"/>
      <c r="B49" s="15"/>
      <c r="C49" s="29" t="s">
        <v>69</v>
      </c>
      <c r="D49" s="72">
        <v>1066.2971139999997</v>
      </c>
      <c r="E49" s="72">
        <v>4988.7513870000012</v>
      </c>
      <c r="F49" s="252">
        <v>3.6785753440574371</v>
      </c>
      <c r="G49" s="72">
        <v>3662.0969370000003</v>
      </c>
      <c r="H49" s="72">
        <v>8227.5552920000027</v>
      </c>
      <c r="I49" s="252">
        <v>1.2466787290289587</v>
      </c>
      <c r="J49" s="252">
        <v>0.14956609289909506</v>
      </c>
    </row>
    <row r="50" spans="1:10" s="3" customFormat="1" ht="9.9499999999999993" customHeight="1" x14ac:dyDescent="0.25">
      <c r="A50" s="163"/>
      <c r="B50" s="15"/>
      <c r="C50" s="29" t="s">
        <v>83</v>
      </c>
      <c r="D50" s="72">
        <v>1873.1891150000006</v>
      </c>
      <c r="E50" s="72">
        <v>2159.2312159999997</v>
      </c>
      <c r="F50" s="252">
        <v>0.15270326883145424</v>
      </c>
      <c r="G50" s="72">
        <v>4356.4142939999992</v>
      </c>
      <c r="H50" s="72">
        <v>5638.7346989999996</v>
      </c>
      <c r="I50" s="252">
        <v>0.2943522627694326</v>
      </c>
      <c r="J50" s="252">
        <v>0.10250475237085582</v>
      </c>
    </row>
    <row r="51" spans="1:10" s="3" customFormat="1" ht="9.9499999999999993" customHeight="1" x14ac:dyDescent="0.25">
      <c r="A51" s="163"/>
      <c r="B51" s="15"/>
      <c r="C51" s="29" t="s">
        <v>137</v>
      </c>
      <c r="D51" s="72">
        <v>383.27501999999998</v>
      </c>
      <c r="E51" s="72">
        <v>1020.5199999999999</v>
      </c>
      <c r="F51" s="252">
        <v>1.6626311310348374</v>
      </c>
      <c r="G51" s="72">
        <v>1217.817282</v>
      </c>
      <c r="H51" s="72">
        <v>2883.3542109999994</v>
      </c>
      <c r="I51" s="252">
        <v>1.3676410686705949</v>
      </c>
      <c r="J51" s="252">
        <v>5.2415572849780448E-2</v>
      </c>
    </row>
    <row r="52" spans="1:10" s="3" customFormat="1" ht="9.9499999999999993" customHeight="1" x14ac:dyDescent="0.25">
      <c r="A52" s="163"/>
      <c r="B52" s="15"/>
      <c r="C52" s="16" t="s">
        <v>18</v>
      </c>
      <c r="D52" s="72">
        <v>596.54139899999996</v>
      </c>
      <c r="E52" s="72">
        <v>2276.3138000000004</v>
      </c>
      <c r="F52" s="252">
        <v>2.8158521836302604</v>
      </c>
      <c r="G52" s="72">
        <v>1767.6844929999997</v>
      </c>
      <c r="H52" s="72">
        <v>2752.5487659999999</v>
      </c>
      <c r="I52" s="252">
        <v>0.55714935380156683</v>
      </c>
      <c r="J52" s="252">
        <v>5.0037702553654896E-2</v>
      </c>
    </row>
    <row r="53" spans="1:10" s="3" customFormat="1" ht="15.95" customHeight="1" x14ac:dyDescent="0.25">
      <c r="A53" s="190" t="s">
        <v>149</v>
      </c>
      <c r="B53" s="189" t="s">
        <v>237</v>
      </c>
      <c r="C53" s="192"/>
      <c r="D53" s="191">
        <v>158984.76</v>
      </c>
      <c r="E53" s="191">
        <v>105902.65400000001</v>
      </c>
      <c r="F53" s="251">
        <v>-0.33388172551884843</v>
      </c>
      <c r="G53" s="191">
        <v>95075.783385999996</v>
      </c>
      <c r="H53" s="191">
        <v>50777.327224999994</v>
      </c>
      <c r="I53" s="251">
        <v>-0.46592785863411557</v>
      </c>
      <c r="J53" s="251">
        <v>0.99999999999999989</v>
      </c>
    </row>
    <row r="54" spans="1:10" s="3" customFormat="1" ht="9.9499999999999993" customHeight="1" x14ac:dyDescent="0.25">
      <c r="A54" s="163"/>
      <c r="B54" s="15"/>
      <c r="C54" s="29" t="s">
        <v>85</v>
      </c>
      <c r="D54" s="5">
        <v>33155.010000000009</v>
      </c>
      <c r="E54" s="5">
        <v>54841.360000000015</v>
      </c>
      <c r="F54" s="252">
        <v>0.65408968358024921</v>
      </c>
      <c r="G54" s="5">
        <v>18192.514971999994</v>
      </c>
      <c r="H54" s="5">
        <v>25808.309533999996</v>
      </c>
      <c r="I54" s="252">
        <v>0.4186224155220668</v>
      </c>
      <c r="J54" s="252">
        <v>0.50826443502314533</v>
      </c>
    </row>
    <row r="55" spans="1:10" s="3" customFormat="1" ht="9.9499999999999993" customHeight="1" x14ac:dyDescent="0.25">
      <c r="A55" s="163"/>
      <c r="B55" s="15"/>
      <c r="C55" s="29" t="s">
        <v>82</v>
      </c>
      <c r="D55" s="162" t="s">
        <v>373</v>
      </c>
      <c r="E55" s="5">
        <v>25002.434000000001</v>
      </c>
      <c r="F55" s="269" t="s">
        <v>373</v>
      </c>
      <c r="G55" s="162" t="s">
        <v>373</v>
      </c>
      <c r="H55" s="5">
        <v>12007.713632000001</v>
      </c>
      <c r="I55" s="269" t="s">
        <v>373</v>
      </c>
      <c r="J55" s="252">
        <v>0.2364778590805397</v>
      </c>
    </row>
    <row r="56" spans="1:10" s="3" customFormat="1" ht="9.9499999999999993" customHeight="1" x14ac:dyDescent="0.25">
      <c r="A56" s="163"/>
      <c r="B56" s="15"/>
      <c r="C56" s="29" t="s">
        <v>86</v>
      </c>
      <c r="D56" s="162" t="s">
        <v>373</v>
      </c>
      <c r="E56" s="5">
        <v>21062.53</v>
      </c>
      <c r="F56" s="269" t="s">
        <v>373</v>
      </c>
      <c r="G56" s="162" t="s">
        <v>373</v>
      </c>
      <c r="H56" s="5">
        <v>10397.595253</v>
      </c>
      <c r="I56" s="269" t="s">
        <v>373</v>
      </c>
      <c r="J56" s="252">
        <v>0.20476846303719565</v>
      </c>
    </row>
    <row r="57" spans="1:10" s="3" customFormat="1" ht="9.9499999999999993" customHeight="1" x14ac:dyDescent="0.25">
      <c r="A57" s="163"/>
      <c r="B57" s="15"/>
      <c r="C57" s="29" t="s">
        <v>80</v>
      </c>
      <c r="D57" s="162" t="s">
        <v>373</v>
      </c>
      <c r="E57" s="5">
        <v>4946.6400000000003</v>
      </c>
      <c r="F57" s="269" t="s">
        <v>373</v>
      </c>
      <c r="G57" s="162" t="s">
        <v>373</v>
      </c>
      <c r="H57" s="5">
        <v>2543.5230900000001</v>
      </c>
      <c r="I57" s="269" t="s">
        <v>373</v>
      </c>
      <c r="J57" s="252">
        <v>5.0091708819752681E-2</v>
      </c>
    </row>
    <row r="58" spans="1:10" s="3" customFormat="1" ht="9.9499999999999993" customHeight="1" x14ac:dyDescent="0.25">
      <c r="A58" s="165"/>
      <c r="B58" s="142"/>
      <c r="C58" s="213" t="s">
        <v>18</v>
      </c>
      <c r="D58" s="116">
        <v>125829.75</v>
      </c>
      <c r="E58" s="116">
        <v>49.689999999987776</v>
      </c>
      <c r="F58" s="253">
        <v>-0.99960510133732294</v>
      </c>
      <c r="G58" s="116">
        <v>76883.268414000006</v>
      </c>
      <c r="H58" s="116">
        <v>20.185715999992681</v>
      </c>
      <c r="I58" s="253">
        <v>0.55714935380156683</v>
      </c>
      <c r="J58" s="253">
        <v>3.9753403936657641E-4</v>
      </c>
    </row>
    <row r="59" spans="1:10" ht="8.1" customHeight="1" x14ac:dyDescent="0.25">
      <c r="A59" s="8" t="s">
        <v>375</v>
      </c>
      <c r="B59" s="32"/>
      <c r="C59" s="9"/>
      <c r="D59" s="35"/>
      <c r="E59" s="9"/>
      <c r="F59" s="9"/>
      <c r="G59" s="35"/>
      <c r="H59" s="10"/>
      <c r="I59" s="9"/>
      <c r="J59" s="33"/>
    </row>
    <row r="60" spans="1:10" ht="8.1" customHeight="1" x14ac:dyDescent="0.25">
      <c r="A60" s="11" t="s">
        <v>20</v>
      </c>
      <c r="B60" s="32"/>
      <c r="C60" s="9"/>
      <c r="D60" s="35"/>
      <c r="E60" s="9"/>
      <c r="F60" s="9"/>
      <c r="G60" s="35"/>
      <c r="H60" s="10"/>
      <c r="I60" s="9"/>
      <c r="J60" s="33"/>
    </row>
    <row r="61" spans="1:10" ht="8.1" customHeight="1" x14ac:dyDescent="0.25">
      <c r="A61" s="11" t="s">
        <v>228</v>
      </c>
      <c r="B61" s="11"/>
      <c r="C61" s="11"/>
      <c r="D61" s="11"/>
      <c r="E61" s="11"/>
      <c r="F61" s="11"/>
      <c r="G61" s="11"/>
      <c r="H61" s="10"/>
      <c r="I61" s="9"/>
      <c r="J61" s="10"/>
    </row>
    <row r="62" spans="1:10" x14ac:dyDescent="0.25">
      <c r="C62" s="34" t="s">
        <v>30</v>
      </c>
      <c r="F62" s="28"/>
      <c r="I62" s="28"/>
    </row>
    <row r="63" spans="1:10" x14ac:dyDescent="0.25">
      <c r="C63" s="34" t="s">
        <v>30</v>
      </c>
      <c r="F63" s="28"/>
      <c r="I63" s="28"/>
    </row>
    <row r="64" spans="1:10" x14ac:dyDescent="0.25">
      <c r="C64" s="34" t="s">
        <v>30</v>
      </c>
      <c r="F64" s="28"/>
      <c r="I64" s="28"/>
    </row>
    <row r="65" spans="3:9" x14ac:dyDescent="0.25">
      <c r="C65" s="34" t="s">
        <v>30</v>
      </c>
      <c r="F65" s="28"/>
      <c r="I65" s="28"/>
    </row>
    <row r="66" spans="3:9" x14ac:dyDescent="0.25">
      <c r="C66" s="34" t="s">
        <v>30</v>
      </c>
      <c r="F66" s="28"/>
      <c r="I66" s="28"/>
    </row>
    <row r="67" spans="3:9" x14ac:dyDescent="0.25">
      <c r="C67" s="34" t="s">
        <v>30</v>
      </c>
      <c r="F67" s="28"/>
      <c r="I67" s="28"/>
    </row>
    <row r="68" spans="3:9" x14ac:dyDescent="0.25">
      <c r="C68" s="34" t="s">
        <v>30</v>
      </c>
      <c r="F68" s="28"/>
      <c r="I68" s="28"/>
    </row>
    <row r="69" spans="3:9" x14ac:dyDescent="0.25">
      <c r="C69" s="34" t="s">
        <v>30</v>
      </c>
      <c r="F69" s="28"/>
      <c r="I69" s="28"/>
    </row>
    <row r="70" spans="3:9" x14ac:dyDescent="0.25">
      <c r="C70" s="34" t="s">
        <v>30</v>
      </c>
      <c r="F70" s="28"/>
      <c r="I70" s="28"/>
    </row>
    <row r="71" spans="3:9" x14ac:dyDescent="0.25">
      <c r="C71" s="34" t="s">
        <v>30</v>
      </c>
      <c r="F71" s="28"/>
      <c r="I71" s="28"/>
    </row>
    <row r="72" spans="3:9" x14ac:dyDescent="0.25">
      <c r="C72" s="34" t="s">
        <v>30</v>
      </c>
      <c r="F72" s="28"/>
      <c r="I72" s="28"/>
    </row>
    <row r="73" spans="3:9" x14ac:dyDescent="0.25">
      <c r="C73" s="34" t="s">
        <v>30</v>
      </c>
      <c r="F73" s="28"/>
      <c r="I73" s="28"/>
    </row>
    <row r="74" spans="3:9" x14ac:dyDescent="0.25">
      <c r="C74" s="34" t="s">
        <v>30</v>
      </c>
      <c r="F74" s="28"/>
      <c r="I74" s="28"/>
    </row>
    <row r="75" spans="3:9" x14ac:dyDescent="0.25">
      <c r="C75" s="34" t="s">
        <v>30</v>
      </c>
      <c r="F75" s="28"/>
      <c r="I75" s="28"/>
    </row>
    <row r="76" spans="3:9" x14ac:dyDescent="0.25">
      <c r="C76" s="34" t="s">
        <v>30</v>
      </c>
      <c r="F76" s="28"/>
      <c r="I76" s="28"/>
    </row>
    <row r="77" spans="3:9" x14ac:dyDescent="0.25">
      <c r="C77" s="34" t="s">
        <v>30</v>
      </c>
      <c r="F77" s="28"/>
      <c r="I77" s="28"/>
    </row>
    <row r="78" spans="3:9" x14ac:dyDescent="0.25">
      <c r="C78" s="34" t="s">
        <v>30</v>
      </c>
      <c r="F78" s="28"/>
      <c r="I78" s="28"/>
    </row>
    <row r="79" spans="3:9" x14ac:dyDescent="0.25">
      <c r="C79" s="34" t="s">
        <v>30</v>
      </c>
      <c r="F79" s="28"/>
      <c r="I79" s="28"/>
    </row>
    <row r="80" spans="3:9" x14ac:dyDescent="0.25">
      <c r="C80" s="34" t="s">
        <v>30</v>
      </c>
      <c r="F80" s="28"/>
      <c r="I80" s="28"/>
    </row>
    <row r="81" spans="3:9" x14ac:dyDescent="0.25">
      <c r="C81" s="34" t="s">
        <v>30</v>
      </c>
      <c r="F81" s="28"/>
      <c r="I81" s="28"/>
    </row>
    <row r="82" spans="3:9" x14ac:dyDescent="0.25">
      <c r="C82" s="34" t="s">
        <v>30</v>
      </c>
      <c r="F82" s="28"/>
      <c r="I82" s="28"/>
    </row>
    <row r="83" spans="3:9" x14ac:dyDescent="0.25">
      <c r="C83" s="34" t="s">
        <v>30</v>
      </c>
      <c r="F83" s="28"/>
      <c r="I83" s="28"/>
    </row>
    <row r="84" spans="3:9" x14ac:dyDescent="0.25">
      <c r="C84" s="34" t="s">
        <v>30</v>
      </c>
      <c r="F84" s="28"/>
      <c r="I84" s="28"/>
    </row>
    <row r="85" spans="3:9" x14ac:dyDescent="0.25">
      <c r="C85" s="34" t="s">
        <v>30</v>
      </c>
      <c r="F85" s="28"/>
      <c r="I85" s="28"/>
    </row>
    <row r="86" spans="3:9" x14ac:dyDescent="0.25">
      <c r="C86" s="34" t="s">
        <v>30</v>
      </c>
      <c r="F86" s="28"/>
      <c r="I86" s="28"/>
    </row>
    <row r="87" spans="3:9" x14ac:dyDescent="0.25">
      <c r="C87" s="34" t="s">
        <v>30</v>
      </c>
      <c r="F87" s="28"/>
      <c r="I87" s="28"/>
    </row>
    <row r="88" spans="3:9" x14ac:dyDescent="0.25">
      <c r="C88" s="34" t="s">
        <v>30</v>
      </c>
      <c r="F88" s="28"/>
      <c r="I88" s="28"/>
    </row>
    <row r="89" spans="3:9" x14ac:dyDescent="0.25">
      <c r="C89" s="34" t="s">
        <v>30</v>
      </c>
      <c r="F89" s="28"/>
      <c r="I89" s="28"/>
    </row>
    <row r="90" spans="3:9" x14ac:dyDescent="0.25">
      <c r="C90" s="34" t="s">
        <v>30</v>
      </c>
      <c r="F90" s="28"/>
      <c r="I90" s="28"/>
    </row>
    <row r="91" spans="3:9" x14ac:dyDescent="0.25">
      <c r="C91" s="34" t="s">
        <v>30</v>
      </c>
      <c r="F91" s="28"/>
      <c r="I91" s="28"/>
    </row>
    <row r="92" spans="3:9" x14ac:dyDescent="0.25">
      <c r="C92" s="34" t="s">
        <v>30</v>
      </c>
      <c r="F92" s="28"/>
      <c r="I92" s="28"/>
    </row>
    <row r="93" spans="3:9" x14ac:dyDescent="0.25">
      <c r="C93" s="34" t="s">
        <v>30</v>
      </c>
      <c r="F93" s="28"/>
      <c r="I93" s="28"/>
    </row>
    <row r="94" spans="3:9" x14ac:dyDescent="0.25">
      <c r="C94" s="34" t="s">
        <v>30</v>
      </c>
      <c r="F94" s="28"/>
      <c r="I94" s="28"/>
    </row>
    <row r="95" spans="3:9" x14ac:dyDescent="0.25">
      <c r="C95" s="34" t="s">
        <v>30</v>
      </c>
      <c r="F95" s="28"/>
      <c r="I95" s="28"/>
    </row>
    <row r="96" spans="3:9" x14ac:dyDescent="0.25">
      <c r="C96" s="34" t="s">
        <v>30</v>
      </c>
      <c r="F96" s="28"/>
      <c r="I96" s="28"/>
    </row>
    <row r="97" spans="3:9" x14ac:dyDescent="0.25">
      <c r="C97" s="34" t="s">
        <v>30</v>
      </c>
      <c r="F97" s="28"/>
      <c r="I97" s="28"/>
    </row>
    <row r="98" spans="3:9" x14ac:dyDescent="0.25">
      <c r="C98" s="34" t="s">
        <v>30</v>
      </c>
      <c r="F98" s="28"/>
      <c r="I98" s="28"/>
    </row>
    <row r="99" spans="3:9" x14ac:dyDescent="0.25">
      <c r="C99" s="34" t="s">
        <v>30</v>
      </c>
      <c r="F99" s="28"/>
      <c r="I99" s="28"/>
    </row>
    <row r="100" spans="3:9" x14ac:dyDescent="0.25">
      <c r="C100" s="34" t="s">
        <v>30</v>
      </c>
      <c r="F100" s="28"/>
      <c r="I100" s="28"/>
    </row>
    <row r="101" spans="3:9" x14ac:dyDescent="0.25">
      <c r="C101" s="34" t="s">
        <v>30</v>
      </c>
      <c r="F101" s="28"/>
      <c r="I101" s="28"/>
    </row>
    <row r="102" spans="3:9" x14ac:dyDescent="0.25">
      <c r="C102" s="34" t="s">
        <v>30</v>
      </c>
      <c r="F102" s="28"/>
      <c r="I102" s="28"/>
    </row>
    <row r="103" spans="3:9" x14ac:dyDescent="0.25">
      <c r="C103" s="34" t="s">
        <v>30</v>
      </c>
      <c r="F103" s="28"/>
      <c r="I103" s="28"/>
    </row>
    <row r="104" spans="3:9" x14ac:dyDescent="0.25">
      <c r="C104" s="34" t="s">
        <v>30</v>
      </c>
      <c r="F104" s="28"/>
      <c r="I104" s="28"/>
    </row>
    <row r="105" spans="3:9" x14ac:dyDescent="0.25">
      <c r="C105" s="34" t="s">
        <v>30</v>
      </c>
      <c r="F105" s="28"/>
      <c r="I105" s="28"/>
    </row>
    <row r="106" spans="3:9" x14ac:dyDescent="0.25">
      <c r="C106" s="34" t="s">
        <v>30</v>
      </c>
      <c r="F106" s="28"/>
      <c r="I106" s="28"/>
    </row>
    <row r="107" spans="3:9" x14ac:dyDescent="0.25">
      <c r="C107" s="34" t="s">
        <v>30</v>
      </c>
      <c r="F107" s="28"/>
      <c r="I107" s="28"/>
    </row>
    <row r="108" spans="3:9" x14ac:dyDescent="0.25">
      <c r="C108" s="34" t="s">
        <v>30</v>
      </c>
      <c r="F108" s="28"/>
      <c r="I108" s="28"/>
    </row>
    <row r="109" spans="3:9" x14ac:dyDescent="0.25">
      <c r="C109" s="34" t="s">
        <v>30</v>
      </c>
      <c r="F109" s="28"/>
      <c r="I109" s="28"/>
    </row>
    <row r="110" spans="3:9" x14ac:dyDescent="0.25">
      <c r="C110" s="34" t="s">
        <v>30</v>
      </c>
      <c r="F110" s="28"/>
      <c r="I110" s="28"/>
    </row>
    <row r="111" spans="3:9" x14ac:dyDescent="0.25">
      <c r="C111" s="34" t="s">
        <v>30</v>
      </c>
      <c r="F111" s="28"/>
      <c r="I111" s="28"/>
    </row>
    <row r="112" spans="3:9" x14ac:dyDescent="0.25">
      <c r="C112" s="34" t="s">
        <v>30</v>
      </c>
      <c r="F112" s="28"/>
      <c r="I112" s="28"/>
    </row>
    <row r="113" spans="3:9" x14ac:dyDescent="0.25">
      <c r="C113" s="34" t="s">
        <v>30</v>
      </c>
      <c r="F113" s="28"/>
      <c r="I113" s="28"/>
    </row>
    <row r="114" spans="3:9" x14ac:dyDescent="0.25">
      <c r="C114" s="34" t="s">
        <v>30</v>
      </c>
      <c r="F114" s="28"/>
      <c r="I114" s="28"/>
    </row>
    <row r="115" spans="3:9" x14ac:dyDescent="0.25">
      <c r="C115" s="34" t="s">
        <v>30</v>
      </c>
      <c r="F115" s="28"/>
      <c r="I115" s="28"/>
    </row>
    <row r="116" spans="3:9" x14ac:dyDescent="0.25">
      <c r="C116" s="34" t="s">
        <v>30</v>
      </c>
      <c r="F116" s="28"/>
      <c r="I116" s="28"/>
    </row>
    <row r="117" spans="3:9" x14ac:dyDescent="0.25">
      <c r="C117" s="34" t="s">
        <v>30</v>
      </c>
      <c r="F117" s="28"/>
      <c r="I117" s="28"/>
    </row>
    <row r="118" spans="3:9" x14ac:dyDescent="0.25">
      <c r="C118" s="34" t="s">
        <v>30</v>
      </c>
      <c r="F118" s="28"/>
      <c r="I118" s="28"/>
    </row>
    <row r="119" spans="3:9" x14ac:dyDescent="0.25">
      <c r="C119" s="34" t="s">
        <v>30</v>
      </c>
      <c r="F119" s="28"/>
      <c r="I119" s="28"/>
    </row>
    <row r="120" spans="3:9" x14ac:dyDescent="0.25">
      <c r="C120" s="34" t="s">
        <v>30</v>
      </c>
      <c r="F120" s="28"/>
      <c r="I120" s="28"/>
    </row>
    <row r="121" spans="3:9" x14ac:dyDescent="0.25">
      <c r="C121" s="34" t="s">
        <v>30</v>
      </c>
      <c r="F121" s="28"/>
      <c r="I121" s="28"/>
    </row>
    <row r="122" spans="3:9" x14ac:dyDescent="0.25">
      <c r="C122" s="34" t="s">
        <v>30</v>
      </c>
      <c r="F122" s="28"/>
      <c r="I122" s="28"/>
    </row>
    <row r="123" spans="3:9" x14ac:dyDescent="0.25">
      <c r="C123" s="34" t="s">
        <v>30</v>
      </c>
      <c r="F123" s="28"/>
      <c r="I123" s="28"/>
    </row>
    <row r="124" spans="3:9" x14ac:dyDescent="0.25">
      <c r="C124" s="34" t="s">
        <v>30</v>
      </c>
      <c r="F124" s="28"/>
      <c r="I124" s="28"/>
    </row>
    <row r="125" spans="3:9" x14ac:dyDescent="0.25">
      <c r="C125" s="34" t="s">
        <v>30</v>
      </c>
      <c r="F125" s="28"/>
      <c r="I125" s="28"/>
    </row>
    <row r="126" spans="3:9" x14ac:dyDescent="0.25">
      <c r="C126" s="34" t="s">
        <v>30</v>
      </c>
      <c r="F126" s="28"/>
      <c r="I126" s="28"/>
    </row>
    <row r="127" spans="3:9" x14ac:dyDescent="0.25">
      <c r="C127" s="34" t="s">
        <v>30</v>
      </c>
      <c r="F127" s="28"/>
      <c r="I127" s="28"/>
    </row>
    <row r="128" spans="3:9" x14ac:dyDescent="0.25">
      <c r="C128" s="34" t="s">
        <v>30</v>
      </c>
      <c r="F128" s="28"/>
      <c r="I128" s="28"/>
    </row>
    <row r="129" spans="3:9" x14ac:dyDescent="0.25">
      <c r="C129" s="34" t="s">
        <v>30</v>
      </c>
      <c r="F129" s="28"/>
      <c r="I129" s="28"/>
    </row>
    <row r="130" spans="3:9" x14ac:dyDescent="0.25">
      <c r="C130" s="34" t="s">
        <v>30</v>
      </c>
      <c r="F130" s="28"/>
      <c r="I130" s="28"/>
    </row>
    <row r="131" spans="3:9" x14ac:dyDescent="0.25">
      <c r="C131" s="34" t="s">
        <v>30</v>
      </c>
      <c r="F131" s="28"/>
      <c r="I131" s="28"/>
    </row>
    <row r="132" spans="3:9" x14ac:dyDescent="0.25">
      <c r="C132" s="34" t="s">
        <v>30</v>
      </c>
      <c r="F132" s="28"/>
      <c r="I132" s="28"/>
    </row>
    <row r="133" spans="3:9" x14ac:dyDescent="0.25">
      <c r="C133" s="34" t="s">
        <v>30</v>
      </c>
      <c r="F133" s="28"/>
      <c r="I133" s="28"/>
    </row>
    <row r="134" spans="3:9" x14ac:dyDescent="0.25">
      <c r="C134" s="34" t="s">
        <v>30</v>
      </c>
      <c r="F134" s="28"/>
      <c r="I134" s="28"/>
    </row>
    <row r="135" spans="3:9" x14ac:dyDescent="0.25">
      <c r="C135" s="34" t="s">
        <v>30</v>
      </c>
      <c r="F135" s="28"/>
      <c r="I135" s="28"/>
    </row>
    <row r="136" spans="3:9" x14ac:dyDescent="0.25">
      <c r="C136" s="34" t="s">
        <v>30</v>
      </c>
      <c r="F136" s="28"/>
      <c r="I136" s="28"/>
    </row>
    <row r="137" spans="3:9" x14ac:dyDescent="0.25">
      <c r="C137" s="34" t="s">
        <v>30</v>
      </c>
      <c r="F137" s="28"/>
      <c r="I137" s="28"/>
    </row>
    <row r="138" spans="3:9" x14ac:dyDescent="0.25">
      <c r="C138" s="34" t="s">
        <v>30</v>
      </c>
      <c r="F138" s="28"/>
      <c r="I138" s="28"/>
    </row>
    <row r="139" spans="3:9" x14ac:dyDescent="0.25">
      <c r="C139" s="34" t="s">
        <v>30</v>
      </c>
      <c r="F139" s="28"/>
      <c r="I139" s="28"/>
    </row>
    <row r="140" spans="3:9" x14ac:dyDescent="0.25">
      <c r="C140" s="34" t="s">
        <v>30</v>
      </c>
      <c r="F140" s="28"/>
      <c r="I140" s="28"/>
    </row>
    <row r="141" spans="3:9" x14ac:dyDescent="0.25">
      <c r="C141" s="34" t="s">
        <v>30</v>
      </c>
      <c r="F141" s="28"/>
      <c r="I141" s="28"/>
    </row>
    <row r="142" spans="3:9" x14ac:dyDescent="0.25">
      <c r="C142" s="34" t="s">
        <v>30</v>
      </c>
      <c r="F142" s="28"/>
      <c r="I142" s="28"/>
    </row>
    <row r="143" spans="3:9" x14ac:dyDescent="0.25">
      <c r="C143" s="34" t="s">
        <v>30</v>
      </c>
      <c r="F143" s="28"/>
      <c r="I143" s="28"/>
    </row>
    <row r="144" spans="3:9" x14ac:dyDescent="0.25">
      <c r="C144" s="34" t="s">
        <v>30</v>
      </c>
      <c r="F144" s="28"/>
      <c r="I144" s="28"/>
    </row>
    <row r="145" spans="3:9" x14ac:dyDescent="0.25">
      <c r="C145" s="34" t="s">
        <v>30</v>
      </c>
      <c r="F145" s="28"/>
      <c r="I145" s="28"/>
    </row>
    <row r="146" spans="3:9" x14ac:dyDescent="0.25">
      <c r="C146" s="34" t="s">
        <v>30</v>
      </c>
      <c r="F146" s="28"/>
      <c r="I146" s="28"/>
    </row>
    <row r="147" spans="3:9" x14ac:dyDescent="0.25">
      <c r="C147" s="34" t="s">
        <v>30</v>
      </c>
      <c r="F147" s="28"/>
      <c r="I147" s="28"/>
    </row>
    <row r="148" spans="3:9" x14ac:dyDescent="0.25">
      <c r="C148" s="34" t="s">
        <v>30</v>
      </c>
      <c r="F148" s="28"/>
      <c r="I148" s="28"/>
    </row>
    <row r="149" spans="3:9" x14ac:dyDescent="0.25">
      <c r="C149" s="34" t="s">
        <v>30</v>
      </c>
      <c r="F149" s="28"/>
      <c r="I149" s="28"/>
    </row>
    <row r="150" spans="3:9" x14ac:dyDescent="0.25">
      <c r="C150" s="34" t="s">
        <v>30</v>
      </c>
      <c r="F150" s="28"/>
      <c r="I150" s="28"/>
    </row>
    <row r="151" spans="3:9" x14ac:dyDescent="0.25">
      <c r="C151" s="34" t="s">
        <v>30</v>
      </c>
      <c r="F151" s="28"/>
      <c r="I151" s="28"/>
    </row>
    <row r="152" spans="3:9" x14ac:dyDescent="0.25">
      <c r="C152" s="34" t="s">
        <v>30</v>
      </c>
      <c r="F152" s="28"/>
      <c r="I152" s="28"/>
    </row>
    <row r="153" spans="3:9" x14ac:dyDescent="0.25">
      <c r="C153" s="34" t="s">
        <v>30</v>
      </c>
      <c r="F153" s="28"/>
      <c r="I153" s="28"/>
    </row>
    <row r="154" spans="3:9" x14ac:dyDescent="0.25">
      <c r="C154" s="34" t="s">
        <v>30</v>
      </c>
      <c r="F154" s="28"/>
      <c r="I154" s="28"/>
    </row>
    <row r="155" spans="3:9" x14ac:dyDescent="0.25">
      <c r="C155" s="34" t="s">
        <v>30</v>
      </c>
      <c r="F155" s="28"/>
      <c r="I155" s="28"/>
    </row>
    <row r="156" spans="3:9" x14ac:dyDescent="0.25">
      <c r="C156" s="34" t="s">
        <v>30</v>
      </c>
      <c r="F156" s="28"/>
      <c r="I156" s="28"/>
    </row>
    <row r="157" spans="3:9" x14ac:dyDescent="0.25">
      <c r="C157" s="34" t="s">
        <v>30</v>
      </c>
      <c r="F157" s="28"/>
      <c r="I157" s="28"/>
    </row>
    <row r="158" spans="3:9" x14ac:dyDescent="0.25">
      <c r="C158" s="34" t="s">
        <v>30</v>
      </c>
      <c r="F158" s="28"/>
      <c r="I158" s="28"/>
    </row>
    <row r="159" spans="3:9" x14ac:dyDescent="0.25">
      <c r="C159" s="34" t="s">
        <v>30</v>
      </c>
      <c r="F159" s="28"/>
      <c r="I159" s="28"/>
    </row>
    <row r="160" spans="3:9" x14ac:dyDescent="0.25">
      <c r="C160" s="34" t="s">
        <v>30</v>
      </c>
      <c r="F160" s="28"/>
      <c r="I160" s="28"/>
    </row>
    <row r="161" spans="3:9" x14ac:dyDescent="0.25">
      <c r="C161" s="34" t="s">
        <v>30</v>
      </c>
      <c r="F161" s="28"/>
      <c r="I161" s="28"/>
    </row>
    <row r="162" spans="3:9" x14ac:dyDescent="0.25">
      <c r="C162" s="34" t="s">
        <v>30</v>
      </c>
      <c r="F162" s="28"/>
      <c r="I162" s="28"/>
    </row>
    <row r="163" spans="3:9" x14ac:dyDescent="0.25">
      <c r="C163" s="34" t="s">
        <v>30</v>
      </c>
      <c r="F163" s="28"/>
      <c r="I163" s="28"/>
    </row>
    <row r="164" spans="3:9" x14ac:dyDescent="0.25">
      <c r="C164" s="34" t="s">
        <v>30</v>
      </c>
      <c r="F164" s="28"/>
      <c r="I164" s="28"/>
    </row>
    <row r="165" spans="3:9" x14ac:dyDescent="0.25">
      <c r="C165" s="34" t="s">
        <v>30</v>
      </c>
      <c r="F165" s="28"/>
      <c r="I165" s="28"/>
    </row>
    <row r="166" spans="3:9" x14ac:dyDescent="0.25">
      <c r="C166" s="34" t="s">
        <v>30</v>
      </c>
      <c r="F166" s="28"/>
      <c r="I166" s="28"/>
    </row>
    <row r="167" spans="3:9" x14ac:dyDescent="0.25">
      <c r="C167" s="34" t="s">
        <v>30</v>
      </c>
      <c r="F167" s="28"/>
      <c r="I167" s="28"/>
    </row>
    <row r="168" spans="3:9" x14ac:dyDescent="0.25">
      <c r="C168" s="34" t="s">
        <v>30</v>
      </c>
      <c r="F168" s="28"/>
      <c r="I168" s="28"/>
    </row>
    <row r="169" spans="3:9" x14ac:dyDescent="0.25">
      <c r="C169" s="34" t="s">
        <v>30</v>
      </c>
      <c r="F169" s="28"/>
      <c r="I169" s="28"/>
    </row>
    <row r="170" spans="3:9" x14ac:dyDescent="0.25">
      <c r="C170" s="34" t="s">
        <v>30</v>
      </c>
      <c r="F170" s="28"/>
      <c r="I170" s="28"/>
    </row>
    <row r="171" spans="3:9" x14ac:dyDescent="0.25">
      <c r="C171" s="34" t="s">
        <v>30</v>
      </c>
      <c r="F171" s="28"/>
      <c r="I171" s="28"/>
    </row>
    <row r="172" spans="3:9" x14ac:dyDescent="0.25">
      <c r="C172" s="34" t="s">
        <v>30</v>
      </c>
      <c r="F172" s="28"/>
      <c r="I172" s="28"/>
    </row>
    <row r="173" spans="3:9" x14ac:dyDescent="0.25">
      <c r="C173" s="34" t="s">
        <v>30</v>
      </c>
      <c r="F173" s="28"/>
      <c r="I173" s="28"/>
    </row>
    <row r="174" spans="3:9" x14ac:dyDescent="0.25">
      <c r="C174" s="34" t="s">
        <v>30</v>
      </c>
      <c r="F174" s="28"/>
      <c r="I174" s="28"/>
    </row>
    <row r="175" spans="3:9" x14ac:dyDescent="0.25">
      <c r="C175" s="34" t="s">
        <v>30</v>
      </c>
      <c r="F175" s="28"/>
      <c r="I175" s="28"/>
    </row>
    <row r="176" spans="3:9" x14ac:dyDescent="0.25">
      <c r="C176" s="34" t="s">
        <v>30</v>
      </c>
      <c r="F176" s="28"/>
      <c r="I176" s="28"/>
    </row>
    <row r="177" spans="3:9" x14ac:dyDescent="0.25">
      <c r="C177" s="34" t="s">
        <v>30</v>
      </c>
      <c r="F177" s="28"/>
      <c r="I177" s="28"/>
    </row>
    <row r="178" spans="3:9" x14ac:dyDescent="0.25">
      <c r="C178" s="34" t="s">
        <v>30</v>
      </c>
      <c r="F178" s="28"/>
      <c r="I178" s="28"/>
    </row>
    <row r="179" spans="3:9" x14ac:dyDescent="0.25">
      <c r="C179" s="34" t="s">
        <v>30</v>
      </c>
      <c r="F179" s="28"/>
      <c r="I179" s="28"/>
    </row>
    <row r="180" spans="3:9" x14ac:dyDescent="0.25">
      <c r="C180" s="34" t="s">
        <v>30</v>
      </c>
      <c r="F180" s="28"/>
      <c r="I180" s="28"/>
    </row>
    <row r="181" spans="3:9" x14ac:dyDescent="0.25">
      <c r="C181" s="34" t="s">
        <v>30</v>
      </c>
      <c r="F181" s="28"/>
      <c r="I181" s="28"/>
    </row>
    <row r="182" spans="3:9" x14ac:dyDescent="0.25">
      <c r="C182" s="34" t="s">
        <v>30</v>
      </c>
      <c r="F182" s="28"/>
      <c r="I182" s="28"/>
    </row>
    <row r="183" spans="3:9" x14ac:dyDescent="0.25">
      <c r="C183" s="34" t="s">
        <v>30</v>
      </c>
      <c r="F183" s="28"/>
      <c r="I183" s="28"/>
    </row>
    <row r="184" spans="3:9" x14ac:dyDescent="0.25">
      <c r="C184" s="34" t="s">
        <v>30</v>
      </c>
      <c r="F184" s="28"/>
      <c r="I184" s="28"/>
    </row>
    <row r="185" spans="3:9" x14ac:dyDescent="0.25">
      <c r="C185" s="34" t="s">
        <v>30</v>
      </c>
      <c r="F185" s="28"/>
      <c r="I185" s="28"/>
    </row>
    <row r="186" spans="3:9" x14ac:dyDescent="0.25">
      <c r="C186" s="34" t="s">
        <v>30</v>
      </c>
      <c r="F186" s="28"/>
      <c r="I186" s="28"/>
    </row>
    <row r="187" spans="3:9" x14ac:dyDescent="0.25">
      <c r="C187" s="34" t="s">
        <v>30</v>
      </c>
      <c r="F187" s="28"/>
      <c r="I187" s="28"/>
    </row>
    <row r="188" spans="3:9" x14ac:dyDescent="0.25">
      <c r="C188" s="23" t="s">
        <v>30</v>
      </c>
      <c r="F188" s="28"/>
      <c r="I188" s="28"/>
    </row>
    <row r="189" spans="3:9" x14ac:dyDescent="0.25">
      <c r="C189" s="23" t="s">
        <v>30</v>
      </c>
      <c r="F189" s="28"/>
      <c r="I189" s="28"/>
    </row>
    <row r="190" spans="3:9" x14ac:dyDescent="0.25">
      <c r="C190" s="23" t="s">
        <v>30</v>
      </c>
      <c r="F190" s="28"/>
      <c r="I190" s="28"/>
    </row>
    <row r="191" spans="3:9" x14ac:dyDescent="0.25">
      <c r="C191" s="23" t="s">
        <v>30</v>
      </c>
      <c r="F191" s="28"/>
      <c r="I191" s="28"/>
    </row>
    <row r="192" spans="3:9" x14ac:dyDescent="0.25">
      <c r="C192" s="23" t="s">
        <v>30</v>
      </c>
      <c r="F192" s="28"/>
      <c r="I192" s="28"/>
    </row>
    <row r="193" spans="3:9" x14ac:dyDescent="0.25">
      <c r="C193" s="23" t="s">
        <v>30</v>
      </c>
      <c r="F193" s="28"/>
      <c r="I193" s="28"/>
    </row>
    <row r="194" spans="3:9" x14ac:dyDescent="0.25">
      <c r="C194" s="23" t="s">
        <v>30</v>
      </c>
      <c r="F194" s="28"/>
      <c r="I194" s="28"/>
    </row>
    <row r="195" spans="3:9" x14ac:dyDescent="0.25">
      <c r="C195" s="23" t="s">
        <v>30</v>
      </c>
      <c r="F195" s="28"/>
      <c r="I195" s="28"/>
    </row>
    <row r="196" spans="3:9" x14ac:dyDescent="0.25">
      <c r="C196" s="23" t="s">
        <v>30</v>
      </c>
      <c r="F196" s="28"/>
      <c r="I196" s="28"/>
    </row>
    <row r="197" spans="3:9" x14ac:dyDescent="0.25">
      <c r="C197" s="23" t="s">
        <v>30</v>
      </c>
      <c r="F197" s="28"/>
      <c r="I197" s="28"/>
    </row>
    <row r="198" spans="3:9" x14ac:dyDescent="0.25">
      <c r="C198" s="23" t="s">
        <v>30</v>
      </c>
      <c r="F198" s="28"/>
      <c r="I198" s="28"/>
    </row>
    <row r="199" spans="3:9" x14ac:dyDescent="0.25">
      <c r="C199" s="23" t="s">
        <v>30</v>
      </c>
      <c r="F199" s="28"/>
      <c r="I199" s="28"/>
    </row>
    <row r="200" spans="3:9" x14ac:dyDescent="0.25">
      <c r="C200" s="23" t="s">
        <v>30</v>
      </c>
      <c r="F200" s="28"/>
      <c r="I200" s="28"/>
    </row>
    <row r="201" spans="3:9" x14ac:dyDescent="0.25">
      <c r="F201" s="28"/>
      <c r="I201" s="28"/>
    </row>
    <row r="202" spans="3:9" x14ac:dyDescent="0.25">
      <c r="F202" s="28"/>
      <c r="I202" s="28"/>
    </row>
    <row r="203" spans="3:9" x14ac:dyDescent="0.25">
      <c r="F203" s="28"/>
      <c r="I203" s="28"/>
    </row>
    <row r="204" spans="3:9" x14ac:dyDescent="0.25">
      <c r="F204" s="28"/>
      <c r="I204" s="28"/>
    </row>
    <row r="205" spans="3:9" x14ac:dyDescent="0.25">
      <c r="F205" s="28"/>
      <c r="I205" s="28"/>
    </row>
    <row r="206" spans="3:9" x14ac:dyDescent="0.25">
      <c r="F206" s="28"/>
      <c r="I206" s="28"/>
    </row>
    <row r="207" spans="3:9" x14ac:dyDescent="0.25">
      <c r="F207" s="28"/>
      <c r="I207" s="28"/>
    </row>
    <row r="208" spans="3:9" x14ac:dyDescent="0.25">
      <c r="F208" s="28"/>
      <c r="I208" s="28"/>
    </row>
    <row r="209" spans="6:9" x14ac:dyDescent="0.25">
      <c r="F209" s="28"/>
      <c r="I209" s="28"/>
    </row>
    <row r="210" spans="6:9" x14ac:dyDescent="0.25">
      <c r="F210" s="28"/>
      <c r="I210" s="28"/>
    </row>
    <row r="211" spans="6:9" x14ac:dyDescent="0.25">
      <c r="F211" s="28"/>
      <c r="I211" s="28"/>
    </row>
    <row r="212" spans="6:9" x14ac:dyDescent="0.25">
      <c r="F212" s="28"/>
      <c r="I212" s="28"/>
    </row>
    <row r="213" spans="6:9" x14ac:dyDescent="0.25">
      <c r="F213" s="28"/>
      <c r="I213" s="28"/>
    </row>
    <row r="214" spans="6:9" x14ac:dyDescent="0.25">
      <c r="F214" s="28"/>
      <c r="I214" s="28"/>
    </row>
    <row r="215" spans="6:9" x14ac:dyDescent="0.25">
      <c r="F215" s="28"/>
      <c r="I215" s="28"/>
    </row>
    <row r="216" spans="6:9" x14ac:dyDescent="0.25">
      <c r="F216" s="28"/>
      <c r="I216" s="28"/>
    </row>
    <row r="217" spans="6:9" x14ac:dyDescent="0.25">
      <c r="F217" s="28"/>
      <c r="I217" s="28"/>
    </row>
    <row r="218" spans="6:9" x14ac:dyDescent="0.25">
      <c r="F218" s="28"/>
      <c r="I218" s="28"/>
    </row>
    <row r="219" spans="6:9" x14ac:dyDescent="0.25">
      <c r="F219" s="28"/>
      <c r="I219" s="28"/>
    </row>
    <row r="220" spans="6:9" x14ac:dyDescent="0.25">
      <c r="F220" s="28"/>
      <c r="I220" s="28"/>
    </row>
    <row r="221" spans="6:9" x14ac:dyDescent="0.25">
      <c r="F221" s="28"/>
      <c r="I221" s="28"/>
    </row>
    <row r="222" spans="6:9" x14ac:dyDescent="0.25">
      <c r="F222" s="28"/>
      <c r="I222" s="28"/>
    </row>
    <row r="223" spans="6:9" x14ac:dyDescent="0.25">
      <c r="F223" s="28"/>
      <c r="I223" s="28"/>
    </row>
    <row r="224" spans="6:9" x14ac:dyDescent="0.25">
      <c r="F224" s="28"/>
      <c r="I224" s="28"/>
    </row>
    <row r="225" spans="6:9" x14ac:dyDescent="0.25">
      <c r="F225" s="28"/>
      <c r="I225" s="28"/>
    </row>
    <row r="226" spans="6:9" x14ac:dyDescent="0.25">
      <c r="F226" s="28"/>
      <c r="I226" s="28"/>
    </row>
    <row r="227" spans="6:9" x14ac:dyDescent="0.25">
      <c r="F227" s="28"/>
      <c r="I227" s="28"/>
    </row>
    <row r="228" spans="6:9" x14ac:dyDescent="0.25">
      <c r="F228" s="28"/>
      <c r="I228" s="28"/>
    </row>
    <row r="229" spans="6:9" x14ac:dyDescent="0.25">
      <c r="F229" s="28"/>
      <c r="I229" s="28"/>
    </row>
    <row r="230" spans="6:9" x14ac:dyDescent="0.25">
      <c r="F230" s="28"/>
      <c r="I230" s="28"/>
    </row>
    <row r="231" spans="6:9" x14ac:dyDescent="0.25">
      <c r="F231" s="28"/>
      <c r="I231" s="28"/>
    </row>
    <row r="232" spans="6:9" x14ac:dyDescent="0.25">
      <c r="F232" s="28"/>
      <c r="I232" s="28"/>
    </row>
    <row r="233" spans="6:9" x14ac:dyDescent="0.25">
      <c r="F233" s="28"/>
      <c r="I233" s="28"/>
    </row>
    <row r="234" spans="6:9" x14ac:dyDescent="0.25">
      <c r="F234" s="28"/>
      <c r="I234" s="28"/>
    </row>
    <row r="235" spans="6:9" x14ac:dyDescent="0.25">
      <c r="F235" s="28"/>
      <c r="I235" s="28"/>
    </row>
    <row r="236" spans="6:9" x14ac:dyDescent="0.25">
      <c r="F236" s="28"/>
      <c r="I236" s="28"/>
    </row>
    <row r="237" spans="6:9" x14ac:dyDescent="0.25">
      <c r="F237" s="28"/>
      <c r="I237" s="28"/>
    </row>
    <row r="238" spans="6:9" x14ac:dyDescent="0.25">
      <c r="F238" s="28"/>
      <c r="I238" s="28"/>
    </row>
    <row r="239" spans="6:9" x14ac:dyDescent="0.25">
      <c r="F239" s="28"/>
      <c r="I239" s="28"/>
    </row>
    <row r="240" spans="6:9" x14ac:dyDescent="0.25">
      <c r="F240" s="28"/>
      <c r="I240" s="28"/>
    </row>
    <row r="241" spans="6:9" x14ac:dyDescent="0.25">
      <c r="F241" s="28"/>
      <c r="I241" s="28"/>
    </row>
    <row r="242" spans="6:9" x14ac:dyDescent="0.25">
      <c r="F242" s="28"/>
      <c r="I242" s="28"/>
    </row>
    <row r="243" spans="6:9" x14ac:dyDescent="0.25">
      <c r="F243" s="28"/>
      <c r="I243" s="28"/>
    </row>
    <row r="244" spans="6:9" x14ac:dyDescent="0.25">
      <c r="F244" s="28"/>
      <c r="I244" s="28"/>
    </row>
    <row r="245" spans="6:9" x14ac:dyDescent="0.25">
      <c r="F245" s="28"/>
      <c r="I245" s="28"/>
    </row>
    <row r="246" spans="6:9" x14ac:dyDescent="0.25">
      <c r="F246" s="28"/>
      <c r="I246" s="28"/>
    </row>
    <row r="247" spans="6:9" x14ac:dyDescent="0.25">
      <c r="F247" s="28"/>
      <c r="I247" s="28"/>
    </row>
    <row r="248" spans="6:9" x14ac:dyDescent="0.25">
      <c r="F248" s="28"/>
      <c r="I248" s="28"/>
    </row>
    <row r="249" spans="6:9" x14ac:dyDescent="0.25">
      <c r="F249" s="28"/>
      <c r="I249" s="28"/>
    </row>
    <row r="250" spans="6:9" x14ac:dyDescent="0.25">
      <c r="F250" s="28"/>
      <c r="I250" s="28"/>
    </row>
    <row r="251" spans="6:9" x14ac:dyDescent="0.25">
      <c r="F251" s="28"/>
      <c r="I251" s="28"/>
    </row>
    <row r="252" spans="6:9" x14ac:dyDescent="0.25">
      <c r="F252" s="28"/>
      <c r="I252" s="28"/>
    </row>
    <row r="253" spans="6:9" x14ac:dyDescent="0.25">
      <c r="F253" s="28"/>
      <c r="I253" s="28"/>
    </row>
    <row r="254" spans="6:9" x14ac:dyDescent="0.25">
      <c r="F254" s="28"/>
      <c r="I254" s="28"/>
    </row>
    <row r="255" spans="6:9" x14ac:dyDescent="0.25">
      <c r="F255" s="28"/>
      <c r="I255" s="28"/>
    </row>
    <row r="256" spans="6:9" x14ac:dyDescent="0.25">
      <c r="F256" s="28"/>
      <c r="I256" s="28"/>
    </row>
    <row r="257" spans="6:9" x14ac:dyDescent="0.25">
      <c r="F257" s="28"/>
      <c r="I257" s="28"/>
    </row>
    <row r="258" spans="6:9" x14ac:dyDescent="0.25">
      <c r="F258" s="28"/>
      <c r="I258" s="28"/>
    </row>
    <row r="259" spans="6:9" x14ac:dyDescent="0.25">
      <c r="F259" s="28"/>
      <c r="I259" s="28"/>
    </row>
    <row r="260" spans="6:9" x14ac:dyDescent="0.25">
      <c r="F260" s="28"/>
      <c r="I260" s="28"/>
    </row>
    <row r="261" spans="6:9" x14ac:dyDescent="0.25">
      <c r="F261" s="28"/>
      <c r="I261" s="28"/>
    </row>
    <row r="262" spans="6:9" x14ac:dyDescent="0.25">
      <c r="F262" s="28"/>
      <c r="I262" s="28"/>
    </row>
    <row r="263" spans="6:9" x14ac:dyDescent="0.25">
      <c r="F263" s="28"/>
      <c r="I263" s="28"/>
    </row>
    <row r="264" spans="6:9" x14ac:dyDescent="0.25">
      <c r="F264" s="28"/>
      <c r="I264" s="28"/>
    </row>
    <row r="265" spans="6:9" x14ac:dyDescent="0.25">
      <c r="F265" s="28"/>
      <c r="I265" s="28"/>
    </row>
    <row r="266" spans="6:9" x14ac:dyDescent="0.25">
      <c r="F266" s="28"/>
      <c r="I266" s="28"/>
    </row>
    <row r="267" spans="6:9" x14ac:dyDescent="0.25">
      <c r="F267" s="28"/>
      <c r="I267" s="28"/>
    </row>
    <row r="268" spans="6:9" x14ac:dyDescent="0.25">
      <c r="F268" s="28"/>
      <c r="I268" s="28"/>
    </row>
    <row r="269" spans="6:9" x14ac:dyDescent="0.25">
      <c r="F269" s="28"/>
      <c r="I269" s="28"/>
    </row>
    <row r="270" spans="6:9" x14ac:dyDescent="0.25">
      <c r="F270" s="28"/>
      <c r="I270" s="28"/>
    </row>
    <row r="271" spans="6:9" x14ac:dyDescent="0.25">
      <c r="F271" s="28"/>
      <c r="I271" s="28"/>
    </row>
    <row r="272" spans="6:9" x14ac:dyDescent="0.25">
      <c r="F272" s="28"/>
      <c r="I272" s="28"/>
    </row>
    <row r="273" spans="6:9" x14ac:dyDescent="0.25">
      <c r="F273" s="28"/>
      <c r="I273" s="28"/>
    </row>
    <row r="274" spans="6:9" x14ac:dyDescent="0.25">
      <c r="F274" s="28"/>
      <c r="I274" s="28"/>
    </row>
    <row r="275" spans="6:9" x14ac:dyDescent="0.25">
      <c r="F275" s="28"/>
      <c r="I275" s="28"/>
    </row>
    <row r="276" spans="6:9" x14ac:dyDescent="0.25">
      <c r="F276" s="28"/>
      <c r="I276" s="28"/>
    </row>
    <row r="277" spans="6:9" x14ac:dyDescent="0.25">
      <c r="F277" s="28"/>
      <c r="I277" s="28"/>
    </row>
    <row r="278" spans="6:9" x14ac:dyDescent="0.25">
      <c r="F278" s="28"/>
      <c r="I278" s="28"/>
    </row>
    <row r="279" spans="6:9" x14ac:dyDescent="0.25">
      <c r="F279" s="28"/>
      <c r="I279" s="28"/>
    </row>
    <row r="280" spans="6:9" x14ac:dyDescent="0.25">
      <c r="F280" s="28"/>
      <c r="I280" s="28"/>
    </row>
    <row r="281" spans="6:9" x14ac:dyDescent="0.25">
      <c r="F281" s="28"/>
      <c r="I281" s="28"/>
    </row>
    <row r="282" spans="6:9" x14ac:dyDescent="0.25">
      <c r="F282" s="28"/>
      <c r="I282" s="28"/>
    </row>
    <row r="283" spans="6:9" x14ac:dyDescent="0.25">
      <c r="F283" s="28"/>
      <c r="I283" s="28"/>
    </row>
    <row r="284" spans="6:9" x14ac:dyDescent="0.25">
      <c r="F284" s="28"/>
      <c r="I284" s="28"/>
    </row>
    <row r="285" spans="6:9" x14ac:dyDescent="0.25">
      <c r="F285" s="28"/>
      <c r="I285" s="28"/>
    </row>
    <row r="286" spans="6:9" x14ac:dyDescent="0.25">
      <c r="F286" s="28"/>
      <c r="I286" s="28"/>
    </row>
    <row r="287" spans="6:9" x14ac:dyDescent="0.25">
      <c r="F287" s="28"/>
      <c r="I287" s="28"/>
    </row>
    <row r="288" spans="6:9" x14ac:dyDescent="0.25">
      <c r="F288" s="28"/>
      <c r="I288" s="28"/>
    </row>
    <row r="289" spans="6:9" x14ac:dyDescent="0.25">
      <c r="F289" s="28"/>
      <c r="I289" s="28"/>
    </row>
    <row r="290" spans="6:9" x14ac:dyDescent="0.25">
      <c r="F290" s="28"/>
      <c r="I290" s="28"/>
    </row>
    <row r="291" spans="6:9" x14ac:dyDescent="0.25">
      <c r="F291" s="28"/>
      <c r="I291" s="28"/>
    </row>
    <row r="292" spans="6:9" x14ac:dyDescent="0.25">
      <c r="F292" s="28"/>
      <c r="I292" s="28"/>
    </row>
    <row r="293" spans="6:9" x14ac:dyDescent="0.25">
      <c r="F293" s="28"/>
      <c r="I293" s="28"/>
    </row>
    <row r="294" spans="6:9" x14ac:dyDescent="0.25">
      <c r="F294" s="28"/>
      <c r="I294" s="28"/>
    </row>
    <row r="295" spans="6:9" x14ac:dyDescent="0.25">
      <c r="F295" s="28"/>
      <c r="I295" s="28"/>
    </row>
    <row r="296" spans="6:9" x14ac:dyDescent="0.25">
      <c r="F296" s="28"/>
      <c r="I296" s="28"/>
    </row>
    <row r="297" spans="6:9" x14ac:dyDescent="0.25">
      <c r="F297" s="28"/>
      <c r="I297" s="28"/>
    </row>
    <row r="298" spans="6:9" x14ac:dyDescent="0.25">
      <c r="F298" s="28"/>
      <c r="I298" s="28"/>
    </row>
    <row r="299" spans="6:9" x14ac:dyDescent="0.25">
      <c r="F299" s="28"/>
      <c r="I299" s="28"/>
    </row>
    <row r="300" spans="6:9" x14ac:dyDescent="0.25">
      <c r="F300" s="28"/>
      <c r="I300" s="28"/>
    </row>
    <row r="301" spans="6:9" x14ac:dyDescent="0.25">
      <c r="F301" s="28"/>
      <c r="I301" s="28"/>
    </row>
    <row r="302" spans="6:9" x14ac:dyDescent="0.25">
      <c r="F302" s="28"/>
      <c r="I302" s="28"/>
    </row>
    <row r="303" spans="6:9" x14ac:dyDescent="0.25">
      <c r="F303" s="28"/>
      <c r="I303" s="28"/>
    </row>
    <row r="304" spans="6:9" x14ac:dyDescent="0.25">
      <c r="F304" s="28"/>
      <c r="I304" s="28"/>
    </row>
    <row r="305" spans="6:9" x14ac:dyDescent="0.25">
      <c r="F305" s="28"/>
      <c r="I305" s="28"/>
    </row>
    <row r="306" spans="6:9" x14ac:dyDescent="0.25">
      <c r="F306" s="28"/>
      <c r="I306" s="28"/>
    </row>
    <row r="307" spans="6:9" x14ac:dyDescent="0.25">
      <c r="F307" s="28"/>
      <c r="I307" s="28"/>
    </row>
    <row r="308" spans="6:9" x14ac:dyDescent="0.25">
      <c r="F308" s="28"/>
      <c r="I308" s="28"/>
    </row>
    <row r="309" spans="6:9" x14ac:dyDescent="0.25">
      <c r="F309" s="28"/>
      <c r="I309" s="28"/>
    </row>
    <row r="310" spans="6:9" x14ac:dyDescent="0.25">
      <c r="F310" s="28"/>
      <c r="I310" s="28"/>
    </row>
    <row r="311" spans="6:9" x14ac:dyDescent="0.25">
      <c r="F311" s="28"/>
      <c r="I311" s="28"/>
    </row>
    <row r="312" spans="6:9" x14ac:dyDescent="0.25">
      <c r="F312" s="28"/>
      <c r="I312" s="28"/>
    </row>
    <row r="313" spans="6:9" x14ac:dyDescent="0.25">
      <c r="F313" s="28"/>
      <c r="I313" s="28"/>
    </row>
    <row r="314" spans="6:9" x14ac:dyDescent="0.25">
      <c r="F314" s="28"/>
      <c r="I314" s="28"/>
    </row>
    <row r="315" spans="6:9" x14ac:dyDescent="0.25">
      <c r="F315" s="28"/>
      <c r="I315" s="28"/>
    </row>
    <row r="316" spans="6:9" x14ac:dyDescent="0.25">
      <c r="F316" s="28"/>
      <c r="I316" s="28"/>
    </row>
    <row r="317" spans="6:9" x14ac:dyDescent="0.25">
      <c r="F317" s="28"/>
      <c r="I317" s="28"/>
    </row>
    <row r="318" spans="6:9" x14ac:dyDescent="0.25">
      <c r="F318" s="28"/>
      <c r="I318" s="28"/>
    </row>
    <row r="319" spans="6:9" x14ac:dyDescent="0.25">
      <c r="F319" s="28"/>
      <c r="I319" s="28"/>
    </row>
    <row r="320" spans="6:9" x14ac:dyDescent="0.25">
      <c r="F320" s="28"/>
      <c r="I320" s="28"/>
    </row>
    <row r="321" spans="6:9" x14ac:dyDescent="0.25">
      <c r="F321" s="28"/>
      <c r="I321" s="28"/>
    </row>
    <row r="322" spans="6:9" x14ac:dyDescent="0.25">
      <c r="F322" s="28"/>
      <c r="I322" s="28"/>
    </row>
    <row r="323" spans="6:9" x14ac:dyDescent="0.25">
      <c r="F323" s="28"/>
      <c r="I323" s="28"/>
    </row>
    <row r="324" spans="6:9" x14ac:dyDescent="0.25">
      <c r="F324" s="28"/>
      <c r="I324" s="28"/>
    </row>
    <row r="325" spans="6:9" x14ac:dyDescent="0.25">
      <c r="F325" s="28"/>
      <c r="I325" s="28"/>
    </row>
    <row r="326" spans="6:9" x14ac:dyDescent="0.25">
      <c r="F326" s="28"/>
      <c r="I326" s="28"/>
    </row>
    <row r="327" spans="6:9" x14ac:dyDescent="0.25">
      <c r="F327" s="28"/>
      <c r="I327" s="28"/>
    </row>
    <row r="328" spans="6:9" x14ac:dyDescent="0.25">
      <c r="F328" s="28"/>
      <c r="I328" s="28"/>
    </row>
    <row r="329" spans="6:9" x14ac:dyDescent="0.25">
      <c r="F329" s="28"/>
      <c r="I329" s="28"/>
    </row>
    <row r="330" spans="6:9" x14ac:dyDescent="0.25">
      <c r="F330" s="28"/>
      <c r="I330" s="28"/>
    </row>
    <row r="331" spans="6:9" x14ac:dyDescent="0.25">
      <c r="F331" s="28"/>
      <c r="I331" s="28"/>
    </row>
    <row r="332" spans="6:9" x14ac:dyDescent="0.25">
      <c r="F332" s="28"/>
      <c r="I332" s="28"/>
    </row>
    <row r="333" spans="6:9" x14ac:dyDescent="0.25">
      <c r="F333" s="28"/>
      <c r="I333" s="28"/>
    </row>
    <row r="334" spans="6:9" x14ac:dyDescent="0.25">
      <c r="F334" s="28"/>
      <c r="I334" s="28"/>
    </row>
    <row r="335" spans="6:9" x14ac:dyDescent="0.25">
      <c r="F335" s="28"/>
      <c r="I335" s="28"/>
    </row>
    <row r="336" spans="6:9" x14ac:dyDescent="0.25">
      <c r="F336" s="28"/>
      <c r="I336" s="28"/>
    </row>
    <row r="337" spans="6:9" x14ac:dyDescent="0.25">
      <c r="F337" s="28"/>
      <c r="I337" s="28"/>
    </row>
    <row r="338" spans="6:9" x14ac:dyDescent="0.25">
      <c r="F338" s="28"/>
      <c r="I338" s="28"/>
    </row>
    <row r="339" spans="6:9" x14ac:dyDescent="0.25">
      <c r="F339" s="28"/>
      <c r="I339" s="28"/>
    </row>
    <row r="340" spans="6:9" x14ac:dyDescent="0.25">
      <c r="F340" s="28"/>
      <c r="I340" s="28"/>
    </row>
    <row r="341" spans="6:9" x14ac:dyDescent="0.25">
      <c r="F341" s="28"/>
      <c r="I341" s="28"/>
    </row>
    <row r="342" spans="6:9" x14ac:dyDescent="0.25">
      <c r="F342" s="28"/>
      <c r="I342" s="28"/>
    </row>
    <row r="343" spans="6:9" x14ac:dyDescent="0.25">
      <c r="F343" s="28"/>
      <c r="I343" s="28"/>
    </row>
    <row r="344" spans="6:9" x14ac:dyDescent="0.25">
      <c r="F344" s="28"/>
      <c r="I344" s="28"/>
    </row>
    <row r="345" spans="6:9" x14ac:dyDescent="0.25">
      <c r="F345" s="28"/>
      <c r="I345" s="28"/>
    </row>
    <row r="346" spans="6:9" x14ac:dyDescent="0.25">
      <c r="F346" s="28"/>
      <c r="I346" s="28"/>
    </row>
    <row r="347" spans="6:9" x14ac:dyDescent="0.25">
      <c r="F347" s="28"/>
      <c r="I347" s="28"/>
    </row>
    <row r="348" spans="6:9" x14ac:dyDescent="0.25">
      <c r="F348" s="28"/>
      <c r="I348" s="28"/>
    </row>
    <row r="349" spans="6:9" x14ac:dyDescent="0.25">
      <c r="F349" s="28"/>
      <c r="I349" s="28"/>
    </row>
    <row r="350" spans="6:9" x14ac:dyDescent="0.25">
      <c r="F350" s="28"/>
      <c r="I350" s="28"/>
    </row>
    <row r="351" spans="6:9" x14ac:dyDescent="0.25">
      <c r="F351" s="28"/>
      <c r="I351" s="28"/>
    </row>
    <row r="352" spans="6:9" x14ac:dyDescent="0.25">
      <c r="F352" s="28"/>
      <c r="I352" s="28"/>
    </row>
    <row r="353" spans="6:9" x14ac:dyDescent="0.25">
      <c r="F353" s="28"/>
      <c r="I353" s="28"/>
    </row>
    <row r="354" spans="6:9" x14ac:dyDescent="0.25">
      <c r="F354" s="28"/>
      <c r="I354" s="28"/>
    </row>
    <row r="355" spans="6:9" x14ac:dyDescent="0.25">
      <c r="F355" s="28"/>
      <c r="I355" s="28"/>
    </row>
    <row r="356" spans="6:9" x14ac:dyDescent="0.25">
      <c r="F356" s="28"/>
      <c r="I356" s="28"/>
    </row>
    <row r="357" spans="6:9" x14ac:dyDescent="0.25">
      <c r="F357" s="28"/>
      <c r="I357" s="28"/>
    </row>
    <row r="358" spans="6:9" x14ac:dyDescent="0.25">
      <c r="F358" s="28"/>
      <c r="I358" s="28"/>
    </row>
    <row r="359" spans="6:9" x14ac:dyDescent="0.25">
      <c r="F359" s="28"/>
      <c r="I359" s="28"/>
    </row>
    <row r="360" spans="6:9" x14ac:dyDescent="0.25">
      <c r="F360" s="28"/>
      <c r="I360" s="28"/>
    </row>
    <row r="361" spans="6:9" x14ac:dyDescent="0.25">
      <c r="F361" s="28"/>
      <c r="I361" s="28"/>
    </row>
    <row r="362" spans="6:9" x14ac:dyDescent="0.25">
      <c r="F362" s="28"/>
      <c r="I362" s="28"/>
    </row>
    <row r="363" spans="6:9" x14ac:dyDescent="0.25">
      <c r="F363" s="28"/>
      <c r="I363" s="28"/>
    </row>
    <row r="364" spans="6:9" x14ac:dyDescent="0.25">
      <c r="F364" s="28"/>
      <c r="I364" s="28"/>
    </row>
    <row r="365" spans="6:9" x14ac:dyDescent="0.25">
      <c r="F365" s="28"/>
      <c r="I365" s="28"/>
    </row>
    <row r="366" spans="6:9" x14ac:dyDescent="0.25">
      <c r="F366" s="28"/>
      <c r="I366" s="28"/>
    </row>
    <row r="367" spans="6:9" x14ac:dyDescent="0.25">
      <c r="F367" s="28"/>
      <c r="I367" s="28"/>
    </row>
    <row r="368" spans="6:9" x14ac:dyDescent="0.25">
      <c r="F368" s="28"/>
      <c r="I368" s="28"/>
    </row>
    <row r="369" spans="6:9" x14ac:dyDescent="0.25">
      <c r="F369" s="28"/>
      <c r="I369" s="28"/>
    </row>
    <row r="370" spans="6:9" x14ac:dyDescent="0.25">
      <c r="F370" s="28"/>
      <c r="I370" s="28"/>
    </row>
    <row r="371" spans="6:9" x14ac:dyDescent="0.25">
      <c r="F371" s="28"/>
      <c r="I371" s="28"/>
    </row>
    <row r="372" spans="6:9" x14ac:dyDescent="0.25">
      <c r="F372" s="28"/>
      <c r="I372" s="28"/>
    </row>
    <row r="373" spans="6:9" x14ac:dyDescent="0.25">
      <c r="F373" s="28"/>
      <c r="I373" s="28"/>
    </row>
    <row r="374" spans="6:9" x14ac:dyDescent="0.25">
      <c r="F374" s="28"/>
      <c r="I374" s="28"/>
    </row>
    <row r="375" spans="6:9" x14ac:dyDescent="0.25">
      <c r="F375" s="28"/>
      <c r="I375" s="28"/>
    </row>
    <row r="376" spans="6:9" x14ac:dyDescent="0.25">
      <c r="F376" s="28"/>
      <c r="I376" s="28"/>
    </row>
    <row r="377" spans="6:9" x14ac:dyDescent="0.25">
      <c r="F377" s="28"/>
      <c r="I377" s="28"/>
    </row>
    <row r="378" spans="6:9" x14ac:dyDescent="0.25">
      <c r="F378" s="28"/>
      <c r="I378" s="28"/>
    </row>
    <row r="379" spans="6:9" x14ac:dyDescent="0.25">
      <c r="F379" s="28"/>
      <c r="I379" s="28"/>
    </row>
    <row r="380" spans="6:9" x14ac:dyDescent="0.25">
      <c r="F380" s="28"/>
      <c r="I380" s="28"/>
    </row>
    <row r="381" spans="6:9" x14ac:dyDescent="0.25">
      <c r="F381" s="28"/>
      <c r="I381" s="28"/>
    </row>
    <row r="382" spans="6:9" x14ac:dyDescent="0.25">
      <c r="F382" s="28"/>
      <c r="I382" s="28"/>
    </row>
    <row r="383" spans="6:9" x14ac:dyDescent="0.25">
      <c r="F383" s="28"/>
      <c r="I383" s="28"/>
    </row>
    <row r="384" spans="6:9" x14ac:dyDescent="0.25">
      <c r="F384" s="28"/>
      <c r="I384" s="28"/>
    </row>
    <row r="385" spans="6:9" x14ac:dyDescent="0.25">
      <c r="F385" s="28"/>
      <c r="I385" s="28"/>
    </row>
    <row r="386" spans="6:9" x14ac:dyDescent="0.25">
      <c r="F386" s="28"/>
      <c r="I386" s="28"/>
    </row>
    <row r="387" spans="6:9" x14ac:dyDescent="0.25">
      <c r="F387" s="28"/>
      <c r="I387" s="28"/>
    </row>
    <row r="388" spans="6:9" x14ac:dyDescent="0.25">
      <c r="F388" s="28"/>
      <c r="I388" s="28"/>
    </row>
    <row r="389" spans="6:9" x14ac:dyDescent="0.25">
      <c r="F389" s="28"/>
      <c r="I389" s="28"/>
    </row>
    <row r="390" spans="6:9" x14ac:dyDescent="0.25">
      <c r="F390" s="28"/>
      <c r="I390" s="28"/>
    </row>
    <row r="391" spans="6:9" x14ac:dyDescent="0.25">
      <c r="F391" s="28"/>
      <c r="I391" s="28"/>
    </row>
    <row r="392" spans="6:9" x14ac:dyDescent="0.25">
      <c r="F392" s="28"/>
      <c r="I392" s="28"/>
    </row>
    <row r="393" spans="6:9" x14ac:dyDescent="0.25">
      <c r="F393" s="28"/>
      <c r="I393" s="28"/>
    </row>
    <row r="394" spans="6:9" x14ac:dyDescent="0.25">
      <c r="F394" s="28"/>
      <c r="I394" s="28"/>
    </row>
    <row r="395" spans="6:9" x14ac:dyDescent="0.25">
      <c r="F395" s="28"/>
      <c r="I395" s="28"/>
    </row>
    <row r="396" spans="6:9" x14ac:dyDescent="0.25">
      <c r="F396" s="28"/>
      <c r="I396" s="28"/>
    </row>
    <row r="397" spans="6:9" x14ac:dyDescent="0.25">
      <c r="F397" s="28"/>
      <c r="I397" s="28"/>
    </row>
    <row r="398" spans="6:9" x14ac:dyDescent="0.25">
      <c r="F398" s="28"/>
      <c r="I398" s="28"/>
    </row>
    <row r="399" spans="6:9" x14ac:dyDescent="0.25">
      <c r="F399" s="28"/>
      <c r="I399" s="28"/>
    </row>
    <row r="400" spans="6:9" x14ac:dyDescent="0.25">
      <c r="F400" s="28"/>
      <c r="I400" s="28"/>
    </row>
    <row r="401" spans="6:9" x14ac:dyDescent="0.25">
      <c r="F401" s="28"/>
      <c r="I401" s="28"/>
    </row>
    <row r="402" spans="6:9" x14ac:dyDescent="0.25">
      <c r="F402" s="28"/>
      <c r="I402" s="28"/>
    </row>
    <row r="403" spans="6:9" x14ac:dyDescent="0.25">
      <c r="F403" s="28"/>
      <c r="I403" s="28"/>
    </row>
    <row r="404" spans="6:9" x14ac:dyDescent="0.25">
      <c r="F404" s="28"/>
      <c r="I404" s="28"/>
    </row>
    <row r="405" spans="6:9" x14ac:dyDescent="0.25">
      <c r="F405" s="28"/>
      <c r="I405" s="28"/>
    </row>
    <row r="406" spans="6:9" x14ac:dyDescent="0.25">
      <c r="F406" s="28"/>
      <c r="I406" s="28"/>
    </row>
    <row r="407" spans="6:9" x14ac:dyDescent="0.25">
      <c r="F407" s="28"/>
      <c r="I407" s="28"/>
    </row>
    <row r="408" spans="6:9" x14ac:dyDescent="0.25">
      <c r="F408" s="28"/>
      <c r="I408" s="28"/>
    </row>
    <row r="409" spans="6:9" x14ac:dyDescent="0.25">
      <c r="F409" s="28"/>
      <c r="I409" s="28"/>
    </row>
    <row r="410" spans="6:9" x14ac:dyDescent="0.25">
      <c r="F410" s="28"/>
      <c r="I410" s="28"/>
    </row>
    <row r="411" spans="6:9" x14ac:dyDescent="0.25">
      <c r="F411" s="28"/>
      <c r="I411" s="28"/>
    </row>
    <row r="412" spans="6:9" x14ac:dyDescent="0.25">
      <c r="F412" s="28"/>
      <c r="I412" s="28"/>
    </row>
    <row r="413" spans="6:9" x14ac:dyDescent="0.25">
      <c r="F413" s="28"/>
      <c r="I413" s="28"/>
    </row>
    <row r="414" spans="6:9" x14ac:dyDescent="0.25">
      <c r="F414" s="28"/>
      <c r="I414" s="28"/>
    </row>
    <row r="415" spans="6:9" x14ac:dyDescent="0.25">
      <c r="F415" s="28"/>
      <c r="I415" s="28"/>
    </row>
    <row r="416" spans="6:9" x14ac:dyDescent="0.25">
      <c r="F416" s="28"/>
      <c r="I416" s="28"/>
    </row>
    <row r="417" spans="6:9" x14ac:dyDescent="0.25">
      <c r="F417" s="28"/>
      <c r="I417" s="28"/>
    </row>
    <row r="418" spans="6:9" x14ac:dyDescent="0.25">
      <c r="F418" s="28"/>
      <c r="I418" s="28"/>
    </row>
    <row r="419" spans="6:9" x14ac:dyDescent="0.25">
      <c r="F419" s="28"/>
      <c r="I419" s="28"/>
    </row>
    <row r="420" spans="6:9" x14ac:dyDescent="0.25">
      <c r="F420" s="28"/>
      <c r="I420" s="28"/>
    </row>
    <row r="421" spans="6:9" x14ac:dyDescent="0.25">
      <c r="F421" s="28"/>
      <c r="I421" s="28"/>
    </row>
    <row r="422" spans="6:9" x14ac:dyDescent="0.25">
      <c r="F422" s="28"/>
      <c r="I422" s="28"/>
    </row>
    <row r="423" spans="6:9" x14ac:dyDescent="0.25">
      <c r="F423" s="28"/>
      <c r="I423" s="28"/>
    </row>
    <row r="424" spans="6:9" x14ac:dyDescent="0.25">
      <c r="F424" s="28"/>
      <c r="I424" s="28"/>
    </row>
    <row r="425" spans="6:9" x14ac:dyDescent="0.25">
      <c r="F425" s="28"/>
      <c r="I425" s="28"/>
    </row>
    <row r="426" spans="6:9" x14ac:dyDescent="0.25">
      <c r="F426" s="28"/>
      <c r="I426" s="28"/>
    </row>
    <row r="427" spans="6:9" x14ac:dyDescent="0.25">
      <c r="F427" s="28"/>
      <c r="I427" s="28"/>
    </row>
    <row r="428" spans="6:9" x14ac:dyDescent="0.25">
      <c r="F428" s="28"/>
      <c r="I428" s="28"/>
    </row>
    <row r="429" spans="6:9" x14ac:dyDescent="0.25">
      <c r="F429" s="28"/>
      <c r="I429" s="28"/>
    </row>
    <row r="430" spans="6:9" x14ac:dyDescent="0.25">
      <c r="F430" s="28"/>
      <c r="I430" s="28"/>
    </row>
    <row r="431" spans="6:9" x14ac:dyDescent="0.25">
      <c r="F431" s="28"/>
      <c r="I431" s="28"/>
    </row>
    <row r="432" spans="6:9" x14ac:dyDescent="0.25">
      <c r="F432" s="28"/>
      <c r="I432" s="28"/>
    </row>
    <row r="433" spans="6:9" x14ac:dyDescent="0.25">
      <c r="F433" s="28"/>
      <c r="I433" s="28"/>
    </row>
    <row r="434" spans="6:9" x14ac:dyDescent="0.25">
      <c r="F434" s="28"/>
      <c r="I434" s="28"/>
    </row>
    <row r="435" spans="6:9" x14ac:dyDescent="0.25">
      <c r="F435" s="28"/>
      <c r="I435" s="28"/>
    </row>
    <row r="436" spans="6:9" x14ac:dyDescent="0.25">
      <c r="F436" s="28"/>
      <c r="I436" s="28"/>
    </row>
    <row r="437" spans="6:9" x14ac:dyDescent="0.25">
      <c r="F437" s="28"/>
      <c r="I437" s="28"/>
    </row>
    <row r="438" spans="6:9" x14ac:dyDescent="0.25">
      <c r="F438" s="28"/>
      <c r="I438" s="28"/>
    </row>
    <row r="439" spans="6:9" x14ac:dyDescent="0.25">
      <c r="F439" s="28"/>
      <c r="I439" s="28"/>
    </row>
    <row r="440" spans="6:9" x14ac:dyDescent="0.25">
      <c r="F440" s="28"/>
      <c r="I440" s="28"/>
    </row>
    <row r="441" spans="6:9" x14ac:dyDescent="0.25">
      <c r="F441" s="28"/>
      <c r="I441" s="28"/>
    </row>
    <row r="442" spans="6:9" x14ac:dyDescent="0.25">
      <c r="F442" s="28"/>
      <c r="I442" s="28"/>
    </row>
    <row r="443" spans="6:9" x14ac:dyDescent="0.25">
      <c r="F443" s="28"/>
      <c r="I443" s="28"/>
    </row>
    <row r="444" spans="6:9" x14ac:dyDescent="0.25">
      <c r="F444" s="28"/>
      <c r="I444" s="28"/>
    </row>
    <row r="445" spans="6:9" x14ac:dyDescent="0.25">
      <c r="F445" s="28"/>
      <c r="I445" s="28"/>
    </row>
    <row r="446" spans="6:9" x14ac:dyDescent="0.25">
      <c r="F446" s="28"/>
      <c r="I446" s="28"/>
    </row>
    <row r="447" spans="6:9" x14ac:dyDescent="0.25">
      <c r="F447" s="28"/>
      <c r="I447" s="28"/>
    </row>
    <row r="448" spans="6:9" x14ac:dyDescent="0.25">
      <c r="F448" s="28"/>
      <c r="I448" s="28"/>
    </row>
    <row r="449" spans="6:9" x14ac:dyDescent="0.25">
      <c r="F449" s="28"/>
      <c r="I449" s="28"/>
    </row>
    <row r="450" spans="6:9" x14ac:dyDescent="0.25">
      <c r="F450" s="28"/>
      <c r="I450" s="28"/>
    </row>
    <row r="451" spans="6:9" x14ac:dyDescent="0.25">
      <c r="F451" s="28"/>
      <c r="I451" s="28"/>
    </row>
    <row r="452" spans="6:9" x14ac:dyDescent="0.25">
      <c r="F452" s="28"/>
      <c r="I452" s="28"/>
    </row>
    <row r="453" spans="6:9" x14ac:dyDescent="0.25">
      <c r="F453" s="28"/>
      <c r="I453" s="28"/>
    </row>
    <row r="454" spans="6:9" x14ac:dyDescent="0.25">
      <c r="F454" s="28"/>
      <c r="I454" s="28"/>
    </row>
    <row r="455" spans="6:9" x14ac:dyDescent="0.25">
      <c r="F455" s="28"/>
      <c r="I455" s="28"/>
    </row>
    <row r="456" spans="6:9" x14ac:dyDescent="0.25">
      <c r="F456" s="28"/>
      <c r="I456" s="28"/>
    </row>
    <row r="457" spans="6:9" x14ac:dyDescent="0.25">
      <c r="F457" s="28"/>
      <c r="I457" s="28"/>
    </row>
    <row r="458" spans="6:9" x14ac:dyDescent="0.25">
      <c r="F458" s="28"/>
      <c r="I458" s="28"/>
    </row>
    <row r="459" spans="6:9" x14ac:dyDescent="0.25">
      <c r="F459" s="28"/>
      <c r="I459" s="28"/>
    </row>
    <row r="460" spans="6:9" x14ac:dyDescent="0.25">
      <c r="F460" s="28"/>
      <c r="I460" s="28"/>
    </row>
    <row r="461" spans="6:9" x14ac:dyDescent="0.25">
      <c r="F461" s="28"/>
      <c r="I461" s="28"/>
    </row>
    <row r="462" spans="6:9" x14ac:dyDescent="0.25">
      <c r="F462" s="28"/>
      <c r="I462" s="28"/>
    </row>
    <row r="463" spans="6:9" x14ac:dyDescent="0.25">
      <c r="F463" s="28"/>
      <c r="I463" s="28"/>
    </row>
    <row r="464" spans="6:9" x14ac:dyDescent="0.25">
      <c r="F464" s="28"/>
      <c r="I464" s="28"/>
    </row>
    <row r="465" spans="6:9" x14ac:dyDescent="0.25">
      <c r="F465" s="28"/>
      <c r="I465" s="28"/>
    </row>
    <row r="466" spans="6:9" x14ac:dyDescent="0.25">
      <c r="F466" s="28"/>
      <c r="I466" s="28"/>
    </row>
    <row r="467" spans="6:9" x14ac:dyDescent="0.25">
      <c r="F467" s="28"/>
      <c r="I467" s="28"/>
    </row>
    <row r="468" spans="6:9" x14ac:dyDescent="0.25">
      <c r="F468" s="28"/>
      <c r="I468" s="28"/>
    </row>
    <row r="469" spans="6:9" x14ac:dyDescent="0.25">
      <c r="F469" s="28"/>
      <c r="I469" s="28"/>
    </row>
    <row r="470" spans="6:9" x14ac:dyDescent="0.25">
      <c r="F470" s="28"/>
      <c r="I470" s="28"/>
    </row>
    <row r="471" spans="6:9" x14ac:dyDescent="0.25">
      <c r="F471" s="28"/>
      <c r="I471" s="28"/>
    </row>
    <row r="472" spans="6:9" x14ac:dyDescent="0.25">
      <c r="F472" s="28"/>
      <c r="I472" s="28"/>
    </row>
    <row r="473" spans="6:9" x14ac:dyDescent="0.25">
      <c r="F473" s="28"/>
      <c r="I473" s="28"/>
    </row>
    <row r="474" spans="6:9" x14ac:dyDescent="0.25">
      <c r="F474" s="28"/>
      <c r="I474" s="28"/>
    </row>
    <row r="475" spans="6:9" x14ac:dyDescent="0.25">
      <c r="F475" s="28"/>
      <c r="I475" s="28"/>
    </row>
    <row r="476" spans="6:9" x14ac:dyDescent="0.25">
      <c r="F476" s="28"/>
      <c r="I476" s="28"/>
    </row>
    <row r="477" spans="6:9" x14ac:dyDescent="0.25">
      <c r="F477" s="28"/>
      <c r="I477" s="28"/>
    </row>
    <row r="478" spans="6:9" x14ac:dyDescent="0.25">
      <c r="F478" s="28"/>
      <c r="I478" s="28"/>
    </row>
    <row r="479" spans="6:9" x14ac:dyDescent="0.25">
      <c r="F479" s="28"/>
      <c r="I479" s="28"/>
    </row>
    <row r="480" spans="6:9" x14ac:dyDescent="0.25">
      <c r="F480" s="28"/>
      <c r="I480" s="28"/>
    </row>
    <row r="481" spans="6:9" x14ac:dyDescent="0.25">
      <c r="F481" s="28"/>
      <c r="I481" s="28"/>
    </row>
    <row r="482" spans="6:9" x14ac:dyDescent="0.25">
      <c r="F482" s="28"/>
      <c r="I482" s="28"/>
    </row>
    <row r="483" spans="6:9" x14ac:dyDescent="0.25">
      <c r="F483" s="28"/>
      <c r="I483" s="28"/>
    </row>
    <row r="484" spans="6:9" x14ac:dyDescent="0.25">
      <c r="F484" s="28"/>
      <c r="I484" s="28"/>
    </row>
    <row r="485" spans="6:9" x14ac:dyDescent="0.25">
      <c r="F485" s="28"/>
      <c r="I485" s="28"/>
    </row>
    <row r="486" spans="6:9" x14ac:dyDescent="0.25">
      <c r="F486" s="28"/>
      <c r="I486" s="28"/>
    </row>
    <row r="487" spans="6:9" x14ac:dyDescent="0.25">
      <c r="F487" s="28"/>
      <c r="I487" s="28"/>
    </row>
    <row r="488" spans="6:9" x14ac:dyDescent="0.25">
      <c r="F488" s="28"/>
      <c r="I488" s="28"/>
    </row>
    <row r="489" spans="6:9" x14ac:dyDescent="0.25">
      <c r="F489" s="28"/>
      <c r="I489" s="28"/>
    </row>
    <row r="490" spans="6:9" x14ac:dyDescent="0.25">
      <c r="F490" s="28"/>
      <c r="I490" s="28"/>
    </row>
    <row r="491" spans="6:9" x14ac:dyDescent="0.25">
      <c r="F491" s="28"/>
      <c r="I491" s="28"/>
    </row>
    <row r="492" spans="6:9" x14ac:dyDescent="0.25">
      <c r="F492" s="28"/>
      <c r="I492" s="28"/>
    </row>
    <row r="493" spans="6:9" x14ac:dyDescent="0.25">
      <c r="F493" s="28"/>
      <c r="I493" s="28"/>
    </row>
    <row r="494" spans="6:9" x14ac:dyDescent="0.25">
      <c r="F494" s="28"/>
      <c r="I494" s="28"/>
    </row>
    <row r="495" spans="6:9" x14ac:dyDescent="0.25">
      <c r="F495" s="28"/>
      <c r="I495" s="28"/>
    </row>
    <row r="496" spans="6:9" x14ac:dyDescent="0.25">
      <c r="F496" s="28"/>
      <c r="I496" s="28"/>
    </row>
    <row r="497" spans="6:9" x14ac:dyDescent="0.25">
      <c r="F497" s="28"/>
      <c r="I497" s="28"/>
    </row>
    <row r="498" spans="6:9" x14ac:dyDescent="0.25">
      <c r="F498" s="28"/>
      <c r="I498" s="28"/>
    </row>
    <row r="499" spans="6:9" x14ac:dyDescent="0.25">
      <c r="F499" s="28"/>
      <c r="I499" s="28"/>
    </row>
    <row r="500" spans="6:9" x14ac:dyDescent="0.25">
      <c r="F500" s="28"/>
      <c r="I500" s="28"/>
    </row>
    <row r="501" spans="6:9" x14ac:dyDescent="0.25">
      <c r="F501" s="28"/>
      <c r="I501" s="28"/>
    </row>
    <row r="502" spans="6:9" x14ac:dyDescent="0.25">
      <c r="F502" s="28"/>
      <c r="I502" s="28"/>
    </row>
    <row r="503" spans="6:9" x14ac:dyDescent="0.25">
      <c r="F503" s="28"/>
      <c r="I503" s="28"/>
    </row>
    <row r="504" spans="6:9" x14ac:dyDescent="0.25">
      <c r="F504" s="28"/>
      <c r="I504" s="28"/>
    </row>
    <row r="505" spans="6:9" x14ac:dyDescent="0.25">
      <c r="F505" s="28"/>
      <c r="I505" s="28"/>
    </row>
    <row r="506" spans="6:9" x14ac:dyDescent="0.25">
      <c r="F506" s="28"/>
      <c r="I506" s="28"/>
    </row>
    <row r="507" spans="6:9" x14ac:dyDescent="0.25">
      <c r="F507" s="28"/>
      <c r="I507" s="28"/>
    </row>
    <row r="508" spans="6:9" x14ac:dyDescent="0.25">
      <c r="F508" s="28"/>
      <c r="I508" s="28"/>
    </row>
    <row r="509" spans="6:9" x14ac:dyDescent="0.25">
      <c r="F509" s="28"/>
      <c r="I509" s="28"/>
    </row>
    <row r="510" spans="6:9" x14ac:dyDescent="0.25">
      <c r="F510" s="28"/>
      <c r="I510" s="28"/>
    </row>
    <row r="511" spans="6:9" x14ac:dyDescent="0.25">
      <c r="F511" s="28"/>
      <c r="I511" s="28"/>
    </row>
    <row r="512" spans="6:9" x14ac:dyDescent="0.25">
      <c r="F512" s="28"/>
      <c r="I512" s="28"/>
    </row>
    <row r="513" spans="6:9" x14ac:dyDescent="0.25">
      <c r="F513" s="28"/>
      <c r="I513" s="28"/>
    </row>
    <row r="514" spans="6:9" x14ac:dyDescent="0.25">
      <c r="F514" s="28"/>
      <c r="I514" s="28"/>
    </row>
    <row r="515" spans="6:9" x14ac:dyDescent="0.25">
      <c r="F515" s="28"/>
      <c r="I515" s="28"/>
    </row>
    <row r="516" spans="6:9" x14ac:dyDescent="0.25">
      <c r="F516" s="28"/>
      <c r="I516" s="28"/>
    </row>
    <row r="517" spans="6:9" x14ac:dyDescent="0.25">
      <c r="F517" s="28"/>
      <c r="I517" s="28"/>
    </row>
    <row r="518" spans="6:9" x14ac:dyDescent="0.25">
      <c r="F518" s="28"/>
      <c r="I518" s="28"/>
    </row>
    <row r="519" spans="6:9" x14ac:dyDescent="0.25">
      <c r="F519" s="28"/>
      <c r="I519" s="28"/>
    </row>
    <row r="520" spans="6:9" x14ac:dyDescent="0.25">
      <c r="F520" s="28"/>
      <c r="I520" s="28"/>
    </row>
    <row r="521" spans="6:9" x14ac:dyDescent="0.25">
      <c r="F521" s="28"/>
      <c r="I521" s="28"/>
    </row>
    <row r="522" spans="6:9" x14ac:dyDescent="0.25">
      <c r="F522" s="28"/>
      <c r="I522" s="28"/>
    </row>
    <row r="523" spans="6:9" x14ac:dyDescent="0.25">
      <c r="F523" s="28"/>
      <c r="I523" s="28"/>
    </row>
    <row r="524" spans="6:9" x14ac:dyDescent="0.25">
      <c r="F524" s="28"/>
      <c r="I524" s="28"/>
    </row>
    <row r="525" spans="6:9" x14ac:dyDescent="0.25">
      <c r="F525" s="28"/>
      <c r="I525" s="28"/>
    </row>
    <row r="526" spans="6:9" x14ac:dyDescent="0.25">
      <c r="F526" s="28"/>
      <c r="I526" s="28"/>
    </row>
    <row r="527" spans="6:9" x14ac:dyDescent="0.25">
      <c r="F527" s="28"/>
      <c r="I527" s="28"/>
    </row>
    <row r="528" spans="6:9" x14ac:dyDescent="0.25">
      <c r="F528" s="28"/>
      <c r="I528" s="28"/>
    </row>
    <row r="529" spans="6:9" x14ac:dyDescent="0.25">
      <c r="F529" s="28"/>
      <c r="I529" s="28"/>
    </row>
    <row r="530" spans="6:9" x14ac:dyDescent="0.25">
      <c r="F530" s="28"/>
      <c r="I530" s="28"/>
    </row>
    <row r="531" spans="6:9" x14ac:dyDescent="0.25">
      <c r="F531" s="28"/>
      <c r="I531" s="28"/>
    </row>
    <row r="532" spans="6:9" x14ac:dyDescent="0.25">
      <c r="F532" s="28"/>
      <c r="I532" s="28"/>
    </row>
    <row r="533" spans="6:9" x14ac:dyDescent="0.25">
      <c r="F533" s="28"/>
      <c r="I533" s="28"/>
    </row>
    <row r="534" spans="6:9" x14ac:dyDescent="0.25">
      <c r="F534" s="28"/>
      <c r="I534" s="28"/>
    </row>
    <row r="535" spans="6:9" x14ac:dyDescent="0.25">
      <c r="F535" s="28"/>
      <c r="I535" s="28"/>
    </row>
    <row r="536" spans="6:9" x14ac:dyDescent="0.25">
      <c r="F536" s="28"/>
      <c r="I536" s="28"/>
    </row>
    <row r="537" spans="6:9" x14ac:dyDescent="0.25">
      <c r="F537" s="28"/>
      <c r="I537" s="28"/>
    </row>
    <row r="538" spans="6:9" x14ac:dyDescent="0.25">
      <c r="F538" s="28"/>
      <c r="I538" s="28"/>
    </row>
    <row r="539" spans="6:9" x14ac:dyDescent="0.25">
      <c r="F539" s="28"/>
      <c r="I539" s="28"/>
    </row>
    <row r="540" spans="6:9" x14ac:dyDescent="0.25">
      <c r="F540" s="28"/>
      <c r="I540" s="28"/>
    </row>
    <row r="541" spans="6:9" x14ac:dyDescent="0.25">
      <c r="F541" s="28"/>
      <c r="I541" s="28"/>
    </row>
    <row r="542" spans="6:9" x14ac:dyDescent="0.25">
      <c r="F542" s="28"/>
      <c r="I542" s="28"/>
    </row>
    <row r="543" spans="6:9" x14ac:dyDescent="0.25">
      <c r="F543" s="28"/>
      <c r="I543" s="28"/>
    </row>
    <row r="544" spans="6:9" x14ac:dyDescent="0.25">
      <c r="F544" s="28"/>
      <c r="I544" s="28"/>
    </row>
    <row r="545" spans="6:9" x14ac:dyDescent="0.25">
      <c r="F545" s="28"/>
      <c r="I545" s="28"/>
    </row>
    <row r="546" spans="6:9" x14ac:dyDescent="0.25">
      <c r="F546" s="28"/>
      <c r="I546" s="28"/>
    </row>
    <row r="547" spans="6:9" x14ac:dyDescent="0.25">
      <c r="F547" s="28"/>
      <c r="I547" s="28"/>
    </row>
    <row r="548" spans="6:9" x14ac:dyDescent="0.25">
      <c r="F548" s="28"/>
      <c r="I548" s="28"/>
    </row>
    <row r="549" spans="6:9" x14ac:dyDescent="0.25">
      <c r="F549" s="28"/>
      <c r="I549" s="28"/>
    </row>
    <row r="550" spans="6:9" x14ac:dyDescent="0.25">
      <c r="F550" s="28"/>
      <c r="I550" s="28"/>
    </row>
    <row r="551" spans="6:9" x14ac:dyDescent="0.25">
      <c r="F551" s="28"/>
      <c r="I551" s="28"/>
    </row>
    <row r="552" spans="6:9" x14ac:dyDescent="0.25">
      <c r="F552" s="28"/>
      <c r="I552" s="28"/>
    </row>
    <row r="553" spans="6:9" x14ac:dyDescent="0.25">
      <c r="F553" s="28"/>
      <c r="I553" s="28"/>
    </row>
    <row r="554" spans="6:9" x14ac:dyDescent="0.25">
      <c r="F554" s="28"/>
      <c r="I554" s="28"/>
    </row>
    <row r="555" spans="6:9" x14ac:dyDescent="0.25">
      <c r="F555" s="28"/>
      <c r="I555" s="28"/>
    </row>
    <row r="556" spans="6:9" x14ac:dyDescent="0.25">
      <c r="F556" s="28"/>
      <c r="I556" s="28"/>
    </row>
    <row r="557" spans="6:9" x14ac:dyDescent="0.25">
      <c r="F557" s="28"/>
      <c r="I557" s="28"/>
    </row>
    <row r="558" spans="6:9" x14ac:dyDescent="0.25">
      <c r="F558" s="28"/>
      <c r="I558" s="28"/>
    </row>
    <row r="559" spans="6:9" x14ac:dyDescent="0.25">
      <c r="F559" s="28"/>
      <c r="I559" s="28"/>
    </row>
    <row r="560" spans="6:9" x14ac:dyDescent="0.25">
      <c r="F560" s="28"/>
      <c r="I560" s="28"/>
    </row>
    <row r="561" spans="6:9" x14ac:dyDescent="0.25">
      <c r="F561" s="28"/>
      <c r="I561" s="28"/>
    </row>
    <row r="562" spans="6:9" x14ac:dyDescent="0.25">
      <c r="F562" s="28"/>
      <c r="I562" s="28"/>
    </row>
    <row r="563" spans="6:9" x14ac:dyDescent="0.25">
      <c r="F563" s="28"/>
      <c r="I563" s="28"/>
    </row>
    <row r="564" spans="6:9" x14ac:dyDescent="0.25">
      <c r="F564" s="28"/>
      <c r="I564" s="28"/>
    </row>
    <row r="565" spans="6:9" x14ac:dyDescent="0.25">
      <c r="F565" s="28"/>
      <c r="I565" s="28"/>
    </row>
    <row r="566" spans="6:9" x14ac:dyDescent="0.25">
      <c r="F566" s="28"/>
      <c r="I566" s="28"/>
    </row>
    <row r="567" spans="6:9" x14ac:dyDescent="0.25">
      <c r="F567" s="28"/>
      <c r="I567" s="28"/>
    </row>
    <row r="568" spans="6:9" x14ac:dyDescent="0.25">
      <c r="F568" s="28"/>
      <c r="I568" s="28"/>
    </row>
    <row r="569" spans="6:9" x14ac:dyDescent="0.25">
      <c r="F569" s="28"/>
      <c r="I569" s="28"/>
    </row>
    <row r="570" spans="6:9" x14ac:dyDescent="0.25">
      <c r="F570" s="28"/>
      <c r="I570" s="28"/>
    </row>
    <row r="571" spans="6:9" x14ac:dyDescent="0.25">
      <c r="F571" s="28"/>
      <c r="I571" s="28"/>
    </row>
    <row r="572" spans="6:9" x14ac:dyDescent="0.25">
      <c r="F572" s="28"/>
      <c r="I572" s="28"/>
    </row>
    <row r="573" spans="6:9" x14ac:dyDescent="0.25">
      <c r="F573" s="28"/>
      <c r="I573" s="28"/>
    </row>
    <row r="574" spans="6:9" x14ac:dyDescent="0.25">
      <c r="F574" s="28"/>
      <c r="I574" s="28"/>
    </row>
    <row r="575" spans="6:9" x14ac:dyDescent="0.25">
      <c r="F575" s="28"/>
      <c r="I575" s="28"/>
    </row>
    <row r="576" spans="6:9" x14ac:dyDescent="0.25">
      <c r="F576" s="28"/>
      <c r="I576" s="28"/>
    </row>
    <row r="577" spans="6:9" x14ac:dyDescent="0.25">
      <c r="F577" s="28"/>
      <c r="I577" s="28"/>
    </row>
    <row r="578" spans="6:9" x14ac:dyDescent="0.25">
      <c r="F578" s="28"/>
      <c r="I578" s="28"/>
    </row>
    <row r="579" spans="6:9" x14ac:dyDescent="0.25">
      <c r="F579" s="28"/>
      <c r="I579" s="28"/>
    </row>
    <row r="580" spans="6:9" x14ac:dyDescent="0.25">
      <c r="F580" s="28"/>
      <c r="I580" s="28"/>
    </row>
    <row r="581" spans="6:9" x14ac:dyDescent="0.25">
      <c r="F581" s="28"/>
      <c r="I581" s="28"/>
    </row>
    <row r="582" spans="6:9" x14ac:dyDescent="0.25">
      <c r="F582" s="28"/>
      <c r="I582" s="28"/>
    </row>
    <row r="583" spans="6:9" x14ac:dyDescent="0.25">
      <c r="F583" s="28"/>
      <c r="I583" s="28"/>
    </row>
    <row r="584" spans="6:9" x14ac:dyDescent="0.25">
      <c r="F584" s="28"/>
      <c r="I584" s="28"/>
    </row>
    <row r="585" spans="6:9" x14ac:dyDescent="0.25">
      <c r="F585" s="28"/>
      <c r="I585" s="28"/>
    </row>
    <row r="586" spans="6:9" x14ac:dyDescent="0.25">
      <c r="F586" s="28"/>
      <c r="I586" s="28"/>
    </row>
    <row r="587" spans="6:9" x14ac:dyDescent="0.25">
      <c r="F587" s="28"/>
      <c r="I587" s="28"/>
    </row>
    <row r="588" spans="6:9" x14ac:dyDescent="0.25">
      <c r="F588" s="28"/>
      <c r="I588" s="28"/>
    </row>
    <row r="589" spans="6:9" x14ac:dyDescent="0.25">
      <c r="F589" s="28"/>
      <c r="I589" s="28"/>
    </row>
    <row r="590" spans="6:9" x14ac:dyDescent="0.25">
      <c r="F590" s="28"/>
      <c r="I590" s="28"/>
    </row>
    <row r="591" spans="6:9" x14ac:dyDescent="0.25">
      <c r="F591" s="28"/>
      <c r="I591" s="28"/>
    </row>
    <row r="592" spans="6:9" x14ac:dyDescent="0.25">
      <c r="F592" s="28"/>
      <c r="I592" s="28"/>
    </row>
    <row r="593" spans="6:9" x14ac:dyDescent="0.25">
      <c r="F593" s="28"/>
      <c r="I593" s="28"/>
    </row>
    <row r="594" spans="6:9" x14ac:dyDescent="0.25">
      <c r="F594" s="28"/>
      <c r="I594" s="28"/>
    </row>
    <row r="595" spans="6:9" x14ac:dyDescent="0.25">
      <c r="F595" s="28"/>
      <c r="I595" s="28"/>
    </row>
    <row r="596" spans="6:9" x14ac:dyDescent="0.25">
      <c r="F596" s="28"/>
      <c r="I596" s="28"/>
    </row>
    <row r="597" spans="6:9" x14ac:dyDescent="0.25">
      <c r="F597" s="28"/>
      <c r="I597" s="28"/>
    </row>
    <row r="598" spans="6:9" x14ac:dyDescent="0.25">
      <c r="F598" s="28"/>
      <c r="I598" s="28"/>
    </row>
    <row r="599" spans="6:9" x14ac:dyDescent="0.25">
      <c r="F599" s="28"/>
      <c r="I599" s="28"/>
    </row>
    <row r="600" spans="6:9" x14ac:dyDescent="0.25">
      <c r="F600" s="28"/>
      <c r="I600" s="28"/>
    </row>
    <row r="601" spans="6:9" x14ac:dyDescent="0.25">
      <c r="F601" s="28"/>
      <c r="I601" s="28"/>
    </row>
    <row r="602" spans="6:9" x14ac:dyDescent="0.25">
      <c r="F602" s="28"/>
      <c r="I602" s="28"/>
    </row>
    <row r="603" spans="6:9" x14ac:dyDescent="0.25">
      <c r="F603" s="28"/>
      <c r="I603" s="28"/>
    </row>
    <row r="604" spans="6:9" x14ac:dyDescent="0.25">
      <c r="F604" s="28"/>
      <c r="I604" s="28"/>
    </row>
    <row r="605" spans="6:9" x14ac:dyDescent="0.25">
      <c r="F605" s="28"/>
      <c r="I605" s="28"/>
    </row>
    <row r="606" spans="6:9" x14ac:dyDescent="0.25">
      <c r="F606" s="28"/>
      <c r="I606" s="28"/>
    </row>
    <row r="607" spans="6:9" x14ac:dyDescent="0.25">
      <c r="F607" s="28"/>
      <c r="I607" s="28"/>
    </row>
    <row r="608" spans="6:9" x14ac:dyDescent="0.25">
      <c r="F608" s="28"/>
      <c r="I608" s="28"/>
    </row>
    <row r="609" spans="6:9" x14ac:dyDescent="0.25">
      <c r="F609" s="28"/>
      <c r="I609" s="28"/>
    </row>
    <row r="610" spans="6:9" x14ac:dyDescent="0.25">
      <c r="F610" s="28"/>
      <c r="I610" s="28"/>
    </row>
    <row r="611" spans="6:9" x14ac:dyDescent="0.25">
      <c r="F611" s="28"/>
      <c r="I611" s="28"/>
    </row>
    <row r="612" spans="6:9" x14ac:dyDescent="0.25">
      <c r="F612" s="28"/>
      <c r="I612" s="28"/>
    </row>
    <row r="613" spans="6:9" x14ac:dyDescent="0.25">
      <c r="F613" s="28"/>
      <c r="I613" s="28"/>
    </row>
    <row r="614" spans="6:9" x14ac:dyDescent="0.25">
      <c r="F614" s="28"/>
      <c r="I614" s="28"/>
    </row>
    <row r="615" spans="6:9" x14ac:dyDescent="0.25">
      <c r="F615" s="28"/>
      <c r="I615" s="28"/>
    </row>
    <row r="616" spans="6:9" x14ac:dyDescent="0.25">
      <c r="F616" s="28"/>
      <c r="I616" s="28"/>
    </row>
    <row r="617" spans="6:9" x14ac:dyDescent="0.25">
      <c r="F617" s="28"/>
      <c r="I617" s="28"/>
    </row>
    <row r="618" spans="6:9" x14ac:dyDescent="0.25">
      <c r="F618" s="28"/>
      <c r="I618" s="28"/>
    </row>
    <row r="619" spans="6:9" x14ac:dyDescent="0.25">
      <c r="F619" s="28"/>
      <c r="I619" s="28"/>
    </row>
    <row r="620" spans="6:9" x14ac:dyDescent="0.25">
      <c r="F620" s="28"/>
      <c r="I620" s="28"/>
    </row>
    <row r="621" spans="6:9" x14ac:dyDescent="0.25">
      <c r="F621" s="28"/>
      <c r="I621" s="28"/>
    </row>
    <row r="622" spans="6:9" x14ac:dyDescent="0.25">
      <c r="F622" s="28"/>
      <c r="I622" s="28"/>
    </row>
    <row r="623" spans="6:9" x14ac:dyDescent="0.25">
      <c r="F623" s="28"/>
      <c r="I623" s="28"/>
    </row>
    <row r="624" spans="6:9" x14ac:dyDescent="0.25">
      <c r="F624" s="28"/>
      <c r="I624" s="28"/>
    </row>
    <row r="625" spans="6:9" x14ac:dyDescent="0.25">
      <c r="F625" s="28"/>
      <c r="I625" s="28"/>
    </row>
    <row r="626" spans="6:9" x14ac:dyDescent="0.25">
      <c r="F626" s="28"/>
      <c r="I626" s="28"/>
    </row>
    <row r="627" spans="6:9" x14ac:dyDescent="0.25">
      <c r="F627" s="28"/>
      <c r="I627" s="28"/>
    </row>
    <row r="628" spans="6:9" x14ac:dyDescent="0.25">
      <c r="F628" s="28"/>
      <c r="I628" s="28"/>
    </row>
    <row r="629" spans="6:9" x14ac:dyDescent="0.25">
      <c r="F629" s="28"/>
      <c r="I629" s="28"/>
    </row>
    <row r="630" spans="6:9" x14ac:dyDescent="0.25">
      <c r="F630" s="28"/>
      <c r="I630" s="28"/>
    </row>
    <row r="631" spans="6:9" x14ac:dyDescent="0.25">
      <c r="F631" s="28"/>
      <c r="I631" s="28"/>
    </row>
    <row r="632" spans="6:9" x14ac:dyDescent="0.25">
      <c r="F632" s="28"/>
      <c r="I632" s="28"/>
    </row>
    <row r="633" spans="6:9" x14ac:dyDescent="0.25">
      <c r="F633" s="28"/>
      <c r="I633" s="28"/>
    </row>
    <row r="634" spans="6:9" x14ac:dyDescent="0.25">
      <c r="F634" s="28"/>
      <c r="I634" s="28"/>
    </row>
    <row r="635" spans="6:9" x14ac:dyDescent="0.25">
      <c r="F635" s="28"/>
      <c r="I635" s="28"/>
    </row>
    <row r="636" spans="6:9" x14ac:dyDescent="0.25">
      <c r="F636" s="28"/>
      <c r="I636" s="28"/>
    </row>
    <row r="637" spans="6:9" x14ac:dyDescent="0.25">
      <c r="F637" s="28"/>
      <c r="I637" s="28"/>
    </row>
    <row r="638" spans="6:9" x14ac:dyDescent="0.25">
      <c r="F638" s="28"/>
      <c r="I638" s="28"/>
    </row>
    <row r="639" spans="6:9" x14ac:dyDescent="0.25">
      <c r="F639" s="28"/>
      <c r="I639" s="28"/>
    </row>
    <row r="640" spans="6:9" x14ac:dyDescent="0.25">
      <c r="F640" s="28"/>
      <c r="I640" s="28"/>
    </row>
    <row r="641" spans="6:9" x14ac:dyDescent="0.25">
      <c r="F641" s="28"/>
      <c r="I641" s="28"/>
    </row>
    <row r="642" spans="6:9" x14ac:dyDescent="0.25">
      <c r="F642" s="28"/>
      <c r="I642" s="28"/>
    </row>
    <row r="643" spans="6:9" x14ac:dyDescent="0.25">
      <c r="F643" s="28"/>
      <c r="I643" s="28"/>
    </row>
    <row r="644" spans="6:9" x14ac:dyDescent="0.25">
      <c r="F644" s="28"/>
      <c r="I644" s="28"/>
    </row>
    <row r="645" spans="6:9" x14ac:dyDescent="0.25">
      <c r="F645" s="28"/>
      <c r="I645" s="28"/>
    </row>
    <row r="646" spans="6:9" x14ac:dyDescent="0.25">
      <c r="F646" s="28"/>
      <c r="I646" s="28"/>
    </row>
    <row r="647" spans="6:9" x14ac:dyDescent="0.25">
      <c r="F647" s="28"/>
      <c r="I647" s="28"/>
    </row>
    <row r="648" spans="6:9" x14ac:dyDescent="0.25">
      <c r="F648" s="28"/>
      <c r="I648" s="28"/>
    </row>
    <row r="649" spans="6:9" x14ac:dyDescent="0.25">
      <c r="F649" s="28"/>
      <c r="I649" s="28"/>
    </row>
    <row r="650" spans="6:9" x14ac:dyDescent="0.25">
      <c r="F650" s="28"/>
      <c r="I650" s="28"/>
    </row>
    <row r="651" spans="6:9" x14ac:dyDescent="0.25">
      <c r="F651" s="28"/>
      <c r="I651" s="28"/>
    </row>
    <row r="652" spans="6:9" x14ac:dyDescent="0.25">
      <c r="F652" s="28"/>
      <c r="I652" s="28"/>
    </row>
    <row r="653" spans="6:9" x14ac:dyDescent="0.25">
      <c r="F653" s="28"/>
      <c r="I653" s="28"/>
    </row>
    <row r="654" spans="6:9" x14ac:dyDescent="0.25">
      <c r="F654" s="28"/>
      <c r="I654" s="28"/>
    </row>
    <row r="655" spans="6:9" x14ac:dyDescent="0.25">
      <c r="F655" s="28"/>
      <c r="I655" s="28"/>
    </row>
    <row r="656" spans="6:9" x14ac:dyDescent="0.25">
      <c r="F656" s="28"/>
      <c r="I656" s="28"/>
    </row>
    <row r="657" spans="6:9" x14ac:dyDescent="0.25">
      <c r="F657" s="28"/>
      <c r="I657" s="28"/>
    </row>
    <row r="658" spans="6:9" x14ac:dyDescent="0.25">
      <c r="F658" s="28"/>
      <c r="I658" s="28"/>
    </row>
    <row r="659" spans="6:9" x14ac:dyDescent="0.25">
      <c r="F659" s="28"/>
      <c r="I659" s="28"/>
    </row>
    <row r="660" spans="6:9" x14ac:dyDescent="0.25">
      <c r="F660" s="28"/>
      <c r="I660" s="28"/>
    </row>
    <row r="661" spans="6:9" x14ac:dyDescent="0.25">
      <c r="F661" s="28"/>
      <c r="I661" s="28"/>
    </row>
    <row r="662" spans="6:9" x14ac:dyDescent="0.25">
      <c r="F662" s="28"/>
      <c r="I662" s="28"/>
    </row>
    <row r="663" spans="6:9" x14ac:dyDescent="0.25">
      <c r="F663" s="28"/>
      <c r="I663" s="28"/>
    </row>
    <row r="664" spans="6:9" x14ac:dyDescent="0.25">
      <c r="F664" s="28"/>
      <c r="I664" s="28"/>
    </row>
    <row r="665" spans="6:9" x14ac:dyDescent="0.25">
      <c r="F665" s="28"/>
      <c r="I665" s="28"/>
    </row>
    <row r="666" spans="6:9" x14ac:dyDescent="0.25">
      <c r="F666" s="28"/>
      <c r="I666" s="28"/>
    </row>
    <row r="667" spans="6:9" x14ac:dyDescent="0.25">
      <c r="F667" s="28"/>
      <c r="I667" s="28"/>
    </row>
    <row r="668" spans="6:9" x14ac:dyDescent="0.25">
      <c r="F668" s="28"/>
      <c r="I668" s="28"/>
    </row>
    <row r="669" spans="6:9" x14ac:dyDescent="0.25">
      <c r="F669" s="28"/>
      <c r="I669" s="28"/>
    </row>
    <row r="670" spans="6:9" x14ac:dyDescent="0.25">
      <c r="F670" s="28"/>
      <c r="I670" s="28"/>
    </row>
    <row r="671" spans="6:9" x14ac:dyDescent="0.25">
      <c r="F671" s="28"/>
      <c r="I671" s="28"/>
    </row>
    <row r="672" spans="6:9" x14ac:dyDescent="0.25">
      <c r="F672" s="28"/>
      <c r="I672" s="28"/>
    </row>
    <row r="673" spans="6:9" x14ac:dyDescent="0.25">
      <c r="F673" s="28"/>
      <c r="I673" s="28"/>
    </row>
    <row r="674" spans="6:9" x14ac:dyDescent="0.25">
      <c r="F674" s="28"/>
      <c r="I674" s="28"/>
    </row>
    <row r="675" spans="6:9" x14ac:dyDescent="0.25">
      <c r="F675" s="28"/>
      <c r="I675" s="28"/>
    </row>
    <row r="676" spans="6:9" x14ac:dyDescent="0.25">
      <c r="F676" s="28"/>
      <c r="I676" s="28"/>
    </row>
    <row r="677" spans="6:9" x14ac:dyDescent="0.25">
      <c r="F677" s="28"/>
      <c r="I677" s="28"/>
    </row>
    <row r="678" spans="6:9" x14ac:dyDescent="0.25">
      <c r="F678" s="28"/>
      <c r="I678" s="28"/>
    </row>
    <row r="679" spans="6:9" x14ac:dyDescent="0.25">
      <c r="F679" s="28"/>
      <c r="I679" s="28"/>
    </row>
    <row r="680" spans="6:9" x14ac:dyDescent="0.25">
      <c r="F680" s="28"/>
      <c r="I680" s="28"/>
    </row>
    <row r="681" spans="6:9" x14ac:dyDescent="0.25">
      <c r="F681" s="28"/>
      <c r="I681" s="28"/>
    </row>
    <row r="682" spans="6:9" x14ac:dyDescent="0.25">
      <c r="F682" s="28"/>
      <c r="I682" s="28"/>
    </row>
    <row r="683" spans="6:9" x14ac:dyDescent="0.25">
      <c r="F683" s="28"/>
      <c r="I683" s="28"/>
    </row>
    <row r="684" spans="6:9" x14ac:dyDescent="0.25">
      <c r="F684" s="28"/>
      <c r="I684" s="28"/>
    </row>
    <row r="685" spans="6:9" x14ac:dyDescent="0.25">
      <c r="F685" s="28"/>
      <c r="I685" s="28"/>
    </row>
    <row r="686" spans="6:9" x14ac:dyDescent="0.25">
      <c r="F686" s="28"/>
      <c r="I686" s="28"/>
    </row>
    <row r="687" spans="6:9" x14ac:dyDescent="0.25">
      <c r="F687" s="28"/>
      <c r="I687" s="28"/>
    </row>
    <row r="688" spans="6:9" x14ac:dyDescent="0.25">
      <c r="F688" s="28"/>
      <c r="I688" s="28"/>
    </row>
    <row r="689" spans="6:9" x14ac:dyDescent="0.25">
      <c r="F689" s="28"/>
      <c r="I689" s="28"/>
    </row>
    <row r="690" spans="6:9" x14ac:dyDescent="0.25">
      <c r="F690" s="28"/>
      <c r="I690" s="28"/>
    </row>
    <row r="691" spans="6:9" x14ac:dyDescent="0.25">
      <c r="F691" s="28"/>
      <c r="I691" s="28"/>
    </row>
    <row r="692" spans="6:9" x14ac:dyDescent="0.25">
      <c r="F692" s="28"/>
      <c r="I692" s="28"/>
    </row>
    <row r="693" spans="6:9" x14ac:dyDescent="0.25">
      <c r="F693" s="28"/>
      <c r="I693" s="28"/>
    </row>
    <row r="694" spans="6:9" x14ac:dyDescent="0.25">
      <c r="F694" s="28"/>
      <c r="I694" s="28"/>
    </row>
    <row r="695" spans="6:9" x14ac:dyDescent="0.25">
      <c r="F695" s="28"/>
      <c r="I695" s="28"/>
    </row>
    <row r="696" spans="6:9" x14ac:dyDescent="0.25">
      <c r="F696" s="28"/>
      <c r="I696" s="28"/>
    </row>
    <row r="697" spans="6:9" x14ac:dyDescent="0.25">
      <c r="F697" s="28"/>
      <c r="I697" s="28"/>
    </row>
    <row r="698" spans="6:9" x14ac:dyDescent="0.25">
      <c r="F698" s="28"/>
      <c r="I698" s="28"/>
    </row>
    <row r="699" spans="6:9" x14ac:dyDescent="0.25">
      <c r="F699" s="28"/>
      <c r="I699" s="28"/>
    </row>
    <row r="700" spans="6:9" x14ac:dyDescent="0.25">
      <c r="F700" s="28"/>
      <c r="I700" s="28"/>
    </row>
    <row r="701" spans="6:9" x14ac:dyDescent="0.25">
      <c r="F701" s="28"/>
      <c r="I701" s="28"/>
    </row>
    <row r="702" spans="6:9" x14ac:dyDescent="0.25">
      <c r="F702" s="28"/>
      <c r="I702" s="28"/>
    </row>
    <row r="703" spans="6:9" x14ac:dyDescent="0.25">
      <c r="F703" s="28"/>
      <c r="I703" s="28"/>
    </row>
    <row r="704" spans="6:9" x14ac:dyDescent="0.25">
      <c r="F704" s="28"/>
      <c r="I704" s="28"/>
    </row>
    <row r="705" spans="6:9" x14ac:dyDescent="0.25">
      <c r="F705" s="28"/>
      <c r="I705" s="28"/>
    </row>
    <row r="706" spans="6:9" x14ac:dyDescent="0.25">
      <c r="F706" s="28"/>
      <c r="I706" s="28"/>
    </row>
    <row r="707" spans="6:9" x14ac:dyDescent="0.25">
      <c r="F707" s="28"/>
      <c r="I707" s="28"/>
    </row>
    <row r="708" spans="6:9" x14ac:dyDescent="0.25">
      <c r="F708" s="28"/>
      <c r="I708" s="28"/>
    </row>
    <row r="709" spans="6:9" x14ac:dyDescent="0.25">
      <c r="F709" s="28"/>
      <c r="I709" s="28"/>
    </row>
    <row r="710" spans="6:9" x14ac:dyDescent="0.25">
      <c r="F710" s="28"/>
      <c r="I710" s="28"/>
    </row>
    <row r="711" spans="6:9" x14ac:dyDescent="0.25">
      <c r="F711" s="28"/>
      <c r="I711" s="28"/>
    </row>
    <row r="712" spans="6:9" x14ac:dyDescent="0.25">
      <c r="F712" s="28"/>
      <c r="I712" s="28"/>
    </row>
    <row r="713" spans="6:9" x14ac:dyDescent="0.25">
      <c r="F713" s="28"/>
      <c r="I713" s="28"/>
    </row>
    <row r="714" spans="6:9" x14ac:dyDescent="0.25">
      <c r="F714" s="28"/>
      <c r="I714" s="28"/>
    </row>
    <row r="715" spans="6:9" x14ac:dyDescent="0.25">
      <c r="F715" s="28"/>
      <c r="I715" s="28"/>
    </row>
    <row r="716" spans="6:9" x14ac:dyDescent="0.25">
      <c r="F716" s="28"/>
      <c r="I716" s="28"/>
    </row>
    <row r="717" spans="6:9" x14ac:dyDescent="0.25">
      <c r="F717" s="28"/>
      <c r="I717" s="28"/>
    </row>
    <row r="718" spans="6:9" x14ac:dyDescent="0.25">
      <c r="F718" s="28"/>
      <c r="I718" s="28"/>
    </row>
    <row r="719" spans="6:9" x14ac:dyDescent="0.25">
      <c r="F719" s="28"/>
      <c r="I719" s="28"/>
    </row>
    <row r="720" spans="6:9" x14ac:dyDescent="0.25">
      <c r="F720" s="28"/>
      <c r="I720" s="28"/>
    </row>
    <row r="721" spans="6:9" x14ac:dyDescent="0.25">
      <c r="F721" s="28"/>
      <c r="I721" s="28"/>
    </row>
    <row r="722" spans="6:9" x14ac:dyDescent="0.25">
      <c r="F722" s="28"/>
      <c r="I722" s="28"/>
    </row>
    <row r="723" spans="6:9" x14ac:dyDescent="0.25">
      <c r="F723" s="28"/>
      <c r="I723" s="28"/>
    </row>
    <row r="724" spans="6:9" x14ac:dyDescent="0.25">
      <c r="F724" s="28"/>
      <c r="I724" s="28"/>
    </row>
    <row r="725" spans="6:9" x14ac:dyDescent="0.25">
      <c r="F725" s="28"/>
      <c r="I725" s="28"/>
    </row>
    <row r="726" spans="6:9" x14ac:dyDescent="0.25">
      <c r="F726" s="28"/>
      <c r="I726" s="28"/>
    </row>
    <row r="727" spans="6:9" x14ac:dyDescent="0.25">
      <c r="F727" s="28"/>
      <c r="I727" s="28"/>
    </row>
    <row r="728" spans="6:9" x14ac:dyDescent="0.25">
      <c r="F728" s="28"/>
      <c r="I728" s="28"/>
    </row>
    <row r="729" spans="6:9" x14ac:dyDescent="0.25">
      <c r="F729" s="28"/>
      <c r="I729" s="28"/>
    </row>
    <row r="730" spans="6:9" x14ac:dyDescent="0.25">
      <c r="F730" s="28"/>
      <c r="I730" s="28"/>
    </row>
    <row r="731" spans="6:9" x14ac:dyDescent="0.25">
      <c r="F731" s="28"/>
      <c r="I731" s="28"/>
    </row>
    <row r="732" spans="6:9" x14ac:dyDescent="0.25">
      <c r="F732" s="28"/>
      <c r="I732" s="28"/>
    </row>
    <row r="733" spans="6:9" x14ac:dyDescent="0.25">
      <c r="F733" s="28"/>
      <c r="I733" s="28"/>
    </row>
    <row r="734" spans="6:9" x14ac:dyDescent="0.25">
      <c r="F734" s="28"/>
      <c r="I734" s="28"/>
    </row>
    <row r="735" spans="6:9" x14ac:dyDescent="0.25">
      <c r="F735" s="28"/>
      <c r="I735" s="28"/>
    </row>
    <row r="736" spans="6:9" x14ac:dyDescent="0.25">
      <c r="F736" s="28"/>
      <c r="I736" s="28"/>
    </row>
    <row r="737" spans="6:9" x14ac:dyDescent="0.25">
      <c r="F737" s="28"/>
      <c r="I737" s="28"/>
    </row>
    <row r="738" spans="6:9" x14ac:dyDescent="0.25">
      <c r="F738" s="28"/>
      <c r="I738" s="28"/>
    </row>
    <row r="739" spans="6:9" x14ac:dyDescent="0.25">
      <c r="F739" s="28"/>
      <c r="I739" s="28"/>
    </row>
    <row r="740" spans="6:9" x14ac:dyDescent="0.25">
      <c r="F740" s="28"/>
      <c r="I740" s="28"/>
    </row>
    <row r="741" spans="6:9" x14ac:dyDescent="0.25">
      <c r="F741" s="28"/>
      <c r="I741" s="28"/>
    </row>
    <row r="742" spans="6:9" x14ac:dyDescent="0.25">
      <c r="F742" s="28"/>
      <c r="I742" s="28"/>
    </row>
    <row r="743" spans="6:9" x14ac:dyDescent="0.25">
      <c r="F743" s="28"/>
      <c r="I743" s="28"/>
    </row>
    <row r="744" spans="6:9" x14ac:dyDescent="0.25">
      <c r="F744" s="28"/>
      <c r="I744" s="28"/>
    </row>
    <row r="745" spans="6:9" x14ac:dyDescent="0.25">
      <c r="F745" s="28"/>
      <c r="I745" s="28"/>
    </row>
    <row r="746" spans="6:9" x14ac:dyDescent="0.25">
      <c r="F746" s="28"/>
      <c r="I746" s="28"/>
    </row>
    <row r="747" spans="6:9" x14ac:dyDescent="0.25">
      <c r="F747" s="28"/>
      <c r="I747" s="28"/>
    </row>
    <row r="748" spans="6:9" x14ac:dyDescent="0.25">
      <c r="F748" s="28"/>
      <c r="I748" s="28"/>
    </row>
    <row r="749" spans="6:9" x14ac:dyDescent="0.25">
      <c r="F749" s="28"/>
      <c r="I749" s="28"/>
    </row>
    <row r="750" spans="6:9" x14ac:dyDescent="0.25">
      <c r="F750" s="28"/>
      <c r="I750" s="28"/>
    </row>
    <row r="751" spans="6:9" x14ac:dyDescent="0.25">
      <c r="F751" s="28"/>
      <c r="I751" s="28"/>
    </row>
    <row r="752" spans="6:9" x14ac:dyDescent="0.25">
      <c r="F752" s="28"/>
      <c r="I752" s="28"/>
    </row>
    <row r="753" spans="6:9" x14ac:dyDescent="0.25">
      <c r="F753" s="28"/>
      <c r="I753" s="28"/>
    </row>
    <row r="754" spans="6:9" x14ac:dyDescent="0.25">
      <c r="F754" s="28"/>
      <c r="I754" s="28"/>
    </row>
    <row r="755" spans="6:9" x14ac:dyDescent="0.25">
      <c r="F755" s="28"/>
      <c r="I755" s="28"/>
    </row>
    <row r="756" spans="6:9" x14ac:dyDescent="0.25">
      <c r="F756" s="28"/>
      <c r="I756" s="28"/>
    </row>
    <row r="757" spans="6:9" x14ac:dyDescent="0.25">
      <c r="F757" s="28"/>
      <c r="I757" s="28"/>
    </row>
    <row r="758" spans="6:9" x14ac:dyDescent="0.25">
      <c r="F758" s="28"/>
      <c r="I758" s="28"/>
    </row>
    <row r="759" spans="6:9" x14ac:dyDescent="0.25">
      <c r="F759" s="28"/>
      <c r="I759" s="28"/>
    </row>
    <row r="760" spans="6:9" x14ac:dyDescent="0.25">
      <c r="F760" s="28"/>
      <c r="I760" s="28"/>
    </row>
    <row r="761" spans="6:9" x14ac:dyDescent="0.25">
      <c r="F761" s="28"/>
      <c r="I761" s="28"/>
    </row>
    <row r="762" spans="6:9" x14ac:dyDescent="0.25">
      <c r="F762" s="28"/>
      <c r="I762" s="28"/>
    </row>
    <row r="763" spans="6:9" x14ac:dyDescent="0.25">
      <c r="F763" s="28"/>
      <c r="I763" s="28"/>
    </row>
    <row r="764" spans="6:9" x14ac:dyDescent="0.25">
      <c r="F764" s="28"/>
      <c r="I764" s="28"/>
    </row>
    <row r="765" spans="6:9" x14ac:dyDescent="0.25">
      <c r="F765" s="28"/>
      <c r="I765" s="28"/>
    </row>
    <row r="766" spans="6:9" x14ac:dyDescent="0.25">
      <c r="F766" s="28"/>
      <c r="I766" s="28"/>
    </row>
    <row r="767" spans="6:9" x14ac:dyDescent="0.25">
      <c r="F767" s="28"/>
      <c r="I767" s="28"/>
    </row>
    <row r="768" spans="6:9" x14ac:dyDescent="0.25">
      <c r="F768" s="28"/>
      <c r="I768" s="28"/>
    </row>
    <row r="769" spans="6:9" x14ac:dyDescent="0.25">
      <c r="F769" s="28"/>
      <c r="I769" s="28"/>
    </row>
    <row r="770" spans="6:9" x14ac:dyDescent="0.25">
      <c r="F770" s="28"/>
      <c r="I770" s="28"/>
    </row>
    <row r="771" spans="6:9" x14ac:dyDescent="0.25">
      <c r="F771" s="28"/>
      <c r="I771" s="28"/>
    </row>
    <row r="772" spans="6:9" x14ac:dyDescent="0.25">
      <c r="F772" s="28"/>
      <c r="I772" s="28"/>
    </row>
    <row r="773" spans="6:9" x14ac:dyDescent="0.25">
      <c r="F773" s="28"/>
      <c r="I773" s="28"/>
    </row>
    <row r="774" spans="6:9" x14ac:dyDescent="0.25">
      <c r="F774" s="28"/>
      <c r="I774" s="28"/>
    </row>
    <row r="775" spans="6:9" x14ac:dyDescent="0.25">
      <c r="F775" s="28"/>
      <c r="I775" s="28"/>
    </row>
    <row r="776" spans="6:9" x14ac:dyDescent="0.25">
      <c r="F776" s="28"/>
      <c r="I776" s="28"/>
    </row>
    <row r="777" spans="6:9" x14ac:dyDescent="0.25">
      <c r="F777" s="28"/>
      <c r="I777" s="28"/>
    </row>
    <row r="778" spans="6:9" x14ac:dyDescent="0.25">
      <c r="F778" s="28"/>
      <c r="I778" s="28"/>
    </row>
    <row r="779" spans="6:9" x14ac:dyDescent="0.25">
      <c r="F779" s="28"/>
      <c r="I779" s="28"/>
    </row>
    <row r="780" spans="6:9" x14ac:dyDescent="0.25">
      <c r="F780" s="28"/>
      <c r="I780" s="28"/>
    </row>
    <row r="781" spans="6:9" x14ac:dyDescent="0.25">
      <c r="F781" s="28"/>
      <c r="I781" s="28"/>
    </row>
    <row r="782" spans="6:9" x14ac:dyDescent="0.25">
      <c r="F782" s="28"/>
      <c r="I782" s="28"/>
    </row>
    <row r="783" spans="6:9" x14ac:dyDescent="0.25">
      <c r="F783" s="28"/>
      <c r="I783" s="28"/>
    </row>
    <row r="784" spans="6:9" x14ac:dyDescent="0.25">
      <c r="F784" s="28"/>
      <c r="I784" s="28"/>
    </row>
    <row r="785" spans="6:9" x14ac:dyDescent="0.25">
      <c r="F785" s="28"/>
      <c r="I785" s="28"/>
    </row>
    <row r="786" spans="6:9" x14ac:dyDescent="0.25">
      <c r="F786" s="28"/>
      <c r="I786" s="28"/>
    </row>
    <row r="787" spans="6:9" x14ac:dyDescent="0.25">
      <c r="F787" s="28"/>
      <c r="I787" s="28"/>
    </row>
    <row r="788" spans="6:9" x14ac:dyDescent="0.25">
      <c r="F788" s="28"/>
      <c r="I788" s="28"/>
    </row>
    <row r="789" spans="6:9" x14ac:dyDescent="0.25">
      <c r="F789" s="28"/>
      <c r="I789" s="28"/>
    </row>
    <row r="790" spans="6:9" x14ac:dyDescent="0.25">
      <c r="F790" s="28"/>
      <c r="I790" s="28"/>
    </row>
    <row r="791" spans="6:9" x14ac:dyDescent="0.25">
      <c r="F791" s="28"/>
      <c r="I791" s="28"/>
    </row>
    <row r="792" spans="6:9" x14ac:dyDescent="0.25">
      <c r="F792" s="28"/>
      <c r="I792" s="28"/>
    </row>
    <row r="793" spans="6:9" x14ac:dyDescent="0.25">
      <c r="F793" s="28"/>
      <c r="I793" s="28"/>
    </row>
    <row r="794" spans="6:9" x14ac:dyDescent="0.25">
      <c r="F794" s="28"/>
      <c r="I794" s="28"/>
    </row>
    <row r="795" spans="6:9" x14ac:dyDescent="0.25">
      <c r="F795" s="28"/>
      <c r="I795" s="28"/>
    </row>
    <row r="796" spans="6:9" x14ac:dyDescent="0.25">
      <c r="F796" s="28"/>
      <c r="I796" s="28"/>
    </row>
    <row r="797" spans="6:9" x14ac:dyDescent="0.25">
      <c r="F797" s="28"/>
      <c r="I797" s="28"/>
    </row>
    <row r="798" spans="6:9" x14ac:dyDescent="0.25">
      <c r="F798" s="28"/>
      <c r="I798" s="28"/>
    </row>
    <row r="799" spans="6:9" x14ac:dyDescent="0.25">
      <c r="F799" s="28"/>
      <c r="I799" s="28"/>
    </row>
    <row r="800" spans="6:9" x14ac:dyDescent="0.25">
      <c r="F800" s="28"/>
      <c r="I800" s="28"/>
    </row>
    <row r="801" spans="6:9" x14ac:dyDescent="0.25">
      <c r="F801" s="28"/>
      <c r="I801" s="28"/>
    </row>
    <row r="802" spans="6:9" x14ac:dyDescent="0.25">
      <c r="F802" s="28"/>
      <c r="I802" s="28"/>
    </row>
    <row r="803" spans="6:9" x14ac:dyDescent="0.25">
      <c r="F803" s="28"/>
      <c r="I803" s="28"/>
    </row>
    <row r="804" spans="6:9" x14ac:dyDescent="0.25">
      <c r="F804" s="28"/>
      <c r="I804" s="28"/>
    </row>
    <row r="805" spans="6:9" x14ac:dyDescent="0.25">
      <c r="F805" s="28"/>
      <c r="I805" s="28"/>
    </row>
    <row r="806" spans="6:9" x14ac:dyDescent="0.25">
      <c r="F806" s="28"/>
      <c r="I806" s="28"/>
    </row>
    <row r="807" spans="6:9" x14ac:dyDescent="0.25">
      <c r="F807" s="28"/>
      <c r="I807" s="28"/>
    </row>
    <row r="808" spans="6:9" x14ac:dyDescent="0.25">
      <c r="F808" s="28"/>
      <c r="I808" s="28"/>
    </row>
    <row r="809" spans="6:9" x14ac:dyDescent="0.25">
      <c r="F809" s="28"/>
      <c r="I809" s="28"/>
    </row>
    <row r="810" spans="6:9" x14ac:dyDescent="0.25">
      <c r="F810" s="28"/>
      <c r="I810" s="28"/>
    </row>
    <row r="811" spans="6:9" x14ac:dyDescent="0.25">
      <c r="F811" s="28"/>
      <c r="I811" s="28"/>
    </row>
    <row r="812" spans="6:9" x14ac:dyDescent="0.25">
      <c r="F812" s="28"/>
      <c r="I812" s="28"/>
    </row>
    <row r="813" spans="6:9" x14ac:dyDescent="0.25">
      <c r="F813" s="28"/>
      <c r="I813" s="28"/>
    </row>
    <row r="814" spans="6:9" x14ac:dyDescent="0.25">
      <c r="F814" s="28"/>
      <c r="I814" s="28"/>
    </row>
    <row r="815" spans="6:9" x14ac:dyDescent="0.25">
      <c r="F815" s="28"/>
      <c r="I815" s="28"/>
    </row>
    <row r="816" spans="6:9" x14ac:dyDescent="0.25">
      <c r="F816" s="28"/>
      <c r="I816" s="28"/>
    </row>
    <row r="817" spans="6:9" x14ac:dyDescent="0.25">
      <c r="F817" s="28"/>
      <c r="I817" s="28"/>
    </row>
    <row r="818" spans="6:9" x14ac:dyDescent="0.25">
      <c r="F818" s="28"/>
      <c r="I818" s="28"/>
    </row>
    <row r="819" spans="6:9" x14ac:dyDescent="0.25">
      <c r="F819" s="28"/>
      <c r="I819" s="28"/>
    </row>
    <row r="820" spans="6:9" x14ac:dyDescent="0.25">
      <c r="F820" s="28"/>
      <c r="I820" s="28"/>
    </row>
    <row r="821" spans="6:9" x14ac:dyDescent="0.25">
      <c r="F821" s="28"/>
      <c r="I821" s="28"/>
    </row>
    <row r="822" spans="6:9" x14ac:dyDescent="0.25">
      <c r="F822" s="28"/>
      <c r="I822" s="28"/>
    </row>
    <row r="823" spans="6:9" x14ac:dyDescent="0.25">
      <c r="F823" s="28"/>
      <c r="I823" s="28"/>
    </row>
    <row r="824" spans="6:9" x14ac:dyDescent="0.25">
      <c r="F824" s="28"/>
      <c r="I824" s="28"/>
    </row>
    <row r="825" spans="6:9" x14ac:dyDescent="0.25">
      <c r="F825" s="28"/>
      <c r="I825" s="28"/>
    </row>
    <row r="826" spans="6:9" x14ac:dyDescent="0.25">
      <c r="F826" s="28"/>
      <c r="I826" s="28"/>
    </row>
    <row r="827" spans="6:9" x14ac:dyDescent="0.25">
      <c r="F827" s="28"/>
      <c r="I827" s="28"/>
    </row>
    <row r="828" spans="6:9" x14ac:dyDescent="0.25">
      <c r="F828" s="28"/>
      <c r="I828" s="28"/>
    </row>
    <row r="829" spans="6:9" x14ac:dyDescent="0.25">
      <c r="F829" s="28"/>
      <c r="I829" s="28"/>
    </row>
    <row r="830" spans="6:9" x14ac:dyDescent="0.25">
      <c r="F830" s="28"/>
      <c r="I830" s="28"/>
    </row>
    <row r="831" spans="6:9" x14ac:dyDescent="0.25">
      <c r="F831" s="28"/>
      <c r="I831" s="28"/>
    </row>
    <row r="832" spans="6:9" x14ac:dyDescent="0.25">
      <c r="F832" s="28"/>
      <c r="I832" s="28"/>
    </row>
    <row r="833" spans="6:9" x14ac:dyDescent="0.25">
      <c r="F833" s="28"/>
      <c r="I833" s="28"/>
    </row>
    <row r="834" spans="6:9" x14ac:dyDescent="0.25">
      <c r="F834" s="28"/>
      <c r="I834" s="28"/>
    </row>
    <row r="835" spans="6:9" x14ac:dyDescent="0.25">
      <c r="F835" s="28"/>
      <c r="I835" s="28"/>
    </row>
    <row r="836" spans="6:9" x14ac:dyDescent="0.25">
      <c r="F836" s="28"/>
      <c r="I836" s="28"/>
    </row>
    <row r="837" spans="6:9" x14ac:dyDescent="0.25">
      <c r="F837" s="28"/>
      <c r="I837" s="28"/>
    </row>
    <row r="838" spans="6:9" x14ac:dyDescent="0.25">
      <c r="F838" s="28"/>
      <c r="I838" s="28"/>
    </row>
    <row r="839" spans="6:9" x14ac:dyDescent="0.25">
      <c r="F839" s="28"/>
      <c r="I839" s="28"/>
    </row>
    <row r="840" spans="6:9" x14ac:dyDescent="0.25">
      <c r="F840" s="28"/>
      <c r="I840" s="28"/>
    </row>
    <row r="841" spans="6:9" x14ac:dyDescent="0.25">
      <c r="F841" s="28"/>
      <c r="I841" s="28"/>
    </row>
    <row r="842" spans="6:9" x14ac:dyDescent="0.25">
      <c r="F842" s="28"/>
      <c r="I842" s="28"/>
    </row>
    <row r="843" spans="6:9" x14ac:dyDescent="0.25">
      <c r="F843" s="28"/>
      <c r="I843" s="28"/>
    </row>
    <row r="844" spans="6:9" x14ac:dyDescent="0.25">
      <c r="F844" s="28"/>
      <c r="I844" s="28"/>
    </row>
    <row r="845" spans="6:9" x14ac:dyDescent="0.25">
      <c r="F845" s="28"/>
      <c r="I845" s="28"/>
    </row>
    <row r="846" spans="6:9" x14ac:dyDescent="0.25">
      <c r="F846" s="28"/>
      <c r="I846" s="28"/>
    </row>
    <row r="847" spans="6:9" x14ac:dyDescent="0.25">
      <c r="F847" s="28"/>
      <c r="I847" s="28"/>
    </row>
    <row r="848" spans="6:9" x14ac:dyDescent="0.25">
      <c r="F848" s="28"/>
      <c r="I848" s="28"/>
    </row>
    <row r="849" spans="6:9" x14ac:dyDescent="0.25">
      <c r="F849" s="28"/>
      <c r="I849" s="28"/>
    </row>
    <row r="850" spans="6:9" x14ac:dyDescent="0.25">
      <c r="F850" s="28"/>
      <c r="I850" s="28"/>
    </row>
    <row r="851" spans="6:9" x14ac:dyDescent="0.25">
      <c r="F851" s="28"/>
      <c r="I851" s="28"/>
    </row>
    <row r="852" spans="6:9" x14ac:dyDescent="0.25">
      <c r="F852" s="28"/>
      <c r="I852" s="28"/>
    </row>
    <row r="853" spans="6:9" x14ac:dyDescent="0.25">
      <c r="F853" s="28"/>
      <c r="I853" s="28"/>
    </row>
    <row r="854" spans="6:9" x14ac:dyDescent="0.25">
      <c r="F854" s="28"/>
      <c r="I854" s="28"/>
    </row>
    <row r="855" spans="6:9" x14ac:dyDescent="0.25">
      <c r="F855" s="28"/>
      <c r="I855" s="28"/>
    </row>
    <row r="856" spans="6:9" x14ac:dyDescent="0.25">
      <c r="F856" s="28"/>
      <c r="I856" s="28"/>
    </row>
    <row r="857" spans="6:9" x14ac:dyDescent="0.25">
      <c r="F857" s="28"/>
      <c r="I857" s="28"/>
    </row>
    <row r="858" spans="6:9" x14ac:dyDescent="0.25">
      <c r="F858" s="28"/>
      <c r="I858" s="28"/>
    </row>
    <row r="859" spans="6:9" x14ac:dyDescent="0.25">
      <c r="F859" s="28"/>
      <c r="I859" s="28"/>
    </row>
    <row r="860" spans="6:9" x14ac:dyDescent="0.25">
      <c r="F860" s="28"/>
      <c r="I860" s="28"/>
    </row>
    <row r="861" spans="6:9" x14ac:dyDescent="0.25">
      <c r="F861" s="28"/>
      <c r="I861" s="28"/>
    </row>
    <row r="862" spans="6:9" x14ac:dyDescent="0.25">
      <c r="F862" s="28"/>
      <c r="I862" s="28"/>
    </row>
    <row r="863" spans="6:9" x14ac:dyDescent="0.25">
      <c r="F863" s="28"/>
      <c r="I863" s="28"/>
    </row>
    <row r="864" spans="6:9" x14ac:dyDescent="0.25">
      <c r="F864" s="28"/>
      <c r="I864" s="28"/>
    </row>
    <row r="865" spans="6:9" x14ac:dyDescent="0.25">
      <c r="F865" s="28"/>
      <c r="I865" s="28"/>
    </row>
    <row r="866" spans="6:9" x14ac:dyDescent="0.25">
      <c r="F866" s="28"/>
      <c r="I866" s="28"/>
    </row>
    <row r="867" spans="6:9" x14ac:dyDescent="0.25">
      <c r="F867" s="28"/>
      <c r="I867" s="28"/>
    </row>
    <row r="868" spans="6:9" x14ac:dyDescent="0.25">
      <c r="F868" s="28"/>
      <c r="I868" s="28"/>
    </row>
    <row r="869" spans="6:9" x14ac:dyDescent="0.25">
      <c r="F869" s="28"/>
      <c r="I869" s="28"/>
    </row>
    <row r="870" spans="6:9" x14ac:dyDescent="0.25">
      <c r="F870" s="28"/>
      <c r="I870" s="28"/>
    </row>
    <row r="871" spans="6:9" x14ac:dyDescent="0.25">
      <c r="F871" s="28"/>
      <c r="I871" s="28"/>
    </row>
    <row r="872" spans="6:9" x14ac:dyDescent="0.25">
      <c r="F872" s="28"/>
      <c r="I872" s="28"/>
    </row>
    <row r="873" spans="6:9" x14ac:dyDescent="0.25">
      <c r="F873" s="28"/>
      <c r="I873" s="28"/>
    </row>
    <row r="874" spans="6:9" x14ac:dyDescent="0.25">
      <c r="F874" s="28"/>
      <c r="I874" s="28"/>
    </row>
    <row r="875" spans="6:9" x14ac:dyDescent="0.25">
      <c r="F875" s="28"/>
      <c r="I875" s="28"/>
    </row>
    <row r="876" spans="6:9" x14ac:dyDescent="0.25">
      <c r="F876" s="28"/>
      <c r="I876" s="28"/>
    </row>
    <row r="877" spans="6:9" x14ac:dyDescent="0.25">
      <c r="F877" s="28"/>
      <c r="I877" s="28"/>
    </row>
    <row r="878" spans="6:9" x14ac:dyDescent="0.25">
      <c r="F878" s="28"/>
      <c r="I878" s="28"/>
    </row>
    <row r="879" spans="6:9" x14ac:dyDescent="0.25">
      <c r="F879" s="28"/>
      <c r="I879" s="28"/>
    </row>
    <row r="880" spans="6:9" x14ac:dyDescent="0.25">
      <c r="F880" s="28"/>
      <c r="I880" s="28"/>
    </row>
    <row r="881" spans="6:9" x14ac:dyDescent="0.25">
      <c r="F881" s="28"/>
      <c r="I881" s="28"/>
    </row>
    <row r="882" spans="6:9" x14ac:dyDescent="0.25">
      <c r="F882" s="28"/>
      <c r="I882" s="28"/>
    </row>
    <row r="883" spans="6:9" x14ac:dyDescent="0.25">
      <c r="F883" s="28"/>
      <c r="I883" s="28"/>
    </row>
    <row r="884" spans="6:9" x14ac:dyDescent="0.25">
      <c r="F884" s="28"/>
      <c r="I884" s="28"/>
    </row>
    <row r="885" spans="6:9" x14ac:dyDescent="0.25">
      <c r="F885" s="28"/>
      <c r="I885" s="28"/>
    </row>
    <row r="886" spans="6:9" x14ac:dyDescent="0.25">
      <c r="F886" s="28"/>
      <c r="I886" s="28"/>
    </row>
    <row r="887" spans="6:9" x14ac:dyDescent="0.25">
      <c r="F887" s="28"/>
      <c r="I887" s="28"/>
    </row>
    <row r="888" spans="6:9" x14ac:dyDescent="0.25">
      <c r="F888" s="28"/>
      <c r="I888" s="28"/>
    </row>
    <row r="889" spans="6:9" x14ac:dyDescent="0.25">
      <c r="F889" s="28"/>
      <c r="I889" s="28"/>
    </row>
    <row r="890" spans="6:9" x14ac:dyDescent="0.25">
      <c r="F890" s="28"/>
      <c r="I890" s="28"/>
    </row>
    <row r="891" spans="6:9" x14ac:dyDescent="0.25">
      <c r="F891" s="28"/>
      <c r="I891" s="28"/>
    </row>
    <row r="892" spans="6:9" x14ac:dyDescent="0.25">
      <c r="F892" s="28"/>
      <c r="I892" s="28"/>
    </row>
    <row r="893" spans="6:9" x14ac:dyDescent="0.25">
      <c r="F893" s="28"/>
      <c r="I893" s="28"/>
    </row>
    <row r="894" spans="6:9" x14ac:dyDescent="0.25">
      <c r="F894" s="28"/>
      <c r="I894" s="28"/>
    </row>
    <row r="895" spans="6:9" x14ac:dyDescent="0.25">
      <c r="F895" s="28"/>
      <c r="I895" s="28"/>
    </row>
    <row r="896" spans="6:9" x14ac:dyDescent="0.25">
      <c r="F896" s="28"/>
      <c r="I896" s="28"/>
    </row>
    <row r="897" spans="6:9" x14ac:dyDescent="0.25">
      <c r="F897" s="28"/>
      <c r="I897" s="28"/>
    </row>
    <row r="898" spans="6:9" x14ac:dyDescent="0.25">
      <c r="F898" s="28"/>
      <c r="I898" s="28"/>
    </row>
    <row r="899" spans="6:9" x14ac:dyDescent="0.25">
      <c r="F899" s="28"/>
      <c r="I899" s="28"/>
    </row>
    <row r="900" spans="6:9" x14ac:dyDescent="0.25">
      <c r="F900" s="28"/>
      <c r="I900" s="28"/>
    </row>
    <row r="901" spans="6:9" x14ac:dyDescent="0.25">
      <c r="F901" s="28"/>
      <c r="I901" s="28"/>
    </row>
    <row r="902" spans="6:9" x14ac:dyDescent="0.25">
      <c r="F902" s="28"/>
      <c r="I902" s="28"/>
    </row>
    <row r="903" spans="6:9" x14ac:dyDescent="0.25">
      <c r="F903" s="28"/>
      <c r="I903" s="28"/>
    </row>
    <row r="904" spans="6:9" x14ac:dyDescent="0.25">
      <c r="F904" s="28"/>
      <c r="I904" s="28"/>
    </row>
    <row r="905" spans="6:9" x14ac:dyDescent="0.25">
      <c r="F905" s="28"/>
      <c r="I905" s="28"/>
    </row>
    <row r="906" spans="6:9" x14ac:dyDescent="0.25">
      <c r="F906" s="28"/>
      <c r="I906" s="28"/>
    </row>
    <row r="907" spans="6:9" x14ac:dyDescent="0.25">
      <c r="F907" s="28"/>
      <c r="I907" s="28"/>
    </row>
    <row r="908" spans="6:9" x14ac:dyDescent="0.25">
      <c r="F908" s="28"/>
      <c r="I908" s="28"/>
    </row>
    <row r="909" spans="6:9" x14ac:dyDescent="0.25">
      <c r="F909" s="28"/>
      <c r="I909" s="28"/>
    </row>
    <row r="910" spans="6:9" x14ac:dyDescent="0.25">
      <c r="F910" s="28"/>
      <c r="I910" s="28"/>
    </row>
    <row r="911" spans="6:9" x14ac:dyDescent="0.25">
      <c r="F911" s="28"/>
      <c r="I911" s="28"/>
    </row>
    <row r="912" spans="6:9" x14ac:dyDescent="0.25">
      <c r="F912" s="28"/>
      <c r="I912" s="28"/>
    </row>
    <row r="913" spans="6:9" x14ac:dyDescent="0.25">
      <c r="F913" s="28"/>
      <c r="I913" s="28"/>
    </row>
    <row r="914" spans="6:9" x14ac:dyDescent="0.25">
      <c r="F914" s="28"/>
      <c r="I914" s="28"/>
    </row>
    <row r="915" spans="6:9" x14ac:dyDescent="0.25">
      <c r="F915" s="28"/>
      <c r="I915" s="28"/>
    </row>
    <row r="916" spans="6:9" x14ac:dyDescent="0.25">
      <c r="F916" s="28"/>
      <c r="I916" s="28"/>
    </row>
    <row r="917" spans="6:9" x14ac:dyDescent="0.25">
      <c r="F917" s="28"/>
      <c r="I917" s="28"/>
    </row>
    <row r="918" spans="6:9" x14ac:dyDescent="0.25">
      <c r="F918" s="28"/>
      <c r="I918" s="28"/>
    </row>
    <row r="919" spans="6:9" x14ac:dyDescent="0.25">
      <c r="F919" s="28"/>
      <c r="I919" s="28"/>
    </row>
    <row r="920" spans="6:9" x14ac:dyDescent="0.25">
      <c r="F920" s="28"/>
      <c r="I920" s="28"/>
    </row>
    <row r="921" spans="6:9" x14ac:dyDescent="0.25">
      <c r="F921" s="28"/>
      <c r="I921" s="28"/>
    </row>
    <row r="922" spans="6:9" x14ac:dyDescent="0.25">
      <c r="F922" s="28"/>
      <c r="I922" s="28"/>
    </row>
    <row r="923" spans="6:9" x14ac:dyDescent="0.25">
      <c r="F923" s="28"/>
      <c r="I923" s="28"/>
    </row>
    <row r="924" spans="6:9" x14ac:dyDescent="0.25">
      <c r="F924" s="28"/>
      <c r="I924" s="28"/>
    </row>
    <row r="925" spans="6:9" x14ac:dyDescent="0.25">
      <c r="F925" s="28"/>
      <c r="I925" s="28"/>
    </row>
    <row r="926" spans="6:9" x14ac:dyDescent="0.25">
      <c r="F926" s="28"/>
      <c r="I926" s="28"/>
    </row>
    <row r="927" spans="6:9" x14ac:dyDescent="0.25">
      <c r="F927" s="28"/>
      <c r="I927" s="28"/>
    </row>
    <row r="928" spans="6:9" x14ac:dyDescent="0.25">
      <c r="F928" s="28"/>
      <c r="I928" s="28"/>
    </row>
    <row r="929" spans="6:9" x14ac:dyDescent="0.25">
      <c r="F929" s="28"/>
      <c r="I929" s="28"/>
    </row>
    <row r="930" spans="6:9" x14ac:dyDescent="0.25">
      <c r="F930" s="28"/>
      <c r="I930" s="28"/>
    </row>
    <row r="931" spans="6:9" x14ac:dyDescent="0.25">
      <c r="F931" s="28"/>
      <c r="I931" s="28"/>
    </row>
    <row r="932" spans="6:9" x14ac:dyDescent="0.25">
      <c r="F932" s="28"/>
      <c r="I932" s="28"/>
    </row>
    <row r="933" spans="6:9" x14ac:dyDescent="0.25">
      <c r="F933" s="28"/>
      <c r="I933" s="28"/>
    </row>
    <row r="934" spans="6:9" x14ac:dyDescent="0.25">
      <c r="F934" s="28"/>
      <c r="I934" s="28"/>
    </row>
    <row r="935" spans="6:9" x14ac:dyDescent="0.25">
      <c r="F935" s="28"/>
      <c r="I935" s="28"/>
    </row>
    <row r="936" spans="6:9" x14ac:dyDescent="0.25">
      <c r="F936" s="28"/>
      <c r="I936" s="28"/>
    </row>
    <row r="937" spans="6:9" x14ac:dyDescent="0.25">
      <c r="F937" s="28"/>
      <c r="I937" s="28"/>
    </row>
    <row r="938" spans="6:9" x14ac:dyDescent="0.25">
      <c r="F938" s="28"/>
      <c r="I938" s="28"/>
    </row>
    <row r="939" spans="6:9" x14ac:dyDescent="0.25">
      <c r="F939" s="28"/>
      <c r="I939" s="28"/>
    </row>
    <row r="940" spans="6:9" x14ac:dyDescent="0.25">
      <c r="F940" s="28"/>
      <c r="I940" s="28"/>
    </row>
    <row r="941" spans="6:9" x14ac:dyDescent="0.25">
      <c r="F941" s="28"/>
      <c r="I941" s="28"/>
    </row>
    <row r="942" spans="6:9" x14ac:dyDescent="0.25">
      <c r="F942" s="28"/>
      <c r="I942" s="28"/>
    </row>
    <row r="943" spans="6:9" x14ac:dyDescent="0.25">
      <c r="F943" s="28"/>
      <c r="I943" s="28"/>
    </row>
    <row r="944" spans="6:9" x14ac:dyDescent="0.25">
      <c r="F944" s="28"/>
      <c r="I944" s="28"/>
    </row>
    <row r="945" spans="6:9" x14ac:dyDescent="0.25">
      <c r="F945" s="28"/>
      <c r="I945" s="28"/>
    </row>
    <row r="946" spans="6:9" x14ac:dyDescent="0.25">
      <c r="F946" s="28"/>
      <c r="I946" s="28"/>
    </row>
    <row r="947" spans="6:9" x14ac:dyDescent="0.25">
      <c r="F947" s="28"/>
      <c r="I947" s="28"/>
    </row>
    <row r="948" spans="6:9" x14ac:dyDescent="0.25">
      <c r="F948" s="28"/>
      <c r="I948" s="28"/>
    </row>
    <row r="949" spans="6:9" x14ac:dyDescent="0.25">
      <c r="F949" s="28"/>
      <c r="I949" s="28"/>
    </row>
    <row r="950" spans="6:9" x14ac:dyDescent="0.25">
      <c r="F950" s="28"/>
      <c r="I950" s="28"/>
    </row>
    <row r="951" spans="6:9" x14ac:dyDescent="0.25">
      <c r="F951" s="28"/>
      <c r="I951" s="28"/>
    </row>
    <row r="952" spans="6:9" x14ac:dyDescent="0.25">
      <c r="F952" s="28"/>
      <c r="I952" s="28"/>
    </row>
    <row r="953" spans="6:9" x14ac:dyDescent="0.25">
      <c r="F953" s="28"/>
      <c r="I953" s="28"/>
    </row>
    <row r="954" spans="6:9" x14ac:dyDescent="0.25">
      <c r="F954" s="28"/>
      <c r="I954" s="28"/>
    </row>
    <row r="955" spans="6:9" x14ac:dyDescent="0.25">
      <c r="F955" s="28"/>
      <c r="I955" s="28"/>
    </row>
    <row r="956" spans="6:9" x14ac:dyDescent="0.25">
      <c r="F956" s="28"/>
      <c r="I956" s="28"/>
    </row>
    <row r="957" spans="6:9" x14ac:dyDescent="0.25">
      <c r="F957" s="28"/>
      <c r="I957" s="28"/>
    </row>
    <row r="958" spans="6:9" x14ac:dyDescent="0.25">
      <c r="F958" s="28"/>
      <c r="I958" s="28"/>
    </row>
    <row r="959" spans="6:9" x14ac:dyDescent="0.25">
      <c r="F959" s="28"/>
      <c r="I959" s="28"/>
    </row>
    <row r="960" spans="6:9" x14ac:dyDescent="0.25">
      <c r="F960" s="28"/>
      <c r="I960" s="28"/>
    </row>
    <row r="961" spans="6:9" x14ac:dyDescent="0.25">
      <c r="F961" s="28"/>
      <c r="I961" s="28"/>
    </row>
    <row r="962" spans="6:9" x14ac:dyDescent="0.25">
      <c r="F962" s="28"/>
      <c r="I962" s="28"/>
    </row>
    <row r="963" spans="6:9" x14ac:dyDescent="0.25">
      <c r="F963" s="28"/>
      <c r="I963" s="28"/>
    </row>
    <row r="964" spans="6:9" x14ac:dyDescent="0.25">
      <c r="F964" s="28"/>
      <c r="I964" s="28"/>
    </row>
    <row r="965" spans="6:9" x14ac:dyDescent="0.25">
      <c r="F965" s="28"/>
      <c r="I965" s="28"/>
    </row>
    <row r="966" spans="6:9" x14ac:dyDescent="0.25">
      <c r="F966" s="28"/>
      <c r="I966" s="28"/>
    </row>
    <row r="967" spans="6:9" x14ac:dyDescent="0.25">
      <c r="F967" s="28"/>
      <c r="I967" s="28"/>
    </row>
    <row r="968" spans="6:9" x14ac:dyDescent="0.25">
      <c r="F968" s="28"/>
      <c r="I968" s="28"/>
    </row>
    <row r="969" spans="6:9" x14ac:dyDescent="0.25">
      <c r="F969" s="28"/>
      <c r="I969" s="28"/>
    </row>
    <row r="970" spans="6:9" x14ac:dyDescent="0.25">
      <c r="F970" s="28"/>
      <c r="I970" s="28"/>
    </row>
    <row r="971" spans="6:9" x14ac:dyDescent="0.25">
      <c r="F971" s="28"/>
      <c r="I971" s="28"/>
    </row>
    <row r="972" spans="6:9" x14ac:dyDescent="0.25">
      <c r="F972" s="28"/>
      <c r="I972" s="28"/>
    </row>
    <row r="973" spans="6:9" x14ac:dyDescent="0.25">
      <c r="F973" s="28"/>
      <c r="I973" s="28"/>
    </row>
    <row r="974" spans="6:9" x14ac:dyDescent="0.25">
      <c r="F974" s="28"/>
      <c r="I974" s="28"/>
    </row>
    <row r="975" spans="6:9" x14ac:dyDescent="0.25">
      <c r="F975" s="28"/>
      <c r="I975" s="28"/>
    </row>
    <row r="976" spans="6:9" x14ac:dyDescent="0.25">
      <c r="F976" s="28"/>
      <c r="I976" s="28"/>
    </row>
    <row r="977" spans="6:9" x14ac:dyDescent="0.25">
      <c r="F977" s="28"/>
      <c r="I977" s="28"/>
    </row>
    <row r="978" spans="6:9" x14ac:dyDescent="0.25">
      <c r="F978" s="28"/>
      <c r="I978" s="28"/>
    </row>
    <row r="979" spans="6:9" x14ac:dyDescent="0.25">
      <c r="F979" s="28"/>
      <c r="I979" s="28"/>
    </row>
    <row r="980" spans="6:9" x14ac:dyDescent="0.25">
      <c r="F980" s="28"/>
      <c r="I980" s="28"/>
    </row>
    <row r="981" spans="6:9" x14ac:dyDescent="0.25">
      <c r="F981" s="28"/>
      <c r="I981" s="28"/>
    </row>
    <row r="982" spans="6:9" x14ac:dyDescent="0.25">
      <c r="F982" s="28"/>
      <c r="I982" s="28"/>
    </row>
    <row r="983" spans="6:9" x14ac:dyDescent="0.25">
      <c r="F983" s="28"/>
      <c r="I983" s="28"/>
    </row>
    <row r="984" spans="6:9" x14ac:dyDescent="0.25">
      <c r="F984" s="28"/>
      <c r="I984" s="28"/>
    </row>
    <row r="985" spans="6:9" x14ac:dyDescent="0.25">
      <c r="F985" s="28"/>
      <c r="I985" s="28"/>
    </row>
    <row r="986" spans="6:9" x14ac:dyDescent="0.25">
      <c r="F986" s="28"/>
      <c r="I986" s="28"/>
    </row>
    <row r="987" spans="6:9" x14ac:dyDescent="0.25">
      <c r="F987" s="28"/>
      <c r="I987" s="28"/>
    </row>
    <row r="988" spans="6:9" x14ac:dyDescent="0.25">
      <c r="F988" s="28"/>
      <c r="I988" s="28"/>
    </row>
    <row r="989" spans="6:9" x14ac:dyDescent="0.25">
      <c r="F989" s="28"/>
      <c r="I989" s="28"/>
    </row>
    <row r="990" spans="6:9" x14ac:dyDescent="0.25">
      <c r="F990" s="28"/>
      <c r="I990" s="28"/>
    </row>
    <row r="991" spans="6:9" x14ac:dyDescent="0.25">
      <c r="F991" s="28"/>
      <c r="I991" s="28"/>
    </row>
    <row r="992" spans="6:9" x14ac:dyDescent="0.25">
      <c r="F992" s="28"/>
      <c r="I992" s="28"/>
    </row>
    <row r="993" spans="6:9" x14ac:dyDescent="0.25">
      <c r="F993" s="28"/>
      <c r="I993" s="28"/>
    </row>
    <row r="994" spans="6:9" x14ac:dyDescent="0.25">
      <c r="F994" s="28"/>
      <c r="I994" s="28"/>
    </row>
    <row r="995" spans="6:9" x14ac:dyDescent="0.25">
      <c r="F995" s="28"/>
      <c r="I995" s="28"/>
    </row>
    <row r="996" spans="6:9" x14ac:dyDescent="0.25">
      <c r="F996" s="28"/>
      <c r="I996" s="28"/>
    </row>
    <row r="997" spans="6:9" x14ac:dyDescent="0.25">
      <c r="F997" s="28"/>
      <c r="I997" s="28"/>
    </row>
    <row r="998" spans="6:9" x14ac:dyDescent="0.25">
      <c r="F998" s="28"/>
      <c r="I998" s="28"/>
    </row>
    <row r="999" spans="6:9" x14ac:dyDescent="0.25">
      <c r="F999" s="28"/>
      <c r="I999" s="28"/>
    </row>
    <row r="1000" spans="6:9" x14ac:dyDescent="0.25">
      <c r="F1000" s="28"/>
      <c r="I1000" s="28"/>
    </row>
    <row r="1001" spans="6:9" x14ac:dyDescent="0.25">
      <c r="F1001" s="28"/>
      <c r="I1001" s="28"/>
    </row>
    <row r="1002" spans="6:9" x14ac:dyDescent="0.25">
      <c r="F1002" s="28"/>
      <c r="I1002" s="28"/>
    </row>
    <row r="1003" spans="6:9" x14ac:dyDescent="0.25">
      <c r="F1003" s="28"/>
      <c r="I1003" s="28"/>
    </row>
    <row r="1004" spans="6:9" x14ac:dyDescent="0.25">
      <c r="F1004" s="28"/>
      <c r="I1004" s="28"/>
    </row>
    <row r="1005" spans="6:9" x14ac:dyDescent="0.25">
      <c r="F1005" s="28"/>
      <c r="I1005" s="28"/>
    </row>
    <row r="1006" spans="6:9" x14ac:dyDescent="0.25">
      <c r="F1006" s="28"/>
      <c r="I1006" s="28"/>
    </row>
    <row r="1007" spans="6:9" x14ac:dyDescent="0.25">
      <c r="F1007" s="28"/>
      <c r="I1007" s="28"/>
    </row>
    <row r="1008" spans="6:9" x14ac:dyDescent="0.25">
      <c r="F1008" s="28"/>
      <c r="I1008" s="28"/>
    </row>
    <row r="1009" spans="6:9" x14ac:dyDescent="0.25">
      <c r="F1009" s="28"/>
      <c r="I1009" s="28"/>
    </row>
    <row r="1010" spans="6:9" x14ac:dyDescent="0.25">
      <c r="F1010" s="28"/>
      <c r="I1010" s="28"/>
    </row>
    <row r="1011" spans="6:9" x14ac:dyDescent="0.25">
      <c r="F1011" s="28"/>
      <c r="I1011" s="28"/>
    </row>
    <row r="1012" spans="6:9" x14ac:dyDescent="0.25">
      <c r="F1012" s="28"/>
      <c r="I1012" s="28"/>
    </row>
    <row r="1013" spans="6:9" x14ac:dyDescent="0.25">
      <c r="F1013" s="28"/>
      <c r="I1013" s="28"/>
    </row>
    <row r="1014" spans="6:9" x14ac:dyDescent="0.25">
      <c r="F1014" s="28"/>
      <c r="I1014" s="28"/>
    </row>
    <row r="1015" spans="6:9" x14ac:dyDescent="0.25">
      <c r="F1015" s="28"/>
      <c r="I1015" s="28"/>
    </row>
    <row r="1016" spans="6:9" x14ac:dyDescent="0.25">
      <c r="F1016" s="28"/>
      <c r="I1016" s="28"/>
    </row>
    <row r="1017" spans="6:9" x14ac:dyDescent="0.25">
      <c r="F1017" s="28"/>
      <c r="I1017" s="28"/>
    </row>
    <row r="1018" spans="6:9" x14ac:dyDescent="0.25">
      <c r="F1018" s="28"/>
      <c r="I1018" s="28"/>
    </row>
    <row r="1019" spans="6:9" x14ac:dyDescent="0.25">
      <c r="F1019" s="28"/>
      <c r="I1019" s="28"/>
    </row>
    <row r="1020" spans="6:9" x14ac:dyDescent="0.25">
      <c r="F1020" s="28"/>
      <c r="I1020" s="28"/>
    </row>
    <row r="1021" spans="6:9" x14ac:dyDescent="0.25">
      <c r="F1021" s="28"/>
      <c r="I1021" s="28"/>
    </row>
    <row r="1022" spans="6:9" x14ac:dyDescent="0.25">
      <c r="F1022" s="28"/>
      <c r="I1022" s="28"/>
    </row>
    <row r="1023" spans="6:9" x14ac:dyDescent="0.25">
      <c r="F1023" s="28"/>
      <c r="I1023" s="28"/>
    </row>
    <row r="1024" spans="6:9" x14ac:dyDescent="0.25">
      <c r="F1024" s="28"/>
      <c r="I1024" s="28"/>
    </row>
    <row r="1025" spans="6:9" x14ac:dyDescent="0.25">
      <c r="F1025" s="28"/>
      <c r="I1025" s="28"/>
    </row>
    <row r="1026" spans="6:9" x14ac:dyDescent="0.25">
      <c r="F1026" s="28"/>
      <c r="I1026" s="28"/>
    </row>
    <row r="1027" spans="6:9" x14ac:dyDescent="0.25">
      <c r="F1027" s="28"/>
      <c r="I1027" s="28"/>
    </row>
    <row r="1028" spans="6:9" x14ac:dyDescent="0.25">
      <c r="F1028" s="28"/>
      <c r="I1028" s="28"/>
    </row>
    <row r="1029" spans="6:9" x14ac:dyDescent="0.25">
      <c r="F1029" s="28"/>
      <c r="I1029" s="28"/>
    </row>
    <row r="1030" spans="6:9" x14ac:dyDescent="0.25">
      <c r="F1030" s="28"/>
      <c r="I1030" s="28"/>
    </row>
    <row r="1031" spans="6:9" x14ac:dyDescent="0.25">
      <c r="F1031" s="28"/>
      <c r="I1031" s="28"/>
    </row>
    <row r="1032" spans="6:9" x14ac:dyDescent="0.25">
      <c r="F1032" s="28"/>
      <c r="I1032" s="28"/>
    </row>
    <row r="1033" spans="6:9" x14ac:dyDescent="0.25">
      <c r="F1033" s="28"/>
      <c r="I1033" s="28"/>
    </row>
    <row r="1034" spans="6:9" x14ac:dyDescent="0.25">
      <c r="F1034" s="28"/>
      <c r="I1034" s="28"/>
    </row>
    <row r="1035" spans="6:9" x14ac:dyDescent="0.25">
      <c r="F1035" s="28"/>
      <c r="I1035" s="28"/>
    </row>
    <row r="1036" spans="6:9" x14ac:dyDescent="0.25">
      <c r="F1036" s="28"/>
      <c r="I1036" s="28"/>
    </row>
    <row r="1037" spans="6:9" x14ac:dyDescent="0.25">
      <c r="F1037" s="28"/>
      <c r="I1037" s="28"/>
    </row>
    <row r="1038" spans="6:9" x14ac:dyDescent="0.25">
      <c r="F1038" s="28"/>
      <c r="I1038" s="28"/>
    </row>
    <row r="1039" spans="6:9" x14ac:dyDescent="0.25">
      <c r="F1039" s="28"/>
      <c r="I1039" s="28"/>
    </row>
    <row r="1040" spans="6:9" x14ac:dyDescent="0.25">
      <c r="F1040" s="28"/>
      <c r="I1040" s="28"/>
    </row>
    <row r="1041" spans="6:9" x14ac:dyDescent="0.25">
      <c r="F1041" s="28"/>
      <c r="I1041" s="28"/>
    </row>
    <row r="1042" spans="6:9" x14ac:dyDescent="0.25">
      <c r="F1042" s="28"/>
      <c r="I1042" s="28"/>
    </row>
    <row r="1043" spans="6:9" x14ac:dyDescent="0.25">
      <c r="F1043" s="28"/>
      <c r="I1043" s="28"/>
    </row>
    <row r="1044" spans="6:9" x14ac:dyDescent="0.25">
      <c r="F1044" s="28"/>
      <c r="I1044" s="28"/>
    </row>
    <row r="1045" spans="6:9" x14ac:dyDescent="0.25">
      <c r="F1045" s="28"/>
      <c r="I1045" s="28"/>
    </row>
    <row r="1046" spans="6:9" x14ac:dyDescent="0.25">
      <c r="F1046" s="28"/>
      <c r="I1046" s="28"/>
    </row>
    <row r="1047" spans="6:9" x14ac:dyDescent="0.25">
      <c r="F1047" s="28"/>
      <c r="I1047" s="28"/>
    </row>
    <row r="1048" spans="6:9" x14ac:dyDescent="0.25">
      <c r="F1048" s="28"/>
      <c r="I1048" s="28"/>
    </row>
    <row r="1049" spans="6:9" x14ac:dyDescent="0.25">
      <c r="F1049" s="28"/>
      <c r="I1049" s="28"/>
    </row>
    <row r="1050" spans="6:9" x14ac:dyDescent="0.25">
      <c r="F1050" s="28"/>
      <c r="I1050" s="28"/>
    </row>
    <row r="1051" spans="6:9" x14ac:dyDescent="0.25">
      <c r="F1051" s="28"/>
      <c r="I1051" s="28"/>
    </row>
    <row r="1052" spans="6:9" x14ac:dyDescent="0.25">
      <c r="F1052" s="28"/>
      <c r="I1052" s="28"/>
    </row>
    <row r="1053" spans="6:9" x14ac:dyDescent="0.25">
      <c r="F1053" s="28"/>
      <c r="I1053" s="28"/>
    </row>
    <row r="1054" spans="6:9" x14ac:dyDescent="0.25">
      <c r="F1054" s="28"/>
      <c r="I1054" s="28"/>
    </row>
    <row r="1055" spans="6:9" x14ac:dyDescent="0.25">
      <c r="F1055" s="28"/>
      <c r="I1055" s="28"/>
    </row>
    <row r="1056" spans="6:9" x14ac:dyDescent="0.25">
      <c r="F1056" s="28"/>
      <c r="I1056" s="28"/>
    </row>
    <row r="1057" spans="6:9" x14ac:dyDescent="0.25">
      <c r="F1057" s="28"/>
      <c r="I1057" s="28"/>
    </row>
    <row r="1058" spans="6:9" x14ac:dyDescent="0.25">
      <c r="F1058" s="28"/>
      <c r="I1058" s="28"/>
    </row>
    <row r="1059" spans="6:9" x14ac:dyDescent="0.25">
      <c r="F1059" s="28"/>
      <c r="I1059" s="28"/>
    </row>
    <row r="1060" spans="6:9" x14ac:dyDescent="0.25">
      <c r="F1060" s="28"/>
      <c r="I1060" s="28"/>
    </row>
    <row r="1061" spans="6:9" x14ac:dyDescent="0.25">
      <c r="F1061" s="28"/>
      <c r="I1061" s="28"/>
    </row>
    <row r="1062" spans="6:9" x14ac:dyDescent="0.25">
      <c r="F1062" s="28"/>
      <c r="I1062" s="28"/>
    </row>
    <row r="1063" spans="6:9" x14ac:dyDescent="0.25">
      <c r="F1063" s="28"/>
      <c r="I1063" s="28"/>
    </row>
    <row r="1064" spans="6:9" x14ac:dyDescent="0.25">
      <c r="F1064" s="28"/>
      <c r="I1064" s="28"/>
    </row>
    <row r="1065" spans="6:9" x14ac:dyDescent="0.25">
      <c r="F1065" s="28"/>
      <c r="I1065" s="28"/>
    </row>
    <row r="1066" spans="6:9" x14ac:dyDescent="0.25">
      <c r="F1066" s="28"/>
      <c r="I1066" s="28"/>
    </row>
    <row r="1067" spans="6:9" x14ac:dyDescent="0.25">
      <c r="F1067" s="28"/>
      <c r="I1067" s="28"/>
    </row>
    <row r="1068" spans="6:9" x14ac:dyDescent="0.25">
      <c r="F1068" s="28"/>
      <c r="I1068" s="28"/>
    </row>
    <row r="1069" spans="6:9" x14ac:dyDescent="0.25">
      <c r="F1069" s="28"/>
      <c r="I1069" s="28"/>
    </row>
    <row r="1070" spans="6:9" x14ac:dyDescent="0.25">
      <c r="F1070" s="28"/>
      <c r="I1070" s="28"/>
    </row>
    <row r="1071" spans="6:9" x14ac:dyDescent="0.25">
      <c r="F1071" s="28"/>
      <c r="I1071" s="28"/>
    </row>
    <row r="1072" spans="6:9" x14ac:dyDescent="0.25">
      <c r="F1072" s="28"/>
      <c r="I1072" s="28"/>
    </row>
    <row r="1073" spans="6:9" x14ac:dyDescent="0.25">
      <c r="F1073" s="28"/>
      <c r="I1073" s="28"/>
    </row>
    <row r="1074" spans="6:9" x14ac:dyDescent="0.25">
      <c r="F1074" s="28"/>
      <c r="I1074" s="28"/>
    </row>
    <row r="1075" spans="6:9" x14ac:dyDescent="0.25">
      <c r="F1075" s="28"/>
      <c r="I1075" s="28"/>
    </row>
    <row r="1076" spans="6:9" x14ac:dyDescent="0.25">
      <c r="F1076" s="28"/>
      <c r="I1076" s="28"/>
    </row>
    <row r="1077" spans="6:9" x14ac:dyDescent="0.25">
      <c r="F1077" s="28"/>
      <c r="I1077" s="28"/>
    </row>
    <row r="1078" spans="6:9" x14ac:dyDescent="0.25">
      <c r="F1078" s="28"/>
      <c r="I1078" s="28"/>
    </row>
    <row r="1079" spans="6:9" x14ac:dyDescent="0.25">
      <c r="F1079" s="28"/>
      <c r="I1079" s="28"/>
    </row>
    <row r="1080" spans="6:9" x14ac:dyDescent="0.25">
      <c r="F1080" s="28"/>
      <c r="I1080" s="28"/>
    </row>
    <row r="1081" spans="6:9" x14ac:dyDescent="0.25">
      <c r="F1081" s="28"/>
      <c r="I1081" s="28"/>
    </row>
    <row r="1082" spans="6:9" x14ac:dyDescent="0.25">
      <c r="F1082" s="28"/>
      <c r="I1082" s="28"/>
    </row>
    <row r="1083" spans="6:9" x14ac:dyDescent="0.25">
      <c r="F1083" s="28"/>
      <c r="I1083" s="28"/>
    </row>
    <row r="1084" spans="6:9" x14ac:dyDescent="0.25">
      <c r="F1084" s="28"/>
      <c r="I1084" s="28"/>
    </row>
    <row r="1085" spans="6:9" x14ac:dyDescent="0.25">
      <c r="F1085" s="28"/>
      <c r="I1085" s="28"/>
    </row>
    <row r="1086" spans="6:9" x14ac:dyDescent="0.25">
      <c r="F1086" s="28"/>
      <c r="I1086" s="28"/>
    </row>
    <row r="1087" spans="6:9" x14ac:dyDescent="0.25">
      <c r="F1087" s="28"/>
      <c r="I1087" s="28"/>
    </row>
    <row r="1088" spans="6:9" x14ac:dyDescent="0.25">
      <c r="F1088" s="28"/>
      <c r="I1088" s="28"/>
    </row>
    <row r="1089" spans="6:9" x14ac:dyDescent="0.25">
      <c r="F1089" s="28"/>
      <c r="I1089" s="28"/>
    </row>
    <row r="1090" spans="6:9" x14ac:dyDescent="0.25">
      <c r="F1090" s="28"/>
      <c r="I1090" s="28"/>
    </row>
    <row r="1091" spans="6:9" x14ac:dyDescent="0.25">
      <c r="F1091" s="28"/>
      <c r="I1091" s="28"/>
    </row>
    <row r="1092" spans="6:9" x14ac:dyDescent="0.25">
      <c r="F1092" s="28"/>
      <c r="I1092" s="28"/>
    </row>
    <row r="1093" spans="6:9" x14ac:dyDescent="0.25">
      <c r="F1093" s="28"/>
      <c r="I1093" s="28"/>
    </row>
    <row r="1094" spans="6:9" x14ac:dyDescent="0.25">
      <c r="F1094" s="28"/>
      <c r="I1094" s="28"/>
    </row>
    <row r="1095" spans="6:9" x14ac:dyDescent="0.25">
      <c r="F1095" s="28"/>
      <c r="I1095" s="28"/>
    </row>
    <row r="1096" spans="6:9" x14ac:dyDescent="0.25">
      <c r="F1096" s="28"/>
      <c r="I1096" s="28"/>
    </row>
    <row r="1097" spans="6:9" x14ac:dyDescent="0.25">
      <c r="F1097" s="28"/>
      <c r="I1097" s="28"/>
    </row>
    <row r="1098" spans="6:9" x14ac:dyDescent="0.25">
      <c r="F1098" s="28"/>
      <c r="I1098" s="28"/>
    </row>
    <row r="1099" spans="6:9" x14ac:dyDescent="0.25">
      <c r="F1099" s="28"/>
      <c r="I1099" s="28"/>
    </row>
    <row r="1100" spans="6:9" x14ac:dyDescent="0.25">
      <c r="F1100" s="28"/>
      <c r="I1100" s="28"/>
    </row>
    <row r="1101" spans="6:9" x14ac:dyDescent="0.25">
      <c r="F1101" s="28"/>
      <c r="I1101" s="28"/>
    </row>
    <row r="1102" spans="6:9" x14ac:dyDescent="0.25">
      <c r="F1102" s="28"/>
      <c r="I1102" s="28"/>
    </row>
    <row r="1103" spans="6:9" x14ac:dyDescent="0.25">
      <c r="F1103" s="28"/>
      <c r="I1103" s="28"/>
    </row>
    <row r="1104" spans="6:9" x14ac:dyDescent="0.25">
      <c r="F1104" s="28"/>
      <c r="I1104" s="28"/>
    </row>
    <row r="1105" spans="6:9" x14ac:dyDescent="0.25">
      <c r="F1105" s="28"/>
      <c r="I1105" s="28"/>
    </row>
    <row r="1106" spans="6:9" x14ac:dyDescent="0.25">
      <c r="F1106" s="28"/>
      <c r="I1106" s="28"/>
    </row>
    <row r="1107" spans="6:9" x14ac:dyDescent="0.25">
      <c r="F1107" s="28"/>
      <c r="I1107" s="28"/>
    </row>
    <row r="1108" spans="6:9" x14ac:dyDescent="0.25">
      <c r="F1108" s="28"/>
      <c r="I1108" s="28"/>
    </row>
    <row r="1109" spans="6:9" x14ac:dyDescent="0.25">
      <c r="F1109" s="28"/>
      <c r="I1109" s="28"/>
    </row>
    <row r="1110" spans="6:9" x14ac:dyDescent="0.25">
      <c r="F1110" s="28"/>
      <c r="I1110" s="28"/>
    </row>
    <row r="1111" spans="6:9" x14ac:dyDescent="0.25">
      <c r="F1111" s="28"/>
      <c r="I1111" s="28"/>
    </row>
    <row r="1112" spans="6:9" x14ac:dyDescent="0.25">
      <c r="F1112" s="28"/>
      <c r="I1112" s="28"/>
    </row>
    <row r="1113" spans="6:9" x14ac:dyDescent="0.25">
      <c r="F1113" s="28"/>
      <c r="I1113" s="28"/>
    </row>
    <row r="1114" spans="6:9" x14ac:dyDescent="0.25">
      <c r="F1114" s="28"/>
      <c r="I1114" s="28"/>
    </row>
    <row r="1115" spans="6:9" x14ac:dyDescent="0.25">
      <c r="F1115" s="28"/>
      <c r="I1115" s="28"/>
    </row>
    <row r="1116" spans="6:9" x14ac:dyDescent="0.25">
      <c r="F1116" s="28"/>
      <c r="I1116" s="28"/>
    </row>
    <row r="1117" spans="6:9" x14ac:dyDescent="0.25">
      <c r="F1117" s="28"/>
      <c r="I1117" s="28"/>
    </row>
    <row r="1118" spans="6:9" x14ac:dyDescent="0.25">
      <c r="F1118" s="28"/>
      <c r="I1118" s="28"/>
    </row>
    <row r="1119" spans="6:9" x14ac:dyDescent="0.25">
      <c r="F1119" s="28"/>
      <c r="I1119" s="28"/>
    </row>
    <row r="1120" spans="6:9" x14ac:dyDescent="0.25">
      <c r="F1120" s="28"/>
      <c r="I1120" s="28"/>
    </row>
    <row r="1121" spans="6:9" x14ac:dyDescent="0.25">
      <c r="F1121" s="28"/>
      <c r="I1121" s="28"/>
    </row>
    <row r="1122" spans="6:9" x14ac:dyDescent="0.25">
      <c r="F1122" s="28"/>
      <c r="I1122" s="28"/>
    </row>
    <row r="1123" spans="6:9" x14ac:dyDescent="0.25">
      <c r="F1123" s="28"/>
      <c r="I1123" s="28"/>
    </row>
    <row r="1124" spans="6:9" x14ac:dyDescent="0.25">
      <c r="F1124" s="28"/>
      <c r="I1124" s="28"/>
    </row>
    <row r="1125" spans="6:9" x14ac:dyDescent="0.25">
      <c r="F1125" s="28"/>
      <c r="I1125" s="28"/>
    </row>
    <row r="1126" spans="6:9" x14ac:dyDescent="0.25">
      <c r="F1126" s="28"/>
      <c r="I1126" s="28"/>
    </row>
    <row r="1127" spans="6:9" x14ac:dyDescent="0.25">
      <c r="F1127" s="28"/>
      <c r="I1127" s="28"/>
    </row>
    <row r="1128" spans="6:9" x14ac:dyDescent="0.25">
      <c r="F1128" s="28"/>
      <c r="I1128" s="28"/>
    </row>
    <row r="1129" spans="6:9" x14ac:dyDescent="0.25">
      <c r="F1129" s="28"/>
      <c r="I1129" s="28"/>
    </row>
    <row r="1130" spans="6:9" x14ac:dyDescent="0.25">
      <c r="F1130" s="28"/>
      <c r="I1130" s="28"/>
    </row>
    <row r="1131" spans="6:9" x14ac:dyDescent="0.25">
      <c r="F1131" s="28"/>
      <c r="I1131" s="28"/>
    </row>
    <row r="1132" spans="6:9" x14ac:dyDescent="0.25">
      <c r="F1132" s="28"/>
      <c r="I1132" s="28"/>
    </row>
    <row r="1133" spans="6:9" x14ac:dyDescent="0.25">
      <c r="F1133" s="28"/>
      <c r="I1133" s="28"/>
    </row>
    <row r="1134" spans="6:9" x14ac:dyDescent="0.25">
      <c r="F1134" s="28"/>
      <c r="I1134" s="28"/>
    </row>
    <row r="1135" spans="6:9" x14ac:dyDescent="0.25">
      <c r="F1135" s="28"/>
      <c r="I1135" s="28"/>
    </row>
    <row r="1136" spans="6:9" x14ac:dyDescent="0.25">
      <c r="F1136" s="28"/>
      <c r="I1136" s="28"/>
    </row>
    <row r="1137" spans="6:9" x14ac:dyDescent="0.25">
      <c r="F1137" s="28"/>
      <c r="I1137" s="28"/>
    </row>
    <row r="1138" spans="6:9" x14ac:dyDescent="0.25">
      <c r="F1138" s="28"/>
      <c r="I1138" s="28"/>
    </row>
    <row r="1139" spans="6:9" x14ac:dyDescent="0.25">
      <c r="F1139" s="28"/>
      <c r="I1139" s="28"/>
    </row>
    <row r="1140" spans="6:9" x14ac:dyDescent="0.25">
      <c r="F1140" s="28"/>
      <c r="I1140" s="28"/>
    </row>
    <row r="1141" spans="6:9" x14ac:dyDescent="0.25">
      <c r="F1141" s="28"/>
      <c r="I1141" s="28"/>
    </row>
    <row r="1142" spans="6:9" x14ac:dyDescent="0.25">
      <c r="F1142" s="28"/>
      <c r="I1142" s="28"/>
    </row>
    <row r="1143" spans="6:9" x14ac:dyDescent="0.25">
      <c r="F1143" s="28"/>
      <c r="I1143" s="28"/>
    </row>
    <row r="1144" spans="6:9" x14ac:dyDescent="0.25">
      <c r="F1144" s="28"/>
      <c r="I1144" s="28"/>
    </row>
    <row r="1145" spans="6:9" x14ac:dyDescent="0.25">
      <c r="F1145" s="28"/>
      <c r="I1145" s="28"/>
    </row>
    <row r="1146" spans="6:9" x14ac:dyDescent="0.25">
      <c r="F1146" s="28"/>
      <c r="I1146" s="28"/>
    </row>
    <row r="1147" spans="6:9" x14ac:dyDescent="0.25">
      <c r="F1147" s="28"/>
      <c r="I1147" s="28"/>
    </row>
    <row r="1148" spans="6:9" x14ac:dyDescent="0.25">
      <c r="F1148" s="28"/>
      <c r="I1148" s="28"/>
    </row>
    <row r="1149" spans="6:9" x14ac:dyDescent="0.25">
      <c r="F1149" s="28"/>
      <c r="I1149" s="28"/>
    </row>
    <row r="1150" spans="6:9" x14ac:dyDescent="0.25">
      <c r="F1150" s="28"/>
      <c r="I1150" s="28"/>
    </row>
    <row r="1151" spans="6:9" x14ac:dyDescent="0.25">
      <c r="F1151" s="28"/>
      <c r="I1151" s="28"/>
    </row>
    <row r="1152" spans="6:9" x14ac:dyDescent="0.25">
      <c r="F1152" s="28"/>
      <c r="I1152" s="28"/>
    </row>
    <row r="1153" spans="6:9" x14ac:dyDescent="0.25">
      <c r="F1153" s="28"/>
      <c r="I1153" s="28"/>
    </row>
    <row r="1154" spans="6:9" x14ac:dyDescent="0.25">
      <c r="F1154" s="28"/>
      <c r="I1154" s="28"/>
    </row>
    <row r="1155" spans="6:9" x14ac:dyDescent="0.25">
      <c r="F1155" s="28"/>
      <c r="I1155" s="28"/>
    </row>
    <row r="1156" spans="6:9" x14ac:dyDescent="0.25">
      <c r="F1156" s="28"/>
      <c r="I1156" s="28"/>
    </row>
    <row r="1157" spans="6:9" x14ac:dyDescent="0.25">
      <c r="F1157" s="28"/>
      <c r="I1157" s="28"/>
    </row>
    <row r="1158" spans="6:9" x14ac:dyDescent="0.25">
      <c r="F1158" s="28"/>
      <c r="I1158" s="28"/>
    </row>
    <row r="1159" spans="6:9" x14ac:dyDescent="0.25">
      <c r="F1159" s="28"/>
      <c r="I1159" s="28"/>
    </row>
    <row r="1160" spans="6:9" x14ac:dyDescent="0.25">
      <c r="F1160" s="28"/>
      <c r="I1160" s="28"/>
    </row>
    <row r="1161" spans="6:9" x14ac:dyDescent="0.25">
      <c r="F1161" s="28"/>
      <c r="I1161" s="28"/>
    </row>
    <row r="1162" spans="6:9" x14ac:dyDescent="0.25">
      <c r="F1162" s="28"/>
      <c r="I1162" s="28"/>
    </row>
    <row r="1163" spans="6:9" x14ac:dyDescent="0.25">
      <c r="F1163" s="28"/>
      <c r="I1163" s="28"/>
    </row>
    <row r="1164" spans="6:9" x14ac:dyDescent="0.25">
      <c r="F1164" s="28"/>
      <c r="I1164" s="28"/>
    </row>
    <row r="1165" spans="6:9" x14ac:dyDescent="0.25">
      <c r="F1165" s="28"/>
      <c r="I1165" s="28"/>
    </row>
    <row r="1166" spans="6:9" x14ac:dyDescent="0.25">
      <c r="F1166" s="28"/>
      <c r="I1166" s="28"/>
    </row>
    <row r="1167" spans="6:9" x14ac:dyDescent="0.25">
      <c r="F1167" s="28"/>
      <c r="I1167" s="28"/>
    </row>
    <row r="1168" spans="6:9" x14ac:dyDescent="0.25">
      <c r="F1168" s="28"/>
      <c r="I1168" s="28"/>
    </row>
    <row r="1169" spans="6:9" x14ac:dyDescent="0.25">
      <c r="F1169" s="28"/>
      <c r="I1169" s="28"/>
    </row>
    <row r="1170" spans="6:9" x14ac:dyDescent="0.25">
      <c r="F1170" s="28"/>
      <c r="I1170" s="28"/>
    </row>
    <row r="1171" spans="6:9" x14ac:dyDescent="0.25">
      <c r="F1171" s="28"/>
      <c r="I1171" s="28"/>
    </row>
    <row r="1172" spans="6:9" x14ac:dyDescent="0.25">
      <c r="F1172" s="28"/>
      <c r="I1172" s="28"/>
    </row>
    <row r="1173" spans="6:9" x14ac:dyDescent="0.25">
      <c r="F1173" s="28"/>
      <c r="I1173" s="28"/>
    </row>
    <row r="1174" spans="6:9" x14ac:dyDescent="0.25">
      <c r="F1174" s="28"/>
      <c r="I1174" s="28"/>
    </row>
    <row r="1175" spans="6:9" x14ac:dyDescent="0.25">
      <c r="F1175" s="28"/>
      <c r="I1175" s="28"/>
    </row>
    <row r="1176" spans="6:9" x14ac:dyDescent="0.25">
      <c r="F1176" s="28"/>
      <c r="I1176" s="28"/>
    </row>
    <row r="1177" spans="6:9" x14ac:dyDescent="0.25">
      <c r="F1177" s="28"/>
      <c r="I1177" s="28"/>
    </row>
    <row r="1178" spans="6:9" x14ac:dyDescent="0.25">
      <c r="F1178" s="28"/>
      <c r="I1178" s="28"/>
    </row>
    <row r="1179" spans="6:9" x14ac:dyDescent="0.25">
      <c r="F1179" s="28"/>
      <c r="I1179" s="28"/>
    </row>
    <row r="1180" spans="6:9" x14ac:dyDescent="0.25">
      <c r="F1180" s="28"/>
      <c r="I1180" s="28"/>
    </row>
    <row r="1181" spans="6:9" x14ac:dyDescent="0.25">
      <c r="F1181" s="28"/>
      <c r="I1181" s="28"/>
    </row>
    <row r="1182" spans="6:9" x14ac:dyDescent="0.25">
      <c r="F1182" s="28"/>
      <c r="I1182" s="28"/>
    </row>
    <row r="1183" spans="6:9" x14ac:dyDescent="0.25">
      <c r="F1183" s="28"/>
      <c r="I1183" s="28"/>
    </row>
    <row r="1184" spans="6:9" x14ac:dyDescent="0.25">
      <c r="F1184" s="28"/>
      <c r="I1184" s="28"/>
    </row>
    <row r="1185" spans="6:9" x14ac:dyDescent="0.25">
      <c r="F1185" s="28"/>
      <c r="I1185" s="28"/>
    </row>
    <row r="1186" spans="6:9" x14ac:dyDescent="0.25">
      <c r="F1186" s="28"/>
      <c r="I1186" s="28"/>
    </row>
    <row r="1187" spans="6:9" x14ac:dyDescent="0.25">
      <c r="F1187" s="28"/>
      <c r="I1187" s="28"/>
    </row>
    <row r="1188" spans="6:9" x14ac:dyDescent="0.25">
      <c r="F1188" s="28"/>
      <c r="I1188" s="28"/>
    </row>
    <row r="1189" spans="6:9" x14ac:dyDescent="0.25">
      <c r="F1189" s="28"/>
      <c r="I1189" s="28"/>
    </row>
    <row r="1190" spans="6:9" x14ac:dyDescent="0.25">
      <c r="F1190" s="28"/>
      <c r="I1190" s="28"/>
    </row>
    <row r="1191" spans="6:9" x14ac:dyDescent="0.25">
      <c r="F1191" s="28"/>
      <c r="I1191" s="28"/>
    </row>
    <row r="1192" spans="6:9" x14ac:dyDescent="0.25">
      <c r="F1192" s="28"/>
      <c r="I1192" s="28"/>
    </row>
    <row r="1193" spans="6:9" x14ac:dyDescent="0.25">
      <c r="F1193" s="28"/>
      <c r="I1193" s="28"/>
    </row>
    <row r="1194" spans="6:9" x14ac:dyDescent="0.25">
      <c r="F1194" s="28"/>
      <c r="I1194" s="28"/>
    </row>
    <row r="1195" spans="6:9" x14ac:dyDescent="0.25">
      <c r="F1195" s="28"/>
      <c r="I1195" s="28"/>
    </row>
    <row r="1196" spans="6:9" x14ac:dyDescent="0.25">
      <c r="F1196" s="28"/>
      <c r="I1196" s="28"/>
    </row>
    <row r="1197" spans="6:9" x14ac:dyDescent="0.25">
      <c r="F1197" s="28"/>
      <c r="I1197" s="28"/>
    </row>
    <row r="1198" spans="6:9" x14ac:dyDescent="0.25">
      <c r="F1198" s="28"/>
      <c r="I1198" s="28"/>
    </row>
    <row r="1199" spans="6:9" x14ac:dyDescent="0.25">
      <c r="F1199" s="28"/>
      <c r="I1199" s="28"/>
    </row>
    <row r="1200" spans="6:9" x14ac:dyDescent="0.25">
      <c r="F1200" s="28"/>
      <c r="I1200" s="28"/>
    </row>
    <row r="1201" spans="6:9" x14ac:dyDescent="0.25">
      <c r="F1201" s="28"/>
      <c r="I1201" s="28"/>
    </row>
    <row r="1202" spans="6:9" x14ac:dyDescent="0.25">
      <c r="F1202" s="28"/>
      <c r="I1202" s="28"/>
    </row>
    <row r="1203" spans="6:9" x14ac:dyDescent="0.25">
      <c r="F1203" s="28"/>
      <c r="I1203" s="28"/>
    </row>
    <row r="1204" spans="6:9" x14ac:dyDescent="0.25">
      <c r="F1204" s="28"/>
      <c r="I1204" s="28"/>
    </row>
    <row r="1205" spans="6:9" x14ac:dyDescent="0.25">
      <c r="F1205" s="28"/>
      <c r="I1205" s="28"/>
    </row>
    <row r="1206" spans="6:9" x14ac:dyDescent="0.25">
      <c r="F1206" s="28"/>
      <c r="I1206" s="28"/>
    </row>
    <row r="1207" spans="6:9" x14ac:dyDescent="0.25">
      <c r="F1207" s="28"/>
      <c r="I1207" s="28"/>
    </row>
    <row r="1208" spans="6:9" x14ac:dyDescent="0.25">
      <c r="F1208" s="28"/>
      <c r="I1208" s="28"/>
    </row>
    <row r="1209" spans="6:9" x14ac:dyDescent="0.25">
      <c r="F1209" s="28"/>
      <c r="I1209" s="28"/>
    </row>
    <row r="1210" spans="6:9" x14ac:dyDescent="0.25">
      <c r="F1210" s="28"/>
      <c r="I1210" s="28"/>
    </row>
    <row r="1211" spans="6:9" x14ac:dyDescent="0.25">
      <c r="F1211" s="28"/>
      <c r="I1211" s="28"/>
    </row>
    <row r="1212" spans="6:9" x14ac:dyDescent="0.25">
      <c r="F1212" s="28"/>
      <c r="I1212" s="28"/>
    </row>
    <row r="1213" spans="6:9" x14ac:dyDescent="0.25">
      <c r="F1213" s="28"/>
      <c r="I1213" s="28"/>
    </row>
    <row r="1214" spans="6:9" x14ac:dyDescent="0.25">
      <c r="F1214" s="28"/>
      <c r="I1214" s="28"/>
    </row>
    <row r="1215" spans="6:9" x14ac:dyDescent="0.25">
      <c r="F1215" s="28"/>
      <c r="I1215" s="28"/>
    </row>
    <row r="1216" spans="6:9" x14ac:dyDescent="0.25">
      <c r="F1216" s="28"/>
      <c r="I1216" s="28"/>
    </row>
    <row r="1217" spans="6:9" x14ac:dyDescent="0.25">
      <c r="F1217" s="28"/>
      <c r="I1217" s="28"/>
    </row>
    <row r="1218" spans="6:9" x14ac:dyDescent="0.25">
      <c r="F1218" s="28"/>
      <c r="I1218" s="28"/>
    </row>
    <row r="1219" spans="6:9" x14ac:dyDescent="0.25">
      <c r="F1219" s="28"/>
      <c r="I1219" s="28"/>
    </row>
    <row r="1220" spans="6:9" x14ac:dyDescent="0.25">
      <c r="F1220" s="28"/>
      <c r="I1220" s="28"/>
    </row>
    <row r="1221" spans="6:9" x14ac:dyDescent="0.25">
      <c r="F1221" s="28"/>
      <c r="I1221" s="28"/>
    </row>
    <row r="1222" spans="6:9" x14ac:dyDescent="0.25">
      <c r="F1222" s="28"/>
      <c r="I1222" s="28"/>
    </row>
    <row r="1223" spans="6:9" x14ac:dyDescent="0.25">
      <c r="F1223" s="28"/>
      <c r="I1223" s="28"/>
    </row>
    <row r="1224" spans="6:9" x14ac:dyDescent="0.25">
      <c r="F1224" s="28"/>
      <c r="I1224" s="28"/>
    </row>
    <row r="1225" spans="6:9" x14ac:dyDescent="0.25">
      <c r="F1225" s="28"/>
      <c r="I1225" s="28"/>
    </row>
    <row r="1226" spans="6:9" x14ac:dyDescent="0.25">
      <c r="F1226" s="28"/>
      <c r="I1226" s="28"/>
    </row>
    <row r="1227" spans="6:9" x14ac:dyDescent="0.25">
      <c r="F1227" s="28"/>
      <c r="I1227" s="28"/>
    </row>
    <row r="1228" spans="6:9" x14ac:dyDescent="0.25">
      <c r="F1228" s="28"/>
      <c r="I1228" s="28"/>
    </row>
    <row r="1229" spans="6:9" x14ac:dyDescent="0.25">
      <c r="F1229" s="28"/>
      <c r="I1229" s="28"/>
    </row>
    <row r="1230" spans="6:9" x14ac:dyDescent="0.25">
      <c r="F1230" s="28"/>
      <c r="I1230" s="28"/>
    </row>
    <row r="1231" spans="6:9" x14ac:dyDescent="0.25">
      <c r="F1231" s="28"/>
      <c r="I1231" s="28"/>
    </row>
    <row r="1232" spans="6:9" x14ac:dyDescent="0.25">
      <c r="F1232" s="28"/>
      <c r="I1232" s="28"/>
    </row>
    <row r="1233" spans="6:9" x14ac:dyDescent="0.25">
      <c r="F1233" s="28"/>
      <c r="I1233" s="28"/>
    </row>
    <row r="1234" spans="6:9" x14ac:dyDescent="0.25">
      <c r="F1234" s="28"/>
      <c r="I1234" s="28"/>
    </row>
    <row r="1235" spans="6:9" x14ac:dyDescent="0.25">
      <c r="F1235" s="28"/>
      <c r="I1235" s="28"/>
    </row>
    <row r="1236" spans="6:9" x14ac:dyDescent="0.25">
      <c r="F1236" s="28"/>
      <c r="I1236" s="28"/>
    </row>
    <row r="1237" spans="6:9" x14ac:dyDescent="0.25">
      <c r="F1237" s="28"/>
      <c r="I1237" s="28"/>
    </row>
    <row r="1238" spans="6:9" x14ac:dyDescent="0.25">
      <c r="F1238" s="28"/>
      <c r="I1238" s="28"/>
    </row>
    <row r="1239" spans="6:9" x14ac:dyDescent="0.25">
      <c r="F1239" s="28"/>
      <c r="I1239" s="28"/>
    </row>
    <row r="1240" spans="6:9" x14ac:dyDescent="0.25">
      <c r="F1240" s="28"/>
      <c r="I1240" s="28"/>
    </row>
    <row r="1241" spans="6:9" x14ac:dyDescent="0.25">
      <c r="F1241" s="28"/>
      <c r="I1241" s="28"/>
    </row>
    <row r="1242" spans="6:9" x14ac:dyDescent="0.25">
      <c r="F1242" s="28"/>
      <c r="I1242" s="28"/>
    </row>
    <row r="1243" spans="6:9" x14ac:dyDescent="0.25">
      <c r="F1243" s="28"/>
      <c r="I1243" s="28"/>
    </row>
    <row r="1244" spans="6:9" x14ac:dyDescent="0.25">
      <c r="F1244" s="28"/>
      <c r="I1244" s="28"/>
    </row>
    <row r="1245" spans="6:9" x14ac:dyDescent="0.25">
      <c r="F1245" s="28"/>
      <c r="I1245" s="28"/>
    </row>
    <row r="1246" spans="6:9" x14ac:dyDescent="0.25">
      <c r="F1246" s="28"/>
      <c r="I1246" s="28"/>
    </row>
    <row r="1247" spans="6:9" x14ac:dyDescent="0.25">
      <c r="F1247" s="28"/>
      <c r="I1247" s="28"/>
    </row>
    <row r="1248" spans="6:9" x14ac:dyDescent="0.25">
      <c r="F1248" s="28"/>
      <c r="I1248" s="28"/>
    </row>
    <row r="1249" spans="6:9" x14ac:dyDescent="0.25">
      <c r="F1249" s="28"/>
      <c r="I1249" s="28"/>
    </row>
    <row r="1250" spans="6:9" x14ac:dyDescent="0.25">
      <c r="F1250" s="28"/>
      <c r="I1250" s="28"/>
    </row>
    <row r="1251" spans="6:9" x14ac:dyDescent="0.25">
      <c r="F1251" s="28"/>
      <c r="I1251" s="28"/>
    </row>
    <row r="1252" spans="6:9" x14ac:dyDescent="0.25">
      <c r="F1252" s="28"/>
      <c r="I1252" s="28"/>
    </row>
    <row r="1253" spans="6:9" x14ac:dyDescent="0.25">
      <c r="F1253" s="28"/>
      <c r="I1253" s="28"/>
    </row>
    <row r="1254" spans="6:9" x14ac:dyDescent="0.25">
      <c r="F1254" s="28"/>
      <c r="I1254" s="28"/>
    </row>
    <row r="1255" spans="6:9" x14ac:dyDescent="0.25">
      <c r="F1255" s="28"/>
      <c r="I1255" s="28"/>
    </row>
    <row r="1256" spans="6:9" x14ac:dyDescent="0.25">
      <c r="F1256" s="28"/>
      <c r="I1256" s="28"/>
    </row>
    <row r="1257" spans="6:9" x14ac:dyDescent="0.25">
      <c r="F1257" s="28"/>
      <c r="I1257" s="28"/>
    </row>
    <row r="1258" spans="6:9" x14ac:dyDescent="0.25">
      <c r="F1258" s="28"/>
      <c r="I1258" s="28"/>
    </row>
    <row r="1259" spans="6:9" x14ac:dyDescent="0.25">
      <c r="F1259" s="28"/>
      <c r="I1259" s="28"/>
    </row>
    <row r="1260" spans="6:9" x14ac:dyDescent="0.25">
      <c r="F1260" s="28"/>
      <c r="I1260" s="28"/>
    </row>
    <row r="1261" spans="6:9" x14ac:dyDescent="0.25">
      <c r="F1261" s="28"/>
      <c r="I1261" s="28"/>
    </row>
    <row r="1262" spans="6:9" x14ac:dyDescent="0.25">
      <c r="F1262" s="28"/>
      <c r="I1262" s="28"/>
    </row>
    <row r="1263" spans="6:9" x14ac:dyDescent="0.25">
      <c r="F1263" s="28"/>
      <c r="I1263" s="28"/>
    </row>
    <row r="1264" spans="6:9" x14ac:dyDescent="0.25">
      <c r="F1264" s="28"/>
      <c r="I1264" s="28"/>
    </row>
    <row r="1265" spans="6:9" x14ac:dyDescent="0.25">
      <c r="F1265" s="28"/>
      <c r="I1265" s="28"/>
    </row>
    <row r="1266" spans="6:9" x14ac:dyDescent="0.25">
      <c r="F1266" s="28"/>
      <c r="I1266" s="28"/>
    </row>
    <row r="1267" spans="6:9" x14ac:dyDescent="0.25">
      <c r="F1267" s="28"/>
      <c r="I1267" s="28"/>
    </row>
    <row r="1268" spans="6:9" x14ac:dyDescent="0.25">
      <c r="F1268" s="28"/>
      <c r="I1268" s="28"/>
    </row>
    <row r="1269" spans="6:9" x14ac:dyDescent="0.25">
      <c r="F1269" s="28"/>
      <c r="I1269" s="28"/>
    </row>
    <row r="1270" spans="6:9" x14ac:dyDescent="0.25">
      <c r="F1270" s="28"/>
      <c r="I1270" s="28"/>
    </row>
    <row r="1271" spans="6:9" x14ac:dyDescent="0.25">
      <c r="F1271" s="28"/>
      <c r="I1271" s="28"/>
    </row>
    <row r="1272" spans="6:9" x14ac:dyDescent="0.25">
      <c r="F1272" s="28"/>
      <c r="I1272" s="28"/>
    </row>
    <row r="1273" spans="6:9" x14ac:dyDescent="0.25">
      <c r="F1273" s="28"/>
      <c r="I1273" s="28"/>
    </row>
    <row r="1274" spans="6:9" x14ac:dyDescent="0.25">
      <c r="F1274" s="28"/>
      <c r="I1274" s="28"/>
    </row>
    <row r="1275" spans="6:9" x14ac:dyDescent="0.25">
      <c r="F1275" s="28"/>
      <c r="I1275" s="28"/>
    </row>
    <row r="1276" spans="6:9" x14ac:dyDescent="0.25">
      <c r="F1276" s="28"/>
      <c r="I1276" s="28"/>
    </row>
    <row r="1277" spans="6:9" x14ac:dyDescent="0.25">
      <c r="F1277" s="28"/>
      <c r="I1277" s="28"/>
    </row>
    <row r="1278" spans="6:9" x14ac:dyDescent="0.25">
      <c r="F1278" s="28"/>
      <c r="I1278" s="28"/>
    </row>
    <row r="1279" spans="6:9" x14ac:dyDescent="0.25">
      <c r="F1279" s="28"/>
      <c r="I1279" s="28"/>
    </row>
    <row r="1280" spans="6:9" x14ac:dyDescent="0.25">
      <c r="F1280" s="28"/>
      <c r="I1280" s="28"/>
    </row>
    <row r="1281" spans="6:9" x14ac:dyDescent="0.25">
      <c r="F1281" s="28"/>
      <c r="I1281" s="28"/>
    </row>
    <row r="1282" spans="6:9" x14ac:dyDescent="0.25">
      <c r="F1282" s="28"/>
      <c r="I1282" s="28"/>
    </row>
    <row r="1283" spans="6:9" x14ac:dyDescent="0.25">
      <c r="F1283" s="28"/>
      <c r="I1283" s="28"/>
    </row>
    <row r="1284" spans="6:9" x14ac:dyDescent="0.25">
      <c r="F1284" s="28"/>
      <c r="I1284" s="28"/>
    </row>
    <row r="1285" spans="6:9" x14ac:dyDescent="0.25">
      <c r="F1285" s="28"/>
      <c r="I1285" s="28"/>
    </row>
    <row r="1286" spans="6:9" x14ac:dyDescent="0.25">
      <c r="F1286" s="28"/>
      <c r="I1286" s="28"/>
    </row>
    <row r="1287" spans="6:9" x14ac:dyDescent="0.25">
      <c r="F1287" s="28"/>
      <c r="I1287" s="28"/>
    </row>
    <row r="1288" spans="6:9" x14ac:dyDescent="0.25">
      <c r="F1288" s="28"/>
      <c r="I1288" s="28"/>
    </row>
    <row r="1289" spans="6:9" x14ac:dyDescent="0.25">
      <c r="F1289" s="28"/>
      <c r="I1289" s="28"/>
    </row>
    <row r="1290" spans="6:9" x14ac:dyDescent="0.25">
      <c r="F1290" s="28"/>
      <c r="I1290" s="28"/>
    </row>
    <row r="1291" spans="6:9" x14ac:dyDescent="0.25">
      <c r="F1291" s="28"/>
      <c r="I1291" s="28"/>
    </row>
    <row r="1292" spans="6:9" x14ac:dyDescent="0.25">
      <c r="F1292" s="28"/>
      <c r="I1292" s="28"/>
    </row>
    <row r="1293" spans="6:9" x14ac:dyDescent="0.25">
      <c r="F1293" s="28"/>
      <c r="I1293" s="28"/>
    </row>
    <row r="1294" spans="6:9" x14ac:dyDescent="0.25">
      <c r="F1294" s="28"/>
      <c r="I1294" s="28"/>
    </row>
    <row r="1295" spans="6:9" x14ac:dyDescent="0.25">
      <c r="F1295" s="28"/>
      <c r="I1295" s="28"/>
    </row>
    <row r="1296" spans="6:9" x14ac:dyDescent="0.25">
      <c r="F1296" s="28"/>
      <c r="I1296" s="28"/>
    </row>
    <row r="1297" spans="6:9" x14ac:dyDescent="0.25">
      <c r="F1297" s="28"/>
      <c r="I1297" s="28"/>
    </row>
    <row r="1298" spans="6:9" x14ac:dyDescent="0.25">
      <c r="F1298" s="28"/>
      <c r="I1298" s="28"/>
    </row>
    <row r="1299" spans="6:9" x14ac:dyDescent="0.25">
      <c r="F1299" s="28"/>
      <c r="I1299" s="28"/>
    </row>
    <row r="1300" spans="6:9" x14ac:dyDescent="0.25">
      <c r="F1300" s="28"/>
      <c r="I1300" s="28"/>
    </row>
    <row r="1301" spans="6:9" x14ac:dyDescent="0.25">
      <c r="F1301" s="28"/>
      <c r="I1301" s="28"/>
    </row>
    <row r="1302" spans="6:9" x14ac:dyDescent="0.25">
      <c r="F1302" s="28"/>
      <c r="I1302" s="28"/>
    </row>
    <row r="1303" spans="6:9" x14ac:dyDescent="0.25">
      <c r="F1303" s="28"/>
      <c r="I1303" s="28"/>
    </row>
    <row r="1304" spans="6:9" x14ac:dyDescent="0.25">
      <c r="F1304" s="28"/>
      <c r="I1304" s="28"/>
    </row>
    <row r="1305" spans="6:9" x14ac:dyDescent="0.25">
      <c r="F1305" s="28"/>
      <c r="I1305" s="28"/>
    </row>
    <row r="1306" spans="6:9" x14ac:dyDescent="0.25">
      <c r="F1306" s="28"/>
      <c r="I1306" s="28"/>
    </row>
    <row r="1307" spans="6:9" x14ac:dyDescent="0.25">
      <c r="F1307" s="28"/>
      <c r="I1307" s="28"/>
    </row>
    <row r="1308" spans="6:9" x14ac:dyDescent="0.25">
      <c r="F1308" s="28"/>
      <c r="I1308" s="28"/>
    </row>
    <row r="1309" spans="6:9" x14ac:dyDescent="0.25">
      <c r="F1309" s="28"/>
      <c r="I1309" s="28"/>
    </row>
    <row r="1310" spans="6:9" x14ac:dyDescent="0.25">
      <c r="F1310" s="28"/>
      <c r="I1310" s="28"/>
    </row>
    <row r="1311" spans="6:9" x14ac:dyDescent="0.25">
      <c r="F1311" s="28"/>
      <c r="I1311" s="28"/>
    </row>
    <row r="1312" spans="6:9" x14ac:dyDescent="0.25">
      <c r="F1312" s="28"/>
      <c r="I1312" s="28"/>
    </row>
    <row r="1313" spans="6:9" x14ac:dyDescent="0.25">
      <c r="F1313" s="28"/>
      <c r="I1313" s="28"/>
    </row>
    <row r="1314" spans="6:9" x14ac:dyDescent="0.25">
      <c r="F1314" s="28"/>
      <c r="I1314" s="28"/>
    </row>
    <row r="1315" spans="6:9" x14ac:dyDescent="0.25">
      <c r="F1315" s="28"/>
      <c r="I1315" s="28"/>
    </row>
    <row r="1316" spans="6:9" x14ac:dyDescent="0.25">
      <c r="F1316" s="28"/>
      <c r="I1316" s="28"/>
    </row>
    <row r="1317" spans="6:9" x14ac:dyDescent="0.25">
      <c r="F1317" s="28"/>
      <c r="I1317" s="28"/>
    </row>
    <row r="1318" spans="6:9" x14ac:dyDescent="0.25">
      <c r="F1318" s="28"/>
      <c r="I1318" s="28"/>
    </row>
    <row r="1319" spans="6:9" x14ac:dyDescent="0.25">
      <c r="F1319" s="28"/>
      <c r="I1319" s="28"/>
    </row>
    <row r="1320" spans="6:9" x14ac:dyDescent="0.25">
      <c r="F1320" s="28"/>
      <c r="I1320" s="28"/>
    </row>
    <row r="1321" spans="6:9" x14ac:dyDescent="0.25">
      <c r="F1321" s="28"/>
      <c r="I1321" s="28"/>
    </row>
    <row r="1322" spans="6:9" x14ac:dyDescent="0.25">
      <c r="F1322" s="28"/>
      <c r="I1322" s="28"/>
    </row>
    <row r="1323" spans="6:9" x14ac:dyDescent="0.25">
      <c r="F1323" s="28"/>
      <c r="I1323" s="28"/>
    </row>
    <row r="1324" spans="6:9" x14ac:dyDescent="0.25">
      <c r="F1324" s="28"/>
      <c r="I1324" s="28"/>
    </row>
    <row r="1325" spans="6:9" x14ac:dyDescent="0.25">
      <c r="F1325" s="28"/>
      <c r="I1325" s="28"/>
    </row>
    <row r="1326" spans="6:9" x14ac:dyDescent="0.25">
      <c r="F1326" s="28"/>
      <c r="I1326" s="28"/>
    </row>
    <row r="1327" spans="6:9" x14ac:dyDescent="0.25">
      <c r="F1327" s="28"/>
      <c r="I1327" s="28"/>
    </row>
    <row r="1328" spans="6:9" x14ac:dyDescent="0.25">
      <c r="F1328" s="28"/>
      <c r="I1328" s="28"/>
    </row>
    <row r="1329" spans="6:9" x14ac:dyDescent="0.25">
      <c r="F1329" s="28"/>
      <c r="I1329" s="28"/>
    </row>
    <row r="1330" spans="6:9" x14ac:dyDescent="0.25">
      <c r="F1330" s="28"/>
      <c r="I1330" s="28"/>
    </row>
    <row r="1331" spans="6:9" x14ac:dyDescent="0.25">
      <c r="F1331" s="28"/>
      <c r="I1331" s="28"/>
    </row>
    <row r="1332" spans="6:9" x14ac:dyDescent="0.25">
      <c r="F1332" s="28"/>
      <c r="I1332" s="28"/>
    </row>
    <row r="1333" spans="6:9" x14ac:dyDescent="0.25">
      <c r="F1333" s="28"/>
      <c r="I1333" s="28"/>
    </row>
    <row r="1334" spans="6:9" x14ac:dyDescent="0.25">
      <c r="F1334" s="28"/>
      <c r="I1334" s="28"/>
    </row>
    <row r="1335" spans="6:9" x14ac:dyDescent="0.25">
      <c r="F1335" s="28"/>
      <c r="I1335" s="28"/>
    </row>
    <row r="1336" spans="6:9" x14ac:dyDescent="0.25">
      <c r="F1336" s="28"/>
      <c r="I1336" s="28"/>
    </row>
    <row r="1337" spans="6:9" x14ac:dyDescent="0.25">
      <c r="F1337" s="28"/>
      <c r="I1337" s="28"/>
    </row>
    <row r="1338" spans="6:9" x14ac:dyDescent="0.25">
      <c r="F1338" s="28"/>
      <c r="I1338" s="28"/>
    </row>
    <row r="1339" spans="6:9" x14ac:dyDescent="0.25">
      <c r="F1339" s="28"/>
      <c r="I1339" s="28"/>
    </row>
    <row r="1340" spans="6:9" x14ac:dyDescent="0.25">
      <c r="F1340" s="28"/>
      <c r="I1340" s="28"/>
    </row>
    <row r="1341" spans="6:9" x14ac:dyDescent="0.25">
      <c r="F1341" s="28"/>
      <c r="I1341" s="28"/>
    </row>
    <row r="1342" spans="6:9" x14ac:dyDescent="0.25">
      <c r="F1342" s="28"/>
      <c r="I1342" s="28"/>
    </row>
    <row r="1343" spans="6:9" x14ac:dyDescent="0.25">
      <c r="F1343" s="28"/>
      <c r="I1343" s="28"/>
    </row>
    <row r="1344" spans="6:9" x14ac:dyDescent="0.25">
      <c r="F1344" s="28"/>
      <c r="I1344" s="28"/>
    </row>
    <row r="1345" spans="6:9" x14ac:dyDescent="0.25">
      <c r="F1345" s="28"/>
      <c r="I1345" s="28"/>
    </row>
    <row r="1346" spans="6:9" x14ac:dyDescent="0.25">
      <c r="F1346" s="28"/>
      <c r="I1346" s="28"/>
    </row>
    <row r="1347" spans="6:9" x14ac:dyDescent="0.25">
      <c r="F1347" s="28"/>
      <c r="I1347" s="28"/>
    </row>
    <row r="1348" spans="6:9" x14ac:dyDescent="0.25">
      <c r="F1348" s="28"/>
      <c r="I1348" s="28"/>
    </row>
    <row r="1349" spans="6:9" x14ac:dyDescent="0.25">
      <c r="F1349" s="28"/>
      <c r="I1349" s="28"/>
    </row>
    <row r="1350" spans="6:9" x14ac:dyDescent="0.25">
      <c r="F1350" s="28"/>
      <c r="I1350" s="28"/>
    </row>
    <row r="1351" spans="6:9" x14ac:dyDescent="0.25">
      <c r="F1351" s="28"/>
      <c r="I1351" s="28"/>
    </row>
    <row r="1352" spans="6:9" x14ac:dyDescent="0.25">
      <c r="F1352" s="28"/>
      <c r="I1352" s="28"/>
    </row>
    <row r="1353" spans="6:9" x14ac:dyDescent="0.25">
      <c r="F1353" s="28"/>
      <c r="I1353" s="28"/>
    </row>
    <row r="1354" spans="6:9" x14ac:dyDescent="0.25">
      <c r="F1354" s="28"/>
      <c r="I1354" s="28"/>
    </row>
    <row r="1355" spans="6:9" x14ac:dyDescent="0.25">
      <c r="F1355" s="28"/>
      <c r="I1355" s="28"/>
    </row>
    <row r="1356" spans="6:9" x14ac:dyDescent="0.25">
      <c r="F1356" s="28"/>
      <c r="I1356" s="28"/>
    </row>
    <row r="1357" spans="6:9" x14ac:dyDescent="0.25">
      <c r="F1357" s="28"/>
      <c r="I1357" s="28"/>
    </row>
    <row r="1358" spans="6:9" x14ac:dyDescent="0.25">
      <c r="F1358" s="28"/>
      <c r="I1358" s="28"/>
    </row>
    <row r="1359" spans="6:9" x14ac:dyDescent="0.25">
      <c r="F1359" s="28"/>
      <c r="I1359" s="28"/>
    </row>
    <row r="1360" spans="6:9" x14ac:dyDescent="0.25">
      <c r="F1360" s="28"/>
      <c r="I1360" s="28"/>
    </row>
    <row r="1361" spans="6:9" x14ac:dyDescent="0.25">
      <c r="F1361" s="28"/>
      <c r="I1361" s="28"/>
    </row>
    <row r="1362" spans="6:9" x14ac:dyDescent="0.25">
      <c r="F1362" s="28"/>
      <c r="I1362" s="28"/>
    </row>
    <row r="1363" spans="6:9" x14ac:dyDescent="0.25">
      <c r="F1363" s="28"/>
      <c r="I1363" s="28"/>
    </row>
    <row r="1364" spans="6:9" x14ac:dyDescent="0.25">
      <c r="F1364" s="28"/>
      <c r="I1364" s="28"/>
    </row>
    <row r="1365" spans="6:9" x14ac:dyDescent="0.25">
      <c r="F1365" s="28"/>
      <c r="I1365" s="28"/>
    </row>
    <row r="1366" spans="6:9" x14ac:dyDescent="0.25">
      <c r="F1366" s="28"/>
      <c r="I1366" s="28"/>
    </row>
    <row r="1367" spans="6:9" x14ac:dyDescent="0.25">
      <c r="F1367" s="28"/>
      <c r="I1367" s="28"/>
    </row>
    <row r="1368" spans="6:9" x14ac:dyDescent="0.25">
      <c r="F1368" s="28"/>
      <c r="I1368" s="28"/>
    </row>
    <row r="1369" spans="6:9" x14ac:dyDescent="0.25">
      <c r="F1369" s="28"/>
      <c r="I1369" s="28"/>
    </row>
    <row r="1370" spans="6:9" x14ac:dyDescent="0.25">
      <c r="F1370" s="28"/>
      <c r="I1370" s="28"/>
    </row>
    <row r="1371" spans="6:9" x14ac:dyDescent="0.25">
      <c r="F1371" s="28"/>
      <c r="I1371" s="28"/>
    </row>
    <row r="1372" spans="6:9" x14ac:dyDescent="0.25">
      <c r="F1372" s="28"/>
      <c r="I1372" s="28"/>
    </row>
    <row r="1373" spans="6:9" x14ac:dyDescent="0.25">
      <c r="F1373" s="28"/>
      <c r="I1373" s="28"/>
    </row>
    <row r="1374" spans="6:9" x14ac:dyDescent="0.25">
      <c r="F1374" s="28"/>
      <c r="I1374" s="28"/>
    </row>
    <row r="1375" spans="6:9" x14ac:dyDescent="0.25">
      <c r="F1375" s="28"/>
      <c r="I1375" s="28"/>
    </row>
    <row r="1376" spans="6:9" x14ac:dyDescent="0.25">
      <c r="F1376" s="28"/>
      <c r="I1376" s="28"/>
    </row>
    <row r="1377" spans="6:9" x14ac:dyDescent="0.25">
      <c r="F1377" s="28"/>
      <c r="I1377" s="28"/>
    </row>
    <row r="1378" spans="6:9" x14ac:dyDescent="0.25">
      <c r="F1378" s="28"/>
      <c r="I1378" s="28"/>
    </row>
    <row r="1379" spans="6:9" x14ac:dyDescent="0.25">
      <c r="F1379" s="28"/>
      <c r="I1379" s="28"/>
    </row>
    <row r="1380" spans="6:9" x14ac:dyDescent="0.25">
      <c r="F1380" s="28"/>
      <c r="I1380" s="28"/>
    </row>
    <row r="1381" spans="6:9" x14ac:dyDescent="0.25">
      <c r="F1381" s="28"/>
      <c r="I1381" s="28"/>
    </row>
    <row r="1382" spans="6:9" x14ac:dyDescent="0.25">
      <c r="F1382" s="28"/>
      <c r="I1382" s="28"/>
    </row>
    <row r="1383" spans="6:9" x14ac:dyDescent="0.25">
      <c r="F1383" s="28"/>
      <c r="I1383" s="28"/>
    </row>
    <row r="1384" spans="6:9" x14ac:dyDescent="0.25">
      <c r="F1384" s="28"/>
      <c r="I1384" s="28"/>
    </row>
    <row r="1385" spans="6:9" x14ac:dyDescent="0.25">
      <c r="F1385" s="28"/>
      <c r="I1385" s="28"/>
    </row>
    <row r="1386" spans="6:9" x14ac:dyDescent="0.25">
      <c r="F1386" s="28"/>
      <c r="I1386" s="28"/>
    </row>
    <row r="1387" spans="6:9" x14ac:dyDescent="0.25">
      <c r="F1387" s="28"/>
      <c r="I1387" s="28"/>
    </row>
    <row r="1388" spans="6:9" x14ac:dyDescent="0.25">
      <c r="F1388" s="28"/>
      <c r="I1388" s="28"/>
    </row>
    <row r="1389" spans="6:9" x14ac:dyDescent="0.25">
      <c r="F1389" s="28"/>
      <c r="I1389" s="28"/>
    </row>
    <row r="1390" spans="6:9" x14ac:dyDescent="0.25">
      <c r="F1390" s="28"/>
      <c r="I1390" s="28"/>
    </row>
    <row r="1391" spans="6:9" x14ac:dyDescent="0.25">
      <c r="F1391" s="28"/>
      <c r="I1391" s="28"/>
    </row>
    <row r="1392" spans="6:9" x14ac:dyDescent="0.25">
      <c r="F1392" s="28"/>
      <c r="I1392" s="28"/>
    </row>
    <row r="1393" spans="6:9" x14ac:dyDescent="0.25">
      <c r="F1393" s="28"/>
      <c r="I1393" s="28"/>
    </row>
    <row r="1394" spans="6:9" x14ac:dyDescent="0.25">
      <c r="F1394" s="28"/>
      <c r="I1394" s="28"/>
    </row>
    <row r="1395" spans="6:9" x14ac:dyDescent="0.25">
      <c r="F1395" s="28"/>
      <c r="I1395" s="28"/>
    </row>
    <row r="1396" spans="6:9" x14ac:dyDescent="0.25">
      <c r="F1396" s="28"/>
      <c r="I1396" s="28"/>
    </row>
    <row r="1397" spans="6:9" x14ac:dyDescent="0.25">
      <c r="F1397" s="28"/>
      <c r="I1397" s="28"/>
    </row>
    <row r="1398" spans="6:9" x14ac:dyDescent="0.25">
      <c r="F1398" s="28"/>
      <c r="I1398" s="28"/>
    </row>
    <row r="1399" spans="6:9" x14ac:dyDescent="0.25">
      <c r="F1399" s="28"/>
      <c r="I1399" s="28"/>
    </row>
    <row r="1400" spans="6:9" x14ac:dyDescent="0.25">
      <c r="F1400" s="28"/>
      <c r="I1400" s="28"/>
    </row>
    <row r="1401" spans="6:9" x14ac:dyDescent="0.25">
      <c r="F1401" s="28"/>
      <c r="I1401" s="28"/>
    </row>
    <row r="1402" spans="6:9" x14ac:dyDescent="0.25">
      <c r="F1402" s="28"/>
      <c r="I1402" s="28"/>
    </row>
    <row r="1403" spans="6:9" x14ac:dyDescent="0.25">
      <c r="F1403" s="28"/>
      <c r="I1403" s="28"/>
    </row>
    <row r="1404" spans="6:9" x14ac:dyDescent="0.25">
      <c r="F1404" s="28"/>
      <c r="I1404" s="28"/>
    </row>
    <row r="1405" spans="6:9" x14ac:dyDescent="0.25">
      <c r="F1405" s="28"/>
      <c r="I1405" s="28"/>
    </row>
    <row r="1406" spans="6:9" x14ac:dyDescent="0.25">
      <c r="F1406" s="28"/>
      <c r="I1406" s="28"/>
    </row>
    <row r="1407" spans="6:9" x14ac:dyDescent="0.25">
      <c r="F1407" s="28"/>
      <c r="I1407" s="28"/>
    </row>
    <row r="1408" spans="6:9" x14ac:dyDescent="0.25">
      <c r="F1408" s="28"/>
      <c r="I1408" s="28"/>
    </row>
    <row r="1409" spans="6:9" x14ac:dyDescent="0.25">
      <c r="F1409" s="28"/>
      <c r="I1409" s="28"/>
    </row>
    <row r="1410" spans="6:9" x14ac:dyDescent="0.25">
      <c r="F1410" s="28"/>
      <c r="I1410" s="28"/>
    </row>
    <row r="1411" spans="6:9" x14ac:dyDescent="0.25">
      <c r="F1411" s="28"/>
      <c r="I1411" s="28"/>
    </row>
    <row r="1412" spans="6:9" x14ac:dyDescent="0.25">
      <c r="F1412" s="28"/>
      <c r="I1412" s="28"/>
    </row>
    <row r="1413" spans="6:9" x14ac:dyDescent="0.25">
      <c r="F1413" s="28"/>
      <c r="I1413" s="28"/>
    </row>
    <row r="1414" spans="6:9" x14ac:dyDescent="0.25">
      <c r="F1414" s="28"/>
      <c r="I1414" s="28"/>
    </row>
    <row r="1415" spans="6:9" x14ac:dyDescent="0.25">
      <c r="F1415" s="28"/>
      <c r="I1415" s="28"/>
    </row>
    <row r="1416" spans="6:9" x14ac:dyDescent="0.25">
      <c r="F1416" s="28"/>
      <c r="I1416" s="28"/>
    </row>
    <row r="1417" spans="6:9" x14ac:dyDescent="0.25">
      <c r="F1417" s="28"/>
      <c r="I1417" s="28"/>
    </row>
    <row r="1418" spans="6:9" x14ac:dyDescent="0.25">
      <c r="F1418" s="28"/>
      <c r="I1418" s="28"/>
    </row>
    <row r="1419" spans="6:9" x14ac:dyDescent="0.25">
      <c r="F1419" s="28"/>
      <c r="I1419" s="28"/>
    </row>
    <row r="1420" spans="6:9" x14ac:dyDescent="0.25">
      <c r="F1420" s="28"/>
      <c r="I1420" s="28"/>
    </row>
    <row r="1421" spans="6:9" x14ac:dyDescent="0.25">
      <c r="F1421" s="28"/>
      <c r="I1421" s="28"/>
    </row>
    <row r="1422" spans="6:9" x14ac:dyDescent="0.25">
      <c r="F1422" s="28"/>
      <c r="I1422" s="28"/>
    </row>
    <row r="1423" spans="6:9" x14ac:dyDescent="0.25">
      <c r="F1423" s="28"/>
      <c r="I1423" s="28"/>
    </row>
    <row r="1424" spans="6:9" x14ac:dyDescent="0.25">
      <c r="F1424" s="28"/>
      <c r="I1424" s="28"/>
    </row>
    <row r="1425" spans="6:9" x14ac:dyDescent="0.25">
      <c r="F1425" s="28"/>
      <c r="I1425" s="28"/>
    </row>
    <row r="1426" spans="6:9" x14ac:dyDescent="0.25">
      <c r="F1426" s="28"/>
      <c r="I1426" s="28"/>
    </row>
    <row r="1427" spans="6:9" x14ac:dyDescent="0.25">
      <c r="F1427" s="28"/>
      <c r="I1427" s="28"/>
    </row>
    <row r="1428" spans="6:9" x14ac:dyDescent="0.25">
      <c r="F1428" s="28"/>
      <c r="I1428" s="28"/>
    </row>
    <row r="1429" spans="6:9" x14ac:dyDescent="0.25">
      <c r="F1429" s="28"/>
      <c r="I1429" s="28"/>
    </row>
    <row r="1430" spans="6:9" x14ac:dyDescent="0.25">
      <c r="F1430" s="28"/>
      <c r="I1430" s="28"/>
    </row>
    <row r="1431" spans="6:9" x14ac:dyDescent="0.25">
      <c r="F1431" s="28"/>
      <c r="I1431" s="28"/>
    </row>
    <row r="1432" spans="6:9" x14ac:dyDescent="0.25">
      <c r="F1432" s="28"/>
      <c r="I1432" s="28"/>
    </row>
    <row r="1433" spans="6:9" x14ac:dyDescent="0.25">
      <c r="F1433" s="28"/>
      <c r="I1433" s="28"/>
    </row>
    <row r="1434" spans="6:9" x14ac:dyDescent="0.25">
      <c r="F1434" s="28"/>
      <c r="I1434" s="28"/>
    </row>
    <row r="1435" spans="6:9" x14ac:dyDescent="0.25">
      <c r="F1435" s="28"/>
      <c r="I1435" s="28"/>
    </row>
    <row r="1436" spans="6:9" x14ac:dyDescent="0.25">
      <c r="F1436" s="28"/>
      <c r="I1436" s="28"/>
    </row>
    <row r="1437" spans="6:9" x14ac:dyDescent="0.25">
      <c r="F1437" s="28"/>
      <c r="I1437" s="28"/>
    </row>
    <row r="1438" spans="6:9" x14ac:dyDescent="0.25">
      <c r="F1438" s="28"/>
      <c r="I1438" s="28"/>
    </row>
    <row r="1439" spans="6:9" x14ac:dyDescent="0.25">
      <c r="F1439" s="28"/>
      <c r="I1439" s="28"/>
    </row>
    <row r="1440" spans="6:9" x14ac:dyDescent="0.25">
      <c r="F1440" s="28"/>
      <c r="I1440" s="28"/>
    </row>
    <row r="1441" spans="6:9" x14ac:dyDescent="0.25">
      <c r="F1441" s="28"/>
      <c r="I1441" s="28"/>
    </row>
    <row r="1442" spans="6:9" x14ac:dyDescent="0.25">
      <c r="F1442" s="28"/>
      <c r="I1442" s="28"/>
    </row>
    <row r="1443" spans="6:9" x14ac:dyDescent="0.25">
      <c r="F1443" s="28"/>
      <c r="I1443" s="28"/>
    </row>
    <row r="1444" spans="6:9" x14ac:dyDescent="0.25">
      <c r="F1444" s="28"/>
      <c r="I1444" s="28"/>
    </row>
    <row r="1445" spans="6:9" x14ac:dyDescent="0.25">
      <c r="F1445" s="28"/>
      <c r="I1445" s="28"/>
    </row>
    <row r="1446" spans="6:9" x14ac:dyDescent="0.25">
      <c r="F1446" s="28"/>
      <c r="I1446" s="28"/>
    </row>
    <row r="1447" spans="6:9" x14ac:dyDescent="0.25">
      <c r="F1447" s="28"/>
      <c r="I1447" s="28"/>
    </row>
    <row r="1448" spans="6:9" x14ac:dyDescent="0.25">
      <c r="F1448" s="28"/>
      <c r="I1448" s="28"/>
    </row>
    <row r="1449" spans="6:9" x14ac:dyDescent="0.25">
      <c r="F1449" s="28"/>
      <c r="I1449" s="28"/>
    </row>
    <row r="1450" spans="6:9" x14ac:dyDescent="0.25">
      <c r="F1450" s="28"/>
      <c r="I1450" s="28"/>
    </row>
    <row r="1451" spans="6:9" x14ac:dyDescent="0.25">
      <c r="F1451" s="28"/>
      <c r="I1451" s="28"/>
    </row>
    <row r="1452" spans="6:9" x14ac:dyDescent="0.25">
      <c r="F1452" s="28"/>
      <c r="I1452" s="28"/>
    </row>
    <row r="1453" spans="6:9" x14ac:dyDescent="0.25">
      <c r="F1453" s="28"/>
      <c r="I1453" s="28"/>
    </row>
    <row r="1454" spans="6:9" x14ac:dyDescent="0.25">
      <c r="F1454" s="28"/>
      <c r="I1454" s="28"/>
    </row>
    <row r="1455" spans="6:9" x14ac:dyDescent="0.25">
      <c r="F1455" s="28"/>
      <c r="I1455" s="28"/>
    </row>
    <row r="1456" spans="6:9" x14ac:dyDescent="0.25">
      <c r="F1456" s="28"/>
      <c r="I1456" s="28"/>
    </row>
    <row r="1457" spans="6:9" x14ac:dyDescent="0.25">
      <c r="F1457" s="28"/>
      <c r="I1457" s="28"/>
    </row>
    <row r="1458" spans="6:9" x14ac:dyDescent="0.25">
      <c r="F1458" s="28"/>
      <c r="I1458" s="28"/>
    </row>
    <row r="1459" spans="6:9" x14ac:dyDescent="0.25">
      <c r="F1459" s="28"/>
      <c r="I1459" s="28"/>
    </row>
    <row r="1460" spans="6:9" x14ac:dyDescent="0.25">
      <c r="F1460" s="28"/>
      <c r="I1460" s="28"/>
    </row>
    <row r="1461" spans="6:9" x14ac:dyDescent="0.25">
      <c r="F1461" s="28"/>
      <c r="I1461" s="28"/>
    </row>
    <row r="1462" spans="6:9" x14ac:dyDescent="0.25">
      <c r="F1462" s="28"/>
      <c r="I1462" s="28"/>
    </row>
    <row r="1463" spans="6:9" x14ac:dyDescent="0.25">
      <c r="F1463" s="28"/>
      <c r="I1463" s="28"/>
    </row>
    <row r="1464" spans="6:9" x14ac:dyDescent="0.25">
      <c r="F1464" s="28"/>
      <c r="I1464" s="28"/>
    </row>
    <row r="1465" spans="6:9" x14ac:dyDescent="0.25">
      <c r="F1465" s="28"/>
      <c r="I1465" s="28"/>
    </row>
    <row r="1466" spans="6:9" x14ac:dyDescent="0.25">
      <c r="F1466" s="28"/>
      <c r="I1466" s="28"/>
    </row>
    <row r="1467" spans="6:9" x14ac:dyDescent="0.25">
      <c r="F1467" s="28"/>
      <c r="I1467" s="28"/>
    </row>
    <row r="1468" spans="6:9" x14ac:dyDescent="0.25">
      <c r="F1468" s="28"/>
      <c r="I1468" s="28"/>
    </row>
    <row r="1469" spans="6:9" x14ac:dyDescent="0.25">
      <c r="F1469" s="28"/>
      <c r="I1469" s="28"/>
    </row>
    <row r="1470" spans="6:9" x14ac:dyDescent="0.25">
      <c r="F1470" s="28"/>
      <c r="I1470" s="28"/>
    </row>
    <row r="1471" spans="6:9" x14ac:dyDescent="0.25">
      <c r="F1471" s="28"/>
      <c r="I1471" s="28"/>
    </row>
    <row r="1472" spans="6:9" x14ac:dyDescent="0.25">
      <c r="F1472" s="28"/>
      <c r="I1472" s="28"/>
    </row>
    <row r="1473" spans="6:9" x14ac:dyDescent="0.25">
      <c r="F1473" s="28"/>
      <c r="I1473" s="28"/>
    </row>
    <row r="1474" spans="6:9" x14ac:dyDescent="0.25">
      <c r="F1474" s="28"/>
      <c r="I1474" s="28"/>
    </row>
    <row r="1475" spans="6:9" x14ac:dyDescent="0.25">
      <c r="F1475" s="28"/>
      <c r="I1475" s="28"/>
    </row>
    <row r="1476" spans="6:9" x14ac:dyDescent="0.25">
      <c r="F1476" s="28"/>
      <c r="I1476" s="28"/>
    </row>
    <row r="1477" spans="6:9" x14ac:dyDescent="0.25">
      <c r="F1477" s="28"/>
      <c r="I1477" s="28"/>
    </row>
    <row r="1478" spans="6:9" x14ac:dyDescent="0.25">
      <c r="F1478" s="28"/>
      <c r="I1478" s="28"/>
    </row>
    <row r="1479" spans="6:9" x14ac:dyDescent="0.25">
      <c r="F1479" s="28"/>
      <c r="I1479" s="28"/>
    </row>
    <row r="1480" spans="6:9" x14ac:dyDescent="0.25">
      <c r="F1480" s="28"/>
      <c r="I1480" s="28"/>
    </row>
    <row r="1481" spans="6:9" x14ac:dyDescent="0.25">
      <c r="F1481" s="28"/>
      <c r="I1481" s="28"/>
    </row>
    <row r="1482" spans="6:9" x14ac:dyDescent="0.25">
      <c r="F1482" s="28"/>
      <c r="I1482" s="28"/>
    </row>
    <row r="1483" spans="6:9" x14ac:dyDescent="0.25">
      <c r="F1483" s="28"/>
      <c r="I1483" s="28"/>
    </row>
    <row r="1484" spans="6:9" x14ac:dyDescent="0.25">
      <c r="F1484" s="28"/>
      <c r="I1484" s="28"/>
    </row>
    <row r="1485" spans="6:9" x14ac:dyDescent="0.25">
      <c r="F1485" s="28"/>
      <c r="I1485" s="28"/>
    </row>
    <row r="1486" spans="6:9" x14ac:dyDescent="0.25">
      <c r="F1486" s="28"/>
      <c r="I1486" s="28"/>
    </row>
    <row r="1487" spans="6:9" x14ac:dyDescent="0.25">
      <c r="F1487" s="28"/>
      <c r="I1487" s="28"/>
    </row>
    <row r="1488" spans="6:9" x14ac:dyDescent="0.25">
      <c r="F1488" s="28"/>
      <c r="I1488" s="28"/>
    </row>
    <row r="1489" spans="6:9" x14ac:dyDescent="0.25">
      <c r="F1489" s="28"/>
      <c r="I1489" s="28"/>
    </row>
    <row r="1490" spans="6:9" x14ac:dyDescent="0.25">
      <c r="F1490" s="28"/>
      <c r="I1490" s="28"/>
    </row>
    <row r="1491" spans="6:9" x14ac:dyDescent="0.25">
      <c r="F1491" s="28"/>
      <c r="I1491" s="28"/>
    </row>
    <row r="1492" spans="6:9" x14ac:dyDescent="0.25">
      <c r="F1492" s="28"/>
      <c r="I1492" s="28"/>
    </row>
    <row r="1493" spans="6:9" x14ac:dyDescent="0.25">
      <c r="F1493" s="28"/>
      <c r="I1493" s="28"/>
    </row>
    <row r="1494" spans="6:9" x14ac:dyDescent="0.25">
      <c r="F1494" s="28"/>
      <c r="I1494" s="28"/>
    </row>
    <row r="1495" spans="6:9" x14ac:dyDescent="0.25">
      <c r="F1495" s="28"/>
      <c r="I1495" s="28"/>
    </row>
    <row r="1496" spans="6:9" x14ac:dyDescent="0.25">
      <c r="F1496" s="28"/>
      <c r="I1496" s="28"/>
    </row>
    <row r="1497" spans="6:9" x14ac:dyDescent="0.25">
      <c r="F1497" s="28"/>
      <c r="I1497" s="28"/>
    </row>
    <row r="1498" spans="6:9" x14ac:dyDescent="0.25">
      <c r="F1498" s="28"/>
      <c r="I1498" s="28"/>
    </row>
    <row r="1499" spans="6:9" x14ac:dyDescent="0.25">
      <c r="F1499" s="28"/>
      <c r="I1499" s="28"/>
    </row>
    <row r="1500" spans="6:9" x14ac:dyDescent="0.25">
      <c r="F1500" s="28"/>
      <c r="I1500" s="28"/>
    </row>
    <row r="1501" spans="6:9" x14ac:dyDescent="0.25">
      <c r="F1501" s="28"/>
      <c r="I1501" s="28"/>
    </row>
    <row r="1502" spans="6:9" x14ac:dyDescent="0.25">
      <c r="F1502" s="28"/>
      <c r="I1502" s="28"/>
    </row>
    <row r="1503" spans="6:9" x14ac:dyDescent="0.25">
      <c r="F1503" s="28"/>
      <c r="I1503" s="28"/>
    </row>
    <row r="1504" spans="6:9" x14ac:dyDescent="0.25">
      <c r="F1504" s="28"/>
      <c r="I1504" s="28"/>
    </row>
    <row r="1505" spans="6:9" x14ac:dyDescent="0.25">
      <c r="F1505" s="28"/>
      <c r="I1505" s="28"/>
    </row>
    <row r="1506" spans="6:9" x14ac:dyDescent="0.25">
      <c r="F1506" s="28"/>
      <c r="I1506" s="28"/>
    </row>
    <row r="1507" spans="6:9" x14ac:dyDescent="0.25">
      <c r="F1507" s="28"/>
      <c r="I1507" s="28"/>
    </row>
    <row r="1508" spans="6:9" x14ac:dyDescent="0.25">
      <c r="F1508" s="28"/>
      <c r="I1508" s="28"/>
    </row>
    <row r="1509" spans="6:9" x14ac:dyDescent="0.25">
      <c r="F1509" s="28"/>
      <c r="I1509" s="28"/>
    </row>
    <row r="1510" spans="6:9" x14ac:dyDescent="0.25">
      <c r="F1510" s="28"/>
      <c r="I1510" s="28"/>
    </row>
    <row r="1511" spans="6:9" x14ac:dyDescent="0.25">
      <c r="F1511" s="28"/>
      <c r="I1511" s="28"/>
    </row>
    <row r="1512" spans="6:9" x14ac:dyDescent="0.25">
      <c r="F1512" s="28"/>
      <c r="I1512" s="28"/>
    </row>
    <row r="1513" spans="6:9" x14ac:dyDescent="0.25">
      <c r="F1513" s="28"/>
      <c r="I1513" s="28"/>
    </row>
    <row r="1514" spans="6:9" x14ac:dyDescent="0.25">
      <c r="F1514" s="28"/>
      <c r="I1514" s="28"/>
    </row>
    <row r="1515" spans="6:9" x14ac:dyDescent="0.25">
      <c r="F1515" s="28"/>
      <c r="I1515" s="28"/>
    </row>
    <row r="1516" spans="6:9" x14ac:dyDescent="0.25">
      <c r="F1516" s="28"/>
      <c r="I1516" s="28"/>
    </row>
    <row r="1517" spans="6:9" x14ac:dyDescent="0.25">
      <c r="F1517" s="28"/>
      <c r="I1517" s="28"/>
    </row>
    <row r="1518" spans="6:9" x14ac:dyDescent="0.25">
      <c r="F1518" s="28"/>
      <c r="I1518" s="28"/>
    </row>
    <row r="1519" spans="6:9" x14ac:dyDescent="0.25">
      <c r="F1519" s="28"/>
      <c r="I1519" s="28"/>
    </row>
    <row r="1520" spans="6:9" x14ac:dyDescent="0.25">
      <c r="F1520" s="28"/>
      <c r="I1520" s="28"/>
    </row>
    <row r="1521" spans="6:9" x14ac:dyDescent="0.25">
      <c r="F1521" s="28"/>
      <c r="I1521" s="28"/>
    </row>
    <row r="1522" spans="6:9" x14ac:dyDescent="0.25">
      <c r="F1522" s="28"/>
      <c r="I1522" s="28"/>
    </row>
    <row r="1523" spans="6:9" x14ac:dyDescent="0.25">
      <c r="F1523" s="28"/>
      <c r="I1523" s="28"/>
    </row>
    <row r="1524" spans="6:9" x14ac:dyDescent="0.25">
      <c r="F1524" s="28"/>
      <c r="I1524" s="28"/>
    </row>
    <row r="1525" spans="6:9" x14ac:dyDescent="0.25">
      <c r="F1525" s="28"/>
      <c r="I1525" s="28"/>
    </row>
    <row r="1526" spans="6:9" x14ac:dyDescent="0.25">
      <c r="F1526" s="28"/>
      <c r="I1526" s="28"/>
    </row>
    <row r="1527" spans="6:9" x14ac:dyDescent="0.25">
      <c r="F1527" s="28"/>
      <c r="I1527" s="28"/>
    </row>
    <row r="1528" spans="6:9" x14ac:dyDescent="0.25">
      <c r="F1528" s="28"/>
      <c r="I1528" s="28"/>
    </row>
    <row r="1529" spans="6:9" x14ac:dyDescent="0.25">
      <c r="F1529" s="28"/>
      <c r="I1529" s="28"/>
    </row>
    <row r="1530" spans="6:9" x14ac:dyDescent="0.25">
      <c r="F1530" s="28"/>
      <c r="I1530" s="28"/>
    </row>
    <row r="1531" spans="6:9" x14ac:dyDescent="0.25">
      <c r="F1531" s="28"/>
      <c r="I1531" s="28"/>
    </row>
    <row r="1532" spans="6:9" x14ac:dyDescent="0.25">
      <c r="F1532" s="28"/>
      <c r="I1532" s="28"/>
    </row>
    <row r="1533" spans="6:9" x14ac:dyDescent="0.25">
      <c r="F1533" s="28"/>
      <c r="I1533" s="28"/>
    </row>
    <row r="1534" spans="6:9" x14ac:dyDescent="0.25">
      <c r="F1534" s="28"/>
      <c r="I1534" s="28"/>
    </row>
    <row r="1535" spans="6:9" x14ac:dyDescent="0.25">
      <c r="F1535" s="28"/>
      <c r="I1535" s="28"/>
    </row>
    <row r="1536" spans="6:9" x14ac:dyDescent="0.25">
      <c r="F1536" s="28"/>
      <c r="I1536" s="28"/>
    </row>
    <row r="1537" spans="6:9" x14ac:dyDescent="0.25">
      <c r="F1537" s="28"/>
      <c r="I1537" s="28"/>
    </row>
    <row r="1538" spans="6:9" x14ac:dyDescent="0.25">
      <c r="F1538" s="28"/>
      <c r="I1538" s="28"/>
    </row>
    <row r="1539" spans="6:9" x14ac:dyDescent="0.25">
      <c r="F1539" s="28"/>
      <c r="I1539" s="28"/>
    </row>
    <row r="1540" spans="6:9" x14ac:dyDescent="0.25">
      <c r="F1540" s="28"/>
      <c r="I1540" s="28"/>
    </row>
    <row r="1541" spans="6:9" x14ac:dyDescent="0.25">
      <c r="F1541" s="28"/>
      <c r="I1541" s="28"/>
    </row>
    <row r="1542" spans="6:9" x14ac:dyDescent="0.25">
      <c r="F1542" s="28"/>
      <c r="I1542" s="28"/>
    </row>
    <row r="1543" spans="6:9" x14ac:dyDescent="0.25">
      <c r="F1543" s="28"/>
      <c r="I1543" s="28"/>
    </row>
    <row r="1544" spans="6:9" x14ac:dyDescent="0.25">
      <c r="F1544" s="28"/>
      <c r="I1544" s="28"/>
    </row>
    <row r="1545" spans="6:9" x14ac:dyDescent="0.25">
      <c r="F1545" s="28"/>
      <c r="I1545" s="28"/>
    </row>
    <row r="1546" spans="6:9" x14ac:dyDescent="0.25">
      <c r="F1546" s="28"/>
      <c r="I1546" s="28"/>
    </row>
    <row r="1547" spans="6:9" x14ac:dyDescent="0.25">
      <c r="F1547" s="28"/>
      <c r="I1547" s="28"/>
    </row>
    <row r="1548" spans="6:9" x14ac:dyDescent="0.25">
      <c r="F1548" s="28"/>
      <c r="I1548" s="28"/>
    </row>
    <row r="1549" spans="6:9" x14ac:dyDescent="0.25">
      <c r="F1549" s="28"/>
      <c r="I1549" s="28"/>
    </row>
    <row r="1550" spans="6:9" x14ac:dyDescent="0.25">
      <c r="F1550" s="28"/>
      <c r="I1550" s="28"/>
    </row>
    <row r="1551" spans="6:9" x14ac:dyDescent="0.25">
      <c r="F1551" s="28"/>
      <c r="I1551" s="28"/>
    </row>
    <row r="1552" spans="6:9" x14ac:dyDescent="0.25">
      <c r="F1552" s="28"/>
      <c r="I1552" s="28"/>
    </row>
    <row r="1553" spans="6:9" x14ac:dyDescent="0.25">
      <c r="F1553" s="28"/>
      <c r="I1553" s="28"/>
    </row>
    <row r="1554" spans="6:9" x14ac:dyDescent="0.25">
      <c r="F1554" s="28"/>
      <c r="I1554" s="28"/>
    </row>
    <row r="1555" spans="6:9" x14ac:dyDescent="0.25">
      <c r="F1555" s="28"/>
      <c r="I1555" s="28"/>
    </row>
    <row r="1556" spans="6:9" x14ac:dyDescent="0.25">
      <c r="F1556" s="28"/>
      <c r="I1556" s="28"/>
    </row>
    <row r="1557" spans="6:9" x14ac:dyDescent="0.25">
      <c r="F1557" s="28"/>
      <c r="I1557" s="28"/>
    </row>
    <row r="1558" spans="6:9" x14ac:dyDescent="0.25">
      <c r="F1558" s="28"/>
      <c r="I1558" s="28"/>
    </row>
    <row r="1559" spans="6:9" x14ac:dyDescent="0.25">
      <c r="F1559" s="28"/>
      <c r="I1559" s="28"/>
    </row>
    <row r="1560" spans="6:9" x14ac:dyDescent="0.25">
      <c r="F1560" s="28"/>
      <c r="I1560" s="28"/>
    </row>
    <row r="1561" spans="6:9" x14ac:dyDescent="0.25">
      <c r="F1561" s="28"/>
      <c r="I1561" s="28"/>
    </row>
    <row r="1562" spans="6:9" x14ac:dyDescent="0.25">
      <c r="F1562" s="28"/>
      <c r="I1562" s="28"/>
    </row>
    <row r="1563" spans="6:9" x14ac:dyDescent="0.25">
      <c r="F1563" s="28"/>
      <c r="I1563" s="28"/>
    </row>
    <row r="1564" spans="6:9" x14ac:dyDescent="0.25">
      <c r="F1564" s="28"/>
      <c r="I1564" s="28"/>
    </row>
    <row r="1565" spans="6:9" x14ac:dyDescent="0.25">
      <c r="F1565" s="28"/>
      <c r="I1565" s="28"/>
    </row>
    <row r="1566" spans="6:9" x14ac:dyDescent="0.25">
      <c r="F1566" s="28"/>
      <c r="I1566" s="28"/>
    </row>
    <row r="1567" spans="6:9" x14ac:dyDescent="0.25">
      <c r="F1567" s="28"/>
      <c r="I1567" s="28"/>
    </row>
    <row r="1568" spans="6:9" x14ac:dyDescent="0.25">
      <c r="F1568" s="28"/>
      <c r="I1568" s="28"/>
    </row>
    <row r="1569" spans="6:9" x14ac:dyDescent="0.25">
      <c r="F1569" s="28"/>
      <c r="I1569" s="28"/>
    </row>
    <row r="1570" spans="6:9" x14ac:dyDescent="0.25">
      <c r="F1570" s="28"/>
      <c r="I1570" s="28"/>
    </row>
    <row r="1571" spans="6:9" x14ac:dyDescent="0.25">
      <c r="F1571" s="28"/>
      <c r="I1571" s="28"/>
    </row>
    <row r="1572" spans="6:9" x14ac:dyDescent="0.25">
      <c r="F1572" s="28"/>
      <c r="I1572" s="28"/>
    </row>
    <row r="1573" spans="6:9" x14ac:dyDescent="0.25">
      <c r="F1573" s="28"/>
      <c r="I1573" s="28"/>
    </row>
    <row r="1574" spans="6:9" x14ac:dyDescent="0.25">
      <c r="F1574" s="28"/>
      <c r="I1574" s="28"/>
    </row>
    <row r="1575" spans="6:9" x14ac:dyDescent="0.25">
      <c r="F1575" s="28"/>
      <c r="I1575" s="28"/>
    </row>
    <row r="1576" spans="6:9" x14ac:dyDescent="0.25">
      <c r="F1576" s="28"/>
      <c r="I1576" s="28"/>
    </row>
    <row r="1577" spans="6:9" x14ac:dyDescent="0.25">
      <c r="F1577" s="28"/>
      <c r="I1577" s="28"/>
    </row>
    <row r="1578" spans="6:9" x14ac:dyDescent="0.25">
      <c r="F1578" s="28"/>
      <c r="I1578" s="28"/>
    </row>
    <row r="1579" spans="6:9" x14ac:dyDescent="0.25">
      <c r="F1579" s="28"/>
      <c r="I1579" s="28"/>
    </row>
    <row r="1580" spans="6:9" x14ac:dyDescent="0.25">
      <c r="F1580" s="28"/>
      <c r="I1580" s="28"/>
    </row>
    <row r="1581" spans="6:9" x14ac:dyDescent="0.25">
      <c r="F1581" s="28"/>
      <c r="I1581" s="28"/>
    </row>
    <row r="1582" spans="6:9" x14ac:dyDescent="0.25">
      <c r="F1582" s="28"/>
      <c r="I1582" s="28"/>
    </row>
    <row r="1583" spans="6:9" x14ac:dyDescent="0.25">
      <c r="F1583" s="28"/>
      <c r="I1583" s="28"/>
    </row>
    <row r="1584" spans="6:9" x14ac:dyDescent="0.25">
      <c r="F1584" s="28"/>
      <c r="I1584" s="28"/>
    </row>
    <row r="1585" spans="6:9" x14ac:dyDescent="0.25">
      <c r="F1585" s="28"/>
      <c r="I1585" s="28"/>
    </row>
    <row r="1586" spans="6:9" x14ac:dyDescent="0.25">
      <c r="F1586" s="28"/>
      <c r="I1586" s="28"/>
    </row>
    <row r="1587" spans="6:9" x14ac:dyDescent="0.25">
      <c r="F1587" s="28"/>
      <c r="I1587" s="28"/>
    </row>
    <row r="1588" spans="6:9" x14ac:dyDescent="0.25">
      <c r="F1588" s="28"/>
      <c r="I1588" s="28"/>
    </row>
    <row r="1589" spans="6:9" x14ac:dyDescent="0.25">
      <c r="F1589" s="28"/>
      <c r="I1589" s="28"/>
    </row>
    <row r="1590" spans="6:9" x14ac:dyDescent="0.25">
      <c r="F1590" s="28"/>
      <c r="I1590" s="28"/>
    </row>
    <row r="1591" spans="6:9" x14ac:dyDescent="0.25">
      <c r="F1591" s="28"/>
      <c r="I1591" s="28"/>
    </row>
    <row r="1592" spans="6:9" x14ac:dyDescent="0.25">
      <c r="F1592" s="28"/>
      <c r="I1592" s="28"/>
    </row>
    <row r="1593" spans="6:9" x14ac:dyDescent="0.25">
      <c r="F1593" s="28"/>
      <c r="I1593" s="28"/>
    </row>
    <row r="1594" spans="6:9" x14ac:dyDescent="0.25">
      <c r="F1594" s="28"/>
      <c r="I1594" s="28"/>
    </row>
    <row r="1595" spans="6:9" x14ac:dyDescent="0.25">
      <c r="F1595" s="28"/>
      <c r="I1595" s="28"/>
    </row>
    <row r="1596" spans="6:9" x14ac:dyDescent="0.25">
      <c r="F1596" s="28"/>
      <c r="I1596" s="28"/>
    </row>
    <row r="1597" spans="6:9" x14ac:dyDescent="0.25">
      <c r="F1597" s="28"/>
      <c r="I1597" s="28"/>
    </row>
    <row r="1598" spans="6:9" x14ac:dyDescent="0.25">
      <c r="F1598" s="28"/>
      <c r="I1598" s="28"/>
    </row>
    <row r="1599" spans="6:9" x14ac:dyDescent="0.25">
      <c r="F1599" s="28"/>
      <c r="I1599" s="28"/>
    </row>
    <row r="1600" spans="6:9" x14ac:dyDescent="0.25">
      <c r="F1600" s="28"/>
      <c r="I1600" s="28"/>
    </row>
    <row r="1601" spans="6:9" x14ac:dyDescent="0.25">
      <c r="F1601" s="28"/>
      <c r="I1601" s="28"/>
    </row>
    <row r="1602" spans="6:9" x14ac:dyDescent="0.25">
      <c r="F1602" s="28"/>
      <c r="I1602" s="28"/>
    </row>
    <row r="1603" spans="6:9" x14ac:dyDescent="0.25">
      <c r="F1603" s="28"/>
      <c r="I1603" s="28"/>
    </row>
    <row r="1604" spans="6:9" x14ac:dyDescent="0.25">
      <c r="F1604" s="28"/>
      <c r="I1604" s="28"/>
    </row>
    <row r="1605" spans="6:9" x14ac:dyDescent="0.25">
      <c r="F1605" s="28"/>
      <c r="I1605" s="28"/>
    </row>
    <row r="1606" spans="6:9" x14ac:dyDescent="0.25">
      <c r="F1606" s="28"/>
      <c r="I1606" s="28"/>
    </row>
    <row r="1607" spans="6:9" x14ac:dyDescent="0.25">
      <c r="F1607" s="28"/>
      <c r="I1607" s="28"/>
    </row>
    <row r="1608" spans="6:9" x14ac:dyDescent="0.25">
      <c r="F1608" s="28"/>
      <c r="I1608" s="28"/>
    </row>
    <row r="1609" spans="6:9" x14ac:dyDescent="0.25">
      <c r="F1609" s="28"/>
      <c r="I1609" s="28"/>
    </row>
    <row r="1610" spans="6:9" x14ac:dyDescent="0.25">
      <c r="F1610" s="28"/>
      <c r="I1610" s="28"/>
    </row>
    <row r="1611" spans="6:9" x14ac:dyDescent="0.25">
      <c r="F1611" s="28"/>
      <c r="I1611" s="28"/>
    </row>
    <row r="1612" spans="6:9" x14ac:dyDescent="0.25">
      <c r="F1612" s="28"/>
      <c r="I1612" s="28"/>
    </row>
    <row r="1613" spans="6:9" x14ac:dyDescent="0.25">
      <c r="F1613" s="28"/>
      <c r="I1613" s="28"/>
    </row>
    <row r="1614" spans="6:9" x14ac:dyDescent="0.25">
      <c r="F1614" s="28"/>
      <c r="I1614" s="28"/>
    </row>
    <row r="1615" spans="6:9" x14ac:dyDescent="0.25">
      <c r="F1615" s="28"/>
      <c r="I1615" s="28"/>
    </row>
    <row r="1616" spans="6:9" x14ac:dyDescent="0.25">
      <c r="F1616" s="28"/>
      <c r="I1616" s="28"/>
    </row>
    <row r="1617" spans="6:9" x14ac:dyDescent="0.25">
      <c r="F1617" s="28"/>
      <c r="I1617" s="28"/>
    </row>
    <row r="1618" spans="6:9" x14ac:dyDescent="0.25">
      <c r="F1618" s="28"/>
      <c r="I1618" s="28"/>
    </row>
    <row r="1619" spans="6:9" x14ac:dyDescent="0.25">
      <c r="F1619" s="28"/>
      <c r="I1619" s="28"/>
    </row>
    <row r="1620" spans="6:9" x14ac:dyDescent="0.25">
      <c r="F1620" s="28"/>
      <c r="I1620" s="28"/>
    </row>
    <row r="1621" spans="6:9" x14ac:dyDescent="0.25">
      <c r="F1621" s="28"/>
      <c r="I1621" s="28"/>
    </row>
    <row r="1622" spans="6:9" x14ac:dyDescent="0.25">
      <c r="F1622" s="28"/>
      <c r="I1622" s="28"/>
    </row>
    <row r="1623" spans="6:9" x14ac:dyDescent="0.25">
      <c r="F1623" s="28"/>
      <c r="I1623" s="28"/>
    </row>
    <row r="1624" spans="6:9" x14ac:dyDescent="0.25">
      <c r="F1624" s="28"/>
      <c r="I1624" s="28"/>
    </row>
    <row r="1625" spans="6:9" x14ac:dyDescent="0.25">
      <c r="F1625" s="28"/>
      <c r="I1625" s="28"/>
    </row>
    <row r="1626" spans="6:9" x14ac:dyDescent="0.25">
      <c r="F1626" s="28"/>
      <c r="I1626" s="28"/>
    </row>
    <row r="1627" spans="6:9" x14ac:dyDescent="0.25">
      <c r="F1627" s="28"/>
      <c r="I1627" s="28"/>
    </row>
    <row r="1628" spans="6:9" x14ac:dyDescent="0.25">
      <c r="F1628" s="28"/>
      <c r="I1628" s="28"/>
    </row>
    <row r="1629" spans="6:9" x14ac:dyDescent="0.25">
      <c r="F1629" s="28"/>
      <c r="I1629" s="28"/>
    </row>
    <row r="1630" spans="6:9" x14ac:dyDescent="0.25">
      <c r="F1630" s="28"/>
      <c r="I1630" s="28"/>
    </row>
    <row r="1631" spans="6:9" x14ac:dyDescent="0.25">
      <c r="F1631" s="28"/>
      <c r="I1631" s="28"/>
    </row>
    <row r="1632" spans="6:9" x14ac:dyDescent="0.25">
      <c r="F1632" s="28"/>
      <c r="I1632" s="28"/>
    </row>
    <row r="1633" spans="6:9" x14ac:dyDescent="0.25">
      <c r="F1633" s="28"/>
      <c r="I1633" s="28"/>
    </row>
    <row r="1634" spans="6:9" x14ac:dyDescent="0.25">
      <c r="F1634" s="28"/>
      <c r="I1634" s="28"/>
    </row>
    <row r="1635" spans="6:9" x14ac:dyDescent="0.25">
      <c r="F1635" s="28"/>
      <c r="I1635" s="28"/>
    </row>
    <row r="1636" spans="6:9" x14ac:dyDescent="0.25">
      <c r="F1636" s="28"/>
      <c r="I1636" s="28"/>
    </row>
    <row r="1637" spans="6:9" x14ac:dyDescent="0.25">
      <c r="F1637" s="28"/>
      <c r="I1637" s="28"/>
    </row>
    <row r="1638" spans="6:9" x14ac:dyDescent="0.25">
      <c r="F1638" s="28"/>
      <c r="I1638" s="28"/>
    </row>
    <row r="1639" spans="6:9" x14ac:dyDescent="0.25">
      <c r="F1639" s="28"/>
      <c r="I1639" s="28"/>
    </row>
    <row r="1640" spans="6:9" x14ac:dyDescent="0.25">
      <c r="F1640" s="28"/>
      <c r="I1640" s="28"/>
    </row>
    <row r="1641" spans="6:9" x14ac:dyDescent="0.25">
      <c r="F1641" s="28"/>
      <c r="I1641" s="28"/>
    </row>
    <row r="1642" spans="6:9" x14ac:dyDescent="0.25">
      <c r="F1642" s="28"/>
      <c r="I1642" s="28"/>
    </row>
    <row r="1643" spans="6:9" x14ac:dyDescent="0.25">
      <c r="F1643" s="28"/>
      <c r="I1643" s="28"/>
    </row>
    <row r="1644" spans="6:9" x14ac:dyDescent="0.25">
      <c r="F1644" s="28"/>
      <c r="I1644" s="28"/>
    </row>
    <row r="1645" spans="6:9" x14ac:dyDescent="0.25">
      <c r="F1645" s="28"/>
      <c r="I1645" s="28"/>
    </row>
    <row r="1646" spans="6:9" x14ac:dyDescent="0.25">
      <c r="F1646" s="28"/>
      <c r="I1646" s="28"/>
    </row>
    <row r="1647" spans="6:9" x14ac:dyDescent="0.25">
      <c r="F1647" s="28"/>
      <c r="I1647" s="28"/>
    </row>
    <row r="1648" spans="6:9" x14ac:dyDescent="0.25">
      <c r="F1648" s="28"/>
      <c r="I1648" s="28"/>
    </row>
    <row r="1649" spans="6:9" x14ac:dyDescent="0.25">
      <c r="F1649" s="28"/>
      <c r="I1649" s="28"/>
    </row>
    <row r="1650" spans="6:9" x14ac:dyDescent="0.25">
      <c r="F1650" s="28"/>
      <c r="I1650" s="28"/>
    </row>
    <row r="1651" spans="6:9" x14ac:dyDescent="0.25">
      <c r="F1651" s="28"/>
      <c r="I1651" s="28"/>
    </row>
    <row r="1652" spans="6:9" x14ac:dyDescent="0.25">
      <c r="F1652" s="28"/>
      <c r="I1652" s="28"/>
    </row>
    <row r="1653" spans="6:9" x14ac:dyDescent="0.25">
      <c r="F1653" s="28"/>
      <c r="I1653" s="28"/>
    </row>
    <row r="1654" spans="6:9" x14ac:dyDescent="0.25">
      <c r="F1654" s="28"/>
      <c r="I1654" s="28"/>
    </row>
    <row r="1655" spans="6:9" x14ac:dyDescent="0.25">
      <c r="F1655" s="28"/>
      <c r="I1655" s="28"/>
    </row>
    <row r="1656" spans="6:9" x14ac:dyDescent="0.25">
      <c r="F1656" s="28"/>
      <c r="I1656" s="28"/>
    </row>
    <row r="1657" spans="6:9" x14ac:dyDescent="0.25">
      <c r="F1657" s="28"/>
      <c r="I1657" s="28"/>
    </row>
    <row r="1658" spans="6:9" x14ac:dyDescent="0.25">
      <c r="F1658" s="28"/>
      <c r="I1658" s="28"/>
    </row>
    <row r="1659" spans="6:9" x14ac:dyDescent="0.25">
      <c r="F1659" s="28"/>
      <c r="I1659" s="28"/>
    </row>
    <row r="1660" spans="6:9" x14ac:dyDescent="0.25">
      <c r="F1660" s="28"/>
      <c r="I1660" s="28"/>
    </row>
    <row r="1661" spans="6:9" x14ac:dyDescent="0.25">
      <c r="F1661" s="28"/>
      <c r="I1661" s="28"/>
    </row>
    <row r="1662" spans="6:9" x14ac:dyDescent="0.25">
      <c r="F1662" s="28"/>
      <c r="I1662" s="28"/>
    </row>
    <row r="1663" spans="6:9" x14ac:dyDescent="0.25">
      <c r="F1663" s="28"/>
      <c r="I1663" s="28"/>
    </row>
    <row r="1664" spans="6:9" x14ac:dyDescent="0.25">
      <c r="F1664" s="28"/>
      <c r="I1664" s="28"/>
    </row>
    <row r="1665" spans="6:9" x14ac:dyDescent="0.25">
      <c r="F1665" s="28"/>
      <c r="I1665" s="28"/>
    </row>
    <row r="1666" spans="6:9" x14ac:dyDescent="0.25">
      <c r="F1666" s="28"/>
      <c r="I1666" s="28"/>
    </row>
    <row r="1667" spans="6:9" x14ac:dyDescent="0.25">
      <c r="F1667" s="28"/>
      <c r="I1667" s="28"/>
    </row>
    <row r="1668" spans="6:9" x14ac:dyDescent="0.25">
      <c r="F1668" s="28"/>
      <c r="I1668" s="28"/>
    </row>
    <row r="1669" spans="6:9" x14ac:dyDescent="0.25">
      <c r="F1669" s="28"/>
      <c r="I1669" s="28"/>
    </row>
    <row r="1670" spans="6:9" x14ac:dyDescent="0.25">
      <c r="F1670" s="28"/>
      <c r="I1670" s="28"/>
    </row>
    <row r="1671" spans="6:9" x14ac:dyDescent="0.25">
      <c r="F1671" s="28"/>
      <c r="I1671" s="28"/>
    </row>
    <row r="1672" spans="6:9" x14ac:dyDescent="0.25">
      <c r="F1672" s="28"/>
      <c r="I1672" s="28"/>
    </row>
    <row r="1673" spans="6:9" x14ac:dyDescent="0.25">
      <c r="F1673" s="28"/>
      <c r="I1673" s="28"/>
    </row>
    <row r="1674" spans="6:9" x14ac:dyDescent="0.25">
      <c r="F1674" s="28"/>
      <c r="I1674" s="28"/>
    </row>
    <row r="1675" spans="6:9" x14ac:dyDescent="0.25">
      <c r="F1675" s="28"/>
      <c r="I1675" s="28"/>
    </row>
    <row r="1676" spans="6:9" x14ac:dyDescent="0.25">
      <c r="F1676" s="28"/>
      <c r="I1676" s="28"/>
    </row>
    <row r="1677" spans="6:9" x14ac:dyDescent="0.25">
      <c r="F1677" s="28"/>
      <c r="I1677" s="28"/>
    </row>
    <row r="1678" spans="6:9" x14ac:dyDescent="0.25">
      <c r="F1678" s="28"/>
      <c r="I1678" s="28"/>
    </row>
    <row r="1679" spans="6:9" x14ac:dyDescent="0.25">
      <c r="F1679" s="28"/>
      <c r="I1679" s="28"/>
    </row>
    <row r="1680" spans="6:9" x14ac:dyDescent="0.25">
      <c r="F1680" s="28"/>
      <c r="I1680" s="28"/>
    </row>
    <row r="1681" spans="6:9" x14ac:dyDescent="0.25">
      <c r="F1681" s="28"/>
      <c r="I1681" s="28"/>
    </row>
    <row r="1682" spans="6:9" x14ac:dyDescent="0.25">
      <c r="F1682" s="28"/>
      <c r="I1682" s="28"/>
    </row>
    <row r="1683" spans="6:9" x14ac:dyDescent="0.25">
      <c r="F1683" s="28"/>
      <c r="I1683" s="28"/>
    </row>
    <row r="1684" spans="6:9" x14ac:dyDescent="0.25">
      <c r="F1684" s="28"/>
      <c r="I1684" s="28"/>
    </row>
    <row r="1685" spans="6:9" x14ac:dyDescent="0.25">
      <c r="F1685" s="28"/>
      <c r="I1685" s="28"/>
    </row>
    <row r="1686" spans="6:9" x14ac:dyDescent="0.25">
      <c r="F1686" s="28"/>
      <c r="I1686" s="28"/>
    </row>
    <row r="1687" spans="6:9" x14ac:dyDescent="0.25">
      <c r="F1687" s="28"/>
      <c r="I1687" s="28"/>
    </row>
    <row r="1688" spans="6:9" x14ac:dyDescent="0.25">
      <c r="F1688" s="28"/>
      <c r="I1688" s="28"/>
    </row>
    <row r="1689" spans="6:9" x14ac:dyDescent="0.25">
      <c r="F1689" s="28"/>
      <c r="I1689" s="28"/>
    </row>
    <row r="1690" spans="6:9" x14ac:dyDescent="0.25">
      <c r="F1690" s="28"/>
      <c r="I1690" s="28"/>
    </row>
    <row r="1691" spans="6:9" x14ac:dyDescent="0.25">
      <c r="F1691" s="28"/>
      <c r="I1691" s="28"/>
    </row>
    <row r="1692" spans="6:9" x14ac:dyDescent="0.25">
      <c r="F1692" s="28"/>
      <c r="I1692" s="28"/>
    </row>
    <row r="1693" spans="6:9" x14ac:dyDescent="0.25">
      <c r="F1693" s="28"/>
      <c r="I1693" s="28"/>
    </row>
    <row r="1694" spans="6:9" x14ac:dyDescent="0.25">
      <c r="F1694" s="28"/>
      <c r="I1694" s="28"/>
    </row>
    <row r="1695" spans="6:9" x14ac:dyDescent="0.25">
      <c r="F1695" s="28"/>
      <c r="I1695" s="28"/>
    </row>
    <row r="1696" spans="6:9" x14ac:dyDescent="0.25">
      <c r="F1696" s="28"/>
      <c r="I1696" s="28"/>
    </row>
    <row r="1697" spans="6:9" x14ac:dyDescent="0.25">
      <c r="F1697" s="28"/>
      <c r="I1697" s="28"/>
    </row>
    <row r="1698" spans="6:9" x14ac:dyDescent="0.25">
      <c r="F1698" s="28"/>
      <c r="I1698" s="28"/>
    </row>
    <row r="1699" spans="6:9" x14ac:dyDescent="0.25">
      <c r="F1699" s="28"/>
      <c r="I1699" s="28"/>
    </row>
    <row r="1700" spans="6:9" x14ac:dyDescent="0.25">
      <c r="F1700" s="28"/>
      <c r="I1700" s="28"/>
    </row>
    <row r="1701" spans="6:9" x14ac:dyDescent="0.25">
      <c r="F1701" s="28"/>
      <c r="I1701" s="28"/>
    </row>
    <row r="1702" spans="6:9" x14ac:dyDescent="0.25">
      <c r="F1702" s="28"/>
      <c r="I1702" s="28"/>
    </row>
    <row r="1703" spans="6:9" x14ac:dyDescent="0.25">
      <c r="F1703" s="28"/>
      <c r="I1703" s="28"/>
    </row>
    <row r="1704" spans="6:9" x14ac:dyDescent="0.25">
      <c r="F1704" s="28"/>
      <c r="I1704" s="28"/>
    </row>
    <row r="1705" spans="6:9" x14ac:dyDescent="0.25">
      <c r="F1705" s="28"/>
      <c r="I1705" s="28"/>
    </row>
    <row r="1706" spans="6:9" x14ac:dyDescent="0.25">
      <c r="F1706" s="28"/>
      <c r="I1706" s="28"/>
    </row>
    <row r="1707" spans="6:9" x14ac:dyDescent="0.25">
      <c r="F1707" s="28"/>
      <c r="I1707" s="28"/>
    </row>
    <row r="1708" spans="6:9" x14ac:dyDescent="0.25">
      <c r="F1708" s="28"/>
      <c r="I1708" s="28"/>
    </row>
    <row r="1709" spans="6:9" x14ac:dyDescent="0.25">
      <c r="F1709" s="28"/>
      <c r="I1709" s="28"/>
    </row>
    <row r="1710" spans="6:9" x14ac:dyDescent="0.25">
      <c r="F1710" s="28"/>
      <c r="I1710" s="28"/>
    </row>
    <row r="1711" spans="6:9" x14ac:dyDescent="0.25">
      <c r="F1711" s="28"/>
      <c r="I1711" s="28"/>
    </row>
    <row r="1712" spans="6:9" x14ac:dyDescent="0.25">
      <c r="F1712" s="28"/>
      <c r="I1712" s="28"/>
    </row>
    <row r="1713" spans="6:9" x14ac:dyDescent="0.25">
      <c r="F1713" s="28"/>
      <c r="I1713" s="28"/>
    </row>
    <row r="1714" spans="6:9" x14ac:dyDescent="0.25">
      <c r="F1714" s="28"/>
      <c r="I1714" s="28"/>
    </row>
    <row r="1715" spans="6:9" x14ac:dyDescent="0.25">
      <c r="F1715" s="28"/>
      <c r="I1715" s="28"/>
    </row>
    <row r="1716" spans="6:9" x14ac:dyDescent="0.25">
      <c r="F1716" s="28"/>
      <c r="I1716" s="28"/>
    </row>
    <row r="1717" spans="6:9" x14ac:dyDescent="0.25">
      <c r="F1717" s="28"/>
      <c r="I1717" s="28"/>
    </row>
    <row r="1718" spans="6:9" x14ac:dyDescent="0.25">
      <c r="F1718" s="28"/>
      <c r="I1718" s="28"/>
    </row>
    <row r="1719" spans="6:9" x14ac:dyDescent="0.25">
      <c r="F1719" s="28"/>
      <c r="I1719" s="28"/>
    </row>
    <row r="1720" spans="6:9" x14ac:dyDescent="0.25">
      <c r="F1720" s="28"/>
      <c r="I1720" s="28"/>
    </row>
    <row r="1721" spans="6:9" x14ac:dyDescent="0.25">
      <c r="F1721" s="28"/>
      <c r="I1721" s="28"/>
    </row>
    <row r="1722" spans="6:9" x14ac:dyDescent="0.25">
      <c r="F1722" s="28"/>
      <c r="I1722" s="28"/>
    </row>
    <row r="1723" spans="6:9" x14ac:dyDescent="0.25">
      <c r="F1723" s="28"/>
      <c r="I1723" s="28"/>
    </row>
    <row r="1724" spans="6:9" x14ac:dyDescent="0.25">
      <c r="F1724" s="28"/>
      <c r="I1724" s="28"/>
    </row>
    <row r="1725" spans="6:9" x14ac:dyDescent="0.25">
      <c r="F1725" s="28"/>
      <c r="I1725" s="28"/>
    </row>
    <row r="1726" spans="6:9" x14ac:dyDescent="0.25">
      <c r="F1726" s="28"/>
      <c r="I1726" s="28"/>
    </row>
    <row r="1727" spans="6:9" x14ac:dyDescent="0.25">
      <c r="F1727" s="28"/>
      <c r="I1727" s="28"/>
    </row>
    <row r="1728" spans="6:9" x14ac:dyDescent="0.25">
      <c r="F1728" s="28"/>
      <c r="I1728" s="28"/>
    </row>
    <row r="1729" spans="6:9" x14ac:dyDescent="0.25">
      <c r="F1729" s="28"/>
      <c r="I1729" s="28"/>
    </row>
    <row r="1730" spans="6:9" x14ac:dyDescent="0.25">
      <c r="F1730" s="28"/>
      <c r="I1730" s="28"/>
    </row>
    <row r="1731" spans="6:9" x14ac:dyDescent="0.25">
      <c r="F1731" s="28"/>
      <c r="I1731" s="28"/>
    </row>
    <row r="1732" spans="6:9" x14ac:dyDescent="0.25">
      <c r="F1732" s="28"/>
      <c r="I1732" s="28"/>
    </row>
    <row r="1733" spans="6:9" x14ac:dyDescent="0.25">
      <c r="F1733" s="28"/>
      <c r="I1733" s="28"/>
    </row>
    <row r="1734" spans="6:9" x14ac:dyDescent="0.25">
      <c r="F1734" s="28"/>
      <c r="I1734" s="28"/>
    </row>
    <row r="1735" spans="6:9" x14ac:dyDescent="0.25">
      <c r="F1735" s="28"/>
      <c r="I1735" s="28"/>
    </row>
    <row r="1736" spans="6:9" x14ac:dyDescent="0.25">
      <c r="F1736" s="28"/>
      <c r="I1736" s="28"/>
    </row>
    <row r="1737" spans="6:9" x14ac:dyDescent="0.25">
      <c r="F1737" s="28"/>
      <c r="I1737" s="28"/>
    </row>
    <row r="1738" spans="6:9" x14ac:dyDescent="0.25">
      <c r="F1738" s="28"/>
      <c r="I1738" s="28"/>
    </row>
    <row r="1739" spans="6:9" x14ac:dyDescent="0.25">
      <c r="F1739" s="28"/>
      <c r="I1739" s="28"/>
    </row>
    <row r="1740" spans="6:9" x14ac:dyDescent="0.25">
      <c r="F1740" s="28"/>
      <c r="I1740" s="28"/>
    </row>
    <row r="1741" spans="6:9" x14ac:dyDescent="0.25">
      <c r="F1741" s="28"/>
      <c r="I1741" s="28"/>
    </row>
    <row r="1742" spans="6:9" x14ac:dyDescent="0.25">
      <c r="F1742" s="28"/>
      <c r="I1742" s="28"/>
    </row>
    <row r="1743" spans="6:9" x14ac:dyDescent="0.25">
      <c r="F1743" s="28"/>
      <c r="I1743" s="28"/>
    </row>
    <row r="1744" spans="6:9" x14ac:dyDescent="0.25">
      <c r="F1744" s="28"/>
      <c r="I1744" s="28"/>
    </row>
    <row r="1745" spans="6:9" x14ac:dyDescent="0.25">
      <c r="F1745" s="28"/>
      <c r="I1745" s="28"/>
    </row>
    <row r="1746" spans="6:9" x14ac:dyDescent="0.25">
      <c r="F1746" s="28"/>
      <c r="I1746" s="28"/>
    </row>
    <row r="1747" spans="6:9" x14ac:dyDescent="0.25">
      <c r="F1747" s="28"/>
      <c r="I1747" s="28"/>
    </row>
    <row r="1748" spans="6:9" x14ac:dyDescent="0.25">
      <c r="F1748" s="28"/>
      <c r="I1748" s="28"/>
    </row>
    <row r="1749" spans="6:9" x14ac:dyDescent="0.25">
      <c r="F1749" s="28"/>
      <c r="I1749" s="28"/>
    </row>
    <row r="1750" spans="6:9" x14ac:dyDescent="0.25">
      <c r="F1750" s="28"/>
      <c r="I1750" s="28"/>
    </row>
    <row r="1751" spans="6:9" x14ac:dyDescent="0.25">
      <c r="F1751" s="28"/>
      <c r="I1751" s="28"/>
    </row>
    <row r="1752" spans="6:9" x14ac:dyDescent="0.25">
      <c r="F1752" s="28"/>
      <c r="I1752" s="28"/>
    </row>
    <row r="1753" spans="6:9" x14ac:dyDescent="0.25">
      <c r="F1753" s="28"/>
      <c r="I1753" s="28"/>
    </row>
    <row r="1754" spans="6:9" x14ac:dyDescent="0.25">
      <c r="F1754" s="28"/>
      <c r="I1754" s="28"/>
    </row>
    <row r="1755" spans="6:9" x14ac:dyDescent="0.25">
      <c r="F1755" s="28"/>
      <c r="I1755" s="28"/>
    </row>
    <row r="1756" spans="6:9" x14ac:dyDescent="0.25">
      <c r="F1756" s="28"/>
      <c r="I1756" s="28"/>
    </row>
    <row r="1757" spans="6:9" x14ac:dyDescent="0.25">
      <c r="F1757" s="28"/>
      <c r="I1757" s="28"/>
    </row>
    <row r="1758" spans="6:9" x14ac:dyDescent="0.25">
      <c r="F1758" s="28"/>
      <c r="I1758" s="28"/>
    </row>
    <row r="1759" spans="6:9" x14ac:dyDescent="0.25">
      <c r="F1759" s="28"/>
      <c r="I1759" s="28"/>
    </row>
    <row r="1760" spans="6:9" x14ac:dyDescent="0.25">
      <c r="F1760" s="28"/>
      <c r="I1760" s="28"/>
    </row>
    <row r="1761" spans="6:9" x14ac:dyDescent="0.25">
      <c r="F1761" s="28"/>
      <c r="I1761" s="28"/>
    </row>
    <row r="1762" spans="6:9" x14ac:dyDescent="0.25">
      <c r="F1762" s="28"/>
      <c r="I1762" s="28"/>
    </row>
    <row r="1763" spans="6:9" x14ac:dyDescent="0.25">
      <c r="F1763" s="28"/>
      <c r="I1763" s="28"/>
    </row>
    <row r="1764" spans="6:9" x14ac:dyDescent="0.25">
      <c r="F1764" s="28"/>
      <c r="I1764" s="28"/>
    </row>
    <row r="1765" spans="6:9" x14ac:dyDescent="0.25">
      <c r="F1765" s="28"/>
      <c r="I1765" s="28"/>
    </row>
    <row r="1766" spans="6:9" x14ac:dyDescent="0.25">
      <c r="F1766" s="28"/>
      <c r="I1766" s="28"/>
    </row>
    <row r="1767" spans="6:9" x14ac:dyDescent="0.25">
      <c r="F1767" s="28"/>
      <c r="I1767" s="28"/>
    </row>
    <row r="1768" spans="6:9" x14ac:dyDescent="0.25">
      <c r="F1768" s="28"/>
      <c r="I1768" s="28"/>
    </row>
    <row r="1769" spans="6:9" x14ac:dyDescent="0.25">
      <c r="F1769" s="28"/>
      <c r="I1769" s="28"/>
    </row>
    <row r="1770" spans="6:9" x14ac:dyDescent="0.25">
      <c r="F1770" s="28"/>
      <c r="I1770" s="28"/>
    </row>
    <row r="1771" spans="6:9" x14ac:dyDescent="0.25">
      <c r="F1771" s="28"/>
      <c r="I1771" s="28"/>
    </row>
    <row r="1772" spans="6:9" x14ac:dyDescent="0.25">
      <c r="F1772" s="28"/>
      <c r="I1772" s="28"/>
    </row>
    <row r="1773" spans="6:9" x14ac:dyDescent="0.25">
      <c r="F1773" s="28"/>
      <c r="I1773" s="28"/>
    </row>
    <row r="1774" spans="6:9" x14ac:dyDescent="0.25">
      <c r="F1774" s="28"/>
      <c r="I1774" s="28"/>
    </row>
    <row r="1775" spans="6:9" x14ac:dyDescent="0.25">
      <c r="F1775" s="28"/>
      <c r="I1775" s="28"/>
    </row>
    <row r="1776" spans="6:9" x14ac:dyDescent="0.25">
      <c r="F1776" s="28"/>
      <c r="I1776" s="28"/>
    </row>
    <row r="1777" spans="6:9" x14ac:dyDescent="0.25">
      <c r="F1777" s="28"/>
      <c r="I1777" s="28"/>
    </row>
    <row r="1778" spans="6:9" x14ac:dyDescent="0.25">
      <c r="F1778" s="28"/>
      <c r="I1778" s="28"/>
    </row>
    <row r="1779" spans="6:9" x14ac:dyDescent="0.25">
      <c r="F1779" s="28"/>
      <c r="I1779" s="28"/>
    </row>
    <row r="1780" spans="6:9" x14ac:dyDescent="0.25">
      <c r="F1780" s="28"/>
      <c r="I1780" s="28"/>
    </row>
    <row r="1781" spans="6:9" x14ac:dyDescent="0.25">
      <c r="F1781" s="28"/>
      <c r="I1781" s="28"/>
    </row>
    <row r="1782" spans="6:9" x14ac:dyDescent="0.25">
      <c r="F1782" s="28"/>
      <c r="I1782" s="28"/>
    </row>
    <row r="1783" spans="6:9" x14ac:dyDescent="0.25">
      <c r="F1783" s="28"/>
      <c r="I1783" s="28"/>
    </row>
    <row r="1784" spans="6:9" x14ac:dyDescent="0.25">
      <c r="F1784" s="28"/>
      <c r="I1784" s="28"/>
    </row>
    <row r="1785" spans="6:9" x14ac:dyDescent="0.25">
      <c r="F1785" s="28"/>
      <c r="I1785" s="28"/>
    </row>
    <row r="1786" spans="6:9" x14ac:dyDescent="0.25">
      <c r="F1786" s="28"/>
      <c r="I1786" s="28"/>
    </row>
    <row r="1787" spans="6:9" x14ac:dyDescent="0.25">
      <c r="F1787" s="28"/>
      <c r="I1787" s="28"/>
    </row>
    <row r="1788" spans="6:9" x14ac:dyDescent="0.25">
      <c r="F1788" s="28"/>
      <c r="I1788" s="28"/>
    </row>
    <row r="1789" spans="6:9" x14ac:dyDescent="0.25">
      <c r="F1789" s="28"/>
      <c r="I1789" s="28"/>
    </row>
    <row r="1790" spans="6:9" x14ac:dyDescent="0.25">
      <c r="F1790" s="28"/>
      <c r="I1790" s="28"/>
    </row>
    <row r="1791" spans="6:9" x14ac:dyDescent="0.25">
      <c r="F1791" s="28"/>
      <c r="I1791" s="28"/>
    </row>
    <row r="1792" spans="6:9" x14ac:dyDescent="0.25">
      <c r="F1792" s="28"/>
      <c r="I1792" s="28"/>
    </row>
    <row r="1793" spans="6:9" x14ac:dyDescent="0.25">
      <c r="F1793" s="28"/>
      <c r="I1793" s="28"/>
    </row>
    <row r="1794" spans="6:9" x14ac:dyDescent="0.25">
      <c r="F1794" s="28"/>
      <c r="I1794" s="28"/>
    </row>
    <row r="1795" spans="6:9" x14ac:dyDescent="0.25">
      <c r="F1795" s="28"/>
      <c r="I1795" s="28"/>
    </row>
    <row r="1796" spans="6:9" x14ac:dyDescent="0.25">
      <c r="F1796" s="28"/>
      <c r="I1796" s="28"/>
    </row>
    <row r="1797" spans="6:9" x14ac:dyDescent="0.25">
      <c r="F1797" s="28"/>
      <c r="I1797" s="28"/>
    </row>
    <row r="1798" spans="6:9" x14ac:dyDescent="0.25">
      <c r="F1798" s="28"/>
      <c r="I1798" s="28"/>
    </row>
    <row r="1799" spans="6:9" x14ac:dyDescent="0.25">
      <c r="F1799" s="28"/>
      <c r="I1799" s="28"/>
    </row>
    <row r="1800" spans="6:9" x14ac:dyDescent="0.25">
      <c r="F1800" s="28"/>
      <c r="I1800" s="28"/>
    </row>
    <row r="1801" spans="6:9" x14ac:dyDescent="0.25">
      <c r="F1801" s="28"/>
      <c r="I1801" s="28"/>
    </row>
    <row r="1802" spans="6:9" x14ac:dyDescent="0.25">
      <c r="F1802" s="28"/>
      <c r="I1802" s="28"/>
    </row>
    <row r="1803" spans="6:9" x14ac:dyDescent="0.25">
      <c r="F1803" s="28"/>
      <c r="I1803" s="28"/>
    </row>
    <row r="1804" spans="6:9" x14ac:dyDescent="0.25">
      <c r="F1804" s="28"/>
      <c r="I1804" s="28"/>
    </row>
    <row r="1805" spans="6:9" x14ac:dyDescent="0.25">
      <c r="F1805" s="28"/>
      <c r="I1805" s="28"/>
    </row>
    <row r="1806" spans="6:9" x14ac:dyDescent="0.25">
      <c r="F1806" s="28"/>
      <c r="I1806" s="28"/>
    </row>
    <row r="1807" spans="6:9" x14ac:dyDescent="0.25">
      <c r="F1807" s="28"/>
      <c r="I1807" s="28"/>
    </row>
    <row r="1808" spans="6:9" x14ac:dyDescent="0.25">
      <c r="F1808" s="28"/>
      <c r="I1808" s="28"/>
    </row>
    <row r="1809" spans="6:9" x14ac:dyDescent="0.25">
      <c r="F1809" s="28"/>
      <c r="I1809" s="28"/>
    </row>
    <row r="1810" spans="6:9" x14ac:dyDescent="0.25">
      <c r="F1810" s="28"/>
      <c r="I1810" s="28"/>
    </row>
    <row r="1811" spans="6:9" x14ac:dyDescent="0.25">
      <c r="F1811" s="28"/>
      <c r="I1811" s="28"/>
    </row>
    <row r="1812" spans="6:9" x14ac:dyDescent="0.25">
      <c r="F1812" s="28"/>
      <c r="I1812" s="28"/>
    </row>
    <row r="1813" spans="6:9" x14ac:dyDescent="0.25">
      <c r="F1813" s="28"/>
      <c r="I1813" s="28"/>
    </row>
    <row r="1814" spans="6:9" x14ac:dyDescent="0.25">
      <c r="F1814" s="28"/>
      <c r="I1814" s="28"/>
    </row>
    <row r="1815" spans="6:9" x14ac:dyDescent="0.25">
      <c r="F1815" s="28"/>
      <c r="I1815" s="28"/>
    </row>
    <row r="1816" spans="6:9" x14ac:dyDescent="0.25">
      <c r="F1816" s="28"/>
      <c r="I1816" s="28"/>
    </row>
    <row r="1817" spans="6:9" x14ac:dyDescent="0.25">
      <c r="F1817" s="28"/>
      <c r="I1817" s="28"/>
    </row>
    <row r="1818" spans="6:9" x14ac:dyDescent="0.25">
      <c r="F1818" s="28"/>
      <c r="I1818" s="28"/>
    </row>
    <row r="1819" spans="6:9" x14ac:dyDescent="0.25">
      <c r="F1819" s="28"/>
      <c r="I1819" s="28"/>
    </row>
    <row r="1820" spans="6:9" x14ac:dyDescent="0.25">
      <c r="F1820" s="28"/>
      <c r="I1820" s="28"/>
    </row>
    <row r="1821" spans="6:9" x14ac:dyDescent="0.25">
      <c r="F1821" s="28"/>
      <c r="I1821" s="28"/>
    </row>
    <row r="1822" spans="6:9" x14ac:dyDescent="0.25">
      <c r="F1822" s="28"/>
      <c r="I1822" s="28"/>
    </row>
    <row r="1823" spans="6:9" x14ac:dyDescent="0.25">
      <c r="F1823" s="28"/>
      <c r="I1823" s="28"/>
    </row>
    <row r="1824" spans="6:9" x14ac:dyDescent="0.25">
      <c r="F1824" s="28"/>
      <c r="I1824" s="28"/>
    </row>
    <row r="1825" spans="6:9" x14ac:dyDescent="0.25">
      <c r="F1825" s="28"/>
      <c r="I1825" s="28"/>
    </row>
    <row r="1826" spans="6:9" x14ac:dyDescent="0.25">
      <c r="F1826" s="28"/>
      <c r="I1826" s="28"/>
    </row>
    <row r="1827" spans="6:9" x14ac:dyDescent="0.25">
      <c r="F1827" s="28"/>
      <c r="I1827" s="28"/>
    </row>
    <row r="1828" spans="6:9" x14ac:dyDescent="0.25">
      <c r="F1828" s="28"/>
      <c r="I1828" s="28"/>
    </row>
    <row r="1829" spans="6:9" x14ac:dyDescent="0.25">
      <c r="F1829" s="28"/>
      <c r="I1829" s="28"/>
    </row>
    <row r="1830" spans="6:9" x14ac:dyDescent="0.25">
      <c r="F1830" s="28"/>
      <c r="I1830" s="28"/>
    </row>
    <row r="1831" spans="6:9" x14ac:dyDescent="0.25">
      <c r="F1831" s="28"/>
      <c r="I1831" s="28"/>
    </row>
    <row r="1832" spans="6:9" x14ac:dyDescent="0.25">
      <c r="F1832" s="28"/>
      <c r="I1832" s="28"/>
    </row>
    <row r="1833" spans="6:9" x14ac:dyDescent="0.25">
      <c r="F1833" s="28"/>
      <c r="I1833" s="28"/>
    </row>
    <row r="1834" spans="6:9" x14ac:dyDescent="0.25">
      <c r="F1834" s="28"/>
      <c r="I1834" s="28"/>
    </row>
    <row r="1835" spans="6:9" x14ac:dyDescent="0.25">
      <c r="F1835" s="28"/>
      <c r="I1835" s="28"/>
    </row>
    <row r="1836" spans="6:9" x14ac:dyDescent="0.25">
      <c r="F1836" s="28"/>
      <c r="I1836" s="28"/>
    </row>
    <row r="1837" spans="6:9" x14ac:dyDescent="0.25">
      <c r="F1837" s="28"/>
      <c r="I1837" s="28"/>
    </row>
    <row r="1838" spans="6:9" x14ac:dyDescent="0.25">
      <c r="F1838" s="28"/>
      <c r="I1838" s="28"/>
    </row>
    <row r="1839" spans="6:9" x14ac:dyDescent="0.25">
      <c r="F1839" s="28"/>
      <c r="I1839" s="28"/>
    </row>
    <row r="1840" spans="6:9" x14ac:dyDescent="0.25">
      <c r="F1840" s="28"/>
      <c r="I1840" s="28"/>
    </row>
    <row r="1841" spans="6:9" x14ac:dyDescent="0.25">
      <c r="F1841" s="28"/>
      <c r="I1841" s="28"/>
    </row>
    <row r="1842" spans="6:9" x14ac:dyDescent="0.25">
      <c r="F1842" s="28"/>
      <c r="I1842" s="28"/>
    </row>
    <row r="1843" spans="6:9" x14ac:dyDescent="0.25">
      <c r="F1843" s="28"/>
      <c r="I1843" s="28"/>
    </row>
    <row r="1844" spans="6:9" x14ac:dyDescent="0.25">
      <c r="F1844" s="28"/>
      <c r="I1844" s="28"/>
    </row>
    <row r="1845" spans="6:9" x14ac:dyDescent="0.25">
      <c r="F1845" s="28"/>
      <c r="I1845" s="28"/>
    </row>
    <row r="1846" spans="6:9" x14ac:dyDescent="0.25">
      <c r="F1846" s="28"/>
      <c r="I1846" s="28"/>
    </row>
    <row r="1847" spans="6:9" x14ac:dyDescent="0.25">
      <c r="F1847" s="28"/>
      <c r="I1847" s="28"/>
    </row>
    <row r="1848" spans="6:9" x14ac:dyDescent="0.25">
      <c r="F1848" s="28"/>
      <c r="I1848" s="28"/>
    </row>
    <row r="1849" spans="6:9" x14ac:dyDescent="0.25">
      <c r="F1849" s="28"/>
      <c r="I1849" s="28"/>
    </row>
    <row r="1850" spans="6:9" x14ac:dyDescent="0.25">
      <c r="F1850" s="28"/>
      <c r="I1850" s="28"/>
    </row>
    <row r="1851" spans="6:9" x14ac:dyDescent="0.25">
      <c r="F1851" s="28"/>
      <c r="I1851" s="28"/>
    </row>
    <row r="1852" spans="6:9" x14ac:dyDescent="0.25">
      <c r="F1852" s="28"/>
      <c r="I1852" s="28"/>
    </row>
    <row r="1853" spans="6:9" x14ac:dyDescent="0.25">
      <c r="F1853" s="28"/>
      <c r="I1853" s="28"/>
    </row>
    <row r="1854" spans="6:9" x14ac:dyDescent="0.25">
      <c r="F1854" s="28"/>
      <c r="I1854" s="28"/>
    </row>
    <row r="1855" spans="6:9" x14ac:dyDescent="0.25">
      <c r="F1855" s="28"/>
      <c r="I1855" s="28"/>
    </row>
    <row r="1856" spans="6:9" x14ac:dyDescent="0.25">
      <c r="F1856" s="28"/>
      <c r="I1856" s="28"/>
    </row>
    <row r="1857" spans="6:9" x14ac:dyDescent="0.25">
      <c r="F1857" s="28"/>
      <c r="I1857" s="28"/>
    </row>
    <row r="1858" spans="6:9" x14ac:dyDescent="0.25">
      <c r="F1858" s="28"/>
      <c r="I1858" s="28"/>
    </row>
    <row r="1859" spans="6:9" x14ac:dyDescent="0.25">
      <c r="F1859" s="28"/>
      <c r="I1859" s="28"/>
    </row>
    <row r="1860" spans="6:9" x14ac:dyDescent="0.25">
      <c r="F1860" s="28"/>
      <c r="I1860" s="28"/>
    </row>
    <row r="1861" spans="6:9" x14ac:dyDescent="0.25">
      <c r="F1861" s="28"/>
      <c r="I1861" s="28"/>
    </row>
    <row r="1862" spans="6:9" x14ac:dyDescent="0.25">
      <c r="F1862" s="28"/>
      <c r="I1862" s="28"/>
    </row>
    <row r="1863" spans="6:9" x14ac:dyDescent="0.25">
      <c r="F1863" s="28"/>
      <c r="I1863" s="28"/>
    </row>
    <row r="1864" spans="6:9" x14ac:dyDescent="0.25">
      <c r="F1864" s="28"/>
      <c r="I1864" s="28"/>
    </row>
    <row r="1865" spans="6:9" x14ac:dyDescent="0.25">
      <c r="F1865" s="28"/>
      <c r="I1865" s="28"/>
    </row>
    <row r="1866" spans="6:9" x14ac:dyDescent="0.25">
      <c r="F1866" s="28"/>
      <c r="I1866" s="28"/>
    </row>
    <row r="1867" spans="6:9" x14ac:dyDescent="0.25">
      <c r="F1867" s="28"/>
      <c r="I1867" s="28"/>
    </row>
    <row r="1868" spans="6:9" x14ac:dyDescent="0.25">
      <c r="F1868" s="28"/>
      <c r="I1868" s="28"/>
    </row>
    <row r="1869" spans="6:9" x14ac:dyDescent="0.25">
      <c r="F1869" s="28"/>
      <c r="I1869" s="28"/>
    </row>
    <row r="1870" spans="6:9" x14ac:dyDescent="0.25">
      <c r="F1870" s="28"/>
      <c r="I1870" s="28"/>
    </row>
    <row r="1871" spans="6:9" x14ac:dyDescent="0.25">
      <c r="F1871" s="28"/>
      <c r="I1871" s="28"/>
    </row>
    <row r="1872" spans="6:9" x14ac:dyDescent="0.25">
      <c r="F1872" s="28"/>
      <c r="I1872" s="28"/>
    </row>
    <row r="1873" spans="6:9" x14ac:dyDescent="0.25">
      <c r="F1873" s="28"/>
      <c r="I1873" s="28"/>
    </row>
    <row r="1874" spans="6:9" x14ac:dyDescent="0.25">
      <c r="F1874" s="28"/>
      <c r="I1874" s="28"/>
    </row>
    <row r="1875" spans="6:9" x14ac:dyDescent="0.25">
      <c r="F1875" s="28"/>
      <c r="I1875" s="28"/>
    </row>
    <row r="1876" spans="6:9" x14ac:dyDescent="0.25">
      <c r="F1876" s="28"/>
      <c r="I1876" s="28"/>
    </row>
    <row r="1877" spans="6:9" x14ac:dyDescent="0.25">
      <c r="F1877" s="28"/>
      <c r="I1877" s="28"/>
    </row>
    <row r="1878" spans="6:9" x14ac:dyDescent="0.25">
      <c r="F1878" s="28"/>
      <c r="I1878" s="28"/>
    </row>
    <row r="1879" spans="6:9" x14ac:dyDescent="0.25">
      <c r="F1879" s="28"/>
      <c r="I1879" s="28"/>
    </row>
    <row r="1880" spans="6:9" x14ac:dyDescent="0.25">
      <c r="F1880" s="28"/>
      <c r="I1880" s="28"/>
    </row>
    <row r="1881" spans="6:9" x14ac:dyDescent="0.25">
      <c r="F1881" s="28"/>
      <c r="I1881" s="28"/>
    </row>
    <row r="1882" spans="6:9" x14ac:dyDescent="0.25">
      <c r="F1882" s="28"/>
      <c r="I1882" s="28"/>
    </row>
    <row r="1883" spans="6:9" x14ac:dyDescent="0.25">
      <c r="F1883" s="28"/>
      <c r="I1883" s="28"/>
    </row>
    <row r="1884" spans="6:9" x14ac:dyDescent="0.25">
      <c r="F1884" s="28"/>
      <c r="I1884" s="28"/>
    </row>
    <row r="1885" spans="6:9" x14ac:dyDescent="0.25">
      <c r="F1885" s="28"/>
      <c r="I1885" s="28"/>
    </row>
    <row r="1886" spans="6:9" x14ac:dyDescent="0.25">
      <c r="F1886" s="28"/>
      <c r="I1886" s="28"/>
    </row>
    <row r="1887" spans="6:9" x14ac:dyDescent="0.25">
      <c r="F1887" s="28"/>
      <c r="I1887" s="28"/>
    </row>
    <row r="1888" spans="6:9" x14ac:dyDescent="0.25">
      <c r="F1888" s="28"/>
      <c r="I1888" s="28"/>
    </row>
    <row r="1889" spans="6:9" x14ac:dyDescent="0.25">
      <c r="F1889" s="28"/>
      <c r="I1889" s="28"/>
    </row>
    <row r="1890" spans="6:9" x14ac:dyDescent="0.25">
      <c r="F1890" s="28"/>
      <c r="I1890" s="28"/>
    </row>
    <row r="1891" spans="6:9" x14ac:dyDescent="0.25">
      <c r="F1891" s="28"/>
      <c r="I1891" s="28"/>
    </row>
    <row r="1892" spans="6:9" x14ac:dyDescent="0.25">
      <c r="F1892" s="28"/>
      <c r="I1892" s="28"/>
    </row>
    <row r="1893" spans="6:9" x14ac:dyDescent="0.25">
      <c r="F1893" s="28"/>
      <c r="I1893" s="28"/>
    </row>
    <row r="1894" spans="6:9" x14ac:dyDescent="0.25">
      <c r="F1894" s="28"/>
      <c r="I1894" s="28"/>
    </row>
    <row r="1895" spans="6:9" x14ac:dyDescent="0.25">
      <c r="F1895" s="28"/>
      <c r="I1895" s="28"/>
    </row>
    <row r="1896" spans="6:9" x14ac:dyDescent="0.25">
      <c r="F1896" s="28"/>
      <c r="I1896" s="28"/>
    </row>
    <row r="1897" spans="6:9" x14ac:dyDescent="0.25">
      <c r="F1897" s="28"/>
      <c r="I1897" s="28"/>
    </row>
    <row r="1898" spans="6:9" x14ac:dyDescent="0.25">
      <c r="F1898" s="28"/>
      <c r="I1898" s="28"/>
    </row>
    <row r="1899" spans="6:9" x14ac:dyDescent="0.25">
      <c r="F1899" s="28"/>
      <c r="I1899" s="28"/>
    </row>
    <row r="1900" spans="6:9" x14ac:dyDescent="0.25">
      <c r="F1900" s="28"/>
      <c r="I1900" s="28"/>
    </row>
    <row r="1901" spans="6:9" x14ac:dyDescent="0.25">
      <c r="F1901" s="28"/>
      <c r="I1901" s="28"/>
    </row>
    <row r="1902" spans="6:9" x14ac:dyDescent="0.25">
      <c r="F1902" s="28"/>
      <c r="I1902" s="28"/>
    </row>
    <row r="1903" spans="6:9" x14ac:dyDescent="0.25">
      <c r="F1903" s="28"/>
      <c r="I1903" s="28"/>
    </row>
    <row r="1904" spans="6:9" x14ac:dyDescent="0.25">
      <c r="F1904" s="28"/>
      <c r="I1904" s="28"/>
    </row>
    <row r="1905" spans="6:9" x14ac:dyDescent="0.25">
      <c r="F1905" s="28"/>
      <c r="I1905" s="28"/>
    </row>
    <row r="1906" spans="6:9" x14ac:dyDescent="0.25">
      <c r="F1906" s="28"/>
      <c r="I1906" s="28"/>
    </row>
    <row r="1907" spans="6:9" x14ac:dyDescent="0.25">
      <c r="F1907" s="28"/>
      <c r="I1907" s="28"/>
    </row>
    <row r="1908" spans="6:9" x14ac:dyDescent="0.25">
      <c r="F1908" s="28"/>
      <c r="I1908" s="28"/>
    </row>
    <row r="1909" spans="6:9" x14ac:dyDescent="0.25">
      <c r="F1909" s="28"/>
      <c r="I1909" s="28"/>
    </row>
    <row r="1910" spans="6:9" x14ac:dyDescent="0.25">
      <c r="F1910" s="28"/>
      <c r="I1910" s="28"/>
    </row>
    <row r="1911" spans="6:9" x14ac:dyDescent="0.25">
      <c r="F1911" s="28"/>
      <c r="I1911" s="28"/>
    </row>
    <row r="1912" spans="6:9" x14ac:dyDescent="0.25">
      <c r="F1912" s="28"/>
      <c r="I1912" s="28"/>
    </row>
    <row r="1913" spans="6:9" x14ac:dyDescent="0.25">
      <c r="F1913" s="28"/>
      <c r="I1913" s="28"/>
    </row>
    <row r="1914" spans="6:9" x14ac:dyDescent="0.25">
      <c r="F1914" s="28"/>
      <c r="I1914" s="28"/>
    </row>
    <row r="1915" spans="6:9" x14ac:dyDescent="0.25">
      <c r="F1915" s="28"/>
      <c r="I1915" s="28"/>
    </row>
    <row r="1916" spans="6:9" x14ac:dyDescent="0.25">
      <c r="F1916" s="28"/>
      <c r="I1916" s="28"/>
    </row>
    <row r="1917" spans="6:9" x14ac:dyDescent="0.25">
      <c r="F1917" s="28"/>
      <c r="I1917" s="28"/>
    </row>
    <row r="1918" spans="6:9" x14ac:dyDescent="0.25">
      <c r="F1918" s="28"/>
      <c r="I1918" s="28"/>
    </row>
    <row r="1919" spans="6:9" x14ac:dyDescent="0.25">
      <c r="F1919" s="28"/>
      <c r="I1919" s="28"/>
    </row>
    <row r="1920" spans="6:9" x14ac:dyDescent="0.25">
      <c r="F1920" s="28"/>
      <c r="I1920" s="28"/>
    </row>
    <row r="1921" spans="6:9" x14ac:dyDescent="0.25">
      <c r="F1921" s="28"/>
      <c r="I1921" s="28"/>
    </row>
    <row r="1922" spans="6:9" x14ac:dyDescent="0.25">
      <c r="F1922" s="28"/>
      <c r="I1922" s="28"/>
    </row>
    <row r="1923" spans="6:9" x14ac:dyDescent="0.25">
      <c r="F1923" s="28"/>
      <c r="I1923" s="28"/>
    </row>
    <row r="1924" spans="6:9" x14ac:dyDescent="0.25">
      <c r="F1924" s="28"/>
      <c r="I1924" s="28"/>
    </row>
    <row r="1925" spans="6:9" x14ac:dyDescent="0.25">
      <c r="F1925" s="28"/>
      <c r="I1925" s="28"/>
    </row>
    <row r="1926" spans="6:9" x14ac:dyDescent="0.25">
      <c r="F1926" s="28"/>
      <c r="I1926" s="28"/>
    </row>
    <row r="1927" spans="6:9" x14ac:dyDescent="0.25">
      <c r="F1927" s="28"/>
      <c r="I1927" s="28"/>
    </row>
    <row r="1928" spans="6:9" x14ac:dyDescent="0.25">
      <c r="F1928" s="28"/>
      <c r="I1928" s="28"/>
    </row>
    <row r="1929" spans="6:9" x14ac:dyDescent="0.25">
      <c r="F1929" s="28"/>
      <c r="I1929" s="28"/>
    </row>
    <row r="1930" spans="6:9" x14ac:dyDescent="0.25">
      <c r="F1930" s="28"/>
      <c r="I1930" s="28"/>
    </row>
    <row r="1931" spans="6:9" x14ac:dyDescent="0.25">
      <c r="F1931" s="28"/>
      <c r="I1931" s="28"/>
    </row>
    <row r="1932" spans="6:9" x14ac:dyDescent="0.25">
      <c r="F1932" s="28"/>
      <c r="I1932" s="28"/>
    </row>
    <row r="1933" spans="6:9" x14ac:dyDescent="0.25">
      <c r="F1933" s="28"/>
      <c r="I1933" s="28"/>
    </row>
    <row r="1934" spans="6:9" x14ac:dyDescent="0.25">
      <c r="F1934" s="28"/>
      <c r="I1934" s="28"/>
    </row>
    <row r="1935" spans="6:9" x14ac:dyDescent="0.25">
      <c r="F1935" s="28"/>
      <c r="I1935" s="28"/>
    </row>
    <row r="1936" spans="6:9" x14ac:dyDescent="0.25">
      <c r="F1936" s="28"/>
      <c r="I1936" s="28"/>
    </row>
    <row r="1937" spans="6:9" x14ac:dyDescent="0.25">
      <c r="F1937" s="28"/>
      <c r="I1937" s="28"/>
    </row>
    <row r="1938" spans="6:9" x14ac:dyDescent="0.25">
      <c r="F1938" s="28"/>
      <c r="I1938" s="28"/>
    </row>
    <row r="1939" spans="6:9" x14ac:dyDescent="0.25">
      <c r="F1939" s="28"/>
      <c r="I1939" s="28"/>
    </row>
    <row r="1940" spans="6:9" x14ac:dyDescent="0.25">
      <c r="F1940" s="28"/>
      <c r="I1940" s="28"/>
    </row>
    <row r="1941" spans="6:9" x14ac:dyDescent="0.25">
      <c r="F1941" s="28"/>
      <c r="I1941" s="28"/>
    </row>
    <row r="1942" spans="6:9" x14ac:dyDescent="0.25">
      <c r="F1942" s="28"/>
      <c r="I1942" s="28"/>
    </row>
    <row r="1943" spans="6:9" x14ac:dyDescent="0.25">
      <c r="F1943" s="28"/>
      <c r="I1943" s="28"/>
    </row>
    <row r="1944" spans="6:9" x14ac:dyDescent="0.25">
      <c r="F1944" s="28"/>
      <c r="I1944" s="28"/>
    </row>
    <row r="1945" spans="6:9" x14ac:dyDescent="0.25">
      <c r="F1945" s="28"/>
      <c r="I1945" s="28"/>
    </row>
    <row r="1946" spans="6:9" x14ac:dyDescent="0.25">
      <c r="F1946" s="28"/>
      <c r="I1946" s="28"/>
    </row>
    <row r="1947" spans="6:9" x14ac:dyDescent="0.25">
      <c r="F1947" s="28"/>
      <c r="I1947" s="28"/>
    </row>
    <row r="1948" spans="6:9" x14ac:dyDescent="0.25">
      <c r="F1948" s="28"/>
      <c r="I1948" s="28"/>
    </row>
    <row r="1949" spans="6:9" x14ac:dyDescent="0.25">
      <c r="F1949" s="28"/>
      <c r="I1949" s="28"/>
    </row>
    <row r="1950" spans="6:9" x14ac:dyDescent="0.25">
      <c r="F1950" s="28"/>
      <c r="I1950" s="28"/>
    </row>
    <row r="1951" spans="6:9" x14ac:dyDescent="0.25">
      <c r="F1951" s="28"/>
      <c r="I1951" s="28"/>
    </row>
    <row r="1952" spans="6:9" x14ac:dyDescent="0.25">
      <c r="F1952" s="28"/>
      <c r="I1952" s="28"/>
    </row>
    <row r="1953" spans="6:9" x14ac:dyDescent="0.25">
      <c r="F1953" s="28"/>
      <c r="I1953" s="28"/>
    </row>
    <row r="1954" spans="6:9" x14ac:dyDescent="0.25">
      <c r="F1954" s="28"/>
      <c r="I1954" s="28"/>
    </row>
    <row r="1955" spans="6:9" x14ac:dyDescent="0.25">
      <c r="F1955" s="28"/>
      <c r="I1955" s="28"/>
    </row>
    <row r="1956" spans="6:9" x14ac:dyDescent="0.25">
      <c r="F1956" s="28"/>
      <c r="I1956" s="28"/>
    </row>
    <row r="1957" spans="6:9" x14ac:dyDescent="0.25">
      <c r="F1957" s="28"/>
      <c r="I1957" s="28"/>
    </row>
    <row r="1958" spans="6:9" x14ac:dyDescent="0.25">
      <c r="F1958" s="28"/>
      <c r="I1958" s="28"/>
    </row>
    <row r="1959" spans="6:9" x14ac:dyDescent="0.25">
      <c r="F1959" s="28"/>
      <c r="I1959" s="28"/>
    </row>
    <row r="1960" spans="6:9" x14ac:dyDescent="0.25">
      <c r="F1960" s="28"/>
      <c r="I1960" s="28"/>
    </row>
    <row r="1961" spans="6:9" x14ac:dyDescent="0.25">
      <c r="F1961" s="28"/>
      <c r="I1961" s="28"/>
    </row>
    <row r="1962" spans="6:9" x14ac:dyDescent="0.25">
      <c r="F1962" s="28"/>
      <c r="I1962" s="28"/>
    </row>
    <row r="1963" spans="6:9" x14ac:dyDescent="0.25">
      <c r="F1963" s="28"/>
      <c r="I1963" s="28"/>
    </row>
    <row r="1964" spans="6:9" x14ac:dyDescent="0.25">
      <c r="F1964" s="28"/>
      <c r="I1964" s="28"/>
    </row>
    <row r="1965" spans="6:9" x14ac:dyDescent="0.25">
      <c r="F1965" s="28"/>
      <c r="I1965" s="28"/>
    </row>
    <row r="1966" spans="6:9" x14ac:dyDescent="0.25">
      <c r="F1966" s="28"/>
      <c r="I1966" s="28"/>
    </row>
    <row r="1967" spans="6:9" x14ac:dyDescent="0.25">
      <c r="F1967" s="28"/>
      <c r="I1967" s="28"/>
    </row>
    <row r="1968" spans="6:9" x14ac:dyDescent="0.25">
      <c r="F1968" s="28"/>
      <c r="I1968" s="28"/>
    </row>
    <row r="1969" spans="6:9" x14ac:dyDescent="0.25">
      <c r="F1969" s="28"/>
      <c r="I1969" s="28"/>
    </row>
    <row r="1970" spans="6:9" x14ac:dyDescent="0.25">
      <c r="F1970" s="28"/>
      <c r="I1970" s="28"/>
    </row>
    <row r="1971" spans="6:9" x14ac:dyDescent="0.25">
      <c r="F1971" s="28"/>
      <c r="I1971" s="28"/>
    </row>
    <row r="1972" spans="6:9" x14ac:dyDescent="0.25">
      <c r="F1972" s="28"/>
      <c r="I1972" s="28"/>
    </row>
    <row r="1973" spans="6:9" x14ac:dyDescent="0.25">
      <c r="F1973" s="28"/>
      <c r="I1973" s="28"/>
    </row>
    <row r="1974" spans="6:9" x14ac:dyDescent="0.25">
      <c r="F1974" s="28"/>
      <c r="I1974" s="28"/>
    </row>
    <row r="1975" spans="6:9" x14ac:dyDescent="0.25">
      <c r="F1975" s="28"/>
      <c r="I1975" s="28"/>
    </row>
    <row r="1976" spans="6:9" x14ac:dyDescent="0.25">
      <c r="F1976" s="28"/>
      <c r="I1976" s="28"/>
    </row>
    <row r="1977" spans="6:9" x14ac:dyDescent="0.25">
      <c r="F1977" s="28"/>
      <c r="I1977" s="28"/>
    </row>
    <row r="1978" spans="6:9" x14ac:dyDescent="0.25">
      <c r="F1978" s="28"/>
      <c r="I1978" s="28"/>
    </row>
    <row r="1979" spans="6:9" x14ac:dyDescent="0.25">
      <c r="F1979" s="28"/>
      <c r="I1979" s="28"/>
    </row>
    <row r="1980" spans="6:9" x14ac:dyDescent="0.25">
      <c r="F1980" s="28"/>
      <c r="I1980" s="28"/>
    </row>
    <row r="1981" spans="6:9" x14ac:dyDescent="0.25">
      <c r="F1981" s="28"/>
      <c r="I1981" s="28"/>
    </row>
    <row r="1982" spans="6:9" x14ac:dyDescent="0.25">
      <c r="F1982" s="28"/>
      <c r="I1982" s="28"/>
    </row>
    <row r="1983" spans="6:9" x14ac:dyDescent="0.25">
      <c r="F1983" s="28"/>
      <c r="I1983" s="28"/>
    </row>
    <row r="1984" spans="6:9" x14ac:dyDescent="0.25">
      <c r="F1984" s="28"/>
      <c r="I1984" s="28"/>
    </row>
    <row r="1985" spans="6:9" x14ac:dyDescent="0.25">
      <c r="F1985" s="28"/>
      <c r="I1985" s="28"/>
    </row>
    <row r="1986" spans="6:9" x14ac:dyDescent="0.25">
      <c r="F1986" s="28"/>
      <c r="I1986" s="28"/>
    </row>
    <row r="1987" spans="6:9" x14ac:dyDescent="0.25">
      <c r="F1987" s="28"/>
      <c r="I1987" s="28"/>
    </row>
    <row r="1988" spans="6:9" x14ac:dyDescent="0.25">
      <c r="F1988" s="28"/>
      <c r="I1988" s="28"/>
    </row>
    <row r="1989" spans="6:9" x14ac:dyDescent="0.25">
      <c r="F1989" s="28"/>
      <c r="I1989" s="28"/>
    </row>
    <row r="1990" spans="6:9" x14ac:dyDescent="0.25">
      <c r="F1990" s="28"/>
      <c r="I1990" s="28"/>
    </row>
    <row r="1991" spans="6:9" x14ac:dyDescent="0.25">
      <c r="F1991" s="28"/>
      <c r="I1991" s="28"/>
    </row>
    <row r="1992" spans="6:9" x14ac:dyDescent="0.25">
      <c r="F1992" s="28"/>
      <c r="I1992" s="28"/>
    </row>
    <row r="1993" spans="6:9" x14ac:dyDescent="0.25">
      <c r="F1993" s="28"/>
      <c r="I1993" s="28"/>
    </row>
    <row r="1994" spans="6:9" x14ac:dyDescent="0.25">
      <c r="F1994" s="28"/>
      <c r="I1994" s="28"/>
    </row>
    <row r="1995" spans="6:9" x14ac:dyDescent="0.25">
      <c r="F1995" s="28"/>
      <c r="I1995" s="28"/>
    </row>
    <row r="1996" spans="6:9" x14ac:dyDescent="0.25">
      <c r="F1996" s="28"/>
      <c r="I1996" s="28"/>
    </row>
    <row r="1997" spans="6:9" x14ac:dyDescent="0.25">
      <c r="F1997" s="28"/>
      <c r="I1997" s="28"/>
    </row>
    <row r="1998" spans="6:9" x14ac:dyDescent="0.25">
      <c r="F1998" s="28"/>
      <c r="I1998" s="28"/>
    </row>
    <row r="1999" spans="6:9" x14ac:dyDescent="0.25">
      <c r="F1999" s="28"/>
      <c r="I1999" s="28"/>
    </row>
    <row r="2000" spans="6:9" x14ac:dyDescent="0.25">
      <c r="F2000" s="28"/>
      <c r="I2000" s="28"/>
    </row>
    <row r="2001" spans="6:9" x14ac:dyDescent="0.25">
      <c r="F2001" s="28"/>
      <c r="I2001" s="28"/>
    </row>
    <row r="2002" spans="6:9" x14ac:dyDescent="0.25">
      <c r="F2002" s="28"/>
      <c r="I2002" s="28"/>
    </row>
    <row r="2003" spans="6:9" x14ac:dyDescent="0.25">
      <c r="F2003" s="28"/>
      <c r="I2003" s="28"/>
    </row>
    <row r="2004" spans="6:9" x14ac:dyDescent="0.25">
      <c r="F2004" s="28"/>
      <c r="I2004" s="28"/>
    </row>
    <row r="2005" spans="6:9" x14ac:dyDescent="0.25">
      <c r="F2005" s="28"/>
      <c r="I2005" s="28"/>
    </row>
    <row r="2006" spans="6:9" x14ac:dyDescent="0.25">
      <c r="F2006" s="28"/>
      <c r="I2006" s="28"/>
    </row>
    <row r="2007" spans="6:9" x14ac:dyDescent="0.25">
      <c r="F2007" s="28"/>
      <c r="I2007" s="28"/>
    </row>
    <row r="2008" spans="6:9" x14ac:dyDescent="0.25">
      <c r="F2008" s="28"/>
      <c r="I2008" s="28"/>
    </row>
    <row r="2009" spans="6:9" x14ac:dyDescent="0.25">
      <c r="F2009" s="28"/>
      <c r="I2009" s="28"/>
    </row>
    <row r="2010" spans="6:9" x14ac:dyDescent="0.25">
      <c r="F2010" s="28"/>
      <c r="I2010" s="28"/>
    </row>
    <row r="2011" spans="6:9" x14ac:dyDescent="0.25">
      <c r="F2011" s="28"/>
      <c r="I2011" s="28"/>
    </row>
    <row r="2012" spans="6:9" x14ac:dyDescent="0.25">
      <c r="F2012" s="28"/>
      <c r="I2012" s="28"/>
    </row>
    <row r="2013" spans="6:9" x14ac:dyDescent="0.25">
      <c r="F2013" s="28"/>
      <c r="I2013" s="28"/>
    </row>
    <row r="2014" spans="6:9" x14ac:dyDescent="0.25">
      <c r="F2014" s="28"/>
      <c r="I2014" s="28"/>
    </row>
    <row r="2015" spans="6:9" x14ac:dyDescent="0.25">
      <c r="F2015" s="28"/>
      <c r="I2015" s="28"/>
    </row>
    <row r="2016" spans="6:9" x14ac:dyDescent="0.25">
      <c r="F2016" s="28"/>
      <c r="I2016" s="28"/>
    </row>
    <row r="2017" spans="6:9" x14ac:dyDescent="0.25">
      <c r="F2017" s="28"/>
      <c r="I2017" s="28"/>
    </row>
    <row r="2018" spans="6:9" x14ac:dyDescent="0.25">
      <c r="F2018" s="28"/>
      <c r="I2018" s="28"/>
    </row>
    <row r="2019" spans="6:9" x14ac:dyDescent="0.25">
      <c r="F2019" s="28"/>
      <c r="I2019" s="28"/>
    </row>
    <row r="2020" spans="6:9" x14ac:dyDescent="0.25">
      <c r="F2020" s="28"/>
      <c r="I2020" s="28"/>
    </row>
    <row r="2021" spans="6:9" x14ac:dyDescent="0.25">
      <c r="F2021" s="28"/>
      <c r="I2021" s="28"/>
    </row>
    <row r="2022" spans="6:9" x14ac:dyDescent="0.25">
      <c r="F2022" s="28"/>
      <c r="I2022" s="28"/>
    </row>
    <row r="2023" spans="6:9" x14ac:dyDescent="0.25">
      <c r="F2023" s="28"/>
      <c r="I2023" s="28"/>
    </row>
    <row r="2024" spans="6:9" x14ac:dyDescent="0.25">
      <c r="F2024" s="28"/>
      <c r="I2024" s="28"/>
    </row>
    <row r="2025" spans="6:9" x14ac:dyDescent="0.25">
      <c r="F2025" s="28"/>
      <c r="I2025" s="28"/>
    </row>
    <row r="2026" spans="6:9" x14ac:dyDescent="0.25">
      <c r="F2026" s="28"/>
      <c r="I2026" s="28"/>
    </row>
    <row r="2027" spans="6:9" x14ac:dyDescent="0.25">
      <c r="F2027" s="28"/>
      <c r="I2027" s="28"/>
    </row>
    <row r="2028" spans="6:9" x14ac:dyDescent="0.25">
      <c r="F2028" s="28"/>
      <c r="I2028" s="28"/>
    </row>
    <row r="2029" spans="6:9" x14ac:dyDescent="0.25">
      <c r="F2029" s="28"/>
      <c r="I2029" s="28"/>
    </row>
    <row r="2030" spans="6:9" x14ac:dyDescent="0.25">
      <c r="F2030" s="28"/>
      <c r="I2030" s="28"/>
    </row>
    <row r="2031" spans="6:9" x14ac:dyDescent="0.25">
      <c r="F2031" s="28"/>
      <c r="I2031" s="28"/>
    </row>
    <row r="2032" spans="6:9" x14ac:dyDescent="0.25">
      <c r="F2032" s="28"/>
      <c r="I2032" s="28"/>
    </row>
    <row r="2033" spans="6:9" x14ac:dyDescent="0.25">
      <c r="F2033" s="28"/>
      <c r="I2033" s="28"/>
    </row>
    <row r="2034" spans="6:9" x14ac:dyDescent="0.25">
      <c r="F2034" s="28"/>
      <c r="I2034" s="28"/>
    </row>
    <row r="2035" spans="6:9" x14ac:dyDescent="0.25">
      <c r="F2035" s="28"/>
      <c r="I2035" s="28"/>
    </row>
    <row r="2036" spans="6:9" x14ac:dyDescent="0.25">
      <c r="F2036" s="28"/>
      <c r="I2036" s="28"/>
    </row>
    <row r="2037" spans="6:9" x14ac:dyDescent="0.25">
      <c r="F2037" s="28"/>
      <c r="I2037" s="28"/>
    </row>
    <row r="2038" spans="6:9" x14ac:dyDescent="0.25">
      <c r="F2038" s="28"/>
      <c r="I2038" s="28"/>
    </row>
    <row r="2039" spans="6:9" x14ac:dyDescent="0.25">
      <c r="F2039" s="28"/>
      <c r="I2039" s="28"/>
    </row>
    <row r="2040" spans="6:9" x14ac:dyDescent="0.25">
      <c r="F2040" s="28"/>
      <c r="I2040" s="28"/>
    </row>
    <row r="2041" spans="6:9" x14ac:dyDescent="0.25">
      <c r="F2041" s="28"/>
      <c r="I2041" s="28"/>
    </row>
    <row r="2042" spans="6:9" x14ac:dyDescent="0.25">
      <c r="F2042" s="28"/>
      <c r="I2042" s="28"/>
    </row>
    <row r="2043" spans="6:9" x14ac:dyDescent="0.25">
      <c r="F2043" s="28"/>
      <c r="I2043" s="28"/>
    </row>
    <row r="2044" spans="6:9" x14ac:dyDescent="0.25">
      <c r="F2044" s="28"/>
      <c r="I2044" s="28"/>
    </row>
    <row r="2045" spans="6:9" x14ac:dyDescent="0.25">
      <c r="F2045" s="28"/>
      <c r="I2045" s="28"/>
    </row>
    <row r="2046" spans="6:9" x14ac:dyDescent="0.25">
      <c r="F2046" s="28"/>
      <c r="I2046" s="28"/>
    </row>
    <row r="2047" spans="6:9" x14ac:dyDescent="0.25">
      <c r="F2047" s="28"/>
      <c r="I2047" s="28"/>
    </row>
    <row r="2048" spans="6:9" x14ac:dyDescent="0.25">
      <c r="F2048" s="28"/>
      <c r="I2048" s="28"/>
    </row>
    <row r="2049" spans="6:9" x14ac:dyDescent="0.25">
      <c r="F2049" s="28"/>
      <c r="I2049" s="28"/>
    </row>
    <row r="2050" spans="6:9" x14ac:dyDescent="0.25">
      <c r="F2050" s="28"/>
      <c r="I2050" s="28"/>
    </row>
    <row r="2051" spans="6:9" x14ac:dyDescent="0.25">
      <c r="F2051" s="28"/>
      <c r="I2051" s="28"/>
    </row>
    <row r="2052" spans="6:9" x14ac:dyDescent="0.25">
      <c r="F2052" s="28"/>
      <c r="I2052" s="28"/>
    </row>
    <row r="2053" spans="6:9" x14ac:dyDescent="0.25">
      <c r="F2053" s="28"/>
      <c r="I2053" s="28"/>
    </row>
    <row r="2054" spans="6:9" x14ac:dyDescent="0.25">
      <c r="F2054" s="28"/>
      <c r="I2054" s="28"/>
    </row>
    <row r="2055" spans="6:9" x14ac:dyDescent="0.25">
      <c r="F2055" s="28"/>
      <c r="I2055" s="28"/>
    </row>
    <row r="2056" spans="6:9" x14ac:dyDescent="0.25">
      <c r="F2056" s="28"/>
      <c r="I2056" s="28"/>
    </row>
    <row r="2057" spans="6:9" x14ac:dyDescent="0.25">
      <c r="F2057" s="28"/>
      <c r="I2057" s="28"/>
    </row>
    <row r="2058" spans="6:9" x14ac:dyDescent="0.25">
      <c r="F2058" s="28"/>
      <c r="I2058" s="28"/>
    </row>
    <row r="2059" spans="6:9" x14ac:dyDescent="0.25">
      <c r="F2059" s="28"/>
      <c r="I2059" s="28"/>
    </row>
    <row r="2060" spans="6:9" x14ac:dyDescent="0.25">
      <c r="F2060" s="28"/>
      <c r="I2060" s="28"/>
    </row>
    <row r="2061" spans="6:9" x14ac:dyDescent="0.25">
      <c r="F2061" s="28"/>
      <c r="I2061" s="28"/>
    </row>
    <row r="2062" spans="6:9" x14ac:dyDescent="0.25">
      <c r="F2062" s="28"/>
      <c r="I2062" s="28"/>
    </row>
    <row r="2063" spans="6:9" x14ac:dyDescent="0.25">
      <c r="F2063" s="28"/>
      <c r="I2063" s="28"/>
    </row>
    <row r="2064" spans="6:9" x14ac:dyDescent="0.25">
      <c r="F2064" s="28"/>
      <c r="I2064" s="28"/>
    </row>
    <row r="2065" spans="6:9" x14ac:dyDescent="0.25">
      <c r="F2065" s="28"/>
      <c r="I2065" s="28"/>
    </row>
    <row r="2066" spans="6:9" x14ac:dyDescent="0.25">
      <c r="F2066" s="28"/>
      <c r="I2066" s="28"/>
    </row>
    <row r="2067" spans="6:9" x14ac:dyDescent="0.25">
      <c r="F2067" s="28"/>
      <c r="I2067" s="28"/>
    </row>
    <row r="2068" spans="6:9" x14ac:dyDescent="0.25">
      <c r="F2068" s="28"/>
      <c r="I2068" s="28"/>
    </row>
    <row r="2069" spans="6:9" x14ac:dyDescent="0.25">
      <c r="F2069" s="28"/>
      <c r="I2069" s="28"/>
    </row>
    <row r="2070" spans="6:9" x14ac:dyDescent="0.25">
      <c r="F2070" s="28"/>
      <c r="I2070" s="28"/>
    </row>
    <row r="2071" spans="6:9" x14ac:dyDescent="0.25">
      <c r="F2071" s="28"/>
      <c r="I2071" s="28"/>
    </row>
    <row r="2072" spans="6:9" x14ac:dyDescent="0.25">
      <c r="F2072" s="28"/>
      <c r="I2072" s="28"/>
    </row>
    <row r="2073" spans="6:9" x14ac:dyDescent="0.25">
      <c r="F2073" s="28"/>
      <c r="I2073" s="28"/>
    </row>
    <row r="2074" spans="6:9" x14ac:dyDescent="0.25">
      <c r="F2074" s="28"/>
      <c r="I2074" s="28"/>
    </row>
    <row r="2075" spans="6:9" x14ac:dyDescent="0.25">
      <c r="F2075" s="28"/>
      <c r="I2075" s="28"/>
    </row>
    <row r="2076" spans="6:9" x14ac:dyDescent="0.25">
      <c r="F2076" s="28"/>
      <c r="I2076" s="28"/>
    </row>
    <row r="2077" spans="6:9" x14ac:dyDescent="0.25">
      <c r="F2077" s="28"/>
      <c r="I2077" s="28"/>
    </row>
    <row r="2078" spans="6:9" x14ac:dyDescent="0.25">
      <c r="F2078" s="28"/>
      <c r="I2078" s="28"/>
    </row>
    <row r="2079" spans="6:9" x14ac:dyDescent="0.25">
      <c r="F2079" s="28"/>
      <c r="I2079" s="28"/>
    </row>
    <row r="2080" spans="6:9" x14ac:dyDescent="0.25">
      <c r="F2080" s="28"/>
      <c r="I2080" s="28"/>
    </row>
    <row r="2081" spans="6:9" x14ac:dyDescent="0.25">
      <c r="F2081" s="28"/>
      <c r="I2081" s="28"/>
    </row>
    <row r="2082" spans="6:9" x14ac:dyDescent="0.25">
      <c r="F2082" s="28"/>
      <c r="I2082" s="28"/>
    </row>
    <row r="2083" spans="6:9" x14ac:dyDescent="0.25">
      <c r="F2083" s="28"/>
      <c r="I2083" s="28"/>
    </row>
    <row r="2084" spans="6:9" x14ac:dyDescent="0.25">
      <c r="F2084" s="28"/>
      <c r="I2084" s="28"/>
    </row>
    <row r="2085" spans="6:9" x14ac:dyDescent="0.25">
      <c r="F2085" s="28"/>
      <c r="I2085" s="28"/>
    </row>
    <row r="2086" spans="6:9" x14ac:dyDescent="0.25">
      <c r="F2086" s="28"/>
      <c r="I2086" s="28"/>
    </row>
    <row r="2087" spans="6:9" x14ac:dyDescent="0.25">
      <c r="F2087" s="28"/>
      <c r="I2087" s="28"/>
    </row>
    <row r="2088" spans="6:9" x14ac:dyDescent="0.25">
      <c r="F2088" s="28"/>
      <c r="I2088" s="28"/>
    </row>
    <row r="2089" spans="6:9" x14ac:dyDescent="0.25">
      <c r="F2089" s="28"/>
      <c r="I2089" s="28"/>
    </row>
    <row r="2090" spans="6:9" x14ac:dyDescent="0.25">
      <c r="F2090" s="28"/>
      <c r="I2090" s="28"/>
    </row>
    <row r="2091" spans="6:9" x14ac:dyDescent="0.25">
      <c r="F2091" s="28"/>
      <c r="I2091" s="28"/>
    </row>
    <row r="2092" spans="6:9" x14ac:dyDescent="0.25">
      <c r="F2092" s="28"/>
      <c r="I2092" s="28"/>
    </row>
    <row r="2093" spans="6:9" x14ac:dyDescent="0.25">
      <c r="F2093" s="28"/>
      <c r="I2093" s="28"/>
    </row>
    <row r="2094" spans="6:9" x14ac:dyDescent="0.25">
      <c r="F2094" s="28"/>
      <c r="I2094" s="28"/>
    </row>
    <row r="2095" spans="6:9" x14ac:dyDescent="0.25">
      <c r="F2095" s="28"/>
      <c r="I2095" s="28"/>
    </row>
    <row r="2096" spans="6:9" x14ac:dyDescent="0.25">
      <c r="F2096" s="28"/>
      <c r="I2096" s="28"/>
    </row>
    <row r="2097" spans="6:9" x14ac:dyDescent="0.25">
      <c r="F2097" s="28"/>
      <c r="I2097" s="28"/>
    </row>
    <row r="2098" spans="6:9" x14ac:dyDescent="0.25">
      <c r="F2098" s="28"/>
      <c r="I2098" s="28"/>
    </row>
    <row r="2099" spans="6:9" x14ac:dyDescent="0.25">
      <c r="F2099" s="28"/>
      <c r="I2099" s="28"/>
    </row>
    <row r="2100" spans="6:9" x14ac:dyDescent="0.25">
      <c r="F2100" s="28"/>
      <c r="I2100" s="28"/>
    </row>
    <row r="2101" spans="6:9" x14ac:dyDescent="0.25">
      <c r="F2101" s="28"/>
      <c r="I2101" s="28"/>
    </row>
    <row r="2102" spans="6:9" x14ac:dyDescent="0.25">
      <c r="F2102" s="28"/>
      <c r="I2102" s="28"/>
    </row>
    <row r="2103" spans="6:9" x14ac:dyDescent="0.25">
      <c r="F2103" s="28"/>
      <c r="I2103" s="28"/>
    </row>
    <row r="2104" spans="6:9" x14ac:dyDescent="0.25">
      <c r="F2104" s="28"/>
      <c r="I2104" s="28"/>
    </row>
    <row r="2105" spans="6:9" x14ac:dyDescent="0.25">
      <c r="F2105" s="28"/>
      <c r="I2105" s="28"/>
    </row>
    <row r="2106" spans="6:9" x14ac:dyDescent="0.25">
      <c r="F2106" s="28"/>
      <c r="I2106" s="28"/>
    </row>
    <row r="2107" spans="6:9" x14ac:dyDescent="0.25">
      <c r="F2107" s="28"/>
      <c r="I2107" s="28"/>
    </row>
    <row r="2108" spans="6:9" x14ac:dyDescent="0.25">
      <c r="F2108" s="28"/>
      <c r="I2108" s="28"/>
    </row>
    <row r="2109" spans="6:9" x14ac:dyDescent="0.25">
      <c r="F2109" s="28"/>
      <c r="I2109" s="28"/>
    </row>
    <row r="2110" spans="6:9" x14ac:dyDescent="0.25">
      <c r="F2110" s="28"/>
      <c r="I2110" s="28"/>
    </row>
    <row r="2111" spans="6:9" x14ac:dyDescent="0.25">
      <c r="F2111" s="28"/>
      <c r="I2111" s="28"/>
    </row>
    <row r="2112" spans="6:9" x14ac:dyDescent="0.25">
      <c r="F2112" s="28"/>
      <c r="I2112" s="28"/>
    </row>
    <row r="2113" spans="6:9" x14ac:dyDescent="0.25">
      <c r="F2113" s="28"/>
      <c r="I2113" s="28"/>
    </row>
    <row r="2114" spans="6:9" x14ac:dyDescent="0.25">
      <c r="F2114" s="28"/>
      <c r="I2114" s="28"/>
    </row>
    <row r="2115" spans="6:9" x14ac:dyDescent="0.25">
      <c r="F2115" s="28"/>
      <c r="I2115" s="28"/>
    </row>
    <row r="2116" spans="6:9" x14ac:dyDescent="0.25">
      <c r="F2116" s="28"/>
      <c r="I2116" s="28"/>
    </row>
    <row r="2117" spans="6:9" x14ac:dyDescent="0.25">
      <c r="F2117" s="28"/>
      <c r="I2117" s="28"/>
    </row>
    <row r="2118" spans="6:9" x14ac:dyDescent="0.25">
      <c r="F2118" s="28"/>
      <c r="I2118" s="28"/>
    </row>
    <row r="2119" spans="6:9" x14ac:dyDescent="0.25">
      <c r="F2119" s="28"/>
      <c r="I2119" s="28"/>
    </row>
    <row r="2120" spans="6:9" x14ac:dyDescent="0.25">
      <c r="F2120" s="28"/>
      <c r="I2120" s="28"/>
    </row>
    <row r="2121" spans="6:9" x14ac:dyDescent="0.25">
      <c r="F2121" s="28"/>
      <c r="I2121" s="28"/>
    </row>
    <row r="2122" spans="6:9" x14ac:dyDescent="0.25">
      <c r="F2122" s="28"/>
      <c r="I2122" s="28"/>
    </row>
    <row r="2123" spans="6:9" x14ac:dyDescent="0.25">
      <c r="F2123" s="28"/>
      <c r="I2123" s="28"/>
    </row>
    <row r="2124" spans="6:9" x14ac:dyDescent="0.25">
      <c r="F2124" s="28"/>
      <c r="I2124" s="28"/>
    </row>
    <row r="2125" spans="6:9" x14ac:dyDescent="0.25">
      <c r="F2125" s="28"/>
      <c r="I2125" s="28"/>
    </row>
    <row r="2126" spans="6:9" x14ac:dyDescent="0.25">
      <c r="F2126" s="28"/>
      <c r="I2126" s="28"/>
    </row>
    <row r="2127" spans="6:9" x14ac:dyDescent="0.25">
      <c r="F2127" s="28"/>
      <c r="I2127" s="28"/>
    </row>
    <row r="2128" spans="6:9" x14ac:dyDescent="0.25">
      <c r="F2128" s="28"/>
      <c r="I2128" s="28"/>
    </row>
    <row r="2129" spans="6:9" x14ac:dyDescent="0.25">
      <c r="F2129" s="28"/>
      <c r="I2129" s="28"/>
    </row>
    <row r="2130" spans="6:9" x14ac:dyDescent="0.25">
      <c r="F2130" s="28"/>
      <c r="I2130" s="28"/>
    </row>
    <row r="2131" spans="6:9" x14ac:dyDescent="0.25">
      <c r="F2131" s="28"/>
      <c r="I2131" s="28"/>
    </row>
    <row r="2132" spans="6:9" x14ac:dyDescent="0.25">
      <c r="F2132" s="28"/>
      <c r="I2132" s="28"/>
    </row>
    <row r="2133" spans="6:9" x14ac:dyDescent="0.25">
      <c r="F2133" s="28"/>
      <c r="I2133" s="28"/>
    </row>
    <row r="2134" spans="6:9" x14ac:dyDescent="0.25">
      <c r="F2134" s="28"/>
      <c r="I2134" s="28"/>
    </row>
    <row r="2135" spans="6:9" x14ac:dyDescent="0.25">
      <c r="F2135" s="28"/>
      <c r="I2135" s="28"/>
    </row>
    <row r="2136" spans="6:9" x14ac:dyDescent="0.25">
      <c r="F2136" s="28"/>
      <c r="I2136" s="28"/>
    </row>
    <row r="2137" spans="6:9" x14ac:dyDescent="0.25">
      <c r="F2137" s="28"/>
      <c r="I2137" s="28"/>
    </row>
    <row r="2138" spans="6:9" x14ac:dyDescent="0.25">
      <c r="F2138" s="28"/>
      <c r="I2138" s="28"/>
    </row>
    <row r="2139" spans="6:9" x14ac:dyDescent="0.25">
      <c r="F2139" s="28"/>
      <c r="I2139" s="28"/>
    </row>
    <row r="2140" spans="6:9" x14ac:dyDescent="0.25">
      <c r="F2140" s="28"/>
      <c r="I2140" s="28"/>
    </row>
    <row r="2141" spans="6:9" x14ac:dyDescent="0.25">
      <c r="F2141" s="28"/>
      <c r="I2141" s="28"/>
    </row>
    <row r="2142" spans="6:9" x14ac:dyDescent="0.25">
      <c r="F2142" s="28"/>
      <c r="I2142" s="28"/>
    </row>
    <row r="2143" spans="6:9" x14ac:dyDescent="0.25">
      <c r="F2143" s="28"/>
      <c r="I2143" s="28"/>
    </row>
    <row r="2144" spans="6:9" x14ac:dyDescent="0.25">
      <c r="F2144" s="28"/>
      <c r="I2144" s="28"/>
    </row>
    <row r="2145" spans="6:9" x14ac:dyDescent="0.25">
      <c r="F2145" s="28"/>
      <c r="I2145" s="28"/>
    </row>
    <row r="2146" spans="6:9" x14ac:dyDescent="0.25">
      <c r="F2146" s="28"/>
      <c r="I2146" s="28"/>
    </row>
    <row r="2147" spans="6:9" x14ac:dyDescent="0.25">
      <c r="F2147" s="28"/>
      <c r="I2147" s="28"/>
    </row>
    <row r="2148" spans="6:9" x14ac:dyDescent="0.25">
      <c r="F2148" s="28"/>
      <c r="I2148" s="28"/>
    </row>
    <row r="2149" spans="6:9" x14ac:dyDescent="0.25">
      <c r="F2149" s="28"/>
      <c r="I2149" s="28"/>
    </row>
    <row r="2150" spans="6:9" x14ac:dyDescent="0.25">
      <c r="F2150" s="28"/>
      <c r="I2150" s="28"/>
    </row>
    <row r="2151" spans="6:9" x14ac:dyDescent="0.25">
      <c r="F2151" s="28"/>
      <c r="I2151" s="28"/>
    </row>
    <row r="2152" spans="6:9" x14ac:dyDescent="0.25">
      <c r="F2152" s="28"/>
      <c r="I2152" s="28"/>
    </row>
    <row r="2153" spans="6:9" x14ac:dyDescent="0.25">
      <c r="F2153" s="28"/>
      <c r="I2153" s="28"/>
    </row>
    <row r="2154" spans="6:9" x14ac:dyDescent="0.25">
      <c r="F2154" s="28"/>
      <c r="I2154" s="28"/>
    </row>
    <row r="2155" spans="6:9" x14ac:dyDescent="0.25">
      <c r="F2155" s="28"/>
      <c r="I2155" s="28"/>
    </row>
    <row r="2156" spans="6:9" x14ac:dyDescent="0.25">
      <c r="F2156" s="28"/>
      <c r="I2156" s="28"/>
    </row>
    <row r="2157" spans="6:9" x14ac:dyDescent="0.25">
      <c r="F2157" s="28"/>
      <c r="I2157" s="28"/>
    </row>
    <row r="2158" spans="6:9" x14ac:dyDescent="0.25">
      <c r="F2158" s="28"/>
      <c r="I2158" s="28"/>
    </row>
    <row r="2159" spans="6:9" x14ac:dyDescent="0.25">
      <c r="F2159" s="28"/>
      <c r="I2159" s="28"/>
    </row>
    <row r="2160" spans="6:9" x14ac:dyDescent="0.25">
      <c r="F2160" s="28"/>
      <c r="I2160" s="28"/>
    </row>
    <row r="2161" spans="6:9" x14ac:dyDescent="0.25">
      <c r="F2161" s="28"/>
      <c r="I2161" s="28"/>
    </row>
    <row r="2162" spans="6:9" x14ac:dyDescent="0.25">
      <c r="F2162" s="28"/>
      <c r="I2162" s="28"/>
    </row>
    <row r="2163" spans="6:9" x14ac:dyDescent="0.25">
      <c r="F2163" s="28"/>
      <c r="I2163" s="28"/>
    </row>
    <row r="2164" spans="6:9" x14ac:dyDescent="0.25">
      <c r="F2164" s="28"/>
      <c r="I2164" s="28"/>
    </row>
    <row r="2165" spans="6:9" x14ac:dyDescent="0.25">
      <c r="F2165" s="28"/>
      <c r="I2165" s="28"/>
    </row>
    <row r="2166" spans="6:9" x14ac:dyDescent="0.25">
      <c r="F2166" s="28"/>
      <c r="I2166" s="28"/>
    </row>
    <row r="2167" spans="6:9" x14ac:dyDescent="0.25">
      <c r="F2167" s="28"/>
      <c r="I2167" s="28"/>
    </row>
    <row r="2168" spans="6:9" x14ac:dyDescent="0.25">
      <c r="F2168" s="28"/>
      <c r="I2168" s="28"/>
    </row>
    <row r="2169" spans="6:9" x14ac:dyDescent="0.25">
      <c r="F2169" s="28"/>
      <c r="I2169" s="28"/>
    </row>
    <row r="2170" spans="6:9" x14ac:dyDescent="0.25">
      <c r="F2170" s="28"/>
      <c r="I2170" s="28"/>
    </row>
    <row r="2171" spans="6:9" x14ac:dyDescent="0.25">
      <c r="F2171" s="28"/>
      <c r="I2171" s="28"/>
    </row>
    <row r="2172" spans="6:9" x14ac:dyDescent="0.25">
      <c r="F2172" s="28"/>
      <c r="I2172" s="28"/>
    </row>
    <row r="2173" spans="6:9" x14ac:dyDescent="0.25">
      <c r="F2173" s="28"/>
      <c r="I2173" s="28"/>
    </row>
    <row r="2174" spans="6:9" x14ac:dyDescent="0.25">
      <c r="F2174" s="28"/>
      <c r="I2174" s="28"/>
    </row>
    <row r="2175" spans="6:9" x14ac:dyDescent="0.25">
      <c r="F2175" s="28"/>
      <c r="I2175" s="28"/>
    </row>
    <row r="2176" spans="6:9" x14ac:dyDescent="0.25">
      <c r="F2176" s="28"/>
      <c r="I2176" s="28"/>
    </row>
    <row r="2177" spans="6:9" x14ac:dyDescent="0.25">
      <c r="F2177" s="28"/>
      <c r="I2177" s="28"/>
    </row>
    <row r="2178" spans="6:9" x14ac:dyDescent="0.25">
      <c r="F2178" s="28"/>
      <c r="I2178" s="28"/>
    </row>
    <row r="2179" spans="6:9" x14ac:dyDescent="0.25">
      <c r="F2179" s="28"/>
      <c r="I2179" s="28"/>
    </row>
    <row r="2180" spans="6:9" x14ac:dyDescent="0.25">
      <c r="F2180" s="28"/>
      <c r="I2180" s="28"/>
    </row>
    <row r="2181" spans="6:9" x14ac:dyDescent="0.25">
      <c r="F2181" s="28"/>
      <c r="I2181" s="28"/>
    </row>
    <row r="2182" spans="6:9" x14ac:dyDescent="0.25">
      <c r="F2182" s="28"/>
      <c r="I2182" s="28"/>
    </row>
    <row r="2183" spans="6:9" x14ac:dyDescent="0.25">
      <c r="F2183" s="28"/>
      <c r="I2183" s="28"/>
    </row>
    <row r="2184" spans="6:9" x14ac:dyDescent="0.25">
      <c r="F2184" s="28"/>
      <c r="I2184" s="28"/>
    </row>
    <row r="2185" spans="6:9" x14ac:dyDescent="0.25">
      <c r="F2185" s="28"/>
      <c r="I2185" s="28"/>
    </row>
    <row r="2186" spans="6:9" x14ac:dyDescent="0.25">
      <c r="F2186" s="28"/>
      <c r="I2186" s="28"/>
    </row>
    <row r="2187" spans="6:9" x14ac:dyDescent="0.25">
      <c r="F2187" s="28"/>
      <c r="I2187" s="28"/>
    </row>
    <row r="2188" spans="6:9" x14ac:dyDescent="0.25">
      <c r="F2188" s="28"/>
      <c r="I2188" s="28"/>
    </row>
    <row r="2189" spans="6:9" x14ac:dyDescent="0.25">
      <c r="F2189" s="28"/>
      <c r="I2189" s="28"/>
    </row>
    <row r="2190" spans="6:9" x14ac:dyDescent="0.25">
      <c r="F2190" s="28"/>
      <c r="I2190" s="28"/>
    </row>
    <row r="2191" spans="6:9" x14ac:dyDescent="0.25">
      <c r="F2191" s="28"/>
      <c r="I2191" s="28"/>
    </row>
    <row r="2192" spans="6:9" x14ac:dyDescent="0.25">
      <c r="F2192" s="28"/>
      <c r="I2192" s="28"/>
    </row>
    <row r="2193" spans="6:9" x14ac:dyDescent="0.25">
      <c r="F2193" s="28"/>
      <c r="I2193" s="28"/>
    </row>
    <row r="2194" spans="6:9" x14ac:dyDescent="0.25">
      <c r="F2194" s="28"/>
      <c r="I2194" s="28"/>
    </row>
    <row r="2195" spans="6:9" x14ac:dyDescent="0.25">
      <c r="F2195" s="28"/>
      <c r="I2195" s="28"/>
    </row>
    <row r="2196" spans="6:9" x14ac:dyDescent="0.25">
      <c r="F2196" s="28"/>
      <c r="I2196" s="28"/>
    </row>
    <row r="2197" spans="6:9" x14ac:dyDescent="0.25">
      <c r="F2197" s="28"/>
      <c r="I2197" s="28"/>
    </row>
    <row r="2198" spans="6:9" x14ac:dyDescent="0.25">
      <c r="F2198" s="28"/>
      <c r="I2198" s="28"/>
    </row>
    <row r="2199" spans="6:9" x14ac:dyDescent="0.25">
      <c r="F2199" s="28"/>
      <c r="I2199" s="28"/>
    </row>
    <row r="2200" spans="6:9" x14ac:dyDescent="0.25">
      <c r="F2200" s="28"/>
      <c r="I2200" s="28"/>
    </row>
    <row r="2201" spans="6:9" x14ac:dyDescent="0.25">
      <c r="F2201" s="28"/>
      <c r="I2201" s="28"/>
    </row>
    <row r="2202" spans="6:9" x14ac:dyDescent="0.25">
      <c r="F2202" s="28"/>
      <c r="I2202" s="28"/>
    </row>
    <row r="2203" spans="6:9" x14ac:dyDescent="0.25">
      <c r="F2203" s="28"/>
      <c r="I2203" s="28"/>
    </row>
    <row r="2204" spans="6:9" x14ac:dyDescent="0.25">
      <c r="F2204" s="28"/>
      <c r="I2204" s="28"/>
    </row>
    <row r="2205" spans="6:9" x14ac:dyDescent="0.25">
      <c r="F2205" s="28"/>
      <c r="I2205" s="28"/>
    </row>
    <row r="2206" spans="6:9" x14ac:dyDescent="0.25">
      <c r="F2206" s="28"/>
      <c r="I2206" s="28"/>
    </row>
    <row r="2207" spans="6:9" x14ac:dyDescent="0.25">
      <c r="F2207" s="28"/>
      <c r="I2207" s="28"/>
    </row>
    <row r="2208" spans="6:9" x14ac:dyDescent="0.25">
      <c r="F2208" s="28"/>
      <c r="I2208" s="28"/>
    </row>
    <row r="2209" spans="6:9" x14ac:dyDescent="0.25">
      <c r="F2209" s="28"/>
      <c r="I2209" s="28"/>
    </row>
    <row r="2210" spans="6:9" x14ac:dyDescent="0.25">
      <c r="F2210" s="28"/>
      <c r="I2210" s="28"/>
    </row>
    <row r="2211" spans="6:9" x14ac:dyDescent="0.25">
      <c r="F2211" s="28"/>
      <c r="I2211" s="28"/>
    </row>
    <row r="2212" spans="6:9" x14ac:dyDescent="0.25">
      <c r="F2212" s="28"/>
      <c r="I2212" s="28"/>
    </row>
    <row r="2213" spans="6:9" x14ac:dyDescent="0.25">
      <c r="F2213" s="28"/>
      <c r="I2213" s="28"/>
    </row>
    <row r="2214" spans="6:9" x14ac:dyDescent="0.25">
      <c r="F2214" s="28"/>
      <c r="I2214" s="28"/>
    </row>
    <row r="2215" spans="6:9" x14ac:dyDescent="0.25">
      <c r="F2215" s="28"/>
      <c r="I2215" s="28"/>
    </row>
    <row r="2216" spans="6:9" x14ac:dyDescent="0.25">
      <c r="F2216" s="28"/>
      <c r="I2216" s="28"/>
    </row>
    <row r="2217" spans="6:9" x14ac:dyDescent="0.25">
      <c r="F2217" s="28"/>
      <c r="I2217" s="28"/>
    </row>
    <row r="2218" spans="6:9" x14ac:dyDescent="0.25">
      <c r="F2218" s="28"/>
      <c r="I2218" s="28"/>
    </row>
    <row r="2219" spans="6:9" x14ac:dyDescent="0.25">
      <c r="F2219" s="28"/>
      <c r="I2219" s="28"/>
    </row>
    <row r="2220" spans="6:9" x14ac:dyDescent="0.25">
      <c r="F2220" s="28"/>
      <c r="I2220" s="28"/>
    </row>
    <row r="2221" spans="6:9" x14ac:dyDescent="0.25">
      <c r="F2221" s="28"/>
      <c r="I2221" s="28"/>
    </row>
    <row r="2222" spans="6:9" x14ac:dyDescent="0.25">
      <c r="F2222" s="28"/>
      <c r="I2222" s="28"/>
    </row>
    <row r="2223" spans="6:9" x14ac:dyDescent="0.25">
      <c r="F2223" s="28"/>
      <c r="I2223" s="28"/>
    </row>
    <row r="2224" spans="6:9" x14ac:dyDescent="0.25">
      <c r="F2224" s="28"/>
      <c r="I2224" s="28"/>
    </row>
    <row r="2225" spans="6:9" x14ac:dyDescent="0.25">
      <c r="F2225" s="28"/>
      <c r="I2225" s="28"/>
    </row>
    <row r="2226" spans="6:9" x14ac:dyDescent="0.25">
      <c r="F2226" s="28"/>
      <c r="I2226" s="28"/>
    </row>
    <row r="2227" spans="6:9" x14ac:dyDescent="0.25">
      <c r="F2227" s="28"/>
      <c r="I2227" s="28"/>
    </row>
    <row r="2228" spans="6:9" x14ac:dyDescent="0.25">
      <c r="F2228" s="28"/>
      <c r="I2228" s="28"/>
    </row>
    <row r="2229" spans="6:9" x14ac:dyDescent="0.25">
      <c r="F2229" s="28"/>
      <c r="I2229" s="28"/>
    </row>
    <row r="2230" spans="6:9" x14ac:dyDescent="0.25">
      <c r="F2230" s="28"/>
      <c r="I2230" s="28"/>
    </row>
    <row r="2231" spans="6:9" x14ac:dyDescent="0.25">
      <c r="F2231" s="28"/>
      <c r="I2231" s="28"/>
    </row>
    <row r="2232" spans="6:9" x14ac:dyDescent="0.25">
      <c r="F2232" s="28"/>
      <c r="I2232" s="28"/>
    </row>
    <row r="2233" spans="6:9" x14ac:dyDescent="0.25">
      <c r="F2233" s="28"/>
      <c r="I2233" s="28"/>
    </row>
    <row r="2234" spans="6:9" x14ac:dyDescent="0.25">
      <c r="F2234" s="28"/>
      <c r="I2234" s="28"/>
    </row>
    <row r="2235" spans="6:9" x14ac:dyDescent="0.25">
      <c r="F2235" s="28"/>
      <c r="I2235" s="28"/>
    </row>
    <row r="2236" spans="6:9" x14ac:dyDescent="0.25">
      <c r="F2236" s="28"/>
      <c r="I2236" s="28"/>
    </row>
    <row r="2237" spans="6:9" x14ac:dyDescent="0.25">
      <c r="F2237" s="28"/>
      <c r="I2237" s="28"/>
    </row>
    <row r="2238" spans="6:9" x14ac:dyDescent="0.25">
      <c r="F2238" s="28"/>
      <c r="I2238" s="28"/>
    </row>
    <row r="2239" spans="6:9" x14ac:dyDescent="0.25">
      <c r="F2239" s="28"/>
      <c r="I2239" s="28"/>
    </row>
    <row r="2240" spans="6:9" x14ac:dyDescent="0.25">
      <c r="F2240" s="28"/>
      <c r="I2240" s="28"/>
    </row>
    <row r="2241" spans="6:9" x14ac:dyDescent="0.25">
      <c r="F2241" s="28"/>
      <c r="I2241" s="28"/>
    </row>
    <row r="2242" spans="6:9" x14ac:dyDescent="0.25">
      <c r="F2242" s="28"/>
      <c r="I2242" s="28"/>
    </row>
    <row r="2243" spans="6:9" x14ac:dyDescent="0.25">
      <c r="F2243" s="28"/>
      <c r="I2243" s="28"/>
    </row>
    <row r="2244" spans="6:9" x14ac:dyDescent="0.25">
      <c r="F2244" s="28"/>
      <c r="I2244" s="28"/>
    </row>
    <row r="2245" spans="6:9" x14ac:dyDescent="0.25">
      <c r="F2245" s="28"/>
      <c r="I2245" s="28"/>
    </row>
    <row r="2246" spans="6:9" x14ac:dyDescent="0.25">
      <c r="F2246" s="28"/>
      <c r="I2246" s="28"/>
    </row>
    <row r="2247" spans="6:9" x14ac:dyDescent="0.25">
      <c r="F2247" s="28"/>
      <c r="I2247" s="28"/>
    </row>
    <row r="2248" spans="6:9" x14ac:dyDescent="0.25">
      <c r="F2248" s="28"/>
      <c r="I2248" s="28"/>
    </row>
    <row r="2249" spans="6:9" x14ac:dyDescent="0.25">
      <c r="F2249" s="28"/>
      <c r="I2249" s="28"/>
    </row>
    <row r="2250" spans="6:9" x14ac:dyDescent="0.25">
      <c r="F2250" s="28"/>
      <c r="I2250" s="28"/>
    </row>
    <row r="2251" spans="6:9" x14ac:dyDescent="0.25">
      <c r="F2251" s="28"/>
      <c r="I2251" s="28"/>
    </row>
    <row r="2252" spans="6:9" x14ac:dyDescent="0.25">
      <c r="F2252" s="28"/>
      <c r="I2252" s="28"/>
    </row>
    <row r="2253" spans="6:9" x14ac:dyDescent="0.25">
      <c r="F2253" s="28"/>
      <c r="I2253" s="28"/>
    </row>
    <row r="2254" spans="6:9" x14ac:dyDescent="0.25">
      <c r="F2254" s="28"/>
      <c r="I2254" s="28"/>
    </row>
    <row r="2255" spans="6:9" x14ac:dyDescent="0.25">
      <c r="F2255" s="28"/>
      <c r="I2255" s="28"/>
    </row>
    <row r="2256" spans="6:9" x14ac:dyDescent="0.25">
      <c r="F2256" s="28"/>
      <c r="I2256" s="28"/>
    </row>
    <row r="2257" spans="6:9" x14ac:dyDescent="0.25">
      <c r="F2257" s="28"/>
      <c r="I2257" s="28"/>
    </row>
    <row r="2258" spans="6:9" x14ac:dyDescent="0.25">
      <c r="F2258" s="28"/>
      <c r="I2258" s="28"/>
    </row>
    <row r="2259" spans="6:9" x14ac:dyDescent="0.25">
      <c r="F2259" s="28"/>
      <c r="I2259" s="28"/>
    </row>
    <row r="2260" spans="6:9" x14ac:dyDescent="0.25">
      <c r="F2260" s="28"/>
      <c r="I2260" s="28"/>
    </row>
    <row r="2261" spans="6:9" x14ac:dyDescent="0.25">
      <c r="F2261" s="28"/>
      <c r="I2261" s="28"/>
    </row>
    <row r="2262" spans="6:9" x14ac:dyDescent="0.25">
      <c r="F2262" s="28"/>
      <c r="I2262" s="28"/>
    </row>
    <row r="2263" spans="6:9" x14ac:dyDescent="0.25">
      <c r="F2263" s="28"/>
      <c r="I2263" s="28"/>
    </row>
    <row r="2264" spans="6:9" x14ac:dyDescent="0.25">
      <c r="F2264" s="28"/>
      <c r="I2264" s="28"/>
    </row>
    <row r="2265" spans="6:9" x14ac:dyDescent="0.25">
      <c r="F2265" s="28"/>
      <c r="I2265" s="28"/>
    </row>
    <row r="2266" spans="6:9" x14ac:dyDescent="0.25">
      <c r="F2266" s="28"/>
      <c r="I2266" s="28"/>
    </row>
    <row r="2267" spans="6:9" x14ac:dyDescent="0.25">
      <c r="F2267" s="28"/>
      <c r="I2267" s="28"/>
    </row>
    <row r="2268" spans="6:9" x14ac:dyDescent="0.25">
      <c r="F2268" s="28"/>
      <c r="I2268" s="28"/>
    </row>
    <row r="2269" spans="6:9" x14ac:dyDescent="0.25">
      <c r="F2269" s="28"/>
      <c r="I2269" s="28"/>
    </row>
    <row r="2270" spans="6:9" x14ac:dyDescent="0.25">
      <c r="F2270" s="28"/>
      <c r="I2270" s="28"/>
    </row>
    <row r="2271" spans="6:9" x14ac:dyDescent="0.25">
      <c r="F2271" s="28"/>
      <c r="I2271" s="28"/>
    </row>
    <row r="2272" spans="6:9" x14ac:dyDescent="0.25">
      <c r="F2272" s="28"/>
      <c r="I2272" s="28"/>
    </row>
    <row r="2273" spans="6:9" x14ac:dyDescent="0.25">
      <c r="F2273" s="28"/>
      <c r="I2273" s="28"/>
    </row>
    <row r="2274" spans="6:9" x14ac:dyDescent="0.25">
      <c r="F2274" s="28"/>
      <c r="I2274" s="28"/>
    </row>
    <row r="2275" spans="6:9" x14ac:dyDescent="0.25">
      <c r="F2275" s="28"/>
      <c r="I2275" s="28"/>
    </row>
    <row r="2276" spans="6:9" x14ac:dyDescent="0.25">
      <c r="F2276" s="28"/>
      <c r="I2276" s="28"/>
    </row>
    <row r="2277" spans="6:9" x14ac:dyDescent="0.25">
      <c r="F2277" s="28"/>
      <c r="I2277" s="28"/>
    </row>
    <row r="2278" spans="6:9" x14ac:dyDescent="0.25">
      <c r="F2278" s="28"/>
      <c r="I2278" s="28"/>
    </row>
    <row r="2279" spans="6:9" x14ac:dyDescent="0.25">
      <c r="F2279" s="28"/>
      <c r="I2279" s="28"/>
    </row>
    <row r="2280" spans="6:9" x14ac:dyDescent="0.25">
      <c r="F2280" s="28"/>
      <c r="I2280" s="28"/>
    </row>
    <row r="2281" spans="6:9" x14ac:dyDescent="0.25">
      <c r="F2281" s="28"/>
      <c r="I2281" s="28"/>
    </row>
    <row r="2282" spans="6:9" x14ac:dyDescent="0.25">
      <c r="F2282" s="28"/>
      <c r="I2282" s="28"/>
    </row>
    <row r="2283" spans="6:9" x14ac:dyDescent="0.25">
      <c r="F2283" s="28"/>
      <c r="I2283" s="28"/>
    </row>
    <row r="2284" spans="6:9" x14ac:dyDescent="0.25">
      <c r="F2284" s="28"/>
      <c r="I2284" s="28"/>
    </row>
    <row r="2285" spans="6:9" x14ac:dyDescent="0.25">
      <c r="F2285" s="28"/>
      <c r="I2285" s="28"/>
    </row>
    <row r="2286" spans="6:9" x14ac:dyDescent="0.25">
      <c r="F2286" s="28"/>
      <c r="I2286" s="28"/>
    </row>
    <row r="2287" spans="6:9" x14ac:dyDescent="0.25">
      <c r="F2287" s="28"/>
      <c r="I2287" s="28"/>
    </row>
    <row r="2288" spans="6:9" x14ac:dyDescent="0.25">
      <c r="F2288" s="28"/>
      <c r="I2288" s="28"/>
    </row>
    <row r="2289" spans="6:9" x14ac:dyDescent="0.25">
      <c r="F2289" s="28"/>
      <c r="I2289" s="28"/>
    </row>
    <row r="2290" spans="6:9" x14ac:dyDescent="0.25">
      <c r="F2290" s="28"/>
      <c r="I2290" s="28"/>
    </row>
    <row r="2291" spans="6:9" x14ac:dyDescent="0.25">
      <c r="F2291" s="28"/>
      <c r="I2291" s="28"/>
    </row>
    <row r="2292" spans="6:9" x14ac:dyDescent="0.25">
      <c r="F2292" s="28"/>
      <c r="I2292" s="28"/>
    </row>
    <row r="2293" spans="6:9" x14ac:dyDescent="0.25">
      <c r="F2293" s="28"/>
      <c r="I2293" s="28"/>
    </row>
    <row r="2294" spans="6:9" x14ac:dyDescent="0.25">
      <c r="F2294" s="28"/>
      <c r="I2294" s="28"/>
    </row>
    <row r="2295" spans="6:9" x14ac:dyDescent="0.25">
      <c r="F2295" s="28"/>
      <c r="I2295" s="28"/>
    </row>
    <row r="2296" spans="6:9" x14ac:dyDescent="0.25">
      <c r="F2296" s="28"/>
      <c r="I2296" s="28"/>
    </row>
    <row r="2297" spans="6:9" x14ac:dyDescent="0.25">
      <c r="F2297" s="28"/>
      <c r="I2297" s="28"/>
    </row>
    <row r="2298" spans="6:9" x14ac:dyDescent="0.25">
      <c r="F2298" s="28"/>
      <c r="I2298" s="28"/>
    </row>
    <row r="2299" spans="6:9" x14ac:dyDescent="0.25">
      <c r="F2299" s="28"/>
      <c r="I2299" s="28"/>
    </row>
    <row r="2300" spans="6:9" x14ac:dyDescent="0.25">
      <c r="F2300" s="28"/>
      <c r="I2300" s="28"/>
    </row>
    <row r="2301" spans="6:9" x14ac:dyDescent="0.25">
      <c r="F2301" s="28"/>
      <c r="I2301" s="28"/>
    </row>
    <row r="2302" spans="6:9" x14ac:dyDescent="0.25">
      <c r="F2302" s="28"/>
      <c r="I2302" s="28"/>
    </row>
    <row r="2303" spans="6:9" x14ac:dyDescent="0.25">
      <c r="F2303" s="28"/>
      <c r="I2303" s="28"/>
    </row>
    <row r="2304" spans="6:9" x14ac:dyDescent="0.25">
      <c r="F2304" s="28"/>
      <c r="I2304" s="28"/>
    </row>
    <row r="2305" spans="6:9" x14ac:dyDescent="0.25">
      <c r="F2305" s="28"/>
      <c r="I2305" s="28"/>
    </row>
    <row r="2306" spans="6:9" x14ac:dyDescent="0.25">
      <c r="F2306" s="28"/>
      <c r="I2306" s="28"/>
    </row>
    <row r="2307" spans="6:9" x14ac:dyDescent="0.25">
      <c r="F2307" s="28"/>
      <c r="I2307" s="28"/>
    </row>
    <row r="2308" spans="6:9" x14ac:dyDescent="0.25">
      <c r="F2308" s="28"/>
      <c r="I2308" s="28"/>
    </row>
    <row r="2309" spans="6:9" x14ac:dyDescent="0.25">
      <c r="F2309" s="28"/>
      <c r="I2309" s="28"/>
    </row>
    <row r="2310" spans="6:9" x14ac:dyDescent="0.25">
      <c r="F2310" s="28"/>
      <c r="I2310" s="28"/>
    </row>
    <row r="2311" spans="6:9" x14ac:dyDescent="0.25">
      <c r="F2311" s="28"/>
      <c r="I2311" s="28"/>
    </row>
    <row r="2312" spans="6:9" x14ac:dyDescent="0.25">
      <c r="F2312" s="28"/>
      <c r="I2312" s="28"/>
    </row>
    <row r="2313" spans="6:9" x14ac:dyDescent="0.25">
      <c r="F2313" s="28"/>
      <c r="I2313" s="28"/>
    </row>
    <row r="2314" spans="6:9" x14ac:dyDescent="0.25">
      <c r="F2314" s="28"/>
      <c r="I2314" s="28"/>
    </row>
    <row r="2315" spans="6:9" x14ac:dyDescent="0.25">
      <c r="F2315" s="28"/>
      <c r="I2315" s="28"/>
    </row>
    <row r="2316" spans="6:9" x14ac:dyDescent="0.25">
      <c r="F2316" s="28"/>
      <c r="I2316" s="28"/>
    </row>
    <row r="2317" spans="6:9" x14ac:dyDescent="0.25">
      <c r="F2317" s="28"/>
      <c r="I2317" s="28"/>
    </row>
    <row r="2318" spans="6:9" x14ac:dyDescent="0.25">
      <c r="F2318" s="28"/>
      <c r="I2318" s="28"/>
    </row>
    <row r="2319" spans="6:9" x14ac:dyDescent="0.25">
      <c r="F2319" s="28"/>
      <c r="I2319" s="28"/>
    </row>
    <row r="2320" spans="6:9" x14ac:dyDescent="0.25">
      <c r="F2320" s="28"/>
      <c r="I2320" s="28"/>
    </row>
    <row r="2321" spans="6:9" x14ac:dyDescent="0.25">
      <c r="F2321" s="28"/>
      <c r="I2321" s="28"/>
    </row>
    <row r="2322" spans="6:9" x14ac:dyDescent="0.25">
      <c r="F2322" s="28"/>
      <c r="I2322" s="28"/>
    </row>
    <row r="2323" spans="6:9" x14ac:dyDescent="0.25">
      <c r="F2323" s="28"/>
      <c r="I2323" s="28"/>
    </row>
    <row r="2324" spans="6:9" x14ac:dyDescent="0.25">
      <c r="F2324" s="28"/>
      <c r="I2324" s="28"/>
    </row>
    <row r="2325" spans="6:9" x14ac:dyDescent="0.25">
      <c r="F2325" s="28"/>
      <c r="I2325" s="28"/>
    </row>
    <row r="2326" spans="6:9" x14ac:dyDescent="0.25">
      <c r="F2326" s="28"/>
      <c r="I2326" s="28"/>
    </row>
    <row r="2327" spans="6:9" x14ac:dyDescent="0.25">
      <c r="F2327" s="28"/>
      <c r="I2327" s="28"/>
    </row>
    <row r="2328" spans="6:9" x14ac:dyDescent="0.25">
      <c r="F2328" s="28"/>
      <c r="I2328" s="28"/>
    </row>
    <row r="2329" spans="6:9" x14ac:dyDescent="0.25">
      <c r="F2329" s="28"/>
      <c r="I2329" s="28"/>
    </row>
    <row r="2330" spans="6:9" x14ac:dyDescent="0.25">
      <c r="F2330" s="28"/>
      <c r="I2330" s="28"/>
    </row>
    <row r="2331" spans="6:9" x14ac:dyDescent="0.25">
      <c r="F2331" s="28"/>
      <c r="I2331" s="28"/>
    </row>
    <row r="2332" spans="6:9" x14ac:dyDescent="0.25">
      <c r="F2332" s="28"/>
      <c r="I2332" s="28"/>
    </row>
    <row r="2333" spans="6:9" x14ac:dyDescent="0.25">
      <c r="F2333" s="28"/>
      <c r="I2333" s="28"/>
    </row>
    <row r="2334" spans="6:9" x14ac:dyDescent="0.25">
      <c r="F2334" s="28"/>
      <c r="I2334" s="28"/>
    </row>
    <row r="2335" spans="6:9" x14ac:dyDescent="0.25">
      <c r="F2335" s="28"/>
      <c r="I2335" s="28"/>
    </row>
    <row r="2336" spans="6:9" x14ac:dyDescent="0.25">
      <c r="F2336" s="28"/>
      <c r="I2336" s="28"/>
    </row>
    <row r="2337" spans="6:9" x14ac:dyDescent="0.25">
      <c r="F2337" s="28"/>
      <c r="I2337" s="28"/>
    </row>
    <row r="2338" spans="6:9" x14ac:dyDescent="0.25">
      <c r="F2338" s="28"/>
      <c r="I2338" s="28"/>
    </row>
    <row r="2339" spans="6:9" x14ac:dyDescent="0.25">
      <c r="F2339" s="28"/>
      <c r="I2339" s="28"/>
    </row>
    <row r="2340" spans="6:9" x14ac:dyDescent="0.25">
      <c r="F2340" s="28"/>
      <c r="I2340" s="28"/>
    </row>
    <row r="2341" spans="6:9" x14ac:dyDescent="0.25">
      <c r="F2341" s="28"/>
      <c r="I2341" s="28"/>
    </row>
    <row r="2342" spans="6:9" x14ac:dyDescent="0.25">
      <c r="F2342" s="28"/>
      <c r="I2342" s="28"/>
    </row>
    <row r="2343" spans="6:9" x14ac:dyDescent="0.25">
      <c r="F2343" s="28"/>
      <c r="I2343" s="28"/>
    </row>
    <row r="2344" spans="6:9" x14ac:dyDescent="0.25">
      <c r="F2344" s="28"/>
      <c r="I2344" s="28"/>
    </row>
    <row r="2345" spans="6:9" x14ac:dyDescent="0.25">
      <c r="F2345" s="28"/>
      <c r="I2345" s="28"/>
    </row>
    <row r="2346" spans="6:9" x14ac:dyDescent="0.25">
      <c r="F2346" s="28"/>
      <c r="I2346" s="28"/>
    </row>
    <row r="2347" spans="6:9" x14ac:dyDescent="0.25">
      <c r="F2347" s="28"/>
      <c r="I2347" s="28"/>
    </row>
    <row r="2348" spans="6:9" x14ac:dyDescent="0.25">
      <c r="F2348" s="28"/>
      <c r="I2348" s="28"/>
    </row>
    <row r="2349" spans="6:9" x14ac:dyDescent="0.25">
      <c r="F2349" s="28"/>
      <c r="I2349" s="28"/>
    </row>
    <row r="2350" spans="6:9" x14ac:dyDescent="0.25">
      <c r="F2350" s="28"/>
      <c r="I2350" s="28"/>
    </row>
    <row r="2351" spans="6:9" x14ac:dyDescent="0.25">
      <c r="F2351" s="28"/>
      <c r="I2351" s="28"/>
    </row>
    <row r="2352" spans="6:9" x14ac:dyDescent="0.25">
      <c r="F2352" s="28"/>
      <c r="I2352" s="28"/>
    </row>
    <row r="2353" spans="6:9" x14ac:dyDescent="0.25">
      <c r="F2353" s="28"/>
      <c r="I2353" s="28"/>
    </row>
    <row r="2354" spans="6:9" x14ac:dyDescent="0.25">
      <c r="F2354" s="28"/>
      <c r="I2354" s="28"/>
    </row>
    <row r="2355" spans="6:9" x14ac:dyDescent="0.25">
      <c r="F2355" s="28"/>
      <c r="I2355" s="28"/>
    </row>
    <row r="2356" spans="6:9" x14ac:dyDescent="0.25">
      <c r="F2356" s="28"/>
      <c r="I2356" s="28"/>
    </row>
    <row r="2357" spans="6:9" x14ac:dyDescent="0.25">
      <c r="F2357" s="28"/>
      <c r="I2357" s="28"/>
    </row>
    <row r="2358" spans="6:9" x14ac:dyDescent="0.25">
      <c r="F2358" s="28"/>
      <c r="I2358" s="28"/>
    </row>
    <row r="2359" spans="6:9" x14ac:dyDescent="0.25">
      <c r="F2359" s="28"/>
      <c r="I2359" s="28"/>
    </row>
    <row r="2360" spans="6:9" x14ac:dyDescent="0.25">
      <c r="F2360" s="28"/>
      <c r="I2360" s="28"/>
    </row>
    <row r="2361" spans="6:9" x14ac:dyDescent="0.25">
      <c r="F2361" s="28"/>
      <c r="I2361" s="28"/>
    </row>
    <row r="2362" spans="6:9" x14ac:dyDescent="0.25">
      <c r="F2362" s="28"/>
      <c r="I2362" s="28"/>
    </row>
    <row r="2363" spans="6:9" x14ac:dyDescent="0.25">
      <c r="F2363" s="28"/>
      <c r="I2363" s="28"/>
    </row>
    <row r="2364" spans="6:9" x14ac:dyDescent="0.25">
      <c r="F2364" s="28"/>
      <c r="I2364" s="28"/>
    </row>
    <row r="2365" spans="6:9" x14ac:dyDescent="0.25">
      <c r="F2365" s="28"/>
      <c r="I2365" s="28"/>
    </row>
    <row r="2366" spans="6:9" x14ac:dyDescent="0.25">
      <c r="F2366" s="28"/>
      <c r="I2366" s="28"/>
    </row>
    <row r="2367" spans="6:9" x14ac:dyDescent="0.25">
      <c r="F2367" s="28"/>
      <c r="I2367" s="28"/>
    </row>
    <row r="2368" spans="6:9" x14ac:dyDescent="0.25">
      <c r="F2368" s="28"/>
      <c r="I2368" s="28"/>
    </row>
    <row r="2369" spans="6:9" x14ac:dyDescent="0.25">
      <c r="F2369" s="28"/>
      <c r="I2369" s="28"/>
    </row>
    <row r="2370" spans="6:9" x14ac:dyDescent="0.25">
      <c r="F2370" s="28"/>
      <c r="I2370" s="28"/>
    </row>
    <row r="2371" spans="6:9" x14ac:dyDescent="0.25">
      <c r="F2371" s="28"/>
      <c r="I2371" s="28"/>
    </row>
    <row r="2372" spans="6:9" x14ac:dyDescent="0.25">
      <c r="F2372" s="28"/>
      <c r="I2372" s="28"/>
    </row>
    <row r="2373" spans="6:9" x14ac:dyDescent="0.25">
      <c r="F2373" s="28"/>
      <c r="I2373" s="28"/>
    </row>
    <row r="2374" spans="6:9" x14ac:dyDescent="0.25">
      <c r="F2374" s="28"/>
      <c r="I2374" s="28"/>
    </row>
    <row r="2375" spans="6:9" x14ac:dyDescent="0.25">
      <c r="F2375" s="28"/>
      <c r="I2375" s="28"/>
    </row>
    <row r="2376" spans="6:9" x14ac:dyDescent="0.25">
      <c r="F2376" s="28"/>
      <c r="I2376" s="28"/>
    </row>
    <row r="2377" spans="6:9" x14ac:dyDescent="0.25">
      <c r="F2377" s="28"/>
      <c r="I2377" s="28"/>
    </row>
    <row r="2378" spans="6:9" x14ac:dyDescent="0.25">
      <c r="F2378" s="28"/>
      <c r="I2378" s="28"/>
    </row>
    <row r="2379" spans="6:9" x14ac:dyDescent="0.25">
      <c r="F2379" s="28"/>
      <c r="I2379" s="28"/>
    </row>
    <row r="2380" spans="6:9" x14ac:dyDescent="0.25">
      <c r="F2380" s="28"/>
      <c r="I2380" s="28"/>
    </row>
    <row r="2381" spans="6:9" x14ac:dyDescent="0.25">
      <c r="F2381" s="28"/>
      <c r="I2381" s="28"/>
    </row>
    <row r="2382" spans="6:9" x14ac:dyDescent="0.25">
      <c r="F2382" s="28"/>
      <c r="I2382" s="28"/>
    </row>
    <row r="2383" spans="6:9" x14ac:dyDescent="0.25">
      <c r="F2383" s="28"/>
      <c r="I2383" s="28"/>
    </row>
    <row r="2384" spans="6:9" x14ac:dyDescent="0.25">
      <c r="F2384" s="28"/>
      <c r="I2384" s="28"/>
    </row>
    <row r="2385" spans="6:9" x14ac:dyDescent="0.25">
      <c r="F2385" s="28"/>
      <c r="I2385" s="28"/>
    </row>
    <row r="2386" spans="6:9" x14ac:dyDescent="0.25">
      <c r="F2386" s="28"/>
      <c r="I2386" s="28"/>
    </row>
    <row r="2387" spans="6:9" x14ac:dyDescent="0.25">
      <c r="F2387" s="28"/>
      <c r="I2387" s="28"/>
    </row>
    <row r="2388" spans="6:9" x14ac:dyDescent="0.25">
      <c r="F2388" s="28"/>
      <c r="I2388" s="28"/>
    </row>
    <row r="2389" spans="6:9" x14ac:dyDescent="0.25">
      <c r="F2389" s="28"/>
      <c r="I2389" s="28"/>
    </row>
    <row r="2390" spans="6:9" x14ac:dyDescent="0.25">
      <c r="F2390" s="28"/>
      <c r="I2390" s="28"/>
    </row>
    <row r="2391" spans="6:9" x14ac:dyDescent="0.25">
      <c r="F2391" s="28"/>
      <c r="I2391" s="28"/>
    </row>
    <row r="2392" spans="6:9" x14ac:dyDescent="0.25">
      <c r="F2392" s="28"/>
      <c r="I2392" s="28"/>
    </row>
    <row r="2393" spans="6:9" x14ac:dyDescent="0.25">
      <c r="F2393" s="28"/>
      <c r="I2393" s="28"/>
    </row>
    <row r="2394" spans="6:9" x14ac:dyDescent="0.25">
      <c r="F2394" s="28"/>
      <c r="I2394" s="28"/>
    </row>
    <row r="2395" spans="6:9" x14ac:dyDescent="0.25">
      <c r="F2395" s="28"/>
      <c r="I2395" s="28"/>
    </row>
    <row r="2396" spans="6:9" x14ac:dyDescent="0.25">
      <c r="F2396" s="28"/>
      <c r="I2396" s="28"/>
    </row>
    <row r="2397" spans="6:9" x14ac:dyDescent="0.25">
      <c r="F2397" s="28"/>
      <c r="I2397" s="28"/>
    </row>
    <row r="2398" spans="6:9" x14ac:dyDescent="0.25">
      <c r="F2398" s="28"/>
      <c r="I2398" s="28"/>
    </row>
    <row r="2399" spans="6:9" x14ac:dyDescent="0.25">
      <c r="F2399" s="28"/>
      <c r="I2399" s="28"/>
    </row>
    <row r="2400" spans="6:9" x14ac:dyDescent="0.25">
      <c r="F2400" s="28"/>
      <c r="I2400" s="28"/>
    </row>
    <row r="2401" spans="6:9" x14ac:dyDescent="0.25">
      <c r="F2401" s="28"/>
      <c r="I2401" s="28"/>
    </row>
    <row r="2402" spans="6:9" x14ac:dyDescent="0.25">
      <c r="F2402" s="28"/>
      <c r="I2402" s="28"/>
    </row>
    <row r="2403" spans="6:9" x14ac:dyDescent="0.25">
      <c r="F2403" s="28"/>
      <c r="I2403" s="28"/>
    </row>
    <row r="2404" spans="6:9" x14ac:dyDescent="0.25">
      <c r="F2404" s="28"/>
      <c r="I2404" s="28"/>
    </row>
    <row r="2405" spans="6:9" x14ac:dyDescent="0.25">
      <c r="F2405" s="28"/>
      <c r="I2405" s="28"/>
    </row>
    <row r="2406" spans="6:9" x14ac:dyDescent="0.25">
      <c r="F2406" s="28"/>
      <c r="I2406" s="28"/>
    </row>
    <row r="2407" spans="6:9" x14ac:dyDescent="0.25">
      <c r="F2407" s="28"/>
      <c r="I2407" s="28"/>
    </row>
    <row r="2408" spans="6:9" x14ac:dyDescent="0.25">
      <c r="F2408" s="28"/>
      <c r="I2408" s="28"/>
    </row>
    <row r="2409" spans="6:9" x14ac:dyDescent="0.25">
      <c r="F2409" s="28"/>
      <c r="I2409" s="28"/>
    </row>
    <row r="2410" spans="6:9" x14ac:dyDescent="0.25">
      <c r="F2410" s="28"/>
      <c r="I2410" s="28"/>
    </row>
    <row r="2411" spans="6:9" x14ac:dyDescent="0.25">
      <c r="F2411" s="28"/>
      <c r="I2411" s="28"/>
    </row>
    <row r="2412" spans="6:9" x14ac:dyDescent="0.25">
      <c r="F2412" s="28"/>
      <c r="I2412" s="28"/>
    </row>
    <row r="2413" spans="6:9" x14ac:dyDescent="0.25">
      <c r="F2413" s="28"/>
      <c r="I2413" s="28"/>
    </row>
    <row r="2414" spans="6:9" x14ac:dyDescent="0.25">
      <c r="F2414" s="28"/>
      <c r="I2414" s="28"/>
    </row>
    <row r="2415" spans="6:9" x14ac:dyDescent="0.25">
      <c r="F2415" s="28"/>
      <c r="I2415" s="28"/>
    </row>
    <row r="2416" spans="6:9" x14ac:dyDescent="0.25">
      <c r="F2416" s="28"/>
      <c r="I2416" s="28"/>
    </row>
    <row r="2417" spans="6:9" x14ac:dyDescent="0.25">
      <c r="F2417" s="28"/>
      <c r="I2417" s="28"/>
    </row>
    <row r="2418" spans="6:9" x14ac:dyDescent="0.25">
      <c r="F2418" s="28"/>
      <c r="I2418" s="28"/>
    </row>
    <row r="2419" spans="6:9" x14ac:dyDescent="0.25">
      <c r="F2419" s="28"/>
      <c r="I2419" s="28"/>
    </row>
    <row r="2420" spans="6:9" x14ac:dyDescent="0.25">
      <c r="F2420" s="28"/>
      <c r="I2420" s="28"/>
    </row>
    <row r="2421" spans="6:9" x14ac:dyDescent="0.25">
      <c r="F2421" s="28"/>
      <c r="I2421" s="28"/>
    </row>
    <row r="2422" spans="6:9" x14ac:dyDescent="0.25">
      <c r="F2422" s="28"/>
      <c r="I2422" s="28"/>
    </row>
    <row r="2423" spans="6:9" x14ac:dyDescent="0.25">
      <c r="F2423" s="28"/>
      <c r="I2423" s="28"/>
    </row>
    <row r="2424" spans="6:9" x14ac:dyDescent="0.25">
      <c r="F2424" s="28"/>
      <c r="I2424" s="28"/>
    </row>
    <row r="2425" spans="6:9" x14ac:dyDescent="0.25">
      <c r="F2425" s="28"/>
      <c r="I2425" s="28"/>
    </row>
    <row r="2426" spans="6:9" x14ac:dyDescent="0.25">
      <c r="F2426" s="28"/>
      <c r="I2426" s="28"/>
    </row>
    <row r="2427" spans="6:9" x14ac:dyDescent="0.25">
      <c r="F2427" s="28"/>
      <c r="I2427" s="28"/>
    </row>
    <row r="2428" spans="6:9" x14ac:dyDescent="0.25">
      <c r="F2428" s="28"/>
      <c r="I2428" s="28"/>
    </row>
    <row r="2429" spans="6:9" x14ac:dyDescent="0.25">
      <c r="F2429" s="28"/>
      <c r="I2429" s="28"/>
    </row>
    <row r="2430" spans="6:9" x14ac:dyDescent="0.25">
      <c r="F2430" s="28"/>
      <c r="I2430" s="28"/>
    </row>
    <row r="2431" spans="6:9" x14ac:dyDescent="0.25">
      <c r="F2431" s="28"/>
      <c r="I2431" s="28"/>
    </row>
    <row r="2432" spans="6:9" x14ac:dyDescent="0.25">
      <c r="F2432" s="28"/>
      <c r="I2432" s="28"/>
    </row>
    <row r="2433" spans="6:9" x14ac:dyDescent="0.25">
      <c r="F2433" s="28"/>
      <c r="I2433" s="28"/>
    </row>
    <row r="2434" spans="6:9" x14ac:dyDescent="0.25">
      <c r="F2434" s="28"/>
      <c r="I2434" s="28"/>
    </row>
    <row r="2435" spans="6:9" x14ac:dyDescent="0.25">
      <c r="F2435" s="28"/>
      <c r="I2435" s="28"/>
    </row>
    <row r="2436" spans="6:9" x14ac:dyDescent="0.25">
      <c r="F2436" s="28"/>
      <c r="I2436" s="28"/>
    </row>
    <row r="2437" spans="6:9" x14ac:dyDescent="0.25">
      <c r="F2437" s="28"/>
      <c r="I2437" s="28"/>
    </row>
    <row r="2438" spans="6:9" x14ac:dyDescent="0.25">
      <c r="F2438" s="28"/>
      <c r="I2438" s="28"/>
    </row>
    <row r="2439" spans="6:9" x14ac:dyDescent="0.25">
      <c r="F2439" s="28"/>
      <c r="I2439" s="28"/>
    </row>
    <row r="2440" spans="6:9" x14ac:dyDescent="0.25">
      <c r="F2440" s="28"/>
      <c r="I2440" s="28"/>
    </row>
    <row r="2441" spans="6:9" x14ac:dyDescent="0.25">
      <c r="F2441" s="28"/>
      <c r="I2441" s="28"/>
    </row>
    <row r="2442" spans="6:9" x14ac:dyDescent="0.25">
      <c r="F2442" s="28"/>
      <c r="I2442" s="28"/>
    </row>
    <row r="2443" spans="6:9" x14ac:dyDescent="0.25">
      <c r="F2443" s="28"/>
      <c r="I2443" s="28"/>
    </row>
    <row r="2444" spans="6:9" x14ac:dyDescent="0.25">
      <c r="F2444" s="28"/>
      <c r="I2444" s="28"/>
    </row>
    <row r="2445" spans="6:9" x14ac:dyDescent="0.25">
      <c r="F2445" s="28"/>
      <c r="I2445" s="28"/>
    </row>
    <row r="2446" spans="6:9" x14ac:dyDescent="0.25">
      <c r="F2446" s="28"/>
      <c r="I2446" s="28"/>
    </row>
    <row r="2447" spans="6:9" x14ac:dyDescent="0.25">
      <c r="F2447" s="28"/>
      <c r="I2447" s="28"/>
    </row>
    <row r="2448" spans="6:9" x14ac:dyDescent="0.25">
      <c r="F2448" s="28"/>
      <c r="I2448" s="28"/>
    </row>
    <row r="2449" spans="6:9" x14ac:dyDescent="0.25">
      <c r="F2449" s="28"/>
      <c r="I2449" s="28"/>
    </row>
    <row r="2450" spans="6:9" x14ac:dyDescent="0.25">
      <c r="F2450" s="28"/>
      <c r="I2450" s="28"/>
    </row>
    <row r="2451" spans="6:9" x14ac:dyDescent="0.25">
      <c r="F2451" s="28"/>
      <c r="I2451" s="28"/>
    </row>
    <row r="2452" spans="6:9" x14ac:dyDescent="0.25">
      <c r="F2452" s="28"/>
      <c r="I2452" s="28"/>
    </row>
    <row r="2453" spans="6:9" x14ac:dyDescent="0.25">
      <c r="F2453" s="28"/>
      <c r="I2453" s="28"/>
    </row>
    <row r="2454" spans="6:9" x14ac:dyDescent="0.25">
      <c r="F2454" s="28"/>
      <c r="I2454" s="28"/>
    </row>
    <row r="2455" spans="6:9" x14ac:dyDescent="0.25">
      <c r="F2455" s="28"/>
      <c r="I2455" s="28"/>
    </row>
    <row r="2456" spans="6:9" x14ac:dyDescent="0.25">
      <c r="F2456" s="28"/>
      <c r="I2456" s="28"/>
    </row>
    <row r="2457" spans="6:9" x14ac:dyDescent="0.25">
      <c r="F2457" s="28"/>
      <c r="I2457" s="28"/>
    </row>
    <row r="2458" spans="6:9" x14ac:dyDescent="0.25">
      <c r="F2458" s="28"/>
      <c r="I2458" s="28"/>
    </row>
    <row r="2459" spans="6:9" x14ac:dyDescent="0.25">
      <c r="F2459" s="28"/>
      <c r="I2459" s="28"/>
    </row>
    <row r="2460" spans="6:9" x14ac:dyDescent="0.25">
      <c r="F2460" s="28"/>
      <c r="I2460" s="28"/>
    </row>
    <row r="2461" spans="6:9" x14ac:dyDescent="0.25">
      <c r="F2461" s="28"/>
      <c r="I2461" s="28"/>
    </row>
    <row r="2462" spans="6:9" x14ac:dyDescent="0.25">
      <c r="F2462" s="28"/>
      <c r="I2462" s="28"/>
    </row>
    <row r="2463" spans="6:9" x14ac:dyDescent="0.25">
      <c r="F2463" s="28"/>
      <c r="I2463" s="28"/>
    </row>
    <row r="2464" spans="6:9" x14ac:dyDescent="0.25">
      <c r="F2464" s="28"/>
      <c r="I2464" s="28"/>
    </row>
    <row r="2465" spans="6:9" x14ac:dyDescent="0.25">
      <c r="F2465" s="28"/>
      <c r="I2465" s="28"/>
    </row>
    <row r="2466" spans="6:9" x14ac:dyDescent="0.25">
      <c r="F2466" s="28"/>
      <c r="I2466" s="28"/>
    </row>
    <row r="2467" spans="6:9" x14ac:dyDescent="0.25">
      <c r="F2467" s="28"/>
      <c r="I2467" s="28"/>
    </row>
    <row r="2468" spans="6:9" x14ac:dyDescent="0.25">
      <c r="F2468" s="28"/>
      <c r="I2468" s="28"/>
    </row>
    <row r="2469" spans="6:9" x14ac:dyDescent="0.25">
      <c r="F2469" s="28"/>
      <c r="I2469" s="28"/>
    </row>
    <row r="2470" spans="6:9" x14ac:dyDescent="0.25">
      <c r="F2470" s="28"/>
      <c r="I2470" s="28"/>
    </row>
    <row r="2471" spans="6:9" x14ac:dyDescent="0.25">
      <c r="F2471" s="28"/>
      <c r="I2471" s="28"/>
    </row>
    <row r="2472" spans="6:9" x14ac:dyDescent="0.25">
      <c r="F2472" s="28"/>
      <c r="I2472" s="28"/>
    </row>
    <row r="2473" spans="6:9" x14ac:dyDescent="0.25">
      <c r="F2473" s="28"/>
      <c r="I2473" s="28"/>
    </row>
    <row r="2474" spans="6:9" x14ac:dyDescent="0.25">
      <c r="F2474" s="28"/>
      <c r="I2474" s="28"/>
    </row>
    <row r="2475" spans="6:9" x14ac:dyDescent="0.25">
      <c r="F2475" s="28"/>
      <c r="I2475" s="28"/>
    </row>
    <row r="2476" spans="6:9" x14ac:dyDescent="0.25">
      <c r="F2476" s="28"/>
      <c r="I2476" s="28"/>
    </row>
    <row r="2477" spans="6:9" x14ac:dyDescent="0.25">
      <c r="F2477" s="28"/>
      <c r="I2477" s="28"/>
    </row>
    <row r="2478" spans="6:9" x14ac:dyDescent="0.25">
      <c r="F2478" s="28"/>
      <c r="I2478" s="28"/>
    </row>
    <row r="2479" spans="6:9" x14ac:dyDescent="0.25">
      <c r="F2479" s="28"/>
      <c r="I2479" s="28"/>
    </row>
    <row r="2480" spans="6:9" x14ac:dyDescent="0.25">
      <c r="F2480" s="28"/>
      <c r="I2480" s="28"/>
    </row>
    <row r="2481" spans="6:9" x14ac:dyDescent="0.25">
      <c r="F2481" s="28"/>
      <c r="I2481" s="28"/>
    </row>
    <row r="2482" spans="6:9" x14ac:dyDescent="0.25">
      <c r="F2482" s="28"/>
      <c r="I2482" s="28"/>
    </row>
    <row r="2483" spans="6:9" x14ac:dyDescent="0.25">
      <c r="F2483" s="28"/>
      <c r="I2483" s="28"/>
    </row>
    <row r="2484" spans="6:9" x14ac:dyDescent="0.25">
      <c r="F2484" s="28"/>
      <c r="I2484" s="28"/>
    </row>
    <row r="2485" spans="6:9" x14ac:dyDescent="0.25">
      <c r="F2485" s="28"/>
      <c r="I2485" s="28"/>
    </row>
    <row r="2486" spans="6:9" x14ac:dyDescent="0.25">
      <c r="F2486" s="28"/>
      <c r="I2486" s="28"/>
    </row>
    <row r="2487" spans="6:9" x14ac:dyDescent="0.25">
      <c r="F2487" s="28"/>
      <c r="I2487" s="28"/>
    </row>
    <row r="2488" spans="6:9" x14ac:dyDescent="0.25">
      <c r="F2488" s="28"/>
      <c r="I2488" s="28"/>
    </row>
    <row r="2489" spans="6:9" x14ac:dyDescent="0.25">
      <c r="F2489" s="28"/>
      <c r="I2489" s="28"/>
    </row>
    <row r="2490" spans="6:9" x14ac:dyDescent="0.25">
      <c r="F2490" s="28"/>
      <c r="I2490" s="28"/>
    </row>
    <row r="2491" spans="6:9" x14ac:dyDescent="0.25">
      <c r="F2491" s="28"/>
      <c r="I2491" s="28"/>
    </row>
    <row r="2492" spans="6:9" x14ac:dyDescent="0.25">
      <c r="F2492" s="28"/>
      <c r="I2492" s="28"/>
    </row>
    <row r="2493" spans="6:9" x14ac:dyDescent="0.25">
      <c r="F2493" s="28"/>
      <c r="I2493" s="28"/>
    </row>
    <row r="2494" spans="6:9" x14ac:dyDescent="0.25">
      <c r="F2494" s="28"/>
      <c r="I2494" s="28"/>
    </row>
    <row r="2495" spans="6:9" x14ac:dyDescent="0.25">
      <c r="F2495" s="28"/>
      <c r="I2495" s="28"/>
    </row>
    <row r="2496" spans="6:9" x14ac:dyDescent="0.25">
      <c r="F2496" s="28"/>
      <c r="I2496" s="28"/>
    </row>
    <row r="2497" spans="6:9" x14ac:dyDescent="0.25">
      <c r="F2497" s="28"/>
      <c r="I2497" s="28"/>
    </row>
    <row r="2498" spans="6:9" x14ac:dyDescent="0.25">
      <c r="F2498" s="28"/>
      <c r="I2498" s="28"/>
    </row>
    <row r="2499" spans="6:9" x14ac:dyDescent="0.25">
      <c r="F2499" s="28"/>
      <c r="I2499" s="28"/>
    </row>
    <row r="2500" spans="6:9" x14ac:dyDescent="0.25">
      <c r="F2500" s="28"/>
      <c r="I2500" s="28"/>
    </row>
    <row r="2501" spans="6:9" x14ac:dyDescent="0.25">
      <c r="F2501" s="28"/>
      <c r="I2501" s="28"/>
    </row>
    <row r="2502" spans="6:9" x14ac:dyDescent="0.25">
      <c r="F2502" s="28"/>
      <c r="I2502" s="28"/>
    </row>
    <row r="2503" spans="6:9" x14ac:dyDescent="0.25">
      <c r="F2503" s="28"/>
      <c r="I2503" s="28"/>
    </row>
    <row r="2504" spans="6:9" x14ac:dyDescent="0.25">
      <c r="F2504" s="28"/>
      <c r="I2504" s="28"/>
    </row>
    <row r="2505" spans="6:9" x14ac:dyDescent="0.25">
      <c r="F2505" s="28"/>
      <c r="I2505" s="28"/>
    </row>
    <row r="2506" spans="6:9" x14ac:dyDescent="0.25">
      <c r="F2506" s="28"/>
      <c r="I2506" s="28"/>
    </row>
    <row r="2507" spans="6:9" x14ac:dyDescent="0.25">
      <c r="F2507" s="28"/>
      <c r="I2507" s="28"/>
    </row>
    <row r="2508" spans="6:9" x14ac:dyDescent="0.25">
      <c r="F2508" s="28"/>
      <c r="I2508" s="28"/>
    </row>
    <row r="2509" spans="6:9" x14ac:dyDescent="0.25">
      <c r="F2509" s="28"/>
      <c r="I2509" s="28"/>
    </row>
    <row r="2510" spans="6:9" x14ac:dyDescent="0.25">
      <c r="F2510" s="28"/>
      <c r="I2510" s="28"/>
    </row>
    <row r="2511" spans="6:9" x14ac:dyDescent="0.25">
      <c r="F2511" s="28"/>
      <c r="I2511" s="28"/>
    </row>
    <row r="2512" spans="6:9" x14ac:dyDescent="0.25">
      <c r="F2512" s="28"/>
      <c r="I2512" s="28"/>
    </row>
    <row r="2513" spans="6:9" x14ac:dyDescent="0.25">
      <c r="F2513" s="28"/>
      <c r="I2513" s="28"/>
    </row>
    <row r="2514" spans="6:9" x14ac:dyDescent="0.25">
      <c r="F2514" s="28"/>
      <c r="I2514" s="28"/>
    </row>
    <row r="2515" spans="6:9" x14ac:dyDescent="0.25">
      <c r="F2515" s="28"/>
      <c r="I2515" s="28"/>
    </row>
    <row r="2516" spans="6:9" x14ac:dyDescent="0.25">
      <c r="F2516" s="28"/>
      <c r="I2516" s="28"/>
    </row>
    <row r="2517" spans="6:9" x14ac:dyDescent="0.25">
      <c r="F2517" s="28"/>
      <c r="I2517" s="28"/>
    </row>
    <row r="2518" spans="6:9" x14ac:dyDescent="0.25">
      <c r="F2518" s="28"/>
      <c r="I2518" s="28"/>
    </row>
    <row r="2519" spans="6:9" x14ac:dyDescent="0.25">
      <c r="F2519" s="28"/>
      <c r="I2519" s="28"/>
    </row>
    <row r="2520" spans="6:9" x14ac:dyDescent="0.25">
      <c r="F2520" s="28"/>
      <c r="I2520" s="28"/>
    </row>
    <row r="2521" spans="6:9" x14ac:dyDescent="0.25">
      <c r="F2521" s="28"/>
      <c r="I2521" s="28"/>
    </row>
    <row r="2522" spans="6:9" x14ac:dyDescent="0.25">
      <c r="F2522" s="28"/>
      <c r="I2522" s="28"/>
    </row>
    <row r="2523" spans="6:9" x14ac:dyDescent="0.25">
      <c r="F2523" s="28"/>
      <c r="I2523" s="28"/>
    </row>
    <row r="2524" spans="6:9" x14ac:dyDescent="0.25">
      <c r="F2524" s="28"/>
      <c r="I2524" s="28"/>
    </row>
    <row r="2525" spans="6:9" x14ac:dyDescent="0.25">
      <c r="F2525" s="28"/>
      <c r="I2525" s="28"/>
    </row>
    <row r="2526" spans="6:9" x14ac:dyDescent="0.25">
      <c r="F2526" s="28"/>
      <c r="I2526" s="28"/>
    </row>
    <row r="2527" spans="6:9" x14ac:dyDescent="0.25">
      <c r="F2527" s="28"/>
      <c r="I2527" s="28"/>
    </row>
    <row r="2528" spans="6:9" x14ac:dyDescent="0.25">
      <c r="F2528" s="28"/>
      <c r="I2528" s="28"/>
    </row>
    <row r="2529" spans="6:9" x14ac:dyDescent="0.25">
      <c r="F2529" s="28"/>
      <c r="I2529" s="28"/>
    </row>
    <row r="2530" spans="6:9" x14ac:dyDescent="0.25">
      <c r="F2530" s="28"/>
      <c r="I2530" s="28"/>
    </row>
    <row r="2531" spans="6:9" x14ac:dyDescent="0.25">
      <c r="F2531" s="28"/>
      <c r="I2531" s="28"/>
    </row>
    <row r="2532" spans="6:9" x14ac:dyDescent="0.25">
      <c r="F2532" s="28"/>
      <c r="I2532" s="28"/>
    </row>
    <row r="2533" spans="6:9" x14ac:dyDescent="0.25">
      <c r="F2533" s="28"/>
      <c r="I2533" s="28"/>
    </row>
    <row r="2534" spans="6:9" x14ac:dyDescent="0.25">
      <c r="F2534" s="28"/>
      <c r="I2534" s="28"/>
    </row>
    <row r="2535" spans="6:9" x14ac:dyDescent="0.25">
      <c r="F2535" s="28"/>
      <c r="I2535" s="28"/>
    </row>
    <row r="2536" spans="6:9" x14ac:dyDescent="0.25">
      <c r="F2536" s="28"/>
      <c r="I2536" s="28"/>
    </row>
    <row r="2537" spans="6:9" x14ac:dyDescent="0.25">
      <c r="F2537" s="28"/>
      <c r="I2537" s="28"/>
    </row>
    <row r="2538" spans="6:9" x14ac:dyDescent="0.25">
      <c r="F2538" s="28"/>
      <c r="I2538" s="28"/>
    </row>
    <row r="2539" spans="6:9" x14ac:dyDescent="0.25">
      <c r="F2539" s="28"/>
      <c r="I2539" s="28"/>
    </row>
    <row r="2540" spans="6:9" x14ac:dyDescent="0.25">
      <c r="F2540" s="28"/>
      <c r="I2540" s="28"/>
    </row>
    <row r="2541" spans="6:9" x14ac:dyDescent="0.25">
      <c r="F2541" s="28"/>
      <c r="I2541" s="28"/>
    </row>
    <row r="2542" spans="6:9" x14ac:dyDescent="0.25">
      <c r="F2542" s="28"/>
      <c r="I2542" s="28"/>
    </row>
    <row r="2543" spans="6:9" x14ac:dyDescent="0.25">
      <c r="F2543" s="28"/>
      <c r="I2543" s="28"/>
    </row>
    <row r="2544" spans="6:9" x14ac:dyDescent="0.25">
      <c r="F2544" s="28"/>
      <c r="I2544" s="28"/>
    </row>
    <row r="2545" spans="6:9" x14ac:dyDescent="0.25">
      <c r="F2545" s="28"/>
      <c r="I2545" s="28"/>
    </row>
    <row r="2546" spans="6:9" x14ac:dyDescent="0.25">
      <c r="F2546" s="28"/>
      <c r="I2546" s="28"/>
    </row>
    <row r="2547" spans="6:9" x14ac:dyDescent="0.25">
      <c r="F2547" s="28"/>
      <c r="I2547" s="28"/>
    </row>
    <row r="2548" spans="6:9" x14ac:dyDescent="0.25">
      <c r="F2548" s="28"/>
      <c r="I2548" s="28"/>
    </row>
    <row r="2549" spans="6:9" x14ac:dyDescent="0.25">
      <c r="F2549" s="28"/>
      <c r="I2549" s="28"/>
    </row>
    <row r="2550" spans="6:9" x14ac:dyDescent="0.25">
      <c r="F2550" s="28"/>
      <c r="I2550" s="28"/>
    </row>
    <row r="2551" spans="6:9" x14ac:dyDescent="0.25">
      <c r="F2551" s="28"/>
      <c r="I2551" s="28"/>
    </row>
    <row r="2552" spans="6:9" x14ac:dyDescent="0.25">
      <c r="F2552" s="28"/>
      <c r="I2552" s="28"/>
    </row>
    <row r="2553" spans="6:9" x14ac:dyDescent="0.25">
      <c r="F2553" s="28"/>
      <c r="I2553" s="28"/>
    </row>
    <row r="2554" spans="6:9" x14ac:dyDescent="0.25">
      <c r="F2554" s="28"/>
      <c r="I2554" s="28"/>
    </row>
    <row r="2555" spans="6:9" x14ac:dyDescent="0.25">
      <c r="F2555" s="28"/>
      <c r="I2555" s="28"/>
    </row>
    <row r="2556" spans="6:9" x14ac:dyDescent="0.25">
      <c r="F2556" s="28"/>
      <c r="I2556" s="28"/>
    </row>
    <row r="2557" spans="6:9" x14ac:dyDescent="0.25">
      <c r="F2557" s="28"/>
      <c r="I2557" s="28"/>
    </row>
    <row r="2558" spans="6:9" x14ac:dyDescent="0.25">
      <c r="F2558" s="28"/>
      <c r="I2558" s="28"/>
    </row>
    <row r="2559" spans="6:9" x14ac:dyDescent="0.25">
      <c r="F2559" s="28"/>
      <c r="I2559" s="28"/>
    </row>
    <row r="2560" spans="6:9" x14ac:dyDescent="0.25">
      <c r="F2560" s="28"/>
      <c r="I2560" s="28"/>
    </row>
    <row r="2561" spans="6:9" x14ac:dyDescent="0.25">
      <c r="F2561" s="28"/>
      <c r="I2561" s="28"/>
    </row>
    <row r="2562" spans="6:9" x14ac:dyDescent="0.25">
      <c r="F2562" s="28"/>
      <c r="I2562" s="28"/>
    </row>
    <row r="2563" spans="6:9" x14ac:dyDescent="0.25">
      <c r="F2563" s="28"/>
      <c r="I2563" s="28"/>
    </row>
    <row r="2564" spans="6:9" x14ac:dyDescent="0.25">
      <c r="F2564" s="28"/>
      <c r="I2564" s="28"/>
    </row>
    <row r="2565" spans="6:9" x14ac:dyDescent="0.25">
      <c r="F2565" s="28"/>
      <c r="I2565" s="28"/>
    </row>
    <row r="2566" spans="6:9" x14ac:dyDescent="0.25">
      <c r="F2566" s="28"/>
      <c r="I2566" s="28"/>
    </row>
    <row r="2567" spans="6:9" x14ac:dyDescent="0.25">
      <c r="F2567" s="28"/>
      <c r="I2567" s="28"/>
    </row>
    <row r="2568" spans="6:9" x14ac:dyDescent="0.25">
      <c r="F2568" s="28"/>
      <c r="I2568" s="28"/>
    </row>
    <row r="2569" spans="6:9" x14ac:dyDescent="0.25">
      <c r="F2569" s="28"/>
      <c r="I2569" s="28"/>
    </row>
    <row r="2570" spans="6:9" x14ac:dyDescent="0.25">
      <c r="F2570" s="28"/>
      <c r="I2570" s="28"/>
    </row>
    <row r="2571" spans="6:9" x14ac:dyDescent="0.25">
      <c r="F2571" s="28"/>
      <c r="I2571" s="28"/>
    </row>
    <row r="2572" spans="6:9" x14ac:dyDescent="0.25">
      <c r="F2572" s="28"/>
      <c r="I2572" s="28"/>
    </row>
    <row r="2573" spans="6:9" x14ac:dyDescent="0.25">
      <c r="F2573" s="28"/>
      <c r="I2573" s="28"/>
    </row>
    <row r="2574" spans="6:9" x14ac:dyDescent="0.25">
      <c r="F2574" s="28"/>
      <c r="I2574" s="28"/>
    </row>
    <row r="2575" spans="6:9" x14ac:dyDescent="0.25">
      <c r="F2575" s="28"/>
      <c r="I2575" s="28"/>
    </row>
    <row r="2576" spans="6:9" x14ac:dyDescent="0.25">
      <c r="F2576" s="28"/>
      <c r="I2576" s="28"/>
    </row>
    <row r="2577" spans="6:9" x14ac:dyDescent="0.25">
      <c r="F2577" s="28"/>
      <c r="I2577" s="28"/>
    </row>
    <row r="2578" spans="6:9" x14ac:dyDescent="0.25">
      <c r="F2578" s="28"/>
      <c r="I2578" s="28"/>
    </row>
    <row r="2579" spans="6:9" x14ac:dyDescent="0.25">
      <c r="F2579" s="28"/>
      <c r="I2579" s="28"/>
    </row>
    <row r="2580" spans="6:9" x14ac:dyDescent="0.25">
      <c r="F2580" s="28"/>
      <c r="I2580" s="28"/>
    </row>
    <row r="2581" spans="6:9" x14ac:dyDescent="0.25">
      <c r="F2581" s="28"/>
      <c r="I2581" s="28"/>
    </row>
    <row r="2582" spans="6:9" x14ac:dyDescent="0.25">
      <c r="F2582" s="28"/>
      <c r="I2582" s="28"/>
    </row>
    <row r="2583" spans="6:9" x14ac:dyDescent="0.25">
      <c r="F2583" s="28"/>
      <c r="I2583" s="28"/>
    </row>
    <row r="2584" spans="6:9" x14ac:dyDescent="0.25">
      <c r="F2584" s="28"/>
      <c r="I2584" s="28"/>
    </row>
    <row r="2585" spans="6:9" x14ac:dyDescent="0.25">
      <c r="F2585" s="28"/>
      <c r="I2585" s="28"/>
    </row>
    <row r="2586" spans="6:9" x14ac:dyDescent="0.25">
      <c r="F2586" s="28"/>
      <c r="I2586" s="28"/>
    </row>
    <row r="2587" spans="6:9" x14ac:dyDescent="0.25">
      <c r="F2587" s="28"/>
      <c r="I2587" s="28"/>
    </row>
    <row r="2588" spans="6:9" x14ac:dyDescent="0.25">
      <c r="F2588" s="28"/>
      <c r="I2588" s="28"/>
    </row>
    <row r="2589" spans="6:9" x14ac:dyDescent="0.25">
      <c r="F2589" s="28"/>
      <c r="I2589" s="28"/>
    </row>
    <row r="2590" spans="6:9" x14ac:dyDescent="0.25">
      <c r="F2590" s="28"/>
      <c r="I2590" s="28"/>
    </row>
    <row r="2591" spans="6:9" x14ac:dyDescent="0.25">
      <c r="F2591" s="28"/>
      <c r="I2591" s="28"/>
    </row>
    <row r="2592" spans="6:9" x14ac:dyDescent="0.25">
      <c r="F2592" s="28"/>
      <c r="I2592" s="28"/>
    </row>
    <row r="2593" spans="6:9" x14ac:dyDescent="0.25">
      <c r="F2593" s="28"/>
      <c r="I2593" s="28"/>
    </row>
    <row r="2594" spans="6:9" x14ac:dyDescent="0.25">
      <c r="F2594" s="28"/>
      <c r="I2594" s="28"/>
    </row>
    <row r="2595" spans="6:9" x14ac:dyDescent="0.25">
      <c r="F2595" s="28"/>
      <c r="I2595" s="28"/>
    </row>
    <row r="2596" spans="6:9" x14ac:dyDescent="0.25">
      <c r="F2596" s="28"/>
      <c r="I2596" s="28"/>
    </row>
    <row r="2597" spans="6:9" x14ac:dyDescent="0.25">
      <c r="F2597" s="28"/>
      <c r="I2597" s="28"/>
    </row>
    <row r="2598" spans="6:9" x14ac:dyDescent="0.25">
      <c r="F2598" s="28"/>
      <c r="I2598" s="28"/>
    </row>
    <row r="2599" spans="6:9" x14ac:dyDescent="0.25">
      <c r="F2599" s="28"/>
      <c r="I2599" s="28"/>
    </row>
    <row r="2600" spans="6:9" x14ac:dyDescent="0.25">
      <c r="F2600" s="28"/>
      <c r="I2600" s="28"/>
    </row>
    <row r="2601" spans="6:9" x14ac:dyDescent="0.25">
      <c r="F2601" s="28"/>
      <c r="I2601" s="28"/>
    </row>
    <row r="2602" spans="6:9" x14ac:dyDescent="0.25">
      <c r="F2602" s="28"/>
      <c r="I2602" s="28"/>
    </row>
    <row r="2603" spans="6:9" x14ac:dyDescent="0.25">
      <c r="F2603" s="28"/>
      <c r="I2603" s="28"/>
    </row>
    <row r="2604" spans="6:9" x14ac:dyDescent="0.25">
      <c r="F2604" s="28"/>
      <c r="I2604" s="28"/>
    </row>
    <row r="2605" spans="6:9" x14ac:dyDescent="0.25">
      <c r="F2605" s="28"/>
      <c r="I2605" s="28"/>
    </row>
    <row r="2606" spans="6:9" x14ac:dyDescent="0.25">
      <c r="F2606" s="28"/>
      <c r="I2606" s="28"/>
    </row>
    <row r="2607" spans="6:9" x14ac:dyDescent="0.25">
      <c r="F2607" s="28"/>
      <c r="I2607" s="28"/>
    </row>
    <row r="2608" spans="6:9" x14ac:dyDescent="0.25">
      <c r="F2608" s="28"/>
      <c r="I2608" s="28"/>
    </row>
    <row r="2609" spans="6:9" x14ac:dyDescent="0.25">
      <c r="F2609" s="28"/>
      <c r="I2609" s="28"/>
    </row>
    <row r="2610" spans="6:9" x14ac:dyDescent="0.25">
      <c r="F2610" s="28"/>
      <c r="I2610" s="28"/>
    </row>
    <row r="2611" spans="6:9" x14ac:dyDescent="0.25">
      <c r="F2611" s="28"/>
      <c r="I2611" s="28"/>
    </row>
    <row r="2612" spans="6:9" x14ac:dyDescent="0.25">
      <c r="F2612" s="28"/>
      <c r="I2612" s="28"/>
    </row>
    <row r="2613" spans="6:9" x14ac:dyDescent="0.25">
      <c r="F2613" s="28"/>
      <c r="I2613" s="28"/>
    </row>
    <row r="2614" spans="6:9" x14ac:dyDescent="0.25">
      <c r="F2614" s="28"/>
      <c r="I2614" s="28"/>
    </row>
    <row r="2615" spans="6:9" x14ac:dyDescent="0.25">
      <c r="F2615" s="28"/>
      <c r="I2615" s="28"/>
    </row>
    <row r="2616" spans="6:9" x14ac:dyDescent="0.25">
      <c r="F2616" s="28"/>
      <c r="I2616" s="28"/>
    </row>
    <row r="2617" spans="6:9" x14ac:dyDescent="0.25">
      <c r="F2617" s="28"/>
      <c r="I2617" s="28"/>
    </row>
    <row r="2618" spans="6:9" x14ac:dyDescent="0.25">
      <c r="F2618" s="28"/>
      <c r="I2618" s="28"/>
    </row>
    <row r="2619" spans="6:9" x14ac:dyDescent="0.25">
      <c r="F2619" s="28"/>
      <c r="I2619" s="28"/>
    </row>
    <row r="2620" spans="6:9" x14ac:dyDescent="0.25">
      <c r="F2620" s="28"/>
      <c r="I2620" s="28"/>
    </row>
    <row r="2621" spans="6:9" x14ac:dyDescent="0.25">
      <c r="F2621" s="28"/>
      <c r="I2621" s="28"/>
    </row>
    <row r="2622" spans="6:9" x14ac:dyDescent="0.25">
      <c r="F2622" s="28"/>
      <c r="I2622" s="28"/>
    </row>
    <row r="2623" spans="6:9" x14ac:dyDescent="0.25">
      <c r="F2623" s="28"/>
      <c r="I2623" s="28"/>
    </row>
    <row r="2624" spans="6:9" x14ac:dyDescent="0.25">
      <c r="F2624" s="28"/>
      <c r="I2624" s="28"/>
    </row>
    <row r="2625" spans="6:9" x14ac:dyDescent="0.25">
      <c r="F2625" s="28"/>
      <c r="I2625" s="28"/>
    </row>
    <row r="2626" spans="6:9" x14ac:dyDescent="0.25">
      <c r="F2626" s="28"/>
      <c r="I2626" s="28"/>
    </row>
    <row r="2627" spans="6:9" x14ac:dyDescent="0.25">
      <c r="F2627" s="28"/>
      <c r="I2627" s="28"/>
    </row>
    <row r="2628" spans="6:9" x14ac:dyDescent="0.25">
      <c r="F2628" s="28"/>
      <c r="I2628" s="28"/>
    </row>
    <row r="2629" spans="6:9" x14ac:dyDescent="0.25">
      <c r="F2629" s="28"/>
      <c r="I2629" s="28"/>
    </row>
    <row r="2630" spans="6:9" x14ac:dyDescent="0.25">
      <c r="F2630" s="28"/>
      <c r="I2630" s="28"/>
    </row>
    <row r="2631" spans="6:9" x14ac:dyDescent="0.25">
      <c r="F2631" s="28"/>
      <c r="I2631" s="28"/>
    </row>
    <row r="2632" spans="6:9" x14ac:dyDescent="0.25">
      <c r="F2632" s="28"/>
      <c r="I2632" s="28"/>
    </row>
    <row r="2633" spans="6:9" x14ac:dyDescent="0.25">
      <c r="F2633" s="28"/>
      <c r="I2633" s="28"/>
    </row>
    <row r="2634" spans="6:9" x14ac:dyDescent="0.25">
      <c r="F2634" s="28"/>
      <c r="I2634" s="28"/>
    </row>
    <row r="2635" spans="6:9" x14ac:dyDescent="0.25">
      <c r="F2635" s="28"/>
      <c r="I2635" s="28"/>
    </row>
    <row r="2636" spans="6:9" x14ac:dyDescent="0.25">
      <c r="F2636" s="28"/>
      <c r="I2636" s="28"/>
    </row>
    <row r="2637" spans="6:9" x14ac:dyDescent="0.25">
      <c r="F2637" s="28"/>
      <c r="I2637" s="28"/>
    </row>
    <row r="2638" spans="6:9" x14ac:dyDescent="0.25">
      <c r="F2638" s="28"/>
      <c r="I2638" s="28"/>
    </row>
    <row r="2639" spans="6:9" x14ac:dyDescent="0.25">
      <c r="F2639" s="28"/>
      <c r="I2639" s="28"/>
    </row>
    <row r="2640" spans="6:9" x14ac:dyDescent="0.25">
      <c r="F2640" s="28"/>
      <c r="I2640" s="28"/>
    </row>
    <row r="2641" spans="6:9" x14ac:dyDescent="0.25">
      <c r="F2641" s="28"/>
      <c r="I2641" s="28"/>
    </row>
    <row r="2642" spans="6:9" x14ac:dyDescent="0.25">
      <c r="F2642" s="28"/>
      <c r="I2642" s="28"/>
    </row>
    <row r="2643" spans="6:9" x14ac:dyDescent="0.25">
      <c r="F2643" s="28"/>
      <c r="I2643" s="28"/>
    </row>
    <row r="2644" spans="6:9" x14ac:dyDescent="0.25">
      <c r="F2644" s="28"/>
      <c r="I2644" s="28"/>
    </row>
    <row r="2645" spans="6:9" x14ac:dyDescent="0.25">
      <c r="F2645" s="28"/>
      <c r="I2645" s="28"/>
    </row>
    <row r="2646" spans="6:9" x14ac:dyDescent="0.25">
      <c r="F2646" s="28"/>
      <c r="I2646" s="28"/>
    </row>
    <row r="2647" spans="6:9" x14ac:dyDescent="0.25">
      <c r="F2647" s="28"/>
      <c r="I2647" s="28"/>
    </row>
    <row r="2648" spans="6:9" x14ac:dyDescent="0.25">
      <c r="F2648" s="28"/>
      <c r="I2648" s="28"/>
    </row>
    <row r="2649" spans="6:9" x14ac:dyDescent="0.25">
      <c r="F2649" s="28"/>
      <c r="I2649" s="28"/>
    </row>
    <row r="2650" spans="6:9" x14ac:dyDescent="0.25">
      <c r="F2650" s="28"/>
      <c r="I2650" s="28"/>
    </row>
    <row r="2651" spans="6:9" x14ac:dyDescent="0.25">
      <c r="F2651" s="28"/>
      <c r="I2651" s="28"/>
    </row>
    <row r="2652" spans="6:9" x14ac:dyDescent="0.25">
      <c r="F2652" s="28"/>
      <c r="I2652" s="28"/>
    </row>
    <row r="2653" spans="6:9" x14ac:dyDescent="0.25">
      <c r="F2653" s="28"/>
      <c r="I2653" s="28"/>
    </row>
    <row r="2654" spans="6:9" x14ac:dyDescent="0.25">
      <c r="F2654" s="28"/>
      <c r="I2654" s="28"/>
    </row>
    <row r="2655" spans="6:9" x14ac:dyDescent="0.25">
      <c r="F2655" s="28"/>
      <c r="I2655" s="28"/>
    </row>
    <row r="2656" spans="6:9" x14ac:dyDescent="0.25">
      <c r="F2656" s="28"/>
      <c r="I2656" s="28"/>
    </row>
    <row r="2657" spans="6:9" x14ac:dyDescent="0.25">
      <c r="F2657" s="28"/>
      <c r="I2657" s="28"/>
    </row>
    <row r="2658" spans="6:9" x14ac:dyDescent="0.25">
      <c r="F2658" s="28"/>
      <c r="I2658" s="28"/>
    </row>
    <row r="2659" spans="6:9" x14ac:dyDescent="0.25">
      <c r="F2659" s="28"/>
      <c r="I2659" s="28"/>
    </row>
    <row r="2660" spans="6:9" x14ac:dyDescent="0.25">
      <c r="F2660" s="28"/>
      <c r="I2660" s="28"/>
    </row>
    <row r="2661" spans="6:9" x14ac:dyDescent="0.25">
      <c r="F2661" s="28"/>
      <c r="I2661" s="28"/>
    </row>
    <row r="2662" spans="6:9" x14ac:dyDescent="0.25">
      <c r="F2662" s="28"/>
      <c r="I2662" s="28"/>
    </row>
    <row r="2663" spans="6:9" x14ac:dyDescent="0.25">
      <c r="F2663" s="28"/>
      <c r="I2663" s="28"/>
    </row>
    <row r="2664" spans="6:9" x14ac:dyDescent="0.25">
      <c r="F2664" s="28"/>
      <c r="I2664" s="28"/>
    </row>
    <row r="2665" spans="6:9" x14ac:dyDescent="0.25">
      <c r="F2665" s="28"/>
      <c r="I2665" s="28"/>
    </row>
    <row r="2666" spans="6:9" x14ac:dyDescent="0.25">
      <c r="F2666" s="28"/>
      <c r="I2666" s="28"/>
    </row>
    <row r="2667" spans="6:9" x14ac:dyDescent="0.25">
      <c r="F2667" s="28"/>
      <c r="I2667" s="28"/>
    </row>
    <row r="2668" spans="6:9" x14ac:dyDescent="0.25">
      <c r="F2668" s="28"/>
      <c r="I2668" s="28"/>
    </row>
    <row r="2669" spans="6:9" x14ac:dyDescent="0.25">
      <c r="F2669" s="28"/>
      <c r="I2669" s="28"/>
    </row>
    <row r="2670" spans="6:9" x14ac:dyDescent="0.25">
      <c r="F2670" s="28"/>
      <c r="I2670" s="28"/>
    </row>
    <row r="2671" spans="6:9" x14ac:dyDescent="0.25">
      <c r="F2671" s="28"/>
      <c r="I2671" s="28"/>
    </row>
    <row r="2672" spans="6:9" x14ac:dyDescent="0.25">
      <c r="F2672" s="28"/>
      <c r="I2672" s="28"/>
    </row>
    <row r="2673" spans="6:9" x14ac:dyDescent="0.25">
      <c r="F2673" s="28"/>
      <c r="I2673" s="28"/>
    </row>
    <row r="2674" spans="6:9" x14ac:dyDescent="0.25">
      <c r="F2674" s="28"/>
      <c r="I2674" s="28"/>
    </row>
    <row r="2675" spans="6:9" x14ac:dyDescent="0.25">
      <c r="F2675" s="28"/>
      <c r="I2675" s="28"/>
    </row>
    <row r="2676" spans="6:9" x14ac:dyDescent="0.25">
      <c r="F2676" s="28"/>
      <c r="I2676" s="28"/>
    </row>
    <row r="2677" spans="6:9" x14ac:dyDescent="0.25">
      <c r="F2677" s="28"/>
      <c r="I2677" s="28"/>
    </row>
    <row r="2678" spans="6:9" x14ac:dyDescent="0.25">
      <c r="F2678" s="28"/>
      <c r="I2678" s="28"/>
    </row>
    <row r="2679" spans="6:9" x14ac:dyDescent="0.25">
      <c r="F2679" s="28"/>
      <c r="I2679" s="28"/>
    </row>
    <row r="2680" spans="6:9" x14ac:dyDescent="0.25">
      <c r="F2680" s="28"/>
      <c r="I2680" s="28"/>
    </row>
    <row r="2681" spans="6:9" x14ac:dyDescent="0.25">
      <c r="F2681" s="28"/>
      <c r="I2681" s="28"/>
    </row>
    <row r="2682" spans="6:9" x14ac:dyDescent="0.25">
      <c r="F2682" s="28"/>
      <c r="I2682" s="28"/>
    </row>
    <row r="2683" spans="6:9" x14ac:dyDescent="0.25">
      <c r="F2683" s="28"/>
      <c r="I2683" s="28"/>
    </row>
    <row r="2684" spans="6:9" x14ac:dyDescent="0.25">
      <c r="F2684" s="28"/>
      <c r="I2684" s="28"/>
    </row>
    <row r="2685" spans="6:9" x14ac:dyDescent="0.25">
      <c r="F2685" s="28"/>
      <c r="I2685" s="28"/>
    </row>
    <row r="2686" spans="6:9" x14ac:dyDescent="0.25">
      <c r="F2686" s="28"/>
      <c r="I2686" s="28"/>
    </row>
    <row r="2687" spans="6:9" x14ac:dyDescent="0.25">
      <c r="F2687" s="28"/>
      <c r="I2687" s="28"/>
    </row>
    <row r="2688" spans="6:9" x14ac:dyDescent="0.25">
      <c r="F2688" s="28"/>
      <c r="I2688" s="28"/>
    </row>
    <row r="2689" spans="6:9" x14ac:dyDescent="0.25">
      <c r="F2689" s="28"/>
      <c r="I2689" s="28"/>
    </row>
    <row r="2690" spans="6:9" x14ac:dyDescent="0.25">
      <c r="F2690" s="28"/>
      <c r="I2690" s="28"/>
    </row>
    <row r="2691" spans="6:9" x14ac:dyDescent="0.25">
      <c r="F2691" s="28"/>
      <c r="I2691" s="28"/>
    </row>
    <row r="2692" spans="6:9" x14ac:dyDescent="0.25">
      <c r="F2692" s="28"/>
      <c r="I2692" s="28"/>
    </row>
    <row r="2693" spans="6:9" x14ac:dyDescent="0.25">
      <c r="F2693" s="28"/>
      <c r="I2693" s="28"/>
    </row>
    <row r="2694" spans="6:9" x14ac:dyDescent="0.25">
      <c r="F2694" s="28"/>
      <c r="I2694" s="28"/>
    </row>
    <row r="2695" spans="6:9" x14ac:dyDescent="0.25">
      <c r="F2695" s="28"/>
      <c r="I2695" s="28"/>
    </row>
    <row r="2696" spans="6:9" x14ac:dyDescent="0.25">
      <c r="F2696" s="28"/>
      <c r="I2696" s="28"/>
    </row>
    <row r="2697" spans="6:9" x14ac:dyDescent="0.25">
      <c r="F2697" s="28"/>
      <c r="I2697" s="28"/>
    </row>
    <row r="2698" spans="6:9" x14ac:dyDescent="0.25">
      <c r="F2698" s="28"/>
      <c r="I2698" s="28"/>
    </row>
    <row r="2699" spans="6:9" x14ac:dyDescent="0.25">
      <c r="F2699" s="28"/>
      <c r="I2699" s="28"/>
    </row>
    <row r="2700" spans="6:9" x14ac:dyDescent="0.25">
      <c r="F2700" s="28"/>
      <c r="I2700" s="28"/>
    </row>
    <row r="2701" spans="6:9" x14ac:dyDescent="0.25">
      <c r="F2701" s="28"/>
      <c r="I2701" s="28"/>
    </row>
    <row r="2702" spans="6:9" x14ac:dyDescent="0.25">
      <c r="F2702" s="28"/>
      <c r="I2702" s="28"/>
    </row>
    <row r="2703" spans="6:9" x14ac:dyDescent="0.25">
      <c r="F2703" s="28"/>
      <c r="I2703" s="28"/>
    </row>
    <row r="2704" spans="6:9" x14ac:dyDescent="0.25">
      <c r="F2704" s="28"/>
      <c r="I2704" s="28"/>
    </row>
    <row r="2705" spans="6:9" x14ac:dyDescent="0.25">
      <c r="F2705" s="28"/>
      <c r="I2705" s="28"/>
    </row>
    <row r="2706" spans="6:9" x14ac:dyDescent="0.25">
      <c r="F2706" s="28"/>
      <c r="I2706" s="28"/>
    </row>
    <row r="2707" spans="6:9" x14ac:dyDescent="0.25">
      <c r="F2707" s="28"/>
      <c r="I2707" s="28"/>
    </row>
    <row r="2708" spans="6:9" x14ac:dyDescent="0.25">
      <c r="F2708" s="28"/>
      <c r="I2708" s="28"/>
    </row>
    <row r="2709" spans="6:9" x14ac:dyDescent="0.25">
      <c r="F2709" s="28"/>
      <c r="I2709" s="28"/>
    </row>
    <row r="2710" spans="6:9" x14ac:dyDescent="0.25">
      <c r="F2710" s="28"/>
      <c r="I2710" s="28"/>
    </row>
    <row r="2711" spans="6:9" x14ac:dyDescent="0.25">
      <c r="F2711" s="28"/>
      <c r="I2711" s="28"/>
    </row>
    <row r="2712" spans="6:9" x14ac:dyDescent="0.25">
      <c r="F2712" s="28"/>
      <c r="I2712" s="28"/>
    </row>
    <row r="2713" spans="6:9" x14ac:dyDescent="0.25">
      <c r="F2713" s="28"/>
      <c r="I2713" s="28"/>
    </row>
    <row r="2714" spans="6:9" x14ac:dyDescent="0.25">
      <c r="F2714" s="28"/>
      <c r="I2714" s="28"/>
    </row>
    <row r="2715" spans="6:9" x14ac:dyDescent="0.25">
      <c r="F2715" s="28"/>
      <c r="I2715" s="28"/>
    </row>
    <row r="2716" spans="6:9" x14ac:dyDescent="0.25">
      <c r="F2716" s="28"/>
      <c r="I2716" s="28"/>
    </row>
    <row r="2717" spans="6:9" x14ac:dyDescent="0.25">
      <c r="F2717" s="28"/>
      <c r="I2717" s="28"/>
    </row>
    <row r="2718" spans="6:9" x14ac:dyDescent="0.25">
      <c r="F2718" s="28"/>
      <c r="I2718" s="28"/>
    </row>
    <row r="2719" spans="6:9" x14ac:dyDescent="0.25">
      <c r="F2719" s="28"/>
      <c r="I2719" s="28"/>
    </row>
    <row r="2720" spans="6:9" x14ac:dyDescent="0.25">
      <c r="F2720" s="28"/>
      <c r="I2720" s="28"/>
    </row>
    <row r="2721" spans="6:9" x14ac:dyDescent="0.25">
      <c r="F2721" s="28"/>
      <c r="I2721" s="28"/>
    </row>
    <row r="2722" spans="6:9" x14ac:dyDescent="0.25">
      <c r="F2722" s="28"/>
      <c r="I2722" s="28"/>
    </row>
    <row r="2723" spans="6:9" x14ac:dyDescent="0.25">
      <c r="F2723" s="28"/>
      <c r="I2723" s="28"/>
    </row>
    <row r="2724" spans="6:9" x14ac:dyDescent="0.25">
      <c r="F2724" s="28"/>
      <c r="I2724" s="28"/>
    </row>
    <row r="2725" spans="6:9" x14ac:dyDescent="0.25">
      <c r="F2725" s="28"/>
      <c r="I2725" s="28"/>
    </row>
    <row r="2726" spans="6:9" x14ac:dyDescent="0.25">
      <c r="F2726" s="28"/>
      <c r="I2726" s="28"/>
    </row>
    <row r="2727" spans="6:9" x14ac:dyDescent="0.25">
      <c r="F2727" s="28"/>
      <c r="I2727" s="28"/>
    </row>
    <row r="2728" spans="6:9" x14ac:dyDescent="0.25">
      <c r="F2728" s="28"/>
      <c r="I2728" s="28"/>
    </row>
    <row r="2729" spans="6:9" x14ac:dyDescent="0.25">
      <c r="F2729" s="28"/>
      <c r="I2729" s="28"/>
    </row>
    <row r="2730" spans="6:9" x14ac:dyDescent="0.25">
      <c r="F2730" s="28"/>
      <c r="I2730" s="28"/>
    </row>
    <row r="2731" spans="6:9" x14ac:dyDescent="0.25">
      <c r="F2731" s="28"/>
      <c r="I2731" s="28"/>
    </row>
    <row r="2732" spans="6:9" x14ac:dyDescent="0.25">
      <c r="F2732" s="28"/>
      <c r="I2732" s="28"/>
    </row>
    <row r="2733" spans="6:9" x14ac:dyDescent="0.25">
      <c r="F2733" s="28"/>
      <c r="I2733" s="28"/>
    </row>
    <row r="2734" spans="6:9" x14ac:dyDescent="0.25">
      <c r="F2734" s="28"/>
      <c r="I2734" s="28"/>
    </row>
    <row r="2735" spans="6:9" x14ac:dyDescent="0.25">
      <c r="F2735" s="28"/>
      <c r="I2735" s="28"/>
    </row>
    <row r="2736" spans="6:9" x14ac:dyDescent="0.25">
      <c r="F2736" s="28"/>
      <c r="I2736" s="28"/>
    </row>
    <row r="2737" spans="6:9" x14ac:dyDescent="0.25">
      <c r="F2737" s="28"/>
      <c r="I2737" s="28"/>
    </row>
    <row r="2738" spans="6:9" x14ac:dyDescent="0.25">
      <c r="F2738" s="28"/>
      <c r="I2738" s="28"/>
    </row>
    <row r="2739" spans="6:9" x14ac:dyDescent="0.25">
      <c r="F2739" s="28"/>
      <c r="I2739" s="28"/>
    </row>
    <row r="2740" spans="6:9" x14ac:dyDescent="0.25">
      <c r="F2740" s="28"/>
      <c r="I2740" s="28"/>
    </row>
    <row r="2741" spans="6:9" x14ac:dyDescent="0.25">
      <c r="F2741" s="28"/>
      <c r="I2741" s="28"/>
    </row>
    <row r="2742" spans="6:9" x14ac:dyDescent="0.25">
      <c r="F2742" s="28"/>
      <c r="I2742" s="28"/>
    </row>
    <row r="2743" spans="6:9" x14ac:dyDescent="0.25">
      <c r="F2743" s="28"/>
      <c r="I2743" s="28"/>
    </row>
    <row r="2744" spans="6:9" x14ac:dyDescent="0.25">
      <c r="F2744" s="28"/>
      <c r="I2744" s="28"/>
    </row>
    <row r="2745" spans="6:9" x14ac:dyDescent="0.25">
      <c r="F2745" s="28"/>
      <c r="I2745" s="28"/>
    </row>
    <row r="2746" spans="6:9" x14ac:dyDescent="0.25">
      <c r="F2746" s="28"/>
      <c r="I2746" s="28"/>
    </row>
    <row r="2747" spans="6:9" x14ac:dyDescent="0.25">
      <c r="F2747" s="28"/>
      <c r="I2747" s="28"/>
    </row>
    <row r="2748" spans="6:9" x14ac:dyDescent="0.25">
      <c r="F2748" s="28"/>
      <c r="I2748" s="28"/>
    </row>
    <row r="2749" spans="6:9" x14ac:dyDescent="0.25">
      <c r="F2749" s="28"/>
      <c r="I2749" s="28"/>
    </row>
    <row r="2750" spans="6:9" x14ac:dyDescent="0.25">
      <c r="F2750" s="28"/>
      <c r="I2750" s="28"/>
    </row>
    <row r="2751" spans="6:9" x14ac:dyDescent="0.25">
      <c r="F2751" s="28"/>
      <c r="I2751" s="28"/>
    </row>
    <row r="2752" spans="6:9" x14ac:dyDescent="0.25">
      <c r="F2752" s="28"/>
      <c r="I2752" s="28"/>
    </row>
    <row r="2753" spans="6:9" x14ac:dyDescent="0.25">
      <c r="F2753" s="28"/>
      <c r="I2753" s="28"/>
    </row>
    <row r="2754" spans="6:9" x14ac:dyDescent="0.25">
      <c r="F2754" s="28"/>
      <c r="I2754" s="28"/>
    </row>
    <row r="2755" spans="6:9" x14ac:dyDescent="0.25">
      <c r="F2755" s="28"/>
      <c r="I2755" s="28"/>
    </row>
    <row r="2756" spans="6:9" x14ac:dyDescent="0.25">
      <c r="F2756" s="28"/>
      <c r="I2756" s="28"/>
    </row>
    <row r="2757" spans="6:9" x14ac:dyDescent="0.25">
      <c r="F2757" s="28"/>
      <c r="I2757" s="28"/>
    </row>
    <row r="2758" spans="6:9" x14ac:dyDescent="0.25">
      <c r="F2758" s="28"/>
      <c r="I2758" s="28"/>
    </row>
    <row r="2759" spans="6:9" x14ac:dyDescent="0.25">
      <c r="F2759" s="28"/>
      <c r="I2759" s="28"/>
    </row>
    <row r="2760" spans="6:9" x14ac:dyDescent="0.25">
      <c r="F2760" s="28"/>
      <c r="I2760" s="28"/>
    </row>
    <row r="2761" spans="6:9" x14ac:dyDescent="0.25">
      <c r="F2761" s="28"/>
      <c r="I2761" s="28"/>
    </row>
    <row r="2762" spans="6:9" x14ac:dyDescent="0.25">
      <c r="F2762" s="28"/>
      <c r="I2762" s="28"/>
    </row>
    <row r="2763" spans="6:9" x14ac:dyDescent="0.25">
      <c r="F2763" s="28"/>
      <c r="I2763" s="28"/>
    </row>
    <row r="2764" spans="6:9" x14ac:dyDescent="0.25">
      <c r="F2764" s="28"/>
      <c r="I2764" s="28"/>
    </row>
    <row r="2765" spans="6:9" x14ac:dyDescent="0.25">
      <c r="F2765" s="28"/>
      <c r="I2765" s="28"/>
    </row>
    <row r="2766" spans="6:9" x14ac:dyDescent="0.25">
      <c r="F2766" s="28"/>
      <c r="I2766" s="28"/>
    </row>
    <row r="2767" spans="6:9" x14ac:dyDescent="0.25">
      <c r="F2767" s="28"/>
      <c r="I2767" s="28"/>
    </row>
    <row r="2768" spans="6:9" x14ac:dyDescent="0.25">
      <c r="F2768" s="28"/>
      <c r="I2768" s="28"/>
    </row>
    <row r="2769" spans="6:9" x14ac:dyDescent="0.25">
      <c r="F2769" s="28"/>
      <c r="I2769" s="28"/>
    </row>
    <row r="2770" spans="6:9" x14ac:dyDescent="0.25">
      <c r="F2770" s="28"/>
      <c r="I2770" s="28"/>
    </row>
    <row r="2771" spans="6:9" x14ac:dyDescent="0.25">
      <c r="F2771" s="28"/>
      <c r="I2771" s="28"/>
    </row>
    <row r="2772" spans="6:9" x14ac:dyDescent="0.25">
      <c r="F2772" s="28"/>
      <c r="I2772" s="28"/>
    </row>
    <row r="2773" spans="6:9" x14ac:dyDescent="0.25">
      <c r="F2773" s="28"/>
      <c r="I2773" s="28"/>
    </row>
    <row r="2774" spans="6:9" x14ac:dyDescent="0.25">
      <c r="F2774" s="28"/>
      <c r="I2774" s="28"/>
    </row>
    <row r="2775" spans="6:9" x14ac:dyDescent="0.25">
      <c r="F2775" s="28"/>
      <c r="I2775" s="28"/>
    </row>
    <row r="2776" spans="6:9" x14ac:dyDescent="0.25">
      <c r="F2776" s="28"/>
      <c r="I2776" s="28"/>
    </row>
    <row r="2777" spans="6:9" x14ac:dyDescent="0.25">
      <c r="F2777" s="28"/>
      <c r="I2777" s="28"/>
    </row>
    <row r="2778" spans="6:9" x14ac:dyDescent="0.25">
      <c r="F2778" s="28"/>
      <c r="I2778" s="28"/>
    </row>
    <row r="2779" spans="6:9" x14ac:dyDescent="0.25">
      <c r="F2779" s="28"/>
      <c r="I2779" s="28"/>
    </row>
    <row r="2780" spans="6:9" x14ac:dyDescent="0.25">
      <c r="F2780" s="28"/>
      <c r="I2780" s="28"/>
    </row>
    <row r="2781" spans="6:9" x14ac:dyDescent="0.25">
      <c r="F2781" s="28"/>
      <c r="I2781" s="28"/>
    </row>
    <row r="2782" spans="6:9" x14ac:dyDescent="0.25">
      <c r="F2782" s="28"/>
      <c r="I2782" s="28"/>
    </row>
    <row r="2783" spans="6:9" x14ac:dyDescent="0.25">
      <c r="F2783" s="28"/>
      <c r="I2783" s="28"/>
    </row>
    <row r="2784" spans="6:9" x14ac:dyDescent="0.25">
      <c r="F2784" s="28"/>
      <c r="I2784" s="28"/>
    </row>
    <row r="2785" spans="6:9" x14ac:dyDescent="0.25">
      <c r="F2785" s="28"/>
      <c r="I2785" s="28"/>
    </row>
    <row r="2786" spans="6:9" x14ac:dyDescent="0.25">
      <c r="F2786" s="28"/>
      <c r="I2786" s="28"/>
    </row>
    <row r="2787" spans="6:9" x14ac:dyDescent="0.25">
      <c r="F2787" s="28"/>
      <c r="I2787" s="28"/>
    </row>
    <row r="2788" spans="6:9" x14ac:dyDescent="0.25">
      <c r="F2788" s="28"/>
      <c r="I2788" s="28"/>
    </row>
    <row r="2789" spans="6:9" x14ac:dyDescent="0.25">
      <c r="F2789" s="28"/>
      <c r="I2789" s="28"/>
    </row>
    <row r="2790" spans="6:9" x14ac:dyDescent="0.25">
      <c r="F2790" s="28"/>
      <c r="I2790" s="28"/>
    </row>
    <row r="2791" spans="6:9" x14ac:dyDescent="0.25">
      <c r="F2791" s="28"/>
      <c r="I2791" s="28"/>
    </row>
    <row r="2792" spans="6:9" x14ac:dyDescent="0.25">
      <c r="F2792" s="28"/>
      <c r="I2792" s="28"/>
    </row>
    <row r="2793" spans="6:9" x14ac:dyDescent="0.25">
      <c r="F2793" s="28"/>
      <c r="I2793" s="28"/>
    </row>
    <row r="2794" spans="6:9" x14ac:dyDescent="0.25">
      <c r="F2794" s="28"/>
      <c r="I2794" s="28"/>
    </row>
    <row r="2795" spans="6:9" x14ac:dyDescent="0.25">
      <c r="F2795" s="28"/>
      <c r="I2795" s="28"/>
    </row>
    <row r="2796" spans="6:9" x14ac:dyDescent="0.25">
      <c r="F2796" s="28"/>
      <c r="I2796" s="28"/>
    </row>
    <row r="2797" spans="6:9" x14ac:dyDescent="0.25">
      <c r="F2797" s="28"/>
      <c r="I2797" s="28"/>
    </row>
    <row r="2798" spans="6:9" x14ac:dyDescent="0.25">
      <c r="F2798" s="28"/>
      <c r="I2798" s="28"/>
    </row>
    <row r="2799" spans="6:9" x14ac:dyDescent="0.25">
      <c r="F2799" s="28"/>
      <c r="I2799" s="28"/>
    </row>
    <row r="2800" spans="6:9" x14ac:dyDescent="0.25">
      <c r="F2800" s="28"/>
      <c r="I2800" s="28"/>
    </row>
    <row r="2801" spans="6:9" x14ac:dyDescent="0.25">
      <c r="F2801" s="28"/>
      <c r="I2801" s="28"/>
    </row>
    <row r="2802" spans="6:9" x14ac:dyDescent="0.25">
      <c r="F2802" s="28"/>
      <c r="I2802" s="28"/>
    </row>
    <row r="2803" spans="6:9" x14ac:dyDescent="0.25">
      <c r="F2803" s="28"/>
      <c r="I2803" s="28"/>
    </row>
    <row r="2804" spans="6:9" x14ac:dyDescent="0.25">
      <c r="F2804" s="28"/>
      <c r="I2804" s="28"/>
    </row>
    <row r="2805" spans="6:9" x14ac:dyDescent="0.25">
      <c r="F2805" s="28"/>
      <c r="I2805" s="28"/>
    </row>
    <row r="2806" spans="6:9" x14ac:dyDescent="0.25">
      <c r="F2806" s="28"/>
      <c r="I2806" s="28"/>
    </row>
    <row r="2807" spans="6:9" x14ac:dyDescent="0.25">
      <c r="F2807" s="28"/>
      <c r="I2807" s="28"/>
    </row>
    <row r="2808" spans="6:9" x14ac:dyDescent="0.25">
      <c r="F2808" s="28"/>
      <c r="I2808" s="28"/>
    </row>
    <row r="2809" spans="6:9" x14ac:dyDescent="0.25">
      <c r="F2809" s="28"/>
      <c r="I2809" s="28"/>
    </row>
    <row r="2810" spans="6:9" x14ac:dyDescent="0.25">
      <c r="F2810" s="28"/>
      <c r="I2810" s="28"/>
    </row>
    <row r="2811" spans="6:9" x14ac:dyDescent="0.25">
      <c r="F2811" s="28"/>
      <c r="I2811" s="28"/>
    </row>
    <row r="2812" spans="6:9" x14ac:dyDescent="0.25">
      <c r="F2812" s="28"/>
      <c r="I2812" s="28"/>
    </row>
    <row r="2813" spans="6:9" x14ac:dyDescent="0.25">
      <c r="F2813" s="28"/>
      <c r="I2813" s="28"/>
    </row>
    <row r="2814" spans="6:9" x14ac:dyDescent="0.25">
      <c r="F2814" s="28"/>
      <c r="I2814" s="28"/>
    </row>
    <row r="2815" spans="6:9" x14ac:dyDescent="0.25">
      <c r="F2815" s="28"/>
      <c r="I2815" s="28"/>
    </row>
    <row r="2816" spans="6:9" x14ac:dyDescent="0.25">
      <c r="F2816" s="28"/>
      <c r="I2816" s="28"/>
    </row>
    <row r="2817" spans="6:9" x14ac:dyDescent="0.25">
      <c r="F2817" s="28"/>
      <c r="I2817" s="28"/>
    </row>
    <row r="2818" spans="6:9" x14ac:dyDescent="0.25">
      <c r="F2818" s="28"/>
      <c r="I2818" s="28"/>
    </row>
    <row r="2819" spans="6:9" x14ac:dyDescent="0.25">
      <c r="F2819" s="28"/>
      <c r="I2819" s="28"/>
    </row>
    <row r="2820" spans="6:9" x14ac:dyDescent="0.25">
      <c r="F2820" s="28"/>
      <c r="I2820" s="28"/>
    </row>
    <row r="2821" spans="6:9" x14ac:dyDescent="0.25">
      <c r="F2821" s="28"/>
      <c r="I2821" s="28"/>
    </row>
    <row r="2822" spans="6:9" x14ac:dyDescent="0.25">
      <c r="F2822" s="28"/>
      <c r="I2822" s="28"/>
    </row>
    <row r="2823" spans="6:9" x14ac:dyDescent="0.25">
      <c r="F2823" s="28"/>
      <c r="I2823" s="28"/>
    </row>
    <row r="2824" spans="6:9" x14ac:dyDescent="0.25">
      <c r="F2824" s="28"/>
      <c r="I2824" s="28"/>
    </row>
    <row r="2825" spans="6:9" x14ac:dyDescent="0.25">
      <c r="F2825" s="28"/>
      <c r="I2825" s="28"/>
    </row>
    <row r="2826" spans="6:9" x14ac:dyDescent="0.25">
      <c r="F2826" s="28"/>
      <c r="I2826" s="28"/>
    </row>
    <row r="2827" spans="6:9" x14ac:dyDescent="0.25">
      <c r="F2827" s="28"/>
      <c r="I2827" s="28"/>
    </row>
    <row r="2828" spans="6:9" x14ac:dyDescent="0.25">
      <c r="F2828" s="28"/>
      <c r="I2828" s="28"/>
    </row>
    <row r="2829" spans="6:9" x14ac:dyDescent="0.25">
      <c r="F2829" s="28"/>
      <c r="I2829" s="28"/>
    </row>
    <row r="2830" spans="6:9" x14ac:dyDescent="0.25">
      <c r="F2830" s="28"/>
      <c r="I2830" s="28"/>
    </row>
    <row r="2831" spans="6:9" x14ac:dyDescent="0.25">
      <c r="F2831" s="28"/>
      <c r="I2831" s="28"/>
    </row>
    <row r="2832" spans="6:9" x14ac:dyDescent="0.25">
      <c r="F2832" s="28"/>
      <c r="I2832" s="28"/>
    </row>
    <row r="2833" spans="6:9" x14ac:dyDescent="0.25">
      <c r="F2833" s="28"/>
      <c r="I2833" s="28"/>
    </row>
    <row r="2834" spans="6:9" x14ac:dyDescent="0.25">
      <c r="F2834" s="28"/>
      <c r="I2834" s="28"/>
    </row>
    <row r="2835" spans="6:9" x14ac:dyDescent="0.25">
      <c r="F2835" s="28"/>
      <c r="I2835" s="28"/>
    </row>
    <row r="2836" spans="6:9" x14ac:dyDescent="0.25">
      <c r="F2836" s="28"/>
      <c r="I2836" s="28"/>
    </row>
    <row r="2837" spans="6:9" x14ac:dyDescent="0.25">
      <c r="F2837" s="28"/>
      <c r="I2837" s="28"/>
    </row>
    <row r="2838" spans="6:9" x14ac:dyDescent="0.25">
      <c r="F2838" s="28"/>
      <c r="I2838" s="28"/>
    </row>
    <row r="2839" spans="6:9" x14ac:dyDescent="0.25">
      <c r="F2839" s="28"/>
      <c r="I2839" s="28"/>
    </row>
    <row r="2840" spans="6:9" x14ac:dyDescent="0.25">
      <c r="F2840" s="28"/>
      <c r="I2840" s="28"/>
    </row>
    <row r="2841" spans="6:9" x14ac:dyDescent="0.25">
      <c r="F2841" s="28"/>
      <c r="I2841" s="28"/>
    </row>
    <row r="2842" spans="6:9" x14ac:dyDescent="0.25">
      <c r="F2842" s="28"/>
      <c r="I2842" s="28"/>
    </row>
    <row r="2843" spans="6:9" x14ac:dyDescent="0.25">
      <c r="F2843" s="28"/>
      <c r="I2843" s="28"/>
    </row>
    <row r="2844" spans="6:9" x14ac:dyDescent="0.25">
      <c r="F2844" s="28"/>
      <c r="I2844" s="28"/>
    </row>
    <row r="2845" spans="6:9" x14ac:dyDescent="0.25">
      <c r="F2845" s="28"/>
      <c r="I2845" s="28"/>
    </row>
    <row r="2846" spans="6:9" x14ac:dyDescent="0.25">
      <c r="F2846" s="28"/>
      <c r="I2846" s="28"/>
    </row>
    <row r="2847" spans="6:9" x14ac:dyDescent="0.25">
      <c r="F2847" s="28"/>
      <c r="I2847" s="28"/>
    </row>
    <row r="2848" spans="6:9" x14ac:dyDescent="0.25">
      <c r="F2848" s="28"/>
      <c r="I2848" s="28"/>
    </row>
    <row r="2849" spans="6:9" x14ac:dyDescent="0.25">
      <c r="F2849" s="28"/>
      <c r="I2849" s="28"/>
    </row>
    <row r="2850" spans="6:9" x14ac:dyDescent="0.25">
      <c r="F2850" s="28"/>
      <c r="I2850" s="28"/>
    </row>
    <row r="2851" spans="6:9" x14ac:dyDescent="0.25">
      <c r="F2851" s="28"/>
      <c r="I2851" s="28"/>
    </row>
    <row r="2852" spans="6:9" x14ac:dyDescent="0.25">
      <c r="F2852" s="28"/>
      <c r="I2852" s="28"/>
    </row>
    <row r="2853" spans="6:9" x14ac:dyDescent="0.25">
      <c r="F2853" s="28"/>
      <c r="I2853" s="28"/>
    </row>
    <row r="2854" spans="6:9" x14ac:dyDescent="0.25">
      <c r="F2854" s="28"/>
      <c r="I2854" s="28"/>
    </row>
    <row r="2855" spans="6:9" x14ac:dyDescent="0.25">
      <c r="F2855" s="28"/>
      <c r="I2855" s="28"/>
    </row>
    <row r="2856" spans="6:9" x14ac:dyDescent="0.25">
      <c r="F2856" s="28"/>
      <c r="I2856" s="28"/>
    </row>
    <row r="2857" spans="6:9" x14ac:dyDescent="0.25">
      <c r="F2857" s="28"/>
      <c r="I2857" s="28"/>
    </row>
    <row r="2858" spans="6:9" x14ac:dyDescent="0.25">
      <c r="F2858" s="28"/>
      <c r="I2858" s="28"/>
    </row>
    <row r="2859" spans="6:9" x14ac:dyDescent="0.25">
      <c r="F2859" s="28"/>
      <c r="I2859" s="28"/>
    </row>
    <row r="2860" spans="6:9" x14ac:dyDescent="0.25">
      <c r="F2860" s="28"/>
      <c r="I2860" s="28"/>
    </row>
    <row r="2861" spans="6:9" x14ac:dyDescent="0.25">
      <c r="F2861" s="28"/>
      <c r="I2861" s="28"/>
    </row>
    <row r="2862" spans="6:9" x14ac:dyDescent="0.25">
      <c r="F2862" s="28"/>
      <c r="I2862" s="28"/>
    </row>
    <row r="2863" spans="6:9" x14ac:dyDescent="0.25">
      <c r="F2863" s="28"/>
      <c r="I2863" s="28"/>
    </row>
    <row r="2864" spans="6:9" x14ac:dyDescent="0.25">
      <c r="F2864" s="28"/>
      <c r="I2864" s="28"/>
    </row>
    <row r="2865" spans="6:9" x14ac:dyDescent="0.25">
      <c r="F2865" s="28"/>
      <c r="I2865" s="28"/>
    </row>
    <row r="2866" spans="6:9" x14ac:dyDescent="0.25">
      <c r="F2866" s="28"/>
      <c r="I2866" s="28"/>
    </row>
    <row r="2867" spans="6:9" x14ac:dyDescent="0.25">
      <c r="F2867" s="28"/>
      <c r="I2867" s="28"/>
    </row>
    <row r="2868" spans="6:9" x14ac:dyDescent="0.25">
      <c r="F2868" s="28"/>
      <c r="I2868" s="28"/>
    </row>
    <row r="2869" spans="6:9" x14ac:dyDescent="0.25">
      <c r="F2869" s="28"/>
      <c r="I2869" s="28"/>
    </row>
    <row r="2870" spans="6:9" x14ac:dyDescent="0.25">
      <c r="F2870" s="28"/>
      <c r="I2870" s="28"/>
    </row>
    <row r="2871" spans="6:9" x14ac:dyDescent="0.25">
      <c r="F2871" s="28"/>
      <c r="I2871" s="28"/>
    </row>
    <row r="2872" spans="6:9" x14ac:dyDescent="0.25">
      <c r="F2872" s="28"/>
      <c r="I2872" s="28"/>
    </row>
    <row r="2873" spans="6:9" x14ac:dyDescent="0.25">
      <c r="F2873" s="28"/>
      <c r="I2873" s="28"/>
    </row>
    <row r="2874" spans="6:9" x14ac:dyDescent="0.25">
      <c r="F2874" s="28"/>
      <c r="I2874" s="28"/>
    </row>
    <row r="2875" spans="6:9" x14ac:dyDescent="0.25">
      <c r="F2875" s="28"/>
      <c r="I2875" s="28"/>
    </row>
    <row r="2876" spans="6:9" x14ac:dyDescent="0.25">
      <c r="F2876" s="28"/>
      <c r="I2876" s="28"/>
    </row>
    <row r="2877" spans="6:9" x14ac:dyDescent="0.25">
      <c r="F2877" s="28"/>
      <c r="I2877" s="28"/>
    </row>
    <row r="2878" spans="6:9" x14ac:dyDescent="0.25">
      <c r="F2878" s="28"/>
      <c r="I2878" s="28"/>
    </row>
    <row r="2879" spans="6:9" x14ac:dyDescent="0.25">
      <c r="F2879" s="28"/>
      <c r="I2879" s="28"/>
    </row>
    <row r="2880" spans="6:9" x14ac:dyDescent="0.25">
      <c r="F2880" s="28"/>
      <c r="I2880" s="28"/>
    </row>
    <row r="2881" spans="6:9" x14ac:dyDescent="0.25">
      <c r="F2881" s="28"/>
      <c r="I2881" s="28"/>
    </row>
    <row r="2882" spans="6:9" x14ac:dyDescent="0.25">
      <c r="F2882" s="28"/>
      <c r="I2882" s="28"/>
    </row>
    <row r="2883" spans="6:9" x14ac:dyDescent="0.25">
      <c r="F2883" s="28"/>
      <c r="I2883" s="28"/>
    </row>
  </sheetData>
  <mergeCells count="10">
    <mergeCell ref="G3:J3"/>
    <mergeCell ref="A3:A4"/>
    <mergeCell ref="D3:F3"/>
    <mergeCell ref="B3:C4"/>
    <mergeCell ref="B11:C11"/>
    <mergeCell ref="B26:C26"/>
    <mergeCell ref="B33:C33"/>
    <mergeCell ref="B39:C39"/>
    <mergeCell ref="B44:C44"/>
    <mergeCell ref="B46:C46"/>
  </mergeCells>
  <phoneticPr fontId="3" type="noConversion"/>
  <conditionalFormatting sqref="C34:C38">
    <cfRule type="containsBlanks" dxfId="50" priority="8">
      <formula>LEN(TRIM(C34))=0</formula>
    </cfRule>
  </conditionalFormatting>
  <conditionalFormatting sqref="C28:D31 G28:G32 D34:E37 D40:E42 G40:H42">
    <cfRule type="containsBlanks" dxfId="49" priority="96">
      <formula>LEN(TRIM(C28))=0</formula>
    </cfRule>
  </conditionalFormatting>
  <conditionalFormatting sqref="C27:E27">
    <cfRule type="containsBlanks" dxfId="48" priority="201">
      <formula>LEN(TRIM(C27))=0</formula>
    </cfRule>
  </conditionalFormatting>
  <conditionalFormatting sqref="D14:D15">
    <cfRule type="containsBlanks" dxfId="47" priority="65">
      <formula>LEN(TRIM(D14))=0</formula>
    </cfRule>
  </conditionalFormatting>
  <conditionalFormatting sqref="D20">
    <cfRule type="containsBlanks" dxfId="46" priority="104">
      <formula>LEN(TRIM(D20))=0</formula>
    </cfRule>
  </conditionalFormatting>
  <conditionalFormatting sqref="D25">
    <cfRule type="containsBlanks" dxfId="45" priority="128">
      <formula>LEN(TRIM(D25))=0</formula>
    </cfRule>
  </conditionalFormatting>
  <conditionalFormatting sqref="D32">
    <cfRule type="containsBlanks" dxfId="44" priority="99">
      <formula>LEN(TRIM(D32))=0</formula>
    </cfRule>
  </conditionalFormatting>
  <conditionalFormatting sqref="D7:E9">
    <cfRule type="containsBlanks" dxfId="43" priority="64">
      <formula>LEN(TRIM(D7))=0</formula>
    </cfRule>
  </conditionalFormatting>
  <conditionalFormatting sqref="D12:E13 E14">
    <cfRule type="containsBlanks" dxfId="42" priority="262">
      <formula>LEN(TRIM(D12))=0</formula>
    </cfRule>
  </conditionalFormatting>
  <conditionalFormatting sqref="D17:E19">
    <cfRule type="containsBlanks" dxfId="41" priority="189">
      <formula>LEN(TRIM(D17))=0</formula>
    </cfRule>
  </conditionalFormatting>
  <conditionalFormatting sqref="D22:E24">
    <cfRule type="containsBlanks" dxfId="40" priority="116">
      <formula>LEN(TRIM(D22))=0</formula>
    </cfRule>
  </conditionalFormatting>
  <conditionalFormatting sqref="D45:E45 G45:H45">
    <cfRule type="containsBlanks" dxfId="39" priority="256">
      <formula>LEN(TRIM(D45))=0</formula>
    </cfRule>
  </conditionalFormatting>
  <conditionalFormatting sqref="D47:E51">
    <cfRule type="containsBlanks" dxfId="38" priority="93">
      <formula>LEN(TRIM(D47))=0</formula>
    </cfRule>
  </conditionalFormatting>
  <conditionalFormatting sqref="D54:E54">
    <cfRule type="containsBlanks" dxfId="37" priority="89">
      <formula>LEN(TRIM(D54))=0</formula>
    </cfRule>
  </conditionalFormatting>
  <conditionalFormatting sqref="D58:H58">
    <cfRule type="containsBlanks" dxfId="36" priority="11">
      <formula>LEN(TRIM(D58))=0</formula>
    </cfRule>
  </conditionalFormatting>
  <conditionalFormatting sqref="D55:I57">
    <cfRule type="containsBlanks" dxfId="35" priority="2">
      <formula>LEN(TRIM(D55))=0</formula>
    </cfRule>
  </conditionalFormatting>
  <conditionalFormatting sqref="F7 F10">
    <cfRule type="containsBlanks" dxfId="34" priority="20">
      <formula>LEN(TRIM(F7))=0</formula>
    </cfRule>
  </conditionalFormatting>
  <conditionalFormatting sqref="F12:F15">
    <cfRule type="containsBlanks" dxfId="33" priority="21">
      <formula>LEN(TRIM(F12))=0</formula>
    </cfRule>
  </conditionalFormatting>
  <conditionalFormatting sqref="F17:F20">
    <cfRule type="containsBlanks" dxfId="32" priority="19">
      <formula>LEN(TRIM(F17))=0</formula>
    </cfRule>
  </conditionalFormatting>
  <conditionalFormatting sqref="F22:F25">
    <cfRule type="containsBlanks" dxfId="31" priority="18">
      <formula>LEN(TRIM(F22))=0</formula>
    </cfRule>
  </conditionalFormatting>
  <conditionalFormatting sqref="F27:F32">
    <cfRule type="containsBlanks" dxfId="30" priority="17">
      <formula>LEN(TRIM(F27))=0</formula>
    </cfRule>
  </conditionalFormatting>
  <conditionalFormatting sqref="F34:F38">
    <cfRule type="containsBlanks" dxfId="29" priority="16">
      <formula>LEN(TRIM(F34))=0</formula>
    </cfRule>
  </conditionalFormatting>
  <conditionalFormatting sqref="F40:F43">
    <cfRule type="containsBlanks" dxfId="28" priority="15">
      <formula>LEN(TRIM(F40))=0</formula>
    </cfRule>
  </conditionalFormatting>
  <conditionalFormatting sqref="F45">
    <cfRule type="containsBlanks" dxfId="27" priority="12">
      <formula>LEN(TRIM(F45))=0</formula>
    </cfRule>
  </conditionalFormatting>
  <conditionalFormatting sqref="F47:F52">
    <cfRule type="containsBlanks" dxfId="26" priority="14">
      <formula>LEN(TRIM(F47))=0</formula>
    </cfRule>
  </conditionalFormatting>
  <conditionalFormatting sqref="F54">
    <cfRule type="containsBlanks" dxfId="25" priority="10">
      <formula>LEN(TRIM(F54))=0</formula>
    </cfRule>
  </conditionalFormatting>
  <conditionalFormatting sqref="F8:H9">
    <cfRule type="containsBlanks" dxfId="24" priority="7">
      <formula>LEN(TRIM(F8))=0</formula>
    </cfRule>
  </conditionalFormatting>
  <conditionalFormatting sqref="G14:G15">
    <cfRule type="containsBlanks" dxfId="23" priority="61">
      <formula>LEN(TRIM(G14))=0</formula>
    </cfRule>
  </conditionalFormatting>
  <conditionalFormatting sqref="G20">
    <cfRule type="containsBlanks" dxfId="22" priority="103">
      <formula>LEN(TRIM(G20))=0</formula>
    </cfRule>
  </conditionalFormatting>
  <conditionalFormatting sqref="G25">
    <cfRule type="containsBlanks" dxfId="21" priority="127">
      <formula>LEN(TRIM(G25))=0</formula>
    </cfRule>
  </conditionalFormatting>
  <conditionalFormatting sqref="G7:H7">
    <cfRule type="containsBlanks" dxfId="20" priority="42">
      <formula>LEN(TRIM(G7))=0</formula>
    </cfRule>
  </conditionalFormatting>
  <conditionalFormatting sqref="G12:H13 H14">
    <cfRule type="containsBlanks" dxfId="19" priority="261">
      <formula>LEN(TRIM(G12))=0</formula>
    </cfRule>
  </conditionalFormatting>
  <conditionalFormatting sqref="G17:H19">
    <cfRule type="containsBlanks" dxfId="18" priority="113">
      <formula>LEN(TRIM(G17))=0</formula>
    </cfRule>
  </conditionalFormatting>
  <conditionalFormatting sqref="G22:H24">
    <cfRule type="containsBlanks" dxfId="17" priority="112">
      <formula>LEN(TRIM(G22))=0</formula>
    </cfRule>
  </conditionalFormatting>
  <conditionalFormatting sqref="G27:H27">
    <cfRule type="containsBlanks" dxfId="16" priority="200">
      <formula>LEN(TRIM(G27))=0</formula>
    </cfRule>
  </conditionalFormatting>
  <conditionalFormatting sqref="G34:H37">
    <cfRule type="containsBlanks" dxfId="15" priority="58">
      <formula>LEN(TRIM(G34))=0</formula>
    </cfRule>
  </conditionalFormatting>
  <conditionalFormatting sqref="G47:H51">
    <cfRule type="containsBlanks" dxfId="14" priority="92">
      <formula>LEN(TRIM(G47))=0</formula>
    </cfRule>
  </conditionalFormatting>
  <conditionalFormatting sqref="G54:H54">
    <cfRule type="containsBlanks" dxfId="13" priority="88">
      <formula>LEN(TRIM(G54))=0</formula>
    </cfRule>
  </conditionalFormatting>
  <conditionalFormatting sqref="H28:H31">
    <cfRule type="containsBlanks" dxfId="12" priority="60">
      <formula>LEN(TRIM(H28))=0</formula>
    </cfRule>
  </conditionalFormatting>
  <conditionalFormatting sqref="I7 I10 E28:E31 I40:I43">
    <cfRule type="containsBlanks" dxfId="11" priority="208">
      <formula>LEN(TRIM(E7))=0</formula>
    </cfRule>
  </conditionalFormatting>
  <conditionalFormatting sqref="I8">
    <cfRule type="containsBlanks" dxfId="10" priority="41">
      <formula>LEN(TRIM(I8))=0</formula>
    </cfRule>
  </conditionalFormatting>
  <conditionalFormatting sqref="I9">
    <cfRule type="containsBlanks" dxfId="9" priority="6">
      <formula>LEN(TRIM(I9))=0</formula>
    </cfRule>
  </conditionalFormatting>
  <conditionalFormatting sqref="I12:I15">
    <cfRule type="containsBlanks" dxfId="8" priority="44">
      <formula>LEN(TRIM(I12))=0</formula>
    </cfRule>
  </conditionalFormatting>
  <conditionalFormatting sqref="I17:I20">
    <cfRule type="containsBlanks" dxfId="7" priority="38">
      <formula>LEN(TRIM(I17))=0</formula>
    </cfRule>
  </conditionalFormatting>
  <conditionalFormatting sqref="I22:I25">
    <cfRule type="containsBlanks" dxfId="6" priority="36">
      <formula>LEN(TRIM(I22))=0</formula>
    </cfRule>
  </conditionalFormatting>
  <conditionalFormatting sqref="I27:I32">
    <cfRule type="containsBlanks" dxfId="5" priority="34">
      <formula>LEN(TRIM(I27))=0</formula>
    </cfRule>
  </conditionalFormatting>
  <conditionalFormatting sqref="I34:I38">
    <cfRule type="containsBlanks" dxfId="4" priority="32">
      <formula>LEN(TRIM(I34))=0</formula>
    </cfRule>
  </conditionalFormatting>
  <conditionalFormatting sqref="I45">
    <cfRule type="containsBlanks" dxfId="3" priority="27">
      <formula>LEN(TRIM(I45))=0</formula>
    </cfRule>
  </conditionalFormatting>
  <conditionalFormatting sqref="I47:I52">
    <cfRule type="containsBlanks" dxfId="2" priority="28">
      <formula>LEN(TRIM(I47))=0</formula>
    </cfRule>
  </conditionalFormatting>
  <conditionalFormatting sqref="I54">
    <cfRule type="containsBlanks" dxfId="1" priority="23">
      <formula>LEN(TRIM(I54))=0</formula>
    </cfRule>
  </conditionalFormatting>
  <conditionalFormatting sqref="I58">
    <cfRule type="containsBlanks" dxfId="0" priority="1">
      <formula>LEN(TRIM(I58))=0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8"/>
  <sheetViews>
    <sheetView showGridLines="0" zoomScaleNormal="100" zoomScalePageLayoutView="120" workbookViewId="0">
      <selection activeCell="G62" sqref="G62"/>
    </sheetView>
  </sheetViews>
  <sheetFormatPr baseColWidth="10" defaultColWidth="10.85546875" defaultRowHeight="12.75" x14ac:dyDescent="0.2"/>
  <cols>
    <col min="1" max="1" width="16.42578125" style="44" customWidth="1"/>
    <col min="2" max="7" width="8.85546875" style="44" customWidth="1"/>
    <col min="8" max="8" width="10.28515625" style="112" customWidth="1"/>
    <col min="9" max="9" width="10.85546875" style="143"/>
    <col min="10" max="10" width="10.85546875" style="112"/>
    <col min="11" max="16384" width="10.85546875" style="44"/>
  </cols>
  <sheetData>
    <row r="1" spans="1:13" ht="15" customHeight="1" x14ac:dyDescent="0.25">
      <c r="A1" s="93" t="s">
        <v>377</v>
      </c>
      <c r="B1" s="4"/>
      <c r="C1" s="4"/>
      <c r="D1" s="4"/>
      <c r="E1" s="3"/>
      <c r="F1" s="3"/>
      <c r="G1" s="3"/>
      <c r="H1" s="113"/>
    </row>
    <row r="2" spans="1:13" ht="5.0999999999999996" customHeight="1" x14ac:dyDescent="0.25">
      <c r="A2" s="3"/>
      <c r="B2" s="4"/>
      <c r="C2" s="4"/>
      <c r="D2" s="4"/>
      <c r="E2" s="4"/>
      <c r="F2" s="3"/>
      <c r="G2" s="3"/>
      <c r="H2" s="113"/>
    </row>
    <row r="3" spans="1:13" ht="15.95" customHeight="1" x14ac:dyDescent="0.2">
      <c r="A3" s="270" t="s">
        <v>28</v>
      </c>
      <c r="B3" s="272" t="s">
        <v>27</v>
      </c>
      <c r="C3" s="273"/>
      <c r="D3" s="273"/>
      <c r="E3" s="273"/>
      <c r="F3" s="273"/>
      <c r="G3" s="274"/>
      <c r="H3" s="220" t="s">
        <v>29</v>
      </c>
    </row>
    <row r="4" spans="1:13" ht="15.95" customHeight="1" x14ac:dyDescent="0.2">
      <c r="A4" s="271"/>
      <c r="B4" s="166">
        <v>2019</v>
      </c>
      <c r="C4" s="166">
        <v>2020</v>
      </c>
      <c r="D4" s="166">
        <v>2021</v>
      </c>
      <c r="E4" s="166">
        <v>2022</v>
      </c>
      <c r="F4" s="166">
        <v>2023</v>
      </c>
      <c r="G4" s="166" t="s">
        <v>323</v>
      </c>
      <c r="H4" s="221" t="s">
        <v>324</v>
      </c>
    </row>
    <row r="5" spans="1:13" ht="8.1" customHeight="1" x14ac:dyDescent="0.25">
      <c r="A5" s="55"/>
      <c r="B5" s="55"/>
      <c r="C5" s="55"/>
      <c r="D5" s="55"/>
      <c r="E5" s="55"/>
      <c r="F5" s="55"/>
      <c r="G5" s="55"/>
      <c r="H5" s="113"/>
    </row>
    <row r="6" spans="1:13" ht="15.95" customHeight="1" x14ac:dyDescent="0.25">
      <c r="A6" s="183" t="s">
        <v>49</v>
      </c>
      <c r="B6" s="6"/>
      <c r="C6" s="7"/>
      <c r="D6" s="7"/>
      <c r="E6" s="7"/>
      <c r="F6" s="7"/>
      <c r="G6" s="7"/>
      <c r="H6" s="113"/>
    </row>
    <row r="7" spans="1:13" ht="15.95" customHeight="1" x14ac:dyDescent="0.25">
      <c r="A7" s="73" t="s">
        <v>53</v>
      </c>
      <c r="B7" s="98">
        <v>1867885.2254009994</v>
      </c>
      <c r="C7" s="98">
        <v>1862441.3359629982</v>
      </c>
      <c r="D7" s="98">
        <v>2014080.3578589999</v>
      </c>
      <c r="E7" s="98">
        <v>2225510.7447620039</v>
      </c>
      <c r="F7" s="98">
        <v>2240503.6959209959</v>
      </c>
      <c r="G7" s="98">
        <v>1909555.7357230005</v>
      </c>
      <c r="H7" s="226">
        <v>-0.14771141007288269</v>
      </c>
      <c r="J7" s="111"/>
      <c r="K7" s="111"/>
      <c r="L7" s="111"/>
      <c r="M7" s="111"/>
    </row>
    <row r="8" spans="1:13" ht="15.95" customHeight="1" x14ac:dyDescent="0.25">
      <c r="A8" s="73" t="s">
        <v>55</v>
      </c>
      <c r="B8" s="98">
        <v>3067710.7229299978</v>
      </c>
      <c r="C8" s="98">
        <v>2880613.3091100017</v>
      </c>
      <c r="D8" s="98">
        <v>3398150.5033100005</v>
      </c>
      <c r="E8" s="98">
        <v>4135735.801259994</v>
      </c>
      <c r="F8" s="98">
        <v>4047429.4381300015</v>
      </c>
      <c r="G8" s="98">
        <v>4503894.1787400004</v>
      </c>
      <c r="H8" s="226">
        <v>0.11277892489236208</v>
      </c>
      <c r="J8" s="111"/>
      <c r="K8" s="111"/>
      <c r="L8" s="111"/>
    </row>
    <row r="9" spans="1:13" ht="15.95" customHeight="1" x14ac:dyDescent="0.25">
      <c r="A9" s="2"/>
      <c r="B9" s="71"/>
      <c r="C9" s="98"/>
      <c r="D9" s="71"/>
      <c r="E9" s="222"/>
      <c r="F9" s="223"/>
      <c r="G9" s="223"/>
      <c r="H9" s="227"/>
      <c r="J9" s="111"/>
    </row>
    <row r="10" spans="1:13" ht="15.95" customHeight="1" x14ac:dyDescent="0.25">
      <c r="A10" s="183" t="s">
        <v>50</v>
      </c>
      <c r="B10" s="224"/>
      <c r="C10" s="224"/>
      <c r="D10" s="224"/>
      <c r="E10" s="98"/>
      <c r="F10" s="98"/>
      <c r="G10" s="98"/>
      <c r="H10" s="227"/>
      <c r="J10" s="111"/>
    </row>
    <row r="11" spans="1:13" ht="15.95" customHeight="1" x14ac:dyDescent="0.25">
      <c r="A11" s="73" t="s">
        <v>53</v>
      </c>
      <c r="B11" s="98">
        <v>5098247.449260002</v>
      </c>
      <c r="C11" s="98">
        <v>5380363.2011640025</v>
      </c>
      <c r="D11" s="98">
        <v>5273325.5757059995</v>
      </c>
      <c r="E11" s="98">
        <v>4992532.8850750029</v>
      </c>
      <c r="F11" s="98">
        <v>4807147.3506450001</v>
      </c>
      <c r="G11" s="98">
        <v>5285798.596533997</v>
      </c>
      <c r="H11" s="226">
        <v>9.9570745595050969E-2</v>
      </c>
      <c r="J11" s="111"/>
    </row>
    <row r="12" spans="1:13" ht="15.95" customHeight="1" x14ac:dyDescent="0.25">
      <c r="A12" s="152" t="s">
        <v>54</v>
      </c>
      <c r="B12" s="225">
        <v>2439879.7274440001</v>
      </c>
      <c r="C12" s="225">
        <v>2482053.4731100006</v>
      </c>
      <c r="D12" s="225">
        <v>3175484.5885810023</v>
      </c>
      <c r="E12" s="225">
        <v>3669233.1392600019</v>
      </c>
      <c r="F12" s="225">
        <v>3520551.4100739993</v>
      </c>
      <c r="G12" s="225">
        <v>3296912.7317609992</v>
      </c>
      <c r="H12" s="226">
        <v>-6.3523764394708637E-2</v>
      </c>
    </row>
    <row r="13" spans="1:13" ht="7.5" customHeight="1" x14ac:dyDescent="0.25">
      <c r="A13" s="141"/>
      <c r="B13" s="151"/>
      <c r="C13" s="151"/>
      <c r="D13" s="151"/>
      <c r="E13" s="151"/>
      <c r="F13" s="151"/>
      <c r="G13" s="151"/>
      <c r="H13" s="228"/>
    </row>
    <row r="14" spans="1:13" ht="9.75" customHeight="1" x14ac:dyDescent="0.25">
      <c r="A14" s="8" t="s">
        <v>375</v>
      </c>
      <c r="B14" s="9"/>
      <c r="C14" s="9"/>
      <c r="D14" s="9"/>
      <c r="E14" s="9"/>
      <c r="F14" s="9"/>
      <c r="G14" s="9"/>
      <c r="H14" s="113"/>
    </row>
    <row r="15" spans="1:13" ht="9.75" customHeight="1" x14ac:dyDescent="0.25">
      <c r="A15" s="11" t="s">
        <v>20</v>
      </c>
      <c r="B15" s="9"/>
      <c r="C15" s="9"/>
      <c r="D15" s="9"/>
      <c r="E15" s="9"/>
      <c r="F15" s="9"/>
      <c r="G15" s="9"/>
      <c r="H15" s="113"/>
    </row>
    <row r="16" spans="1:13" ht="9.75" customHeight="1" x14ac:dyDescent="0.25">
      <c r="A16" s="11" t="s">
        <v>228</v>
      </c>
      <c r="B16" s="11"/>
      <c r="C16" s="11"/>
      <c r="D16" s="11"/>
      <c r="E16" s="11"/>
      <c r="F16" s="11"/>
      <c r="G16" s="11"/>
      <c r="H16" s="113"/>
    </row>
    <row r="17" spans="1:10" ht="9.75" customHeight="1" x14ac:dyDescent="0.25">
      <c r="A17" s="10"/>
      <c r="B17" s="9"/>
      <c r="C17" s="9"/>
      <c r="D17" s="9"/>
      <c r="E17" s="9"/>
      <c r="F17" s="9"/>
      <c r="G17" s="9"/>
      <c r="H17" s="113"/>
    </row>
    <row r="18" spans="1:10" s="3" customFormat="1" x14ac:dyDescent="0.25">
      <c r="B18" s="5"/>
      <c r="C18" s="125"/>
      <c r="D18" s="125"/>
      <c r="E18" s="125"/>
      <c r="F18" s="150"/>
      <c r="G18" s="150"/>
      <c r="H18" s="113"/>
      <c r="I18" s="147"/>
      <c r="J18" s="113"/>
    </row>
    <row r="19" spans="1:10" s="3" customFormat="1" x14ac:dyDescent="0.25">
      <c r="B19" s="5"/>
      <c r="C19" s="56"/>
      <c r="D19" s="125"/>
      <c r="E19" s="125"/>
      <c r="F19" s="125"/>
      <c r="G19" s="125"/>
      <c r="H19" s="113"/>
      <c r="I19" s="147"/>
      <c r="J19" s="113"/>
    </row>
    <row r="20" spans="1:10" s="3" customFormat="1" x14ac:dyDescent="0.25">
      <c r="B20" s="5"/>
      <c r="C20" s="125"/>
      <c r="D20" s="125"/>
      <c r="E20" s="125"/>
      <c r="F20" s="125"/>
      <c r="G20" s="125"/>
      <c r="H20" s="113"/>
      <c r="I20" s="147"/>
      <c r="J20" s="113"/>
    </row>
    <row r="21" spans="1:10" s="3" customFormat="1" x14ac:dyDescent="0.25">
      <c r="B21" s="5"/>
      <c r="C21" s="125"/>
      <c r="D21" s="125"/>
      <c r="E21" s="125"/>
      <c r="F21" s="125"/>
      <c r="G21" s="125"/>
      <c r="H21" s="113"/>
      <c r="I21" s="145"/>
      <c r="J21" s="113"/>
    </row>
    <row r="22" spans="1:10" s="3" customFormat="1" x14ac:dyDescent="0.25">
      <c r="B22" s="5"/>
      <c r="C22" s="125"/>
      <c r="D22" s="125"/>
      <c r="E22" s="125"/>
      <c r="F22" s="125"/>
      <c r="G22" s="125"/>
      <c r="I22" s="145"/>
      <c r="J22" s="113"/>
    </row>
    <row r="23" spans="1:10" s="3" customFormat="1" x14ac:dyDescent="0.25">
      <c r="C23" s="125"/>
      <c r="D23" s="125"/>
      <c r="E23" s="125"/>
      <c r="F23" s="125"/>
      <c r="G23" s="125"/>
      <c r="I23" s="145"/>
      <c r="J23" s="113"/>
    </row>
    <row r="24" spans="1:10" s="3" customFormat="1" x14ac:dyDescent="0.25">
      <c r="C24" s="125"/>
      <c r="D24" s="125"/>
      <c r="E24" s="125"/>
      <c r="F24" s="125"/>
      <c r="G24" s="125"/>
      <c r="I24" s="145"/>
      <c r="J24" s="113"/>
    </row>
    <row r="25" spans="1:10" s="3" customFormat="1" x14ac:dyDescent="0.25">
      <c r="C25" s="125"/>
      <c r="D25" s="125"/>
      <c r="E25" s="125"/>
      <c r="F25" s="125"/>
      <c r="G25" s="125"/>
      <c r="H25" s="113"/>
      <c r="I25" s="145"/>
      <c r="J25" s="113"/>
    </row>
    <row r="26" spans="1:10" s="3" customFormat="1" x14ac:dyDescent="0.25">
      <c r="H26" s="113"/>
      <c r="I26" s="147"/>
      <c r="J26" s="113"/>
    </row>
    <row r="27" spans="1:10" s="3" customFormat="1" x14ac:dyDescent="0.25">
      <c r="H27" s="113"/>
      <c r="I27" s="147"/>
      <c r="J27" s="113"/>
    </row>
    <row r="28" spans="1:10" s="3" customFormat="1" x14ac:dyDescent="0.25">
      <c r="H28" s="113"/>
      <c r="I28" s="147"/>
      <c r="J28" s="113"/>
    </row>
  </sheetData>
  <mergeCells count="2">
    <mergeCell ref="A3:A4"/>
    <mergeCell ref="B3:G3"/>
  </mergeCells>
  <phoneticPr fontId="8" type="noConversion"/>
  <pageMargins left="0.75" right="0.75" top="1" bottom="1" header="0" footer="0"/>
  <pageSetup paperSize="9"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G60"/>
  <sheetViews>
    <sheetView showGridLines="0" zoomScaleNormal="100" zoomScalePageLayoutView="120" workbookViewId="0">
      <selection activeCell="C86" sqref="C86"/>
    </sheetView>
  </sheetViews>
  <sheetFormatPr baseColWidth="10" defaultColWidth="11.42578125" defaultRowHeight="13.5" x14ac:dyDescent="0.2"/>
  <cols>
    <col min="1" max="1" width="8.28515625" style="15" customWidth="1"/>
    <col min="2" max="2" width="35.7109375" style="15" customWidth="1"/>
    <col min="3" max="4" width="12.85546875" style="15" customWidth="1"/>
    <col min="5" max="5" width="11.42578125" style="15" customWidth="1"/>
    <col min="6" max="6" width="11.42578125" style="15"/>
    <col min="7" max="7" width="11.42578125" style="128"/>
    <col min="8" max="16384" width="11.42578125" style="15"/>
  </cols>
  <sheetData>
    <row r="1" spans="1:7" ht="14.1" customHeight="1" x14ac:dyDescent="0.25">
      <c r="A1" s="70" t="s">
        <v>325</v>
      </c>
    </row>
    <row r="2" spans="1:7" s="82" customFormat="1" x14ac:dyDescent="0.2">
      <c r="A2" s="82" t="s">
        <v>351</v>
      </c>
      <c r="F2" s="15"/>
      <c r="G2" s="131"/>
    </row>
    <row r="3" spans="1:7" ht="5.0999999999999996" customHeight="1" x14ac:dyDescent="0.2">
      <c r="A3" s="1"/>
      <c r="B3" s="1"/>
      <c r="C3" s="1"/>
      <c r="D3" s="1"/>
      <c r="E3" s="1"/>
    </row>
    <row r="4" spans="1:7" s="16" customFormat="1" ht="15.95" customHeight="1" x14ac:dyDescent="0.2">
      <c r="A4" s="279" t="s">
        <v>17</v>
      </c>
      <c r="B4" s="280" t="s">
        <v>19</v>
      </c>
      <c r="C4" s="278" t="s">
        <v>55</v>
      </c>
      <c r="D4" s="278"/>
      <c r="E4" s="275" t="s">
        <v>329</v>
      </c>
      <c r="G4" s="129"/>
    </row>
    <row r="5" spans="1:7" s="16" customFormat="1" ht="15.95" customHeight="1" x14ac:dyDescent="0.2">
      <c r="A5" s="279"/>
      <c r="B5" s="280"/>
      <c r="C5" s="167">
        <v>2023</v>
      </c>
      <c r="D5" s="168" t="s">
        <v>323</v>
      </c>
      <c r="E5" s="275"/>
      <c r="G5" s="129"/>
    </row>
    <row r="6" spans="1:7" s="16" customFormat="1" ht="5.0999999999999996" customHeight="1" x14ac:dyDescent="0.2">
      <c r="A6" s="86"/>
      <c r="B6" s="87"/>
      <c r="C6" s="88"/>
      <c r="D6" s="75"/>
      <c r="E6" s="89"/>
      <c r="G6" s="129"/>
    </row>
    <row r="7" spans="1:7" ht="18" customHeight="1" x14ac:dyDescent="0.2">
      <c r="A7" s="276" t="s">
        <v>21</v>
      </c>
      <c r="B7" s="276"/>
      <c r="C7" s="184">
        <v>4047429.4381300015</v>
      </c>
      <c r="D7" s="184">
        <v>4503894.1787400004</v>
      </c>
      <c r="E7" s="229">
        <v>0.11277892489236208</v>
      </c>
      <c r="F7" s="16"/>
      <c r="G7" s="129"/>
    </row>
    <row r="8" spans="1:7" s="82" customFormat="1" ht="4.3499999999999996" customHeight="1" x14ac:dyDescent="0.2">
      <c r="A8" s="12"/>
      <c r="B8" s="13"/>
      <c r="C8" s="97"/>
      <c r="D8" s="97"/>
      <c r="E8" s="230"/>
      <c r="G8" s="129"/>
    </row>
    <row r="9" spans="1:7" ht="14.1" customHeight="1" x14ac:dyDescent="0.2">
      <c r="A9" s="12" t="s">
        <v>62</v>
      </c>
      <c r="B9" s="13" t="s">
        <v>242</v>
      </c>
      <c r="C9" s="98">
        <v>584915.52819999994</v>
      </c>
      <c r="D9" s="98">
        <v>754397.38967000076</v>
      </c>
      <c r="E9" s="231">
        <v>0.28975442315843236</v>
      </c>
      <c r="G9" s="129"/>
    </row>
    <row r="10" spans="1:7" ht="14.1" customHeight="1" x14ac:dyDescent="0.2">
      <c r="A10" s="12" t="s">
        <v>10</v>
      </c>
      <c r="B10" s="13" t="s">
        <v>203</v>
      </c>
      <c r="C10" s="98">
        <v>648480.93440000084</v>
      </c>
      <c r="D10" s="98">
        <v>482111.24415999989</v>
      </c>
      <c r="E10" s="231">
        <v>-0.25655293997800033</v>
      </c>
      <c r="G10" s="129"/>
    </row>
    <row r="11" spans="1:7" ht="14.1" customHeight="1" x14ac:dyDescent="0.2">
      <c r="A11" s="12" t="s">
        <v>67</v>
      </c>
      <c r="B11" s="13" t="s">
        <v>310</v>
      </c>
      <c r="C11" s="98">
        <v>183749.44355000003</v>
      </c>
      <c r="D11" s="98">
        <v>359913.8770199999</v>
      </c>
      <c r="E11" s="231">
        <v>0.95872090857278591</v>
      </c>
      <c r="G11" s="129"/>
    </row>
    <row r="12" spans="1:7" ht="14.1" customHeight="1" x14ac:dyDescent="0.2">
      <c r="A12" s="12" t="s">
        <v>9</v>
      </c>
      <c r="B12" s="13" t="s">
        <v>311</v>
      </c>
      <c r="C12" s="98">
        <v>158302.63467000003</v>
      </c>
      <c r="D12" s="98">
        <v>257703.74465000021</v>
      </c>
      <c r="E12" s="231">
        <v>0.62791822882299586</v>
      </c>
      <c r="G12" s="129"/>
    </row>
    <row r="13" spans="1:7" ht="14.1" customHeight="1" x14ac:dyDescent="0.2">
      <c r="A13" s="12" t="s">
        <v>68</v>
      </c>
      <c r="B13" s="13" t="s">
        <v>313</v>
      </c>
      <c r="C13" s="98">
        <v>73745.256580000001</v>
      </c>
      <c r="D13" s="98">
        <v>244624.72141000009</v>
      </c>
      <c r="E13" s="231">
        <v>2.3171587266040277</v>
      </c>
      <c r="G13" s="129"/>
    </row>
    <row r="14" spans="1:7" ht="14.1" customHeight="1" x14ac:dyDescent="0.2">
      <c r="A14" s="12" t="s">
        <v>11</v>
      </c>
      <c r="B14" s="13" t="s">
        <v>204</v>
      </c>
      <c r="C14" s="98">
        <v>206675.96642999971</v>
      </c>
      <c r="D14" s="98">
        <v>189466.47660000011</v>
      </c>
      <c r="E14" s="231">
        <v>-8.3267978020213462E-2</v>
      </c>
      <c r="G14" s="129"/>
    </row>
    <row r="15" spans="1:7" ht="14.1" customHeight="1" x14ac:dyDescent="0.2">
      <c r="A15" s="12" t="s">
        <v>12</v>
      </c>
      <c r="B15" s="13" t="s">
        <v>312</v>
      </c>
      <c r="C15" s="98">
        <v>115956.68395000005</v>
      </c>
      <c r="D15" s="98">
        <v>115546.23068999994</v>
      </c>
      <c r="E15" s="231">
        <v>-3.5397119512067254E-3</v>
      </c>
      <c r="G15" s="129"/>
    </row>
    <row r="16" spans="1:7" s="82" customFormat="1" ht="14.1" customHeight="1" x14ac:dyDescent="0.2">
      <c r="A16" s="12" t="s">
        <v>35</v>
      </c>
      <c r="B16" s="13" t="s">
        <v>349</v>
      </c>
      <c r="C16" s="98">
        <v>135363.96044000002</v>
      </c>
      <c r="D16" s="98">
        <v>114327.17806000003</v>
      </c>
      <c r="E16" s="231">
        <v>-0.15540903436645925</v>
      </c>
      <c r="G16" s="129"/>
    </row>
    <row r="17" spans="1:7" ht="14.1" customHeight="1" x14ac:dyDescent="0.2">
      <c r="A17" s="12" t="s">
        <v>87</v>
      </c>
      <c r="B17" s="13" t="s">
        <v>244</v>
      </c>
      <c r="C17" s="98">
        <v>84543.467719999884</v>
      </c>
      <c r="D17" s="98">
        <v>83822.668880000085</v>
      </c>
      <c r="E17" s="231">
        <v>-8.5257780339341727E-3</v>
      </c>
      <c r="G17" s="148"/>
    </row>
    <row r="18" spans="1:7" ht="14.1" customHeight="1" x14ac:dyDescent="0.2">
      <c r="A18" s="12" t="s">
        <v>198</v>
      </c>
      <c r="B18" s="13" t="s">
        <v>299</v>
      </c>
      <c r="C18" s="98">
        <v>42236.699330000003</v>
      </c>
      <c r="D18" s="98">
        <v>72235.987200000003</v>
      </c>
      <c r="E18" s="231">
        <v>0.71026591437963105</v>
      </c>
      <c r="G18" s="148"/>
    </row>
    <row r="19" spans="1:7" s="82" customFormat="1" ht="14.1" customHeight="1" x14ac:dyDescent="0.2">
      <c r="A19" s="12" t="s">
        <v>89</v>
      </c>
      <c r="B19" s="13" t="s">
        <v>246</v>
      </c>
      <c r="C19" s="98">
        <v>69562.842540000012</v>
      </c>
      <c r="D19" s="98">
        <v>71526.680010000026</v>
      </c>
      <c r="E19" s="231">
        <v>2.8231127399239941E-2</v>
      </c>
      <c r="G19" s="148"/>
    </row>
    <row r="20" spans="1:7" s="82" customFormat="1" ht="14.1" customHeight="1" x14ac:dyDescent="0.2">
      <c r="A20" s="12" t="s">
        <v>13</v>
      </c>
      <c r="B20" s="13" t="s">
        <v>350</v>
      </c>
      <c r="C20" s="98">
        <v>57086.407219999906</v>
      </c>
      <c r="D20" s="98">
        <v>61565.825899999974</v>
      </c>
      <c r="E20" s="231">
        <v>7.8467342720260236E-2</v>
      </c>
      <c r="G20" s="131"/>
    </row>
    <row r="21" spans="1:7" s="82" customFormat="1" ht="7.35" customHeight="1" x14ac:dyDescent="0.2">
      <c r="A21" s="12"/>
      <c r="B21" s="13"/>
      <c r="C21" s="14"/>
      <c r="D21" s="14"/>
      <c r="E21" s="230"/>
      <c r="G21" s="131"/>
    </row>
    <row r="22" spans="1:7" s="82" customFormat="1" ht="18" customHeight="1" x14ac:dyDescent="0.2">
      <c r="A22" s="276" t="s">
        <v>51</v>
      </c>
      <c r="B22" s="276"/>
      <c r="C22" s="184">
        <v>3232688.3343890039</v>
      </c>
      <c r="D22" s="184">
        <v>3042212.3451839937</v>
      </c>
      <c r="E22" s="232">
        <v>-5.8921853733546303</v>
      </c>
      <c r="G22" s="131"/>
    </row>
    <row r="23" spans="1:7" s="82" customFormat="1" ht="6.75" customHeight="1" x14ac:dyDescent="0.2">
      <c r="A23" s="12"/>
      <c r="B23" s="13"/>
      <c r="C23" s="14"/>
      <c r="D23" s="14"/>
      <c r="E23" s="230"/>
      <c r="G23" s="131"/>
    </row>
    <row r="24" spans="1:7" ht="14.1" customHeight="1" x14ac:dyDescent="0.2">
      <c r="A24" s="12" t="s">
        <v>62</v>
      </c>
      <c r="B24" s="13" t="s">
        <v>242</v>
      </c>
      <c r="C24" s="98">
        <v>0</v>
      </c>
      <c r="D24" s="98">
        <v>248.4</v>
      </c>
      <c r="E24" s="230">
        <v>0</v>
      </c>
      <c r="G24" s="131"/>
    </row>
    <row r="25" spans="1:7" ht="14.1" customHeight="1" x14ac:dyDescent="0.2">
      <c r="A25" s="12" t="s">
        <v>10</v>
      </c>
      <c r="B25" s="13" t="s">
        <v>203</v>
      </c>
      <c r="C25" s="98">
        <v>17.28</v>
      </c>
      <c r="D25" s="98">
        <v>146.44900000000001</v>
      </c>
      <c r="E25" s="231">
        <v>7.4750578703703709</v>
      </c>
      <c r="F25" s="14"/>
      <c r="G25" s="131"/>
    </row>
    <row r="26" spans="1:7" ht="14.1" customHeight="1" x14ac:dyDescent="0.2">
      <c r="A26" s="12" t="s">
        <v>67</v>
      </c>
      <c r="B26" s="13" t="s">
        <v>310</v>
      </c>
      <c r="C26" s="98">
        <v>0</v>
      </c>
      <c r="D26" s="98">
        <v>0</v>
      </c>
      <c r="E26" s="230">
        <v>0</v>
      </c>
      <c r="F26" s="14"/>
      <c r="G26" s="131"/>
    </row>
    <row r="27" spans="1:7" ht="14.1" customHeight="1" x14ac:dyDescent="0.2">
      <c r="A27" s="12" t="s">
        <v>9</v>
      </c>
      <c r="B27" s="13" t="s">
        <v>311</v>
      </c>
      <c r="C27" s="98">
        <v>0</v>
      </c>
      <c r="D27" s="98">
        <v>0</v>
      </c>
      <c r="E27" s="230">
        <v>0</v>
      </c>
      <c r="F27" s="14"/>
      <c r="G27" s="131"/>
    </row>
    <row r="28" spans="1:7" ht="14.1" customHeight="1" x14ac:dyDescent="0.2">
      <c r="A28" s="12" t="s">
        <v>68</v>
      </c>
      <c r="B28" s="13" t="s">
        <v>313</v>
      </c>
      <c r="C28" s="98">
        <v>149.57820000000001</v>
      </c>
      <c r="D28" s="98">
        <v>286.53960000000001</v>
      </c>
      <c r="E28" s="231">
        <v>0.91565081007793903</v>
      </c>
      <c r="F28" s="14"/>
      <c r="G28" s="131"/>
    </row>
    <row r="29" spans="1:7" ht="14.1" customHeight="1" x14ac:dyDescent="0.2">
      <c r="A29" s="12" t="s">
        <v>11</v>
      </c>
      <c r="B29" s="13" t="s">
        <v>204</v>
      </c>
      <c r="C29" s="98">
        <v>0</v>
      </c>
      <c r="D29" s="98">
        <v>5.4085999999999999</v>
      </c>
      <c r="E29" s="230">
        <v>0</v>
      </c>
      <c r="F29" s="14"/>
      <c r="G29" s="131"/>
    </row>
    <row r="30" spans="1:7" ht="14.1" customHeight="1" x14ac:dyDescent="0.2">
      <c r="A30" s="12" t="s">
        <v>12</v>
      </c>
      <c r="B30" s="13" t="s">
        <v>312</v>
      </c>
      <c r="C30" s="98">
        <v>0</v>
      </c>
      <c r="D30" s="98">
        <v>0</v>
      </c>
      <c r="E30" s="230">
        <v>0</v>
      </c>
      <c r="F30" s="14"/>
      <c r="G30" s="131"/>
    </row>
    <row r="31" spans="1:7" s="82" customFormat="1" ht="14.1" customHeight="1" x14ac:dyDescent="0.2">
      <c r="A31" s="12" t="s">
        <v>35</v>
      </c>
      <c r="B31" s="13" t="s">
        <v>349</v>
      </c>
      <c r="C31" s="98">
        <v>55926.62650500008</v>
      </c>
      <c r="D31" s="98">
        <v>52743.816533000012</v>
      </c>
      <c r="E31" s="231">
        <v>-5.6910458772540307E-2</v>
      </c>
      <c r="F31" s="14"/>
      <c r="G31" s="131"/>
    </row>
    <row r="32" spans="1:7" ht="14.1" customHeight="1" x14ac:dyDescent="0.2">
      <c r="A32" s="12" t="s">
        <v>87</v>
      </c>
      <c r="B32" s="13" t="s">
        <v>244</v>
      </c>
      <c r="C32" s="98">
        <v>0</v>
      </c>
      <c r="D32" s="98">
        <v>0</v>
      </c>
      <c r="E32" s="230">
        <v>0</v>
      </c>
      <c r="F32" s="14"/>
      <c r="G32" s="131"/>
    </row>
    <row r="33" spans="1:7" ht="14.1" customHeight="1" x14ac:dyDescent="0.2">
      <c r="A33" s="12" t="s">
        <v>198</v>
      </c>
      <c r="B33" s="13" t="s">
        <v>299</v>
      </c>
      <c r="C33" s="98">
        <v>325.73529200000002</v>
      </c>
      <c r="D33" s="98">
        <v>461.903054</v>
      </c>
      <c r="E33" s="231">
        <v>0.41803195829330031</v>
      </c>
      <c r="F33" s="14"/>
      <c r="G33" s="131"/>
    </row>
    <row r="34" spans="1:7" s="82" customFormat="1" ht="14.1" customHeight="1" x14ac:dyDescent="0.2">
      <c r="A34" s="12" t="s">
        <v>89</v>
      </c>
      <c r="B34" s="13" t="s">
        <v>246</v>
      </c>
      <c r="C34" s="98">
        <v>0</v>
      </c>
      <c r="D34" s="98">
        <v>0</v>
      </c>
      <c r="E34" s="230">
        <v>0</v>
      </c>
      <c r="F34" s="14"/>
      <c r="G34" s="131"/>
    </row>
    <row r="35" spans="1:7" s="82" customFormat="1" ht="14.1" customHeight="1" x14ac:dyDescent="0.2">
      <c r="A35" s="12" t="s">
        <v>13</v>
      </c>
      <c r="B35" s="13" t="s">
        <v>350</v>
      </c>
      <c r="C35" s="98">
        <v>0</v>
      </c>
      <c r="D35" s="98">
        <v>0</v>
      </c>
      <c r="E35" s="230">
        <v>0</v>
      </c>
      <c r="F35" s="14"/>
      <c r="G35" s="131"/>
    </row>
    <row r="36" spans="1:7" s="82" customFormat="1" ht="6" customHeight="1" x14ac:dyDescent="0.2">
      <c r="A36" s="12"/>
      <c r="B36" s="13"/>
      <c r="C36" s="98"/>
      <c r="D36" s="98"/>
      <c r="E36" s="230"/>
      <c r="G36" s="131"/>
    </row>
    <row r="37" spans="1:7" s="82" customFormat="1" ht="18" customHeight="1" x14ac:dyDescent="0.2">
      <c r="A37" s="277" t="s">
        <v>3</v>
      </c>
      <c r="B37" s="277"/>
      <c r="C37" s="169">
        <v>814741.10374099761</v>
      </c>
      <c r="D37" s="169">
        <v>1461681.8335560067</v>
      </c>
      <c r="E37" s="229">
        <v>0.79404454598459595</v>
      </c>
      <c r="G37" s="131"/>
    </row>
    <row r="38" spans="1:7" s="82" customFormat="1" ht="6.6" customHeight="1" x14ac:dyDescent="0.2">
      <c r="A38" s="78"/>
      <c r="B38" s="78"/>
      <c r="C38" s="99"/>
      <c r="D38" s="99"/>
      <c r="E38" s="230"/>
      <c r="G38" s="131"/>
    </row>
    <row r="39" spans="1:7" s="82" customFormat="1" ht="14.1" customHeight="1" x14ac:dyDescent="0.2">
      <c r="A39" s="12" t="s">
        <v>62</v>
      </c>
      <c r="B39" s="13" t="s">
        <v>242</v>
      </c>
      <c r="C39" s="98">
        <v>584915.52819999994</v>
      </c>
      <c r="D39" s="98">
        <v>754148.98967000074</v>
      </c>
      <c r="E39" s="231">
        <v>0.28932974645209764</v>
      </c>
      <c r="G39" s="131"/>
    </row>
    <row r="40" spans="1:7" ht="14.1" customHeight="1" x14ac:dyDescent="0.2">
      <c r="A40" s="12" t="s">
        <v>10</v>
      </c>
      <c r="B40" s="13" t="s">
        <v>203</v>
      </c>
      <c r="C40" s="98">
        <v>648463.65440000081</v>
      </c>
      <c r="D40" s="98">
        <v>481964.79515999986</v>
      </c>
      <c r="E40" s="231">
        <v>-0.25675896884931215</v>
      </c>
    </row>
    <row r="41" spans="1:7" ht="14.1" customHeight="1" x14ac:dyDescent="0.2">
      <c r="A41" s="12" t="s">
        <v>67</v>
      </c>
      <c r="B41" s="13" t="s">
        <v>310</v>
      </c>
      <c r="C41" s="98">
        <v>183749.44355000003</v>
      </c>
      <c r="D41" s="98">
        <v>359913.8770199999</v>
      </c>
      <c r="E41" s="231">
        <v>0.95872090857278591</v>
      </c>
    </row>
    <row r="42" spans="1:7" ht="14.1" customHeight="1" x14ac:dyDescent="0.2">
      <c r="A42" s="12" t="s">
        <v>9</v>
      </c>
      <c r="B42" s="13" t="s">
        <v>311</v>
      </c>
      <c r="C42" s="98">
        <v>158302.63467000003</v>
      </c>
      <c r="D42" s="98">
        <v>257703.74465000021</v>
      </c>
      <c r="E42" s="231">
        <v>0.62791822882299586</v>
      </c>
    </row>
    <row r="43" spans="1:7" ht="14.1" customHeight="1" x14ac:dyDescent="0.2">
      <c r="A43" s="12" t="s">
        <v>68</v>
      </c>
      <c r="B43" s="13" t="s">
        <v>313</v>
      </c>
      <c r="C43" s="98">
        <v>73595.678379999998</v>
      </c>
      <c r="D43" s="98">
        <v>244338.1818100001</v>
      </c>
      <c r="E43" s="231">
        <v>2.320007195917094</v>
      </c>
    </row>
    <row r="44" spans="1:7" ht="14.1" customHeight="1" x14ac:dyDescent="0.2">
      <c r="A44" s="12" t="s">
        <v>11</v>
      </c>
      <c r="B44" s="13" t="s">
        <v>204</v>
      </c>
      <c r="C44" s="98">
        <v>206675.96642999971</v>
      </c>
      <c r="D44" s="98">
        <v>189461.06800000012</v>
      </c>
      <c r="E44" s="231">
        <v>-8.3294147487778747E-2</v>
      </c>
    </row>
    <row r="45" spans="1:7" ht="14.1" customHeight="1" x14ac:dyDescent="0.2">
      <c r="A45" s="12" t="s">
        <v>12</v>
      </c>
      <c r="B45" s="13" t="s">
        <v>312</v>
      </c>
      <c r="C45" s="98">
        <v>115956.68395000005</v>
      </c>
      <c r="D45" s="98">
        <v>115546.23068999994</v>
      </c>
      <c r="E45" s="231">
        <v>-3.5397119512067254E-3</v>
      </c>
    </row>
    <row r="46" spans="1:7" ht="14.1" customHeight="1" x14ac:dyDescent="0.2">
      <c r="A46" s="12" t="s">
        <v>35</v>
      </c>
      <c r="B46" s="13" t="s">
        <v>349</v>
      </c>
      <c r="C46" s="98">
        <v>79437.333934999944</v>
      </c>
      <c r="D46" s="98">
        <v>61583.361527000023</v>
      </c>
      <c r="E46" s="231">
        <v>-0.22475543329046055</v>
      </c>
    </row>
    <row r="47" spans="1:7" s="82" customFormat="1" ht="14.1" customHeight="1" x14ac:dyDescent="0.2">
      <c r="A47" s="12" t="s">
        <v>87</v>
      </c>
      <c r="B47" s="13" t="s">
        <v>244</v>
      </c>
      <c r="C47" s="98">
        <v>84543.467719999884</v>
      </c>
      <c r="D47" s="98">
        <v>83822.668880000085</v>
      </c>
      <c r="E47" s="231">
        <v>-8.5257780339341727E-3</v>
      </c>
      <c r="G47" s="131"/>
    </row>
    <row r="48" spans="1:7" ht="14.1" customHeight="1" x14ac:dyDescent="0.2">
      <c r="A48" s="12" t="s">
        <v>198</v>
      </c>
      <c r="B48" s="13" t="s">
        <v>299</v>
      </c>
      <c r="C48" s="98">
        <v>41910.964038000006</v>
      </c>
      <c r="D48" s="98">
        <v>71774.084146000008</v>
      </c>
      <c r="E48" s="231">
        <v>0.71253717955338813</v>
      </c>
    </row>
    <row r="49" spans="1:7" ht="14.1" customHeight="1" x14ac:dyDescent="0.2">
      <c r="A49" s="12" t="s">
        <v>89</v>
      </c>
      <c r="B49" s="13" t="s">
        <v>246</v>
      </c>
      <c r="C49" s="98">
        <v>69562.842540000012</v>
      </c>
      <c r="D49" s="98">
        <v>71526.680010000026</v>
      </c>
      <c r="E49" s="231">
        <v>2.8231127399239941E-2</v>
      </c>
    </row>
    <row r="50" spans="1:7" s="82" customFormat="1" ht="14.1" customHeight="1" x14ac:dyDescent="0.2">
      <c r="A50" s="235" t="s">
        <v>13</v>
      </c>
      <c r="B50" s="13" t="s">
        <v>350</v>
      </c>
      <c r="C50" s="98">
        <v>57086.407219999906</v>
      </c>
      <c r="D50" s="98">
        <v>61565.825899999974</v>
      </c>
      <c r="E50" s="231">
        <v>7.8467342720260236E-2</v>
      </c>
      <c r="G50" s="131"/>
    </row>
    <row r="51" spans="1:7" s="82" customFormat="1" ht="2.1" customHeight="1" x14ac:dyDescent="0.2">
      <c r="A51" s="12"/>
      <c r="B51" s="13"/>
      <c r="C51" s="79"/>
      <c r="D51" s="79"/>
      <c r="E51" s="233"/>
      <c r="G51" s="149"/>
    </row>
    <row r="52" spans="1:7" ht="8.1" customHeight="1" x14ac:dyDescent="0.2">
      <c r="A52" s="8" t="s">
        <v>375</v>
      </c>
      <c r="B52" s="83"/>
      <c r="C52" s="84"/>
      <c r="D52" s="84"/>
      <c r="E52" s="234"/>
      <c r="F52" s="21"/>
      <c r="G52" s="130"/>
    </row>
    <row r="53" spans="1:7" ht="8.1" customHeight="1" x14ac:dyDescent="0.2">
      <c r="A53" s="11" t="s">
        <v>20</v>
      </c>
      <c r="B53" s="21"/>
      <c r="C53" s="19"/>
      <c r="D53" s="19"/>
      <c r="E53" s="85"/>
      <c r="F53" s="21"/>
      <c r="G53" s="130"/>
    </row>
    <row r="54" spans="1:7" ht="8.1" customHeight="1" x14ac:dyDescent="0.2">
      <c r="A54" s="11" t="s">
        <v>228</v>
      </c>
      <c r="B54" s="11"/>
      <c r="C54" s="11"/>
      <c r="D54" s="11"/>
      <c r="E54" s="11"/>
      <c r="F54" s="11"/>
      <c r="G54" s="11"/>
    </row>
    <row r="55" spans="1:7" x14ac:dyDescent="0.2">
      <c r="C55" s="22"/>
      <c r="D55" s="22"/>
    </row>
    <row r="56" spans="1:7" x14ac:dyDescent="0.2">
      <c r="C56" s="22"/>
      <c r="D56" s="22"/>
      <c r="E56" s="44"/>
    </row>
    <row r="57" spans="1:7" x14ac:dyDescent="0.2">
      <c r="C57" s="22"/>
      <c r="D57" s="22"/>
    </row>
    <row r="58" spans="1:7" x14ac:dyDescent="0.2">
      <c r="C58" s="22"/>
      <c r="D58" s="22"/>
    </row>
    <row r="59" spans="1:7" x14ac:dyDescent="0.2">
      <c r="C59" s="22"/>
      <c r="D59" s="22"/>
    </row>
    <row r="60" spans="1:7" x14ac:dyDescent="0.2">
      <c r="C60" s="22"/>
      <c r="D60" s="22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E40"/>
  <sheetViews>
    <sheetView showGridLines="0" zoomScaleNormal="100" zoomScalePageLayoutView="120" workbookViewId="0">
      <selection activeCell="C86" sqref="C86"/>
    </sheetView>
  </sheetViews>
  <sheetFormatPr baseColWidth="10" defaultColWidth="11.42578125" defaultRowHeight="13.5" x14ac:dyDescent="0.2"/>
  <cols>
    <col min="1" max="1" width="18.7109375" style="15" customWidth="1"/>
    <col min="2" max="4" width="12.85546875" style="15" customWidth="1"/>
    <col min="5" max="5" width="11.42578125" style="128"/>
    <col min="6" max="16384" width="11.42578125" style="15"/>
  </cols>
  <sheetData>
    <row r="1" spans="1:5" ht="15" customHeight="1" x14ac:dyDescent="0.25">
      <c r="A1" s="93" t="s">
        <v>327</v>
      </c>
    </row>
    <row r="2" spans="1:5" x14ac:dyDescent="0.2">
      <c r="A2" s="1" t="s">
        <v>352</v>
      </c>
    </row>
    <row r="3" spans="1:5" ht="5.0999999999999996" customHeight="1" x14ac:dyDescent="0.2">
      <c r="B3" s="30"/>
      <c r="C3" s="30"/>
      <c r="D3" s="30"/>
    </row>
    <row r="4" spans="1:5" s="16" customFormat="1" ht="15.95" customHeight="1" x14ac:dyDescent="0.2">
      <c r="A4" s="282" t="s">
        <v>24</v>
      </c>
      <c r="B4" s="281" t="s">
        <v>55</v>
      </c>
      <c r="C4" s="281"/>
      <c r="D4" s="283" t="s">
        <v>42</v>
      </c>
      <c r="E4" s="129"/>
    </row>
    <row r="5" spans="1:5" s="16" customFormat="1" ht="15.95" customHeight="1" x14ac:dyDescent="0.2">
      <c r="A5" s="282"/>
      <c r="B5" s="170" t="s">
        <v>25</v>
      </c>
      <c r="C5" s="170" t="s">
        <v>26</v>
      </c>
      <c r="D5" s="283"/>
      <c r="E5" s="128"/>
    </row>
    <row r="6" spans="1:5" ht="15.95" customHeight="1" x14ac:dyDescent="0.2">
      <c r="A6" s="176" t="s">
        <v>44</v>
      </c>
      <c r="B6" s="177">
        <v>4503894.1787400004</v>
      </c>
      <c r="C6" s="177">
        <v>3042212.3451839937</v>
      </c>
      <c r="D6" s="177">
        <v>1461681.8335560067</v>
      </c>
    </row>
    <row r="7" spans="1:5" ht="6" customHeight="1" x14ac:dyDescent="0.2">
      <c r="A7" s="126"/>
      <c r="B7" s="127"/>
      <c r="C7" s="127"/>
      <c r="D7" s="127"/>
    </row>
    <row r="8" spans="1:5" ht="15.95" customHeight="1" x14ac:dyDescent="0.2">
      <c r="A8" s="181" t="s">
        <v>142</v>
      </c>
      <c r="B8" s="182"/>
      <c r="C8" s="181"/>
      <c r="D8" s="182"/>
    </row>
    <row r="9" spans="1:5" ht="14.1" customHeight="1" x14ac:dyDescent="0.2">
      <c r="A9" s="17" t="s">
        <v>69</v>
      </c>
      <c r="B9" s="90">
        <v>1290843.4686899988</v>
      </c>
      <c r="C9" s="90">
        <v>383359.86010599969</v>
      </c>
      <c r="D9" s="91">
        <v>907483.6085839991</v>
      </c>
    </row>
    <row r="10" spans="1:5" ht="14.1" customHeight="1" x14ac:dyDescent="0.2">
      <c r="A10" s="17" t="s">
        <v>233</v>
      </c>
      <c r="B10" s="90">
        <v>678574.62770999991</v>
      </c>
      <c r="C10" s="90">
        <v>42930.13733100002</v>
      </c>
      <c r="D10" s="91">
        <v>635644.49037899985</v>
      </c>
    </row>
    <row r="11" spans="1:5" ht="14.1" customHeight="1" x14ac:dyDescent="0.2">
      <c r="A11" s="17" t="s">
        <v>70</v>
      </c>
      <c r="B11" s="90">
        <v>356802.77549999917</v>
      </c>
      <c r="C11" s="90">
        <v>41633.353090999961</v>
      </c>
      <c r="D11" s="91">
        <v>315169.42240899923</v>
      </c>
    </row>
    <row r="12" spans="1:5" ht="14.1" customHeight="1" x14ac:dyDescent="0.2">
      <c r="A12" s="17" t="s">
        <v>72</v>
      </c>
      <c r="B12" s="90">
        <v>199769.09873000029</v>
      </c>
      <c r="C12" s="90">
        <v>48400.235170999986</v>
      </c>
      <c r="D12" s="91">
        <v>151368.86355900031</v>
      </c>
    </row>
    <row r="13" spans="1:5" ht="14.1" customHeight="1" x14ac:dyDescent="0.2">
      <c r="A13" s="17" t="s">
        <v>71</v>
      </c>
      <c r="B13" s="90">
        <v>159763.05362000011</v>
      </c>
      <c r="C13" s="90">
        <v>12524.917370000005</v>
      </c>
      <c r="D13" s="91">
        <v>147238.1362500001</v>
      </c>
    </row>
    <row r="14" spans="1:5" ht="14.1" customHeight="1" x14ac:dyDescent="0.2">
      <c r="A14" s="17" t="s">
        <v>80</v>
      </c>
      <c r="B14" s="90">
        <v>224846.37234999938</v>
      </c>
      <c r="C14" s="90">
        <v>131581.60777199999</v>
      </c>
      <c r="D14" s="91">
        <v>93264.764577999391</v>
      </c>
    </row>
    <row r="15" spans="1:5" ht="14.1" customHeight="1" x14ac:dyDescent="0.2">
      <c r="A15" s="17" t="s">
        <v>75</v>
      </c>
      <c r="B15" s="90">
        <v>92691.426320000013</v>
      </c>
      <c r="C15" s="90">
        <v>17008.701745999999</v>
      </c>
      <c r="D15" s="91">
        <v>75682.724574000022</v>
      </c>
    </row>
    <row r="16" spans="1:5" ht="14.1" customHeight="1" x14ac:dyDescent="0.2">
      <c r="A16" s="17" t="s">
        <v>77</v>
      </c>
      <c r="B16" s="90">
        <v>130275.99162000004</v>
      </c>
      <c r="C16" s="90">
        <v>59921.209358999986</v>
      </c>
      <c r="D16" s="91">
        <v>70354.782261000058</v>
      </c>
    </row>
    <row r="17" spans="1:5" ht="14.1" customHeight="1" x14ac:dyDescent="0.2">
      <c r="A17" s="17" t="s">
        <v>144</v>
      </c>
      <c r="B17" s="90">
        <v>69066.430790000013</v>
      </c>
      <c r="C17" s="90">
        <v>2437.8274060000012</v>
      </c>
      <c r="D17" s="91">
        <v>66628.603384000016</v>
      </c>
    </row>
    <row r="18" spans="1:5" ht="14.1" customHeight="1" x14ac:dyDescent="0.2">
      <c r="A18" s="17" t="s">
        <v>73</v>
      </c>
      <c r="B18" s="90">
        <v>93521.922669999942</v>
      </c>
      <c r="C18" s="90">
        <v>29498.899593999991</v>
      </c>
      <c r="D18" s="91">
        <v>64023.023075999954</v>
      </c>
    </row>
    <row r="19" spans="1:5" ht="14.1" customHeight="1" x14ac:dyDescent="0.2">
      <c r="A19" s="45"/>
      <c r="B19" s="92"/>
      <c r="C19" s="92"/>
      <c r="D19" s="92"/>
    </row>
    <row r="20" spans="1:5" ht="15.95" customHeight="1" x14ac:dyDescent="0.2">
      <c r="A20" s="181" t="s">
        <v>143</v>
      </c>
      <c r="B20" s="182"/>
      <c r="C20" s="181"/>
      <c r="D20" s="182"/>
    </row>
    <row r="21" spans="1:5" ht="14.1" customHeight="1" x14ac:dyDescent="0.2">
      <c r="A21" s="17" t="s">
        <v>86</v>
      </c>
      <c r="B21" s="90">
        <v>14704.232040000001</v>
      </c>
      <c r="C21" s="90">
        <v>745292.31247700215</v>
      </c>
      <c r="D21" s="91">
        <v>-730588.08043700212</v>
      </c>
    </row>
    <row r="22" spans="1:5" ht="14.1" customHeight="1" x14ac:dyDescent="0.2">
      <c r="A22" s="17" t="s">
        <v>85</v>
      </c>
      <c r="B22" s="90">
        <v>28917.845479999996</v>
      </c>
      <c r="C22" s="90">
        <v>295290.21032799996</v>
      </c>
      <c r="D22" s="91">
        <v>-266372.36484799994</v>
      </c>
    </row>
    <row r="23" spans="1:5" ht="14.1" customHeight="1" x14ac:dyDescent="0.2">
      <c r="A23" s="17" t="s">
        <v>84</v>
      </c>
      <c r="B23" s="90">
        <v>105267.02815000001</v>
      </c>
      <c r="C23" s="90">
        <v>309650.36721300008</v>
      </c>
      <c r="D23" s="91">
        <v>-204383.33906300005</v>
      </c>
    </row>
    <row r="24" spans="1:5" ht="14.1" customHeight="1" x14ac:dyDescent="0.2">
      <c r="A24" s="17" t="s">
        <v>83</v>
      </c>
      <c r="B24" s="90">
        <v>56273.719420000045</v>
      </c>
      <c r="C24" s="90">
        <v>193162.37013599963</v>
      </c>
      <c r="D24" s="91">
        <v>-136888.6507159996</v>
      </c>
    </row>
    <row r="25" spans="1:5" ht="14.1" customHeight="1" x14ac:dyDescent="0.2">
      <c r="A25" s="17" t="s">
        <v>78</v>
      </c>
      <c r="B25" s="90">
        <v>20660.599489999986</v>
      </c>
      <c r="C25" s="90">
        <v>40494.337420000003</v>
      </c>
      <c r="D25" s="91">
        <v>-19833.737930000018</v>
      </c>
    </row>
    <row r="26" spans="1:5" ht="14.1" customHeight="1" x14ac:dyDescent="0.2">
      <c r="A26" s="17" t="s">
        <v>137</v>
      </c>
      <c r="B26" s="90">
        <v>5104.552819999999</v>
      </c>
      <c r="C26" s="90">
        <v>19321.848239000014</v>
      </c>
      <c r="D26" s="91">
        <v>-14217.295419000015</v>
      </c>
    </row>
    <row r="27" spans="1:5" ht="14.1" customHeight="1" x14ac:dyDescent="0.2">
      <c r="A27" s="17" t="s">
        <v>121</v>
      </c>
      <c r="B27" s="90">
        <v>15684.588549999999</v>
      </c>
      <c r="C27" s="90">
        <v>24659.033326999994</v>
      </c>
      <c r="D27" s="91">
        <v>-8974.4447769999952</v>
      </c>
    </row>
    <row r="28" spans="1:5" ht="14.1" customHeight="1" x14ac:dyDescent="0.2">
      <c r="A28" s="17" t="s">
        <v>326</v>
      </c>
      <c r="B28" s="90">
        <v>201.19919000000002</v>
      </c>
      <c r="C28" s="90">
        <v>1781.5658909999997</v>
      </c>
      <c r="D28" s="91">
        <v>-1580.3667009999997</v>
      </c>
    </row>
    <row r="29" spans="1:5" ht="14.1" customHeight="1" x14ac:dyDescent="0.2">
      <c r="A29" s="17" t="s">
        <v>346</v>
      </c>
      <c r="B29" s="90">
        <v>375.46489000000003</v>
      </c>
      <c r="C29" s="90">
        <v>1082.4890370000001</v>
      </c>
      <c r="D29" s="91">
        <v>-707.02414700000008</v>
      </c>
    </row>
    <row r="30" spans="1:5" ht="14.1" customHeight="1" x14ac:dyDescent="0.2">
      <c r="A30" s="17" t="s">
        <v>337</v>
      </c>
      <c r="B30" s="90">
        <v>190.28156000000001</v>
      </c>
      <c r="C30" s="90">
        <v>870.53397399999994</v>
      </c>
      <c r="D30" s="91">
        <v>-680.25241399999993</v>
      </c>
    </row>
    <row r="31" spans="1:5" ht="3" customHeight="1" x14ac:dyDescent="0.2">
      <c r="A31" s="18"/>
      <c r="B31" s="51"/>
      <c r="C31" s="51"/>
      <c r="D31" s="74"/>
    </row>
    <row r="32" spans="1:5" ht="8.1" customHeight="1" x14ac:dyDescent="0.2">
      <c r="A32" s="8" t="s">
        <v>375</v>
      </c>
      <c r="B32" s="19"/>
      <c r="C32" s="19"/>
      <c r="D32" s="20"/>
      <c r="E32" s="130"/>
    </row>
    <row r="33" spans="1:5" ht="8.1" customHeight="1" x14ac:dyDescent="0.2">
      <c r="A33" s="11" t="s">
        <v>20</v>
      </c>
      <c r="B33" s="19"/>
      <c r="C33" s="19"/>
      <c r="D33" s="20"/>
      <c r="E33" s="130"/>
    </row>
    <row r="34" spans="1:5" ht="8.1" customHeight="1" x14ac:dyDescent="0.2">
      <c r="A34" s="11" t="s">
        <v>228</v>
      </c>
      <c r="B34" s="11"/>
      <c r="C34" s="11"/>
      <c r="D34" s="11"/>
      <c r="E34" s="11"/>
    </row>
    <row r="35" spans="1:5" x14ac:dyDescent="0.2">
      <c r="B35" s="22"/>
      <c r="C35" s="22"/>
    </row>
    <row r="36" spans="1:5" x14ac:dyDescent="0.2">
      <c r="B36" s="22"/>
      <c r="C36" s="22"/>
    </row>
    <row r="37" spans="1:5" x14ac:dyDescent="0.2">
      <c r="B37" s="22"/>
      <c r="C37" s="22"/>
    </row>
    <row r="38" spans="1:5" x14ac:dyDescent="0.2">
      <c r="B38" s="22"/>
      <c r="C38" s="22"/>
    </row>
    <row r="39" spans="1:5" x14ac:dyDescent="0.2">
      <c r="B39" s="22"/>
      <c r="C39" s="22"/>
    </row>
    <row r="40" spans="1:5" x14ac:dyDescent="0.2">
      <c r="B40" s="22"/>
      <c r="C40" s="22"/>
    </row>
  </sheetData>
  <mergeCells count="3">
    <mergeCell ref="B4:C4"/>
    <mergeCell ref="A4:A5"/>
    <mergeCell ref="D4:D5"/>
  </mergeCells>
  <phoneticPr fontId="3" type="noConversion"/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2"/>
  <sheetViews>
    <sheetView showGridLines="0" zoomScaleNormal="100" zoomScalePageLayoutView="150" workbookViewId="0">
      <selection sqref="A1:H59"/>
    </sheetView>
  </sheetViews>
  <sheetFormatPr baseColWidth="10" defaultColWidth="11.42578125" defaultRowHeight="13.5" x14ac:dyDescent="0.2"/>
  <cols>
    <col min="1" max="1" width="7.85546875" style="15" customWidth="1"/>
    <col min="2" max="2" width="46.140625" style="15" customWidth="1"/>
    <col min="3" max="4" width="5.28515625" style="15" customWidth="1"/>
    <col min="5" max="5" width="6.28515625" style="15" customWidth="1"/>
    <col min="6" max="8" width="6.85546875" style="15" customWidth="1"/>
    <col min="9" max="9" width="5" style="15" customWidth="1"/>
    <col min="10" max="103" width="10.7109375" style="15" customWidth="1"/>
    <col min="104" max="16384" width="11.42578125" style="15"/>
  </cols>
  <sheetData>
    <row r="1" spans="1:8" ht="15" customHeight="1" x14ac:dyDescent="0.2">
      <c r="A1" s="134" t="s">
        <v>328</v>
      </c>
      <c r="B1" s="134"/>
      <c r="C1" s="134"/>
      <c r="D1" s="134"/>
      <c r="E1" s="134"/>
      <c r="F1" s="134"/>
      <c r="G1" s="134"/>
      <c r="H1" s="134"/>
    </row>
    <row r="2" spans="1:8" x14ac:dyDescent="0.2">
      <c r="A2" s="288" t="s">
        <v>351</v>
      </c>
      <c r="B2" s="288"/>
      <c r="C2" s="288"/>
      <c r="D2" s="288"/>
      <c r="E2" s="288"/>
      <c r="F2" s="288"/>
      <c r="G2" s="288"/>
      <c r="H2" s="288"/>
    </row>
    <row r="3" spans="1:8" ht="3" customHeight="1" x14ac:dyDescent="0.2">
      <c r="A3" s="135"/>
      <c r="B3" s="48"/>
      <c r="C3" s="48"/>
      <c r="D3" s="48"/>
      <c r="E3" s="48"/>
      <c r="F3" s="48"/>
      <c r="G3" s="48"/>
      <c r="H3" s="48"/>
    </row>
    <row r="4" spans="1:8" ht="14.1" customHeight="1" x14ac:dyDescent="0.2">
      <c r="A4" s="282" t="s">
        <v>17</v>
      </c>
      <c r="B4" s="282" t="s">
        <v>4</v>
      </c>
      <c r="C4" s="285" t="s">
        <v>14</v>
      </c>
      <c r="D4" s="286"/>
      <c r="E4" s="287"/>
      <c r="F4" s="285" t="s">
        <v>55</v>
      </c>
      <c r="G4" s="286"/>
      <c r="H4" s="287"/>
    </row>
    <row r="5" spans="1:8" ht="24" customHeight="1" x14ac:dyDescent="0.2">
      <c r="A5" s="282"/>
      <c r="B5" s="282"/>
      <c r="C5" s="167">
        <v>2023</v>
      </c>
      <c r="D5" s="168" t="s">
        <v>323</v>
      </c>
      <c r="E5" s="171" t="s">
        <v>329</v>
      </c>
      <c r="F5" s="167">
        <v>2023</v>
      </c>
      <c r="G5" s="168" t="s">
        <v>323</v>
      </c>
      <c r="H5" s="171" t="s">
        <v>329</v>
      </c>
    </row>
    <row r="6" spans="1:8" ht="17.100000000000001" customHeight="1" x14ac:dyDescent="0.2">
      <c r="A6" s="284" t="s">
        <v>6</v>
      </c>
      <c r="B6" s="284"/>
      <c r="C6" s="174"/>
      <c r="D6" s="174"/>
      <c r="E6" s="174"/>
      <c r="F6" s="174">
        <f>F8+F15</f>
        <v>4047429.4381300025</v>
      </c>
      <c r="G6" s="174">
        <f>G8+G15</f>
        <v>4503894.1787399994</v>
      </c>
      <c r="H6" s="217">
        <f>(G6/F6-1)</f>
        <v>0.11277892489236163</v>
      </c>
    </row>
    <row r="7" spans="1:8" ht="3" customHeight="1" x14ac:dyDescent="0.2">
      <c r="A7" s="42"/>
      <c r="B7" s="42"/>
      <c r="C7" s="52"/>
      <c r="D7" s="52"/>
      <c r="E7" s="52"/>
      <c r="F7" s="52"/>
      <c r="G7" s="52"/>
      <c r="H7" s="53"/>
    </row>
    <row r="8" spans="1:8" ht="14.1" customHeight="1" x14ac:dyDescent="0.2">
      <c r="A8" s="185" t="s">
        <v>7</v>
      </c>
      <c r="B8" s="186"/>
      <c r="C8" s="187"/>
      <c r="D8" s="187"/>
      <c r="E8" s="187"/>
      <c r="F8" s="187">
        <f>SUM(F9:F14)</f>
        <v>206849.57923000003</v>
      </c>
      <c r="G8" s="187">
        <f>SUM(G9:G14)</f>
        <v>302439.95171000011</v>
      </c>
      <c r="H8" s="207">
        <f>(G8/F8-1)</f>
        <v>0.46212505162367923</v>
      </c>
    </row>
    <row r="9" spans="1:8" ht="11.1" customHeight="1" x14ac:dyDescent="0.2">
      <c r="A9" s="236" t="s">
        <v>9</v>
      </c>
      <c r="B9" s="237" t="s">
        <v>296</v>
      </c>
      <c r="C9" s="137">
        <v>34137.718909999989</v>
      </c>
      <c r="D9" s="137">
        <v>73695.27687499988</v>
      </c>
      <c r="E9" s="201">
        <f>IFERROR(((D9/C9-1)),"")</f>
        <v>1.1587639487362544</v>
      </c>
      <c r="F9" s="137">
        <v>158302.63467000003</v>
      </c>
      <c r="G9" s="137">
        <v>257703.74465000021</v>
      </c>
      <c r="H9" s="201">
        <f>IFERROR(((G9/F9-1)),"")</f>
        <v>0.62791822882299586</v>
      </c>
    </row>
    <row r="10" spans="1:8" ht="11.1" customHeight="1" x14ac:dyDescent="0.2">
      <c r="A10" s="236" t="s">
        <v>65</v>
      </c>
      <c r="B10" s="237" t="s">
        <v>253</v>
      </c>
      <c r="C10" s="137">
        <v>40816.307301000001</v>
      </c>
      <c r="D10" s="137">
        <v>28082.336178000005</v>
      </c>
      <c r="E10" s="201">
        <f>IFERROR(((D10/C10-1)),"")</f>
        <v>-0.31198243949638271</v>
      </c>
      <c r="F10" s="137">
        <v>29135.417289999998</v>
      </c>
      <c r="G10" s="137">
        <v>21414.553219999998</v>
      </c>
      <c r="H10" s="201">
        <f t="shared" ref="H10:H14" si="0">IFERROR(((G10/F10-1)),"")</f>
        <v>-0.26499926165979415</v>
      </c>
    </row>
    <row r="11" spans="1:8" ht="11.1" customHeight="1" x14ac:dyDescent="0.2">
      <c r="A11" s="236" t="s">
        <v>201</v>
      </c>
      <c r="B11" s="237" t="s">
        <v>302</v>
      </c>
      <c r="C11" s="137">
        <v>229.152885</v>
      </c>
      <c r="D11" s="137">
        <v>453.43456999999989</v>
      </c>
      <c r="E11" s="201">
        <f t="shared" ref="E11:E13" si="1">IFERROR(((D11/C11-1)),"")</f>
        <v>0.97874257616263449</v>
      </c>
      <c r="F11" s="137">
        <v>2756.1492600000001</v>
      </c>
      <c r="G11" s="137">
        <v>5256.098</v>
      </c>
      <c r="H11" s="201">
        <f t="shared" si="0"/>
        <v>0.90704403287650681</v>
      </c>
    </row>
    <row r="12" spans="1:8" ht="23.1" customHeight="1" x14ac:dyDescent="0.2">
      <c r="A12" s="236" t="s">
        <v>199</v>
      </c>
      <c r="B12" s="237" t="s">
        <v>303</v>
      </c>
      <c r="C12" s="137">
        <v>447.22</v>
      </c>
      <c r="D12" s="137">
        <v>741.3839999999999</v>
      </c>
      <c r="E12" s="201">
        <f t="shared" si="1"/>
        <v>0.65776128080139507</v>
      </c>
      <c r="F12" s="137">
        <v>2483.1319999999996</v>
      </c>
      <c r="G12" s="137">
        <v>4191.5525600000001</v>
      </c>
      <c r="H12" s="201">
        <f t="shared" si="0"/>
        <v>0.68801036755194689</v>
      </c>
    </row>
    <row r="13" spans="1:8" ht="11.1" customHeight="1" x14ac:dyDescent="0.2">
      <c r="A13" s="236" t="s">
        <v>176</v>
      </c>
      <c r="B13" s="238" t="s">
        <v>268</v>
      </c>
      <c r="C13" s="137">
        <v>24443.869999999995</v>
      </c>
      <c r="D13" s="137">
        <v>21354.050000000003</v>
      </c>
      <c r="E13" s="201">
        <f t="shared" si="1"/>
        <v>-0.12640469778312491</v>
      </c>
      <c r="F13" s="137">
        <v>5290.2221799999998</v>
      </c>
      <c r="G13" s="137">
        <v>3485.9531599999996</v>
      </c>
      <c r="H13" s="201">
        <f t="shared" si="0"/>
        <v>-0.34105732398558741</v>
      </c>
    </row>
    <row r="14" spans="1:8" ht="11.1" customHeight="1" x14ac:dyDescent="0.2">
      <c r="A14" s="236"/>
      <c r="B14" s="239" t="s">
        <v>18</v>
      </c>
      <c r="C14" s="137"/>
      <c r="D14" s="137"/>
      <c r="E14" s="240"/>
      <c r="F14" s="137">
        <v>8882.0238300000019</v>
      </c>
      <c r="G14" s="137">
        <v>10388.050119999996</v>
      </c>
      <c r="H14" s="201">
        <f t="shared" si="0"/>
        <v>0.16955891121494471</v>
      </c>
    </row>
    <row r="15" spans="1:8" ht="15" customHeight="1" x14ac:dyDescent="0.2">
      <c r="A15" s="185" t="s">
        <v>52</v>
      </c>
      <c r="B15" s="186"/>
      <c r="C15" s="187"/>
      <c r="D15" s="187"/>
      <c r="E15" s="187"/>
      <c r="F15" s="187">
        <f>SUM(F16:F56)</f>
        <v>3840579.8589000022</v>
      </c>
      <c r="G15" s="187">
        <f>SUM(G16:G56)</f>
        <v>4201454.2270299997</v>
      </c>
      <c r="H15" s="207">
        <f>(G15/F15-1)</f>
        <v>9.3963511081203599E-2</v>
      </c>
    </row>
    <row r="16" spans="1:8" ht="11.1" customHeight="1" x14ac:dyDescent="0.2">
      <c r="A16" s="236" t="s">
        <v>62</v>
      </c>
      <c r="B16" s="237" t="s">
        <v>242</v>
      </c>
      <c r="C16" s="138">
        <v>364628.16106599965</v>
      </c>
      <c r="D16" s="138">
        <v>363384.42552900035</v>
      </c>
      <c r="E16" s="201">
        <f>IFERROR(((D16/C16-1)),"")</f>
        <v>-3.4109695020900777E-3</v>
      </c>
      <c r="F16" s="138">
        <v>584915.52819999994</v>
      </c>
      <c r="G16" s="138">
        <v>754397.38967000076</v>
      </c>
      <c r="H16" s="201">
        <f>IFERROR(((G16/F16-1)),"")</f>
        <v>0.28975442315843236</v>
      </c>
    </row>
    <row r="17" spans="1:8" ht="11.1" customHeight="1" x14ac:dyDescent="0.2">
      <c r="A17" s="239" t="s">
        <v>10</v>
      </c>
      <c r="B17" s="237" t="s">
        <v>203</v>
      </c>
      <c r="C17" s="138">
        <v>279128.93095999962</v>
      </c>
      <c r="D17" s="138">
        <v>149140.1147580001</v>
      </c>
      <c r="E17" s="201">
        <f>IFERROR(((D17/C17-1)),"")</f>
        <v>-0.4656945296029793</v>
      </c>
      <c r="F17" s="138">
        <v>648480.93440000084</v>
      </c>
      <c r="G17" s="138">
        <v>482111.24415999989</v>
      </c>
      <c r="H17" s="201">
        <f t="shared" ref="H17:H56" si="2">IFERROR(((G17/F17-1)),"")</f>
        <v>-0.25655293997800033</v>
      </c>
    </row>
    <row r="18" spans="1:8" ht="11.1" customHeight="1" x14ac:dyDescent="0.2">
      <c r="A18" s="239" t="s">
        <v>67</v>
      </c>
      <c r="B18" s="237" t="s">
        <v>243</v>
      </c>
      <c r="C18" s="138">
        <v>35823.716688000015</v>
      </c>
      <c r="D18" s="138">
        <v>50942.614447000022</v>
      </c>
      <c r="E18" s="201">
        <f t="shared" ref="E18:E44" si="3">IFERROR(((D18/C18-1)),"")</f>
        <v>0.42203599058900632</v>
      </c>
      <c r="F18" s="138">
        <v>183749.44355000003</v>
      </c>
      <c r="G18" s="138">
        <v>359913.8770199999</v>
      </c>
      <c r="H18" s="201">
        <f t="shared" si="2"/>
        <v>0.95872090857278591</v>
      </c>
    </row>
    <row r="19" spans="1:8" ht="11.1" customHeight="1" x14ac:dyDescent="0.2">
      <c r="A19" s="239" t="s">
        <v>68</v>
      </c>
      <c r="B19" s="237" t="s">
        <v>298</v>
      </c>
      <c r="C19" s="138">
        <v>27639.75997799998</v>
      </c>
      <c r="D19" s="138">
        <v>35126.771627999973</v>
      </c>
      <c r="E19" s="201">
        <f t="shared" si="3"/>
        <v>0.2708783164527957</v>
      </c>
      <c r="F19" s="138">
        <v>73745.256580000001</v>
      </c>
      <c r="G19" s="138">
        <v>244624.72141000009</v>
      </c>
      <c r="H19" s="201">
        <f t="shared" si="2"/>
        <v>2.3171587266040277</v>
      </c>
    </row>
    <row r="20" spans="1:8" ht="11.1" customHeight="1" x14ac:dyDescent="0.2">
      <c r="A20" s="239" t="s">
        <v>11</v>
      </c>
      <c r="B20" s="237" t="s">
        <v>204</v>
      </c>
      <c r="C20" s="138">
        <v>179925.5363970004</v>
      </c>
      <c r="D20" s="138">
        <v>66664.932628999901</v>
      </c>
      <c r="E20" s="201">
        <f t="shared" si="3"/>
        <v>-0.62948598645883325</v>
      </c>
      <c r="F20" s="138">
        <v>206675.96642999971</v>
      </c>
      <c r="G20" s="138">
        <v>189466.47660000011</v>
      </c>
      <c r="H20" s="201">
        <f t="shared" si="2"/>
        <v>-8.3267978020213462E-2</v>
      </c>
    </row>
    <row r="21" spans="1:8" ht="11.1" customHeight="1" x14ac:dyDescent="0.2">
      <c r="A21" s="239" t="s">
        <v>12</v>
      </c>
      <c r="B21" s="237" t="s">
        <v>205</v>
      </c>
      <c r="C21" s="138">
        <v>34426.025014999992</v>
      </c>
      <c r="D21" s="138">
        <v>28225.030214999999</v>
      </c>
      <c r="E21" s="201">
        <f t="shared" si="3"/>
        <v>-0.18012520461767267</v>
      </c>
      <c r="F21" s="138">
        <v>115956.68395000005</v>
      </c>
      <c r="G21" s="138">
        <v>115546.23068999994</v>
      </c>
      <c r="H21" s="201">
        <f t="shared" si="2"/>
        <v>-3.5397119512067254E-3</v>
      </c>
    </row>
    <row r="22" spans="1:8" ht="11.1" customHeight="1" x14ac:dyDescent="0.2">
      <c r="A22" s="239" t="s">
        <v>35</v>
      </c>
      <c r="B22" s="237" t="s">
        <v>297</v>
      </c>
      <c r="C22" s="138">
        <v>115885.49645799999</v>
      </c>
      <c r="D22" s="138">
        <v>100776.13768</v>
      </c>
      <c r="E22" s="201">
        <f t="shared" si="3"/>
        <v>-0.13038179271619232</v>
      </c>
      <c r="F22" s="138">
        <v>135363.96044000002</v>
      </c>
      <c r="G22" s="138">
        <v>114327.17806000003</v>
      </c>
      <c r="H22" s="201">
        <f t="shared" si="2"/>
        <v>-0.15540903436645925</v>
      </c>
    </row>
    <row r="23" spans="1:8" ht="11.1" customHeight="1" x14ac:dyDescent="0.2">
      <c r="A23" s="239" t="s">
        <v>87</v>
      </c>
      <c r="B23" s="237" t="s">
        <v>244</v>
      </c>
      <c r="C23" s="138">
        <v>43921.769322000066</v>
      </c>
      <c r="D23" s="138">
        <v>29762.576245000015</v>
      </c>
      <c r="E23" s="201">
        <f t="shared" si="3"/>
        <v>-0.32237301218891978</v>
      </c>
      <c r="F23" s="138">
        <v>84543.467719999884</v>
      </c>
      <c r="G23" s="138">
        <v>83822.668880000085</v>
      </c>
      <c r="H23" s="201">
        <f t="shared" si="2"/>
        <v>-8.5257780339341727E-3</v>
      </c>
    </row>
    <row r="24" spans="1:8" ht="11.1" customHeight="1" x14ac:dyDescent="0.2">
      <c r="A24" s="239" t="s">
        <v>198</v>
      </c>
      <c r="B24" s="237" t="s">
        <v>299</v>
      </c>
      <c r="C24" s="138">
        <v>495.48728399999993</v>
      </c>
      <c r="D24" s="138">
        <v>648.97375299999987</v>
      </c>
      <c r="E24" s="201">
        <f t="shared" si="3"/>
        <v>0.30976873465031241</v>
      </c>
      <c r="F24" s="138">
        <v>42236.699330000003</v>
      </c>
      <c r="G24" s="138">
        <v>72235.987200000003</v>
      </c>
      <c r="H24" s="201">
        <f t="shared" si="2"/>
        <v>0.71026591437963105</v>
      </c>
    </row>
    <row r="25" spans="1:8" ht="11.1" customHeight="1" x14ac:dyDescent="0.2">
      <c r="A25" s="239" t="s">
        <v>89</v>
      </c>
      <c r="B25" s="237" t="s">
        <v>246</v>
      </c>
      <c r="C25" s="138">
        <v>15795.752903999988</v>
      </c>
      <c r="D25" s="138">
        <v>17903.804921999996</v>
      </c>
      <c r="E25" s="201">
        <f t="shared" si="3"/>
        <v>0.13345688748183582</v>
      </c>
      <c r="F25" s="138">
        <v>69562.842540000012</v>
      </c>
      <c r="G25" s="138">
        <v>71526.680010000026</v>
      </c>
      <c r="H25" s="201">
        <f t="shared" si="2"/>
        <v>2.8231127399239941E-2</v>
      </c>
    </row>
    <row r="26" spans="1:8" ht="11.1" customHeight="1" x14ac:dyDescent="0.2">
      <c r="A26" s="239" t="s">
        <v>13</v>
      </c>
      <c r="B26" s="237" t="s">
        <v>206</v>
      </c>
      <c r="C26" s="138">
        <v>75070.098810000098</v>
      </c>
      <c r="D26" s="138">
        <v>80426.815760000056</v>
      </c>
      <c r="E26" s="201">
        <f t="shared" si="3"/>
        <v>7.135619953768324E-2</v>
      </c>
      <c r="F26" s="138">
        <v>57086.407219999906</v>
      </c>
      <c r="G26" s="138">
        <v>61565.825899999974</v>
      </c>
      <c r="H26" s="201">
        <f t="shared" si="2"/>
        <v>7.8467342720260236E-2</v>
      </c>
    </row>
    <row r="27" spans="1:8" ht="11.1" customHeight="1" x14ac:dyDescent="0.2">
      <c r="A27" s="239" t="s">
        <v>63</v>
      </c>
      <c r="B27" s="237" t="s">
        <v>209</v>
      </c>
      <c r="C27" s="138">
        <v>19250.313426000004</v>
      </c>
      <c r="D27" s="138">
        <v>23193.183881000012</v>
      </c>
      <c r="E27" s="201">
        <f t="shared" si="3"/>
        <v>0.20482110435015866</v>
      </c>
      <c r="F27" s="138">
        <v>40264.26842</v>
      </c>
      <c r="G27" s="138">
        <v>57917.370439999911</v>
      </c>
      <c r="H27" s="201">
        <f t="shared" si="2"/>
        <v>0.43843096404630799</v>
      </c>
    </row>
    <row r="28" spans="1:8" ht="11.1" customHeight="1" x14ac:dyDescent="0.2">
      <c r="A28" s="239" t="s">
        <v>97</v>
      </c>
      <c r="B28" s="237" t="s">
        <v>247</v>
      </c>
      <c r="C28" s="138">
        <v>24770.61341799999</v>
      </c>
      <c r="D28" s="138">
        <v>24598.74110599999</v>
      </c>
      <c r="E28" s="201">
        <f t="shared" si="3"/>
        <v>-6.9385569545526993E-3</v>
      </c>
      <c r="F28" s="138">
        <v>49470.563200000004</v>
      </c>
      <c r="G28" s="138">
        <v>53150.380059999974</v>
      </c>
      <c r="H28" s="201">
        <f t="shared" si="2"/>
        <v>7.4383969414764328E-2</v>
      </c>
    </row>
    <row r="29" spans="1:8" ht="11.1" customHeight="1" x14ac:dyDescent="0.2">
      <c r="A29" s="239" t="s">
        <v>60</v>
      </c>
      <c r="B29" s="237" t="s">
        <v>245</v>
      </c>
      <c r="C29" s="138">
        <v>56682.389242999983</v>
      </c>
      <c r="D29" s="138">
        <v>16492.554369999998</v>
      </c>
      <c r="E29" s="201">
        <f t="shared" si="3"/>
        <v>-0.70903565304391691</v>
      </c>
      <c r="F29" s="138">
        <v>94819.928149999978</v>
      </c>
      <c r="G29" s="138">
        <v>47015.378529999987</v>
      </c>
      <c r="H29" s="201">
        <f t="shared" si="2"/>
        <v>-0.5041614199957607</v>
      </c>
    </row>
    <row r="30" spans="1:8" ht="11.1" customHeight="1" x14ac:dyDescent="0.2">
      <c r="A30" s="239" t="s">
        <v>94</v>
      </c>
      <c r="B30" s="237" t="s">
        <v>207</v>
      </c>
      <c r="C30" s="138">
        <v>34250.506662999971</v>
      </c>
      <c r="D30" s="138">
        <v>19001.907157000001</v>
      </c>
      <c r="E30" s="201">
        <f t="shared" si="3"/>
        <v>-0.44520799811912504</v>
      </c>
      <c r="F30" s="138">
        <v>44033.099910000041</v>
      </c>
      <c r="G30" s="138">
        <v>43400.835139999988</v>
      </c>
      <c r="H30" s="201">
        <f t="shared" si="2"/>
        <v>-1.4358852120162968E-2</v>
      </c>
    </row>
    <row r="31" spans="1:8" ht="11.1" customHeight="1" x14ac:dyDescent="0.2">
      <c r="A31" s="239" t="s">
        <v>66</v>
      </c>
      <c r="B31" s="237" t="s">
        <v>229</v>
      </c>
      <c r="C31" s="138">
        <v>27536.067325</v>
      </c>
      <c r="D31" s="138">
        <v>33362.386880999969</v>
      </c>
      <c r="E31" s="201">
        <f t="shared" si="3"/>
        <v>0.21158865887541811</v>
      </c>
      <c r="F31" s="138">
        <v>28713.115329999997</v>
      </c>
      <c r="G31" s="138">
        <v>43118.545420000009</v>
      </c>
      <c r="H31" s="201">
        <f t="shared" si="2"/>
        <v>0.50170209412800815</v>
      </c>
    </row>
    <row r="32" spans="1:8" ht="11.1" customHeight="1" x14ac:dyDescent="0.2">
      <c r="A32" s="239" t="s">
        <v>91</v>
      </c>
      <c r="B32" s="237" t="s">
        <v>252</v>
      </c>
      <c r="C32" s="138">
        <v>14160.835986</v>
      </c>
      <c r="D32" s="138">
        <v>15586.159913000016</v>
      </c>
      <c r="E32" s="201">
        <f t="shared" si="3"/>
        <v>0.10065252704071637</v>
      </c>
      <c r="F32" s="138">
        <v>33173.055330000017</v>
      </c>
      <c r="G32" s="138">
        <v>40595.87842000003</v>
      </c>
      <c r="H32" s="201">
        <f t="shared" si="2"/>
        <v>0.22376060981296431</v>
      </c>
    </row>
    <row r="33" spans="1:8" ht="11.1" customHeight="1" x14ac:dyDescent="0.2">
      <c r="A33" s="239" t="s">
        <v>92</v>
      </c>
      <c r="B33" s="237" t="s">
        <v>248</v>
      </c>
      <c r="C33" s="138">
        <v>14174.745228000002</v>
      </c>
      <c r="D33" s="138">
        <v>12229.838851999997</v>
      </c>
      <c r="E33" s="201">
        <f t="shared" si="3"/>
        <v>-0.13720926512020437</v>
      </c>
      <c r="F33" s="138">
        <v>41091.684010000012</v>
      </c>
      <c r="G33" s="138">
        <v>34757.850889999987</v>
      </c>
      <c r="H33" s="201">
        <f t="shared" si="2"/>
        <v>-0.15413904960572145</v>
      </c>
    </row>
    <row r="34" spans="1:8" ht="23.1" customHeight="1" x14ac:dyDescent="0.2">
      <c r="A34" s="239" t="s">
        <v>99</v>
      </c>
      <c r="B34" s="237" t="s">
        <v>258</v>
      </c>
      <c r="C34" s="138">
        <v>3635.1401790000004</v>
      </c>
      <c r="D34" s="138">
        <v>3393.1986629999997</v>
      </c>
      <c r="E34" s="201">
        <f t="shared" si="3"/>
        <v>-6.6556309822020987E-2</v>
      </c>
      <c r="F34" s="138">
        <v>16668.946569999996</v>
      </c>
      <c r="G34" s="138">
        <v>34439.361160000008</v>
      </c>
      <c r="H34" s="201">
        <f t="shared" si="2"/>
        <v>1.0660790419703177</v>
      </c>
    </row>
    <row r="35" spans="1:8" ht="11.1" customHeight="1" x14ac:dyDescent="0.2">
      <c r="A35" s="239" t="s">
        <v>105</v>
      </c>
      <c r="B35" s="237" t="s">
        <v>214</v>
      </c>
      <c r="C35" s="138">
        <v>345.72991000000013</v>
      </c>
      <c r="D35" s="138">
        <v>366.34786200000008</v>
      </c>
      <c r="E35" s="201">
        <f t="shared" si="3"/>
        <v>5.9636008929629281E-2</v>
      </c>
      <c r="F35" s="138">
        <v>35052.059180000011</v>
      </c>
      <c r="G35" s="138">
        <v>33455.108680000005</v>
      </c>
      <c r="H35" s="201">
        <f t="shared" si="2"/>
        <v>-4.5559391869085752E-2</v>
      </c>
    </row>
    <row r="36" spans="1:8" ht="11.1" customHeight="1" x14ac:dyDescent="0.2">
      <c r="A36" s="239" t="s">
        <v>100</v>
      </c>
      <c r="B36" s="237" t="s">
        <v>208</v>
      </c>
      <c r="C36" s="138">
        <v>68036.949470999971</v>
      </c>
      <c r="D36" s="138">
        <v>76560.600799999957</v>
      </c>
      <c r="E36" s="201">
        <f t="shared" si="3"/>
        <v>0.12527973983655905</v>
      </c>
      <c r="F36" s="138">
        <v>21787.143860000007</v>
      </c>
      <c r="G36" s="138">
        <v>33251.420859999998</v>
      </c>
      <c r="H36" s="201">
        <f t="shared" si="2"/>
        <v>0.52619457941193337</v>
      </c>
    </row>
    <row r="37" spans="1:8" ht="23.1" customHeight="1" x14ac:dyDescent="0.2">
      <c r="A37" s="239" t="s">
        <v>116</v>
      </c>
      <c r="B37" s="237" t="s">
        <v>256</v>
      </c>
      <c r="C37" s="138">
        <v>18102.911628999998</v>
      </c>
      <c r="D37" s="138">
        <v>30611.789999999994</v>
      </c>
      <c r="E37" s="201">
        <f t="shared" si="3"/>
        <v>0.69098709795176649</v>
      </c>
      <c r="F37" s="138">
        <v>20821.986469999996</v>
      </c>
      <c r="G37" s="138">
        <v>31648.909529999997</v>
      </c>
      <c r="H37" s="201">
        <f t="shared" si="2"/>
        <v>0.51997551125101671</v>
      </c>
    </row>
    <row r="38" spans="1:8" ht="11.1" customHeight="1" x14ac:dyDescent="0.2">
      <c r="A38" s="239" t="s">
        <v>93</v>
      </c>
      <c r="B38" s="237" t="s">
        <v>378</v>
      </c>
      <c r="C38" s="138">
        <v>39155.351999999999</v>
      </c>
      <c r="D38" s="138">
        <v>36303.829000000005</v>
      </c>
      <c r="E38" s="201">
        <f t="shared" si="3"/>
        <v>-7.2825880865532655E-2</v>
      </c>
      <c r="F38" s="138">
        <v>41812.232219999998</v>
      </c>
      <c r="G38" s="138">
        <v>30290.475830000003</v>
      </c>
      <c r="H38" s="201">
        <f t="shared" si="2"/>
        <v>-0.27555946617193061</v>
      </c>
    </row>
    <row r="39" spans="1:8" ht="11.1" customHeight="1" x14ac:dyDescent="0.2">
      <c r="A39" s="239" t="s">
        <v>178</v>
      </c>
      <c r="B39" s="237" t="s">
        <v>379</v>
      </c>
      <c r="C39" s="138">
        <v>1002.673101</v>
      </c>
      <c r="D39" s="138">
        <v>3646.9950869999998</v>
      </c>
      <c r="E39" s="201">
        <f t="shared" si="3"/>
        <v>2.6372722908021844</v>
      </c>
      <c r="F39" s="138">
        <v>5058.5793799999992</v>
      </c>
      <c r="G39" s="138">
        <v>27781.435129999998</v>
      </c>
      <c r="H39" s="201">
        <f t="shared" si="2"/>
        <v>4.4919440900421339</v>
      </c>
    </row>
    <row r="40" spans="1:8" ht="11.1" customHeight="1" x14ac:dyDescent="0.2">
      <c r="A40" s="239" t="s">
        <v>112</v>
      </c>
      <c r="B40" s="237" t="s">
        <v>380</v>
      </c>
      <c r="C40" s="138">
        <v>886.96437199999991</v>
      </c>
      <c r="D40" s="138">
        <v>2363.2299210000001</v>
      </c>
      <c r="E40" s="201">
        <f t="shared" si="3"/>
        <v>1.6644023092733655</v>
      </c>
      <c r="F40" s="138">
        <v>4515.9014399999996</v>
      </c>
      <c r="G40" s="138">
        <v>27628.373110000008</v>
      </c>
      <c r="H40" s="201">
        <f t="shared" si="2"/>
        <v>5.1180195088580165</v>
      </c>
    </row>
    <row r="41" spans="1:8" ht="23.1" customHeight="1" x14ac:dyDescent="0.2">
      <c r="A41" s="239" t="s">
        <v>95</v>
      </c>
      <c r="B41" s="237" t="s">
        <v>249</v>
      </c>
      <c r="C41" s="138">
        <v>15940.855489999987</v>
      </c>
      <c r="D41" s="138">
        <v>10934.308226999998</v>
      </c>
      <c r="E41" s="201">
        <f t="shared" si="3"/>
        <v>-0.31407017434796369</v>
      </c>
      <c r="F41" s="138">
        <v>38572.526529999996</v>
      </c>
      <c r="G41" s="138">
        <v>27295.645249999998</v>
      </c>
      <c r="H41" s="201">
        <f t="shared" si="2"/>
        <v>-0.29235526667482725</v>
      </c>
    </row>
    <row r="42" spans="1:8" ht="11.1" customHeight="1" x14ac:dyDescent="0.2">
      <c r="A42" s="239" t="s">
        <v>177</v>
      </c>
      <c r="B42" s="237" t="s">
        <v>254</v>
      </c>
      <c r="C42" s="138">
        <v>20144.085050000005</v>
      </c>
      <c r="D42" s="138">
        <v>26007.246778000008</v>
      </c>
      <c r="E42" s="201">
        <f t="shared" si="3"/>
        <v>0.29106120796486623</v>
      </c>
      <c r="F42" s="138">
        <v>20962.610660000009</v>
      </c>
      <c r="G42" s="138">
        <v>26318.786199999991</v>
      </c>
      <c r="H42" s="201">
        <f t="shared" si="2"/>
        <v>0.25551090114078279</v>
      </c>
    </row>
    <row r="43" spans="1:8" ht="11.1" customHeight="1" x14ac:dyDescent="0.2">
      <c r="A43" s="239" t="s">
        <v>88</v>
      </c>
      <c r="B43" s="237" t="s">
        <v>210</v>
      </c>
      <c r="C43" s="138">
        <v>14390.310188999996</v>
      </c>
      <c r="D43" s="138">
        <v>6965.5807509999977</v>
      </c>
      <c r="E43" s="201">
        <f t="shared" si="3"/>
        <v>-0.51595339784096439</v>
      </c>
      <c r="F43" s="138">
        <v>50545.434410000009</v>
      </c>
      <c r="G43" s="138">
        <v>25740.185270000009</v>
      </c>
      <c r="H43" s="201">
        <f t="shared" si="2"/>
        <v>-0.49075152740387729</v>
      </c>
    </row>
    <row r="44" spans="1:8" ht="11.1" customHeight="1" x14ac:dyDescent="0.2">
      <c r="A44" s="239" t="s">
        <v>101</v>
      </c>
      <c r="B44" s="237" t="s">
        <v>212</v>
      </c>
      <c r="C44" s="138">
        <v>12519.631848000006</v>
      </c>
      <c r="D44" s="138">
        <v>12144.924297000003</v>
      </c>
      <c r="E44" s="201">
        <f t="shared" si="3"/>
        <v>-2.9929598214172848E-2</v>
      </c>
      <c r="F44" s="138">
        <v>26845.376929999991</v>
      </c>
      <c r="G44" s="138">
        <v>24447.46721000001</v>
      </c>
      <c r="H44" s="201">
        <f t="shared" si="2"/>
        <v>-8.9323004338981438E-2</v>
      </c>
    </row>
    <row r="45" spans="1:8" ht="11.1" customHeight="1" x14ac:dyDescent="0.2">
      <c r="A45" s="239" t="s">
        <v>106</v>
      </c>
      <c r="B45" s="237" t="s">
        <v>211</v>
      </c>
      <c r="C45" s="138">
        <v>9402.0002000000004</v>
      </c>
      <c r="D45" s="138">
        <v>12943.976000000001</v>
      </c>
      <c r="E45" s="201">
        <f>IFERROR(((D45/C45-1)),"")</f>
        <v>0.3767257737348273</v>
      </c>
      <c r="F45" s="138">
        <v>15040.688719999993</v>
      </c>
      <c r="G45" s="138">
        <v>23936.9653</v>
      </c>
      <c r="H45" s="201">
        <f t="shared" si="2"/>
        <v>0.59148066591993209</v>
      </c>
    </row>
    <row r="46" spans="1:8" ht="23.1" customHeight="1" x14ac:dyDescent="0.2">
      <c r="A46" s="239" t="s">
        <v>98</v>
      </c>
      <c r="B46" s="237" t="s">
        <v>255</v>
      </c>
      <c r="C46" s="138">
        <v>6476.5355680000011</v>
      </c>
      <c r="D46" s="138">
        <v>6981.3532800000021</v>
      </c>
      <c r="E46" s="201">
        <f>IFERROR(((D46/C46-1)),"")</f>
        <v>7.7945640334974975E-2</v>
      </c>
      <c r="F46" s="138">
        <v>25775.599270000006</v>
      </c>
      <c r="G46" s="138">
        <v>23911.161889999996</v>
      </c>
      <c r="H46" s="201">
        <f t="shared" si="2"/>
        <v>-7.233342513087615E-2</v>
      </c>
    </row>
    <row r="47" spans="1:8" ht="11.1" customHeight="1" x14ac:dyDescent="0.2">
      <c r="A47" s="239" t="s">
        <v>102</v>
      </c>
      <c r="B47" s="237" t="s">
        <v>213</v>
      </c>
      <c r="C47" s="138">
        <v>54361.802000999996</v>
      </c>
      <c r="D47" s="138">
        <v>24715.349999999995</v>
      </c>
      <c r="E47" s="201">
        <f t="shared" ref="E47:E55" si="4">IFERROR(((D47/C47-1)),"")</f>
        <v>-0.54535447519665836</v>
      </c>
      <c r="F47" s="138">
        <v>52226.231789999998</v>
      </c>
      <c r="G47" s="138">
        <v>22306.008669999999</v>
      </c>
      <c r="H47" s="201">
        <f t="shared" si="2"/>
        <v>-0.57289645633076214</v>
      </c>
    </row>
    <row r="48" spans="1:8" ht="11.1" customHeight="1" x14ac:dyDescent="0.2">
      <c r="A48" s="239" t="s">
        <v>113</v>
      </c>
      <c r="B48" s="237" t="s">
        <v>220</v>
      </c>
      <c r="C48" s="138">
        <v>1309.4764859999998</v>
      </c>
      <c r="D48" s="138">
        <v>3020.3978260000004</v>
      </c>
      <c r="E48" s="201">
        <f t="shared" si="4"/>
        <v>1.3065689672872836</v>
      </c>
      <c r="F48" s="138">
        <v>6150.2095400000017</v>
      </c>
      <c r="G48" s="138">
        <v>21194.087520000005</v>
      </c>
      <c r="H48" s="201">
        <f t="shared" si="2"/>
        <v>2.4460756795613174</v>
      </c>
    </row>
    <row r="49" spans="1:10" ht="11.1" customHeight="1" x14ac:dyDescent="0.2">
      <c r="A49" s="239" t="s">
        <v>96</v>
      </c>
      <c r="B49" s="237" t="s">
        <v>216</v>
      </c>
      <c r="C49" s="138">
        <v>8521.252593999996</v>
      </c>
      <c r="D49" s="138">
        <v>11536.493693999997</v>
      </c>
      <c r="E49" s="201">
        <f t="shared" si="4"/>
        <v>0.3538495152840675</v>
      </c>
      <c r="F49" s="138">
        <v>15962.641860000003</v>
      </c>
      <c r="G49" s="138">
        <v>20778.912049999992</v>
      </c>
      <c r="H49" s="201">
        <f t="shared" si="2"/>
        <v>0.30172137120164555</v>
      </c>
    </row>
    <row r="50" spans="1:10" ht="11.1" customHeight="1" x14ac:dyDescent="0.2">
      <c r="A50" s="239" t="s">
        <v>238</v>
      </c>
      <c r="B50" s="237" t="s">
        <v>257</v>
      </c>
      <c r="C50" s="138">
        <v>7602.3396999999995</v>
      </c>
      <c r="D50" s="138">
        <v>8545.2321170000014</v>
      </c>
      <c r="E50" s="201">
        <f t="shared" si="4"/>
        <v>0.12402660946603072</v>
      </c>
      <c r="F50" s="138">
        <v>17576.116429999998</v>
      </c>
      <c r="G50" s="138">
        <v>20685.154010000013</v>
      </c>
      <c r="H50" s="201">
        <f t="shared" si="2"/>
        <v>0.17688990582090813</v>
      </c>
    </row>
    <row r="51" spans="1:10" ht="23.1" customHeight="1" x14ac:dyDescent="0.2">
      <c r="A51" s="239" t="s">
        <v>168</v>
      </c>
      <c r="B51" s="237" t="s">
        <v>251</v>
      </c>
      <c r="C51" s="138">
        <v>20388.095026999999</v>
      </c>
      <c r="D51" s="138">
        <v>13503.020838999997</v>
      </c>
      <c r="E51" s="201">
        <f t="shared" si="4"/>
        <v>-0.33770071107095012</v>
      </c>
      <c r="F51" s="138">
        <v>30372.591309999996</v>
      </c>
      <c r="G51" s="138">
        <v>20445.822589999996</v>
      </c>
      <c r="H51" s="201">
        <f t="shared" si="2"/>
        <v>-0.32683311801359771</v>
      </c>
      <c r="J51" s="15" t="s">
        <v>0</v>
      </c>
    </row>
    <row r="52" spans="1:10" ht="11.1" customHeight="1" x14ac:dyDescent="0.2">
      <c r="A52" s="239" t="s">
        <v>104</v>
      </c>
      <c r="B52" s="237" t="s">
        <v>215</v>
      </c>
      <c r="C52" s="138">
        <v>12420.135920999996</v>
      </c>
      <c r="D52" s="138">
        <v>7550.8588779999973</v>
      </c>
      <c r="E52" s="201">
        <f t="shared" si="4"/>
        <v>-0.39204700125439151</v>
      </c>
      <c r="F52" s="138">
        <v>18740.135660000004</v>
      </c>
      <c r="G52" s="138">
        <v>20390.874659999987</v>
      </c>
      <c r="H52" s="201">
        <f t="shared" si="2"/>
        <v>8.8085755084655659E-2</v>
      </c>
    </row>
    <row r="53" spans="1:10" ht="11.1" customHeight="1" x14ac:dyDescent="0.2">
      <c r="A53" s="239" t="s">
        <v>110</v>
      </c>
      <c r="B53" s="237" t="s">
        <v>260</v>
      </c>
      <c r="C53" s="138">
        <v>4524.5281179999993</v>
      </c>
      <c r="D53" s="138">
        <v>4322.0846060000022</v>
      </c>
      <c r="E53" s="201">
        <f t="shared" si="4"/>
        <v>-4.474356368669985E-2</v>
      </c>
      <c r="F53" s="138">
        <v>15181.011640000002</v>
      </c>
      <c r="G53" s="138">
        <v>19776.912599999992</v>
      </c>
      <c r="H53" s="201">
        <f t="shared" si="2"/>
        <v>0.30274009855116546</v>
      </c>
    </row>
    <row r="54" spans="1:10" ht="11.1" customHeight="1" x14ac:dyDescent="0.2">
      <c r="A54" s="239" t="s">
        <v>103</v>
      </c>
      <c r="B54" s="237" t="s">
        <v>300</v>
      </c>
      <c r="C54" s="138">
        <v>2526.2264250000007</v>
      </c>
      <c r="D54" s="138">
        <v>2828.2480710000009</v>
      </c>
      <c r="E54" s="201">
        <f t="shared" si="4"/>
        <v>0.11955446392735758</v>
      </c>
      <c r="F54" s="138">
        <v>13642.635250000001</v>
      </c>
      <c r="G54" s="138">
        <v>19767.294070000004</v>
      </c>
      <c r="H54" s="201">
        <f t="shared" si="2"/>
        <v>0.44893517328332888</v>
      </c>
    </row>
    <row r="55" spans="1:10" ht="23.1" customHeight="1" x14ac:dyDescent="0.2">
      <c r="A55" s="239" t="s">
        <v>108</v>
      </c>
      <c r="B55" s="237" t="s">
        <v>261</v>
      </c>
      <c r="C55" s="138">
        <v>1133.3876080000002</v>
      </c>
      <c r="D55" s="138">
        <v>1291.1917419999997</v>
      </c>
      <c r="E55" s="201">
        <f t="shared" si="4"/>
        <v>0.13923227401300431</v>
      </c>
      <c r="F55" s="138">
        <v>14636.780910000003</v>
      </c>
      <c r="G55" s="138">
        <v>19001.753609999996</v>
      </c>
      <c r="H55" s="201">
        <f t="shared" si="2"/>
        <v>0.29821944639601705</v>
      </c>
    </row>
    <row r="56" spans="1:10" ht="11.1" customHeight="1" x14ac:dyDescent="0.2">
      <c r="A56" s="241"/>
      <c r="B56" s="238" t="s">
        <v>18</v>
      </c>
      <c r="C56" s="138"/>
      <c r="D56" s="138"/>
      <c r="E56" s="138"/>
      <c r="F56" s="138">
        <v>798749.51416000049</v>
      </c>
      <c r="G56" s="138">
        <v>777467.59333000053</v>
      </c>
      <c r="H56" s="201">
        <f t="shared" si="2"/>
        <v>-2.664404854428104E-2</v>
      </c>
    </row>
    <row r="57" spans="1:10" ht="8.1" customHeight="1" x14ac:dyDescent="0.2">
      <c r="A57" s="8" t="s">
        <v>375</v>
      </c>
      <c r="B57" s="43"/>
      <c r="C57" s="43"/>
      <c r="D57" s="43"/>
      <c r="E57" s="43"/>
      <c r="F57" s="43"/>
      <c r="G57" s="43"/>
      <c r="H57" s="43"/>
    </row>
    <row r="58" spans="1:10" ht="8.1" customHeight="1" x14ac:dyDescent="0.2">
      <c r="A58" s="11" t="s">
        <v>20</v>
      </c>
      <c r="B58" s="21"/>
      <c r="C58" s="21"/>
      <c r="D58" s="21"/>
      <c r="E58" s="21"/>
      <c r="F58" s="21"/>
      <c r="G58" s="21"/>
      <c r="H58" s="21"/>
    </row>
    <row r="59" spans="1:10" ht="8.1" customHeight="1" x14ac:dyDescent="0.2">
      <c r="A59" s="11" t="s">
        <v>228</v>
      </c>
      <c r="B59" s="11"/>
      <c r="C59" s="11"/>
      <c r="D59" s="11"/>
      <c r="E59" s="11"/>
      <c r="F59" s="11"/>
      <c r="G59" s="11"/>
      <c r="H59" s="11"/>
    </row>
    <row r="60" spans="1:10" x14ac:dyDescent="0.2">
      <c r="A60" s="136"/>
      <c r="B60" s="136"/>
      <c r="C60" s="136"/>
      <c r="D60" s="136"/>
      <c r="E60" s="136"/>
      <c r="F60" s="136"/>
      <c r="G60" s="136"/>
      <c r="H60" s="136"/>
    </row>
    <row r="61" spans="1:10" x14ac:dyDescent="0.2">
      <c r="A61" s="136"/>
      <c r="B61" s="136"/>
      <c r="C61" s="136"/>
      <c r="D61" s="136"/>
      <c r="E61" s="136"/>
      <c r="F61" s="136"/>
      <c r="G61" s="136"/>
      <c r="H61" s="136"/>
    </row>
    <row r="62" spans="1:10" x14ac:dyDescent="0.2">
      <c r="A62" s="136"/>
      <c r="B62" s="136"/>
      <c r="C62" s="136"/>
      <c r="D62" s="136"/>
      <c r="E62" s="136"/>
      <c r="F62" s="136"/>
      <c r="G62" s="136"/>
      <c r="H62" s="136"/>
    </row>
    <row r="63" spans="1:10" x14ac:dyDescent="0.2">
      <c r="A63" s="136"/>
      <c r="B63" s="136"/>
      <c r="C63" s="136"/>
      <c r="D63" s="136"/>
      <c r="E63" s="136"/>
      <c r="F63" s="136"/>
      <c r="G63" s="136"/>
      <c r="H63" s="136"/>
    </row>
    <row r="64" spans="1:10" x14ac:dyDescent="0.2">
      <c r="A64" s="136"/>
      <c r="B64" s="136"/>
      <c r="C64" s="136"/>
      <c r="D64" s="136"/>
      <c r="E64" s="136"/>
      <c r="F64" s="136"/>
      <c r="G64" s="136"/>
      <c r="H64" s="136"/>
    </row>
    <row r="65" spans="1:8" x14ac:dyDescent="0.2">
      <c r="A65" s="136"/>
      <c r="B65" s="136"/>
      <c r="C65" s="136"/>
      <c r="D65" s="136"/>
      <c r="E65" s="136"/>
      <c r="F65" s="136"/>
      <c r="G65" s="136"/>
      <c r="H65" s="136"/>
    </row>
    <row r="66" spans="1:8" x14ac:dyDescent="0.2">
      <c r="A66" s="136"/>
      <c r="B66" s="136"/>
      <c r="C66" s="136"/>
      <c r="D66" s="136"/>
      <c r="E66" s="136"/>
      <c r="F66" s="136"/>
      <c r="G66" s="136"/>
      <c r="H66" s="136"/>
    </row>
    <row r="67" spans="1:8" x14ac:dyDescent="0.2">
      <c r="A67" s="136"/>
      <c r="B67" s="136"/>
      <c r="C67" s="136"/>
      <c r="D67" s="136"/>
      <c r="E67" s="136"/>
      <c r="F67" s="136"/>
      <c r="G67" s="136"/>
      <c r="H67" s="136"/>
    </row>
    <row r="68" spans="1:8" x14ac:dyDescent="0.2">
      <c r="A68" s="136"/>
      <c r="B68" s="136"/>
      <c r="C68" s="136"/>
      <c r="D68" s="136"/>
      <c r="E68" s="136"/>
      <c r="F68" s="136"/>
      <c r="G68" s="136"/>
      <c r="H68" s="136"/>
    </row>
    <row r="69" spans="1:8" x14ac:dyDescent="0.2">
      <c r="A69" s="136"/>
      <c r="B69" s="136"/>
      <c r="C69" s="136"/>
      <c r="D69" s="136"/>
      <c r="E69" s="136"/>
      <c r="F69" s="136"/>
      <c r="G69" s="136"/>
      <c r="H69" s="136"/>
    </row>
    <row r="70" spans="1:8" x14ac:dyDescent="0.2">
      <c r="A70" s="136"/>
      <c r="B70" s="136"/>
      <c r="C70" s="136"/>
      <c r="D70" s="136"/>
      <c r="E70" s="136"/>
      <c r="F70" s="136"/>
      <c r="G70" s="136"/>
      <c r="H70" s="136"/>
    </row>
    <row r="71" spans="1:8" x14ac:dyDescent="0.2">
      <c r="A71" s="136"/>
      <c r="B71" s="136"/>
      <c r="C71" s="136"/>
      <c r="D71" s="136"/>
      <c r="E71" s="136"/>
      <c r="F71" s="136"/>
      <c r="G71" s="136"/>
      <c r="H71" s="136"/>
    </row>
    <row r="72" spans="1:8" x14ac:dyDescent="0.2">
      <c r="A72" s="136"/>
      <c r="B72" s="136"/>
      <c r="C72" s="136"/>
      <c r="D72" s="136"/>
      <c r="E72" s="136"/>
      <c r="F72" s="136"/>
      <c r="G72" s="136"/>
      <c r="H72" s="136"/>
    </row>
    <row r="73" spans="1:8" x14ac:dyDescent="0.2">
      <c r="A73" s="136"/>
      <c r="B73" s="136"/>
      <c r="C73" s="136"/>
      <c r="D73" s="136"/>
      <c r="E73" s="136"/>
      <c r="F73" s="136"/>
      <c r="G73" s="136"/>
      <c r="H73" s="136"/>
    </row>
    <row r="74" spans="1:8" x14ac:dyDescent="0.2">
      <c r="A74" s="136"/>
      <c r="B74" s="136"/>
      <c r="C74" s="136"/>
      <c r="D74" s="136"/>
      <c r="E74" s="136"/>
      <c r="F74" s="136"/>
      <c r="G74" s="136"/>
      <c r="H74" s="136"/>
    </row>
    <row r="75" spans="1:8" x14ac:dyDescent="0.2">
      <c r="A75" s="136"/>
      <c r="B75" s="136"/>
      <c r="C75" s="136"/>
      <c r="D75" s="136"/>
      <c r="E75" s="136"/>
      <c r="F75" s="136"/>
      <c r="G75" s="136"/>
      <c r="H75" s="136"/>
    </row>
    <row r="76" spans="1:8" x14ac:dyDescent="0.2">
      <c r="A76" s="136"/>
      <c r="B76" s="136"/>
      <c r="C76" s="136"/>
      <c r="D76" s="136"/>
      <c r="E76" s="136"/>
      <c r="F76" s="136"/>
      <c r="G76" s="136"/>
      <c r="H76" s="136"/>
    </row>
    <row r="77" spans="1:8" x14ac:dyDescent="0.2">
      <c r="A77" s="136"/>
      <c r="B77" s="136"/>
      <c r="C77" s="136"/>
      <c r="D77" s="136"/>
      <c r="E77" s="136"/>
      <c r="F77" s="136"/>
      <c r="G77" s="136"/>
      <c r="H77" s="136"/>
    </row>
    <row r="78" spans="1:8" x14ac:dyDescent="0.2">
      <c r="A78" s="136"/>
      <c r="B78" s="136"/>
      <c r="C78" s="136"/>
      <c r="D78" s="136"/>
      <c r="E78" s="136"/>
      <c r="F78" s="136"/>
      <c r="G78" s="136"/>
      <c r="H78" s="136"/>
    </row>
    <row r="79" spans="1:8" x14ac:dyDescent="0.2">
      <c r="A79" s="136"/>
      <c r="B79" s="136"/>
      <c r="C79" s="136"/>
      <c r="D79" s="136"/>
      <c r="E79" s="136"/>
      <c r="F79" s="136"/>
      <c r="G79" s="136"/>
      <c r="H79" s="136"/>
    </row>
    <row r="80" spans="1:8" x14ac:dyDescent="0.2">
      <c r="A80" s="136"/>
      <c r="B80" s="136"/>
      <c r="C80" s="136"/>
      <c r="D80" s="136"/>
      <c r="E80" s="136"/>
      <c r="F80" s="136"/>
      <c r="G80" s="136"/>
      <c r="H80" s="136"/>
    </row>
    <row r="81" spans="1:8" x14ac:dyDescent="0.2">
      <c r="A81" s="136"/>
      <c r="B81" s="136"/>
      <c r="C81" s="136"/>
      <c r="D81" s="136"/>
      <c r="E81" s="136"/>
      <c r="F81" s="136"/>
      <c r="G81" s="136"/>
      <c r="H81" s="136"/>
    </row>
    <row r="82" spans="1:8" s="136" customFormat="1" ht="12.75" x14ac:dyDescent="0.2"/>
    <row r="83" spans="1:8" s="136" customFormat="1" ht="12.75" x14ac:dyDescent="0.2"/>
    <row r="84" spans="1:8" s="136" customFormat="1" ht="12.75" x14ac:dyDescent="0.2"/>
    <row r="85" spans="1:8" s="136" customFormat="1" ht="12.75" x14ac:dyDescent="0.2"/>
    <row r="86" spans="1:8" s="136" customFormat="1" ht="12.75" x14ac:dyDescent="0.2"/>
    <row r="87" spans="1:8" s="136" customFormat="1" ht="12.75" x14ac:dyDescent="0.2"/>
    <row r="88" spans="1:8" s="136" customFormat="1" ht="12.75" x14ac:dyDescent="0.2"/>
    <row r="89" spans="1:8" s="136" customFormat="1" ht="12.75" x14ac:dyDescent="0.2"/>
    <row r="90" spans="1:8" s="136" customFormat="1" ht="12.75" x14ac:dyDescent="0.2"/>
    <row r="91" spans="1:8" s="136" customFormat="1" ht="12.75" x14ac:dyDescent="0.2"/>
    <row r="92" spans="1:8" s="136" customFormat="1" ht="12.75" x14ac:dyDescent="0.2"/>
    <row r="93" spans="1:8" s="136" customFormat="1" ht="12.75" x14ac:dyDescent="0.2"/>
    <row r="94" spans="1:8" s="136" customFormat="1" ht="12.75" x14ac:dyDescent="0.2"/>
    <row r="95" spans="1:8" s="136" customFormat="1" ht="12.75" x14ac:dyDescent="0.2"/>
    <row r="96" spans="1:8" s="136" customFormat="1" ht="12.75" x14ac:dyDescent="0.2"/>
    <row r="97" s="136" customFormat="1" ht="12.75" x14ac:dyDescent="0.2"/>
    <row r="98" s="136" customFormat="1" ht="12.75" x14ac:dyDescent="0.2"/>
    <row r="99" s="136" customFormat="1" ht="12.75" x14ac:dyDescent="0.2"/>
    <row r="100" s="136" customFormat="1" ht="12.75" x14ac:dyDescent="0.2"/>
    <row r="101" s="136" customFormat="1" ht="12.75" x14ac:dyDescent="0.2"/>
    <row r="102" s="136" customFormat="1" ht="12.75" x14ac:dyDescent="0.2"/>
    <row r="103" s="136" customFormat="1" ht="12.75" x14ac:dyDescent="0.2"/>
    <row r="104" s="136" customFormat="1" ht="12.75" x14ac:dyDescent="0.2"/>
    <row r="105" s="136" customFormat="1" ht="12.75" x14ac:dyDescent="0.2"/>
    <row r="106" s="136" customFormat="1" ht="12.75" x14ac:dyDescent="0.2"/>
    <row r="107" s="136" customFormat="1" ht="12.75" x14ac:dyDescent="0.2"/>
    <row r="108" s="136" customFormat="1" ht="12.75" x14ac:dyDescent="0.2"/>
    <row r="109" s="136" customFormat="1" ht="12.75" x14ac:dyDescent="0.2"/>
    <row r="110" s="136" customFormat="1" ht="12.75" x14ac:dyDescent="0.2"/>
    <row r="111" s="136" customFormat="1" ht="12.75" x14ac:dyDescent="0.2"/>
    <row r="112" s="136" customFormat="1" ht="12.75" x14ac:dyDescent="0.2"/>
    <row r="113" s="136" customFormat="1" ht="12.75" x14ac:dyDescent="0.2"/>
    <row r="114" s="136" customFormat="1" ht="12.75" x14ac:dyDescent="0.2"/>
    <row r="115" s="136" customFormat="1" ht="12.75" x14ac:dyDescent="0.2"/>
    <row r="116" s="136" customFormat="1" ht="12.75" x14ac:dyDescent="0.2"/>
    <row r="117" s="136" customFormat="1" ht="12.75" x14ac:dyDescent="0.2"/>
    <row r="118" s="136" customFormat="1" ht="12.75" x14ac:dyDescent="0.2"/>
    <row r="119" s="136" customFormat="1" ht="12.75" x14ac:dyDescent="0.2"/>
    <row r="120" s="136" customFormat="1" ht="12.75" x14ac:dyDescent="0.2"/>
    <row r="121" s="136" customFormat="1" ht="12.75" x14ac:dyDescent="0.2"/>
    <row r="122" s="136" customFormat="1" ht="12.75" x14ac:dyDescent="0.2"/>
    <row r="123" s="136" customFormat="1" ht="12.75" x14ac:dyDescent="0.2"/>
    <row r="124" s="136" customFormat="1" ht="12.75" x14ac:dyDescent="0.2"/>
    <row r="125" s="136" customFormat="1" ht="12.75" x14ac:dyDescent="0.2"/>
    <row r="126" s="136" customFormat="1" ht="12.75" x14ac:dyDescent="0.2"/>
    <row r="127" s="136" customFormat="1" ht="12.75" x14ac:dyDescent="0.2"/>
    <row r="128" s="136" customFormat="1" ht="12.75" x14ac:dyDescent="0.2"/>
    <row r="129" s="136" customFormat="1" ht="12.75" x14ac:dyDescent="0.2"/>
    <row r="130" s="136" customFormat="1" ht="12.75" x14ac:dyDescent="0.2"/>
    <row r="131" s="136" customFormat="1" ht="12.75" x14ac:dyDescent="0.2"/>
    <row r="132" s="136" customFormat="1" ht="12.75" x14ac:dyDescent="0.2"/>
    <row r="133" s="136" customFormat="1" ht="12.75" x14ac:dyDescent="0.2"/>
    <row r="134" s="136" customFormat="1" ht="12.75" x14ac:dyDescent="0.2"/>
    <row r="135" s="136" customFormat="1" ht="12.75" x14ac:dyDescent="0.2"/>
    <row r="136" s="136" customFormat="1" ht="12.75" x14ac:dyDescent="0.2"/>
    <row r="137" s="136" customFormat="1" ht="12.75" x14ac:dyDescent="0.2"/>
    <row r="138" s="136" customFormat="1" ht="12.75" x14ac:dyDescent="0.2"/>
    <row r="139" s="136" customFormat="1" ht="12.75" x14ac:dyDescent="0.2"/>
    <row r="140" s="136" customFormat="1" ht="12.75" x14ac:dyDescent="0.2"/>
    <row r="141" s="136" customFormat="1" ht="12.75" x14ac:dyDescent="0.2"/>
    <row r="142" s="136" customFormat="1" ht="12.75" x14ac:dyDescent="0.2"/>
    <row r="143" s="136" customFormat="1" ht="12.75" x14ac:dyDescent="0.2"/>
    <row r="144" s="136" customFormat="1" ht="12.75" x14ac:dyDescent="0.2"/>
    <row r="145" s="136" customFormat="1" ht="12.75" x14ac:dyDescent="0.2"/>
    <row r="146" s="136" customFormat="1" ht="12.75" x14ac:dyDescent="0.2"/>
    <row r="147" s="136" customFormat="1" ht="12.75" x14ac:dyDescent="0.2"/>
    <row r="148" s="136" customFormat="1" ht="12.75" x14ac:dyDescent="0.2"/>
    <row r="149" s="136" customFormat="1" ht="12.75" x14ac:dyDescent="0.2"/>
    <row r="150" s="136" customFormat="1" ht="12.75" x14ac:dyDescent="0.2"/>
    <row r="151" s="136" customFormat="1" ht="12.75" x14ac:dyDescent="0.2"/>
    <row r="152" s="136" customFormat="1" ht="12.75" x14ac:dyDescent="0.2"/>
    <row r="153" s="136" customFormat="1" ht="12.75" x14ac:dyDescent="0.2"/>
    <row r="154" s="136" customFormat="1" ht="12.75" x14ac:dyDescent="0.2"/>
    <row r="155" s="136" customFormat="1" ht="12.75" x14ac:dyDescent="0.2"/>
    <row r="156" s="136" customFormat="1" ht="12.75" x14ac:dyDescent="0.2"/>
    <row r="157" s="136" customFormat="1" ht="12.75" x14ac:dyDescent="0.2"/>
    <row r="158" s="136" customFormat="1" ht="12.75" x14ac:dyDescent="0.2"/>
    <row r="159" s="136" customFormat="1" ht="12.75" x14ac:dyDescent="0.2"/>
    <row r="160" s="136" customFormat="1" ht="12.75" x14ac:dyDescent="0.2"/>
    <row r="161" s="136" customFormat="1" ht="12.75" x14ac:dyDescent="0.2"/>
    <row r="162" s="136" customFormat="1" ht="12.75" x14ac:dyDescent="0.2"/>
    <row r="163" s="136" customFormat="1" ht="12.75" x14ac:dyDescent="0.2"/>
    <row r="164" s="136" customFormat="1" ht="12.75" x14ac:dyDescent="0.2"/>
    <row r="165" s="136" customFormat="1" ht="12.75" x14ac:dyDescent="0.2"/>
    <row r="166" s="136" customFormat="1" ht="12.75" x14ac:dyDescent="0.2"/>
    <row r="167" s="136" customFormat="1" ht="12.75" x14ac:dyDescent="0.2"/>
    <row r="168" s="136" customFormat="1" ht="12.75" x14ac:dyDescent="0.2"/>
    <row r="169" s="136" customFormat="1" ht="12.75" x14ac:dyDescent="0.2"/>
    <row r="170" s="136" customFormat="1" ht="12.75" x14ac:dyDescent="0.2"/>
    <row r="171" s="136" customFormat="1" ht="12.75" x14ac:dyDescent="0.2"/>
    <row r="172" s="136" customFormat="1" ht="12.75" x14ac:dyDescent="0.2"/>
    <row r="173" s="136" customFormat="1" ht="12.75" x14ac:dyDescent="0.2"/>
    <row r="174" s="136" customFormat="1" ht="12.75" x14ac:dyDescent="0.2"/>
    <row r="175" s="136" customFormat="1" ht="12.75" x14ac:dyDescent="0.2"/>
    <row r="176" s="136" customFormat="1" ht="12.75" x14ac:dyDescent="0.2"/>
    <row r="177" s="136" customFormat="1" ht="12.75" x14ac:dyDescent="0.2"/>
    <row r="178" s="136" customFormat="1" ht="12.75" x14ac:dyDescent="0.2"/>
    <row r="179" s="136" customFormat="1" ht="12.75" x14ac:dyDescent="0.2"/>
    <row r="180" s="136" customFormat="1" ht="12.75" x14ac:dyDescent="0.2"/>
    <row r="181" s="136" customFormat="1" ht="12.75" x14ac:dyDescent="0.2"/>
    <row r="182" s="136" customFormat="1" ht="12.75" x14ac:dyDescent="0.2"/>
    <row r="183" s="136" customFormat="1" ht="12.75" x14ac:dyDescent="0.2"/>
    <row r="184" s="136" customFormat="1" ht="12.75" x14ac:dyDescent="0.2"/>
    <row r="185" s="136" customFormat="1" ht="12.75" x14ac:dyDescent="0.2"/>
    <row r="186" s="136" customFormat="1" ht="12.75" x14ac:dyDescent="0.2"/>
    <row r="187" s="136" customFormat="1" ht="12.75" x14ac:dyDescent="0.2"/>
    <row r="188" s="136" customFormat="1" ht="12.75" x14ac:dyDescent="0.2"/>
    <row r="189" s="136" customFormat="1" ht="12.75" x14ac:dyDescent="0.2"/>
    <row r="190" s="136" customFormat="1" ht="12.75" x14ac:dyDescent="0.2"/>
    <row r="191" s="136" customFormat="1" ht="12.75" x14ac:dyDescent="0.2"/>
    <row r="192" s="136" customFormat="1" ht="12.75" x14ac:dyDescent="0.2"/>
    <row r="193" s="136" customFormat="1" ht="12.75" x14ac:dyDescent="0.2"/>
    <row r="194" s="136" customFormat="1" ht="12.75" x14ac:dyDescent="0.2"/>
    <row r="195" s="136" customFormat="1" ht="12.75" x14ac:dyDescent="0.2"/>
    <row r="196" s="136" customFormat="1" ht="12.75" x14ac:dyDescent="0.2"/>
    <row r="197" s="136" customFormat="1" ht="12.75" x14ac:dyDescent="0.2"/>
    <row r="198" s="136" customFormat="1" ht="12.75" x14ac:dyDescent="0.2"/>
    <row r="199" s="136" customFormat="1" ht="12.75" x14ac:dyDescent="0.2"/>
    <row r="200" s="136" customFormat="1" ht="12.75" x14ac:dyDescent="0.2"/>
    <row r="201" s="136" customFormat="1" ht="12.75" x14ac:dyDescent="0.2"/>
    <row r="202" s="136" customFormat="1" ht="12.75" x14ac:dyDescent="0.2"/>
    <row r="203" s="136" customFormat="1" ht="12.75" x14ac:dyDescent="0.2"/>
    <row r="204" s="136" customFormat="1" ht="12.75" x14ac:dyDescent="0.2"/>
    <row r="205" s="136" customFormat="1" ht="12.75" x14ac:dyDescent="0.2"/>
    <row r="206" s="136" customFormat="1" ht="12.75" x14ac:dyDescent="0.2"/>
    <row r="207" s="136" customFormat="1" ht="12.75" x14ac:dyDescent="0.2"/>
    <row r="208" s="136" customFormat="1" ht="12.75" x14ac:dyDescent="0.2"/>
    <row r="209" s="136" customFormat="1" ht="12.75" x14ac:dyDescent="0.2"/>
    <row r="210" s="136" customFormat="1" ht="12.75" x14ac:dyDescent="0.2"/>
    <row r="211" s="136" customFormat="1" ht="12.75" x14ac:dyDescent="0.2"/>
    <row r="212" s="136" customFormat="1" ht="12.75" x14ac:dyDescent="0.2"/>
    <row r="213" s="136" customFormat="1" ht="12.75" x14ac:dyDescent="0.2"/>
    <row r="214" s="136" customFormat="1" ht="12.75" x14ac:dyDescent="0.2"/>
    <row r="215" s="136" customFormat="1" ht="12.75" x14ac:dyDescent="0.2"/>
    <row r="216" s="136" customFormat="1" ht="12.75" x14ac:dyDescent="0.2"/>
    <row r="217" s="136" customFormat="1" ht="12.75" x14ac:dyDescent="0.2"/>
    <row r="218" s="136" customFormat="1" ht="12.75" x14ac:dyDescent="0.2"/>
    <row r="219" s="136" customFormat="1" ht="12.75" x14ac:dyDescent="0.2"/>
    <row r="220" s="136" customFormat="1" ht="12.75" x14ac:dyDescent="0.2"/>
    <row r="221" s="136" customFormat="1" ht="12.75" x14ac:dyDescent="0.2"/>
    <row r="222" s="136" customFormat="1" ht="12.75" x14ac:dyDescent="0.2"/>
    <row r="223" s="136" customFormat="1" ht="12.75" x14ac:dyDescent="0.2"/>
    <row r="224" s="136" customFormat="1" ht="12.75" x14ac:dyDescent="0.2"/>
    <row r="225" s="136" customFormat="1" ht="12.75" x14ac:dyDescent="0.2"/>
    <row r="226" s="136" customFormat="1" ht="12.75" x14ac:dyDescent="0.2"/>
    <row r="227" s="136" customFormat="1" ht="12.75" x14ac:dyDescent="0.2"/>
    <row r="228" s="136" customFormat="1" ht="12.75" x14ac:dyDescent="0.2"/>
    <row r="229" s="136" customFormat="1" ht="12.75" x14ac:dyDescent="0.2"/>
    <row r="230" s="136" customFormat="1" ht="12.75" x14ac:dyDescent="0.2"/>
    <row r="231" s="136" customFormat="1" ht="12.75" x14ac:dyDescent="0.2"/>
    <row r="232" s="136" customFormat="1" ht="12.75" x14ac:dyDescent="0.2"/>
    <row r="233" s="136" customFormat="1" ht="12.75" x14ac:dyDescent="0.2"/>
    <row r="234" s="136" customFormat="1" ht="12.75" x14ac:dyDescent="0.2"/>
    <row r="235" s="136" customFormat="1" ht="12.75" x14ac:dyDescent="0.2"/>
    <row r="236" s="136" customFormat="1" ht="12.75" x14ac:dyDescent="0.2"/>
    <row r="237" s="136" customFormat="1" ht="12.75" x14ac:dyDescent="0.2"/>
    <row r="238" s="136" customFormat="1" ht="12.75" x14ac:dyDescent="0.2"/>
    <row r="239" s="136" customFormat="1" ht="12.75" x14ac:dyDescent="0.2"/>
    <row r="240" s="136" customFormat="1" ht="12.75" x14ac:dyDescent="0.2"/>
    <row r="241" s="136" customFormat="1" ht="12.75" x14ac:dyDescent="0.2"/>
    <row r="242" s="136" customFormat="1" ht="12.75" x14ac:dyDescent="0.2"/>
    <row r="243" s="136" customFormat="1" ht="12.75" x14ac:dyDescent="0.2"/>
    <row r="244" s="136" customFormat="1" ht="12.75" x14ac:dyDescent="0.2"/>
    <row r="245" s="136" customFormat="1" ht="12.75" x14ac:dyDescent="0.2"/>
    <row r="246" s="136" customFormat="1" ht="12.75" x14ac:dyDescent="0.2"/>
    <row r="247" s="136" customFormat="1" ht="12.75" x14ac:dyDescent="0.2"/>
    <row r="248" s="136" customFormat="1" ht="12.75" x14ac:dyDescent="0.2"/>
    <row r="249" s="136" customFormat="1" ht="12.75" x14ac:dyDescent="0.2"/>
    <row r="250" s="136" customFormat="1" ht="12.75" x14ac:dyDescent="0.2"/>
    <row r="251" s="136" customFormat="1" ht="12.75" x14ac:dyDescent="0.2"/>
    <row r="252" s="136" customFormat="1" ht="12.75" x14ac:dyDescent="0.2"/>
    <row r="253" s="136" customFormat="1" ht="12.75" x14ac:dyDescent="0.2"/>
    <row r="254" s="136" customFormat="1" ht="12.75" x14ac:dyDescent="0.2"/>
    <row r="255" s="136" customFormat="1" ht="12.75" x14ac:dyDescent="0.2"/>
    <row r="256" s="136" customFormat="1" ht="12.75" x14ac:dyDescent="0.2"/>
    <row r="257" s="136" customFormat="1" ht="12.75" x14ac:dyDescent="0.2"/>
    <row r="258" s="136" customFormat="1" ht="12.75" x14ac:dyDescent="0.2"/>
    <row r="259" s="136" customFormat="1" ht="12.75" x14ac:dyDescent="0.2"/>
    <row r="260" s="136" customFormat="1" ht="12.75" x14ac:dyDescent="0.2"/>
    <row r="261" s="136" customFormat="1" ht="12.75" x14ac:dyDescent="0.2"/>
    <row r="262" s="136" customFormat="1" ht="12.75" x14ac:dyDescent="0.2"/>
    <row r="263" s="136" customFormat="1" ht="12.75" x14ac:dyDescent="0.2"/>
    <row r="264" s="136" customFormat="1" ht="12.75" x14ac:dyDescent="0.2"/>
    <row r="265" s="136" customFormat="1" ht="12.75" x14ac:dyDescent="0.2"/>
    <row r="266" s="136" customFormat="1" ht="12.75" x14ac:dyDescent="0.2"/>
    <row r="267" s="136" customFormat="1" ht="12.75" x14ac:dyDescent="0.2"/>
    <row r="268" s="136" customFormat="1" ht="12.75" x14ac:dyDescent="0.2"/>
    <row r="269" s="136" customFormat="1" ht="12.75" x14ac:dyDescent="0.2"/>
    <row r="270" s="136" customFormat="1" ht="12.75" x14ac:dyDescent="0.2"/>
    <row r="271" s="136" customFormat="1" ht="12.75" x14ac:dyDescent="0.2"/>
    <row r="272" s="136" customFormat="1" ht="12.75" x14ac:dyDescent="0.2"/>
    <row r="273" s="136" customFormat="1" ht="12.75" x14ac:dyDescent="0.2"/>
    <row r="274" s="136" customFormat="1" ht="12.75" x14ac:dyDescent="0.2"/>
    <row r="275" s="136" customFormat="1" ht="12.75" x14ac:dyDescent="0.2"/>
    <row r="276" s="136" customFormat="1" ht="12.75" x14ac:dyDescent="0.2"/>
    <row r="277" s="136" customFormat="1" ht="12.75" x14ac:dyDescent="0.2"/>
    <row r="278" s="136" customFormat="1" ht="12.75" x14ac:dyDescent="0.2"/>
    <row r="279" s="136" customFormat="1" ht="12.75" x14ac:dyDescent="0.2"/>
    <row r="280" s="136" customFormat="1" ht="12.75" x14ac:dyDescent="0.2"/>
    <row r="281" s="136" customFormat="1" ht="12.75" x14ac:dyDescent="0.2"/>
    <row r="282" s="136" customFormat="1" ht="12.75" x14ac:dyDescent="0.2"/>
    <row r="283" s="136" customFormat="1" ht="12.75" x14ac:dyDescent="0.2"/>
    <row r="284" s="136" customFormat="1" ht="12.75" x14ac:dyDescent="0.2"/>
    <row r="285" s="136" customFormat="1" ht="12.75" x14ac:dyDescent="0.2"/>
    <row r="286" s="136" customFormat="1" ht="12.75" x14ac:dyDescent="0.2"/>
    <row r="287" s="136" customFormat="1" ht="12.75" x14ac:dyDescent="0.2"/>
    <row r="288" s="136" customFormat="1" ht="12.75" x14ac:dyDescent="0.2"/>
    <row r="289" s="136" customFormat="1" ht="12.75" x14ac:dyDescent="0.2"/>
    <row r="290" s="136" customFormat="1" ht="12.75" x14ac:dyDescent="0.2"/>
    <row r="291" s="136" customFormat="1" ht="12.75" x14ac:dyDescent="0.2"/>
    <row r="292" s="136" customFormat="1" ht="12.75" x14ac:dyDescent="0.2"/>
    <row r="293" s="136" customFormat="1" ht="12.75" x14ac:dyDescent="0.2"/>
    <row r="294" s="136" customFormat="1" ht="12.75" x14ac:dyDescent="0.2"/>
    <row r="295" s="136" customFormat="1" ht="12.75" x14ac:dyDescent="0.2"/>
    <row r="296" s="136" customFormat="1" ht="12.75" x14ac:dyDescent="0.2"/>
    <row r="297" s="136" customFormat="1" ht="12.75" x14ac:dyDescent="0.2"/>
    <row r="298" s="136" customFormat="1" ht="12.75" x14ac:dyDescent="0.2"/>
    <row r="299" s="136" customFormat="1" ht="12.75" x14ac:dyDescent="0.2"/>
    <row r="300" s="136" customFormat="1" ht="12.75" x14ac:dyDescent="0.2"/>
    <row r="301" s="136" customFormat="1" ht="12.75" x14ac:dyDescent="0.2"/>
    <row r="302" s="136" customFormat="1" ht="12.75" x14ac:dyDescent="0.2"/>
    <row r="303" s="136" customFormat="1" ht="12.75" x14ac:dyDescent="0.2"/>
    <row r="304" s="136" customFormat="1" ht="12.75" x14ac:dyDescent="0.2"/>
    <row r="305" s="136" customFormat="1" ht="12.75" x14ac:dyDescent="0.2"/>
    <row r="306" s="136" customFormat="1" ht="12.75" x14ac:dyDescent="0.2"/>
    <row r="307" s="136" customFormat="1" ht="12.75" x14ac:dyDescent="0.2"/>
    <row r="308" s="136" customFormat="1" ht="12.75" x14ac:dyDescent="0.2"/>
    <row r="309" s="136" customFormat="1" ht="12.75" x14ac:dyDescent="0.2"/>
    <row r="310" s="136" customFormat="1" ht="12.75" x14ac:dyDescent="0.2"/>
    <row r="311" s="136" customFormat="1" ht="12.75" x14ac:dyDescent="0.2"/>
    <row r="312" s="136" customFormat="1" ht="12.75" x14ac:dyDescent="0.2"/>
    <row r="313" s="136" customFormat="1" ht="12.75" x14ac:dyDescent="0.2"/>
    <row r="314" s="136" customFormat="1" ht="12.75" x14ac:dyDescent="0.2"/>
    <row r="315" s="136" customFormat="1" ht="12.75" x14ac:dyDescent="0.2"/>
    <row r="316" s="136" customFormat="1" ht="12.75" x14ac:dyDescent="0.2"/>
    <row r="317" s="136" customFormat="1" ht="12.75" x14ac:dyDescent="0.2"/>
    <row r="318" s="136" customFormat="1" ht="12.75" x14ac:dyDescent="0.2"/>
    <row r="319" s="136" customFormat="1" ht="12.75" x14ac:dyDescent="0.2"/>
    <row r="320" s="136" customFormat="1" ht="12.75" x14ac:dyDescent="0.2"/>
    <row r="321" s="136" customFormat="1" ht="12.75" x14ac:dyDescent="0.2"/>
    <row r="322" s="136" customFormat="1" ht="12.75" x14ac:dyDescent="0.2"/>
    <row r="323" s="136" customFormat="1" ht="12.75" x14ac:dyDescent="0.2"/>
    <row r="324" s="136" customFormat="1" ht="12.75" x14ac:dyDescent="0.2"/>
    <row r="325" s="136" customFormat="1" ht="12.75" x14ac:dyDescent="0.2"/>
    <row r="326" s="136" customFormat="1" ht="12.75" x14ac:dyDescent="0.2"/>
    <row r="327" s="136" customFormat="1" ht="12.75" x14ac:dyDescent="0.2"/>
    <row r="328" s="136" customFormat="1" ht="12.75" x14ac:dyDescent="0.2"/>
    <row r="329" s="136" customFormat="1" ht="12.75" x14ac:dyDescent="0.2"/>
    <row r="330" s="136" customFormat="1" ht="12.75" x14ac:dyDescent="0.2"/>
    <row r="331" s="136" customFormat="1" ht="12.75" x14ac:dyDescent="0.2"/>
    <row r="332" s="136" customFormat="1" ht="12.75" x14ac:dyDescent="0.2"/>
    <row r="333" s="136" customFormat="1" ht="12.75" x14ac:dyDescent="0.2"/>
    <row r="334" s="136" customFormat="1" ht="12.75" x14ac:dyDescent="0.2"/>
    <row r="335" s="136" customFormat="1" ht="12.75" x14ac:dyDescent="0.2"/>
    <row r="336" s="136" customFormat="1" ht="12.75" x14ac:dyDescent="0.2"/>
    <row r="337" s="136" customFormat="1" ht="12.75" x14ac:dyDescent="0.2"/>
    <row r="338" s="136" customFormat="1" ht="12.75" x14ac:dyDescent="0.2"/>
    <row r="339" s="136" customFormat="1" ht="12.75" x14ac:dyDescent="0.2"/>
    <row r="340" s="136" customFormat="1" ht="12.75" x14ac:dyDescent="0.2"/>
    <row r="341" s="136" customFormat="1" ht="12.75" x14ac:dyDescent="0.2"/>
    <row r="342" s="136" customFormat="1" ht="12.75" x14ac:dyDescent="0.2"/>
    <row r="343" s="136" customFormat="1" ht="12.75" x14ac:dyDescent="0.2"/>
    <row r="344" s="136" customFormat="1" ht="12.75" x14ac:dyDescent="0.2"/>
    <row r="345" s="136" customFormat="1" ht="12.75" x14ac:dyDescent="0.2"/>
    <row r="346" s="136" customFormat="1" ht="12.75" x14ac:dyDescent="0.2"/>
    <row r="347" s="136" customFormat="1" ht="12.75" x14ac:dyDescent="0.2"/>
    <row r="348" s="136" customFormat="1" ht="12.75" x14ac:dyDescent="0.2"/>
    <row r="349" s="136" customFormat="1" ht="12.75" x14ac:dyDescent="0.2"/>
    <row r="350" s="136" customFormat="1" ht="12.75" x14ac:dyDescent="0.2"/>
    <row r="351" s="136" customFormat="1" ht="12.75" x14ac:dyDescent="0.2"/>
    <row r="352" s="136" customFormat="1" ht="12.75" x14ac:dyDescent="0.2"/>
    <row r="353" s="136" customFormat="1" ht="12.75" x14ac:dyDescent="0.2"/>
    <row r="354" s="136" customFormat="1" ht="12.75" x14ac:dyDescent="0.2"/>
    <row r="355" s="136" customFormat="1" ht="12.75" x14ac:dyDescent="0.2"/>
    <row r="356" s="136" customFormat="1" ht="12.75" x14ac:dyDescent="0.2"/>
    <row r="357" s="136" customFormat="1" ht="12.75" x14ac:dyDescent="0.2"/>
    <row r="358" s="136" customFormat="1" ht="12.75" x14ac:dyDescent="0.2"/>
    <row r="359" s="136" customFormat="1" ht="12.75" x14ac:dyDescent="0.2"/>
    <row r="360" s="136" customFormat="1" ht="12.75" x14ac:dyDescent="0.2"/>
    <row r="361" s="136" customFormat="1" ht="12.75" x14ac:dyDescent="0.2"/>
    <row r="362" s="136" customFormat="1" ht="12.75" x14ac:dyDescent="0.2"/>
    <row r="363" s="136" customFormat="1" ht="12.75" x14ac:dyDescent="0.2"/>
    <row r="364" s="136" customFormat="1" ht="12.75" x14ac:dyDescent="0.2"/>
    <row r="365" s="136" customFormat="1" ht="12.75" x14ac:dyDescent="0.2"/>
    <row r="366" s="136" customFormat="1" ht="12.75" x14ac:dyDescent="0.2"/>
    <row r="367" s="136" customFormat="1" ht="12.75" x14ac:dyDescent="0.2"/>
    <row r="368" s="136" customFormat="1" ht="12.75" x14ac:dyDescent="0.2"/>
    <row r="369" s="136" customFormat="1" ht="12.75" x14ac:dyDescent="0.2"/>
    <row r="370" s="136" customFormat="1" ht="12.75" x14ac:dyDescent="0.2"/>
    <row r="371" s="136" customFormat="1" ht="12.75" x14ac:dyDescent="0.2"/>
    <row r="372" s="136" customFormat="1" ht="12.75" x14ac:dyDescent="0.2"/>
    <row r="373" s="136" customFormat="1" ht="12.75" x14ac:dyDescent="0.2"/>
    <row r="374" s="136" customFormat="1" ht="12.75" x14ac:dyDescent="0.2"/>
    <row r="375" s="136" customFormat="1" ht="12.75" x14ac:dyDescent="0.2"/>
    <row r="376" s="136" customFormat="1" ht="12.75" x14ac:dyDescent="0.2"/>
    <row r="377" s="136" customFormat="1" ht="12.75" x14ac:dyDescent="0.2"/>
    <row r="378" s="136" customFormat="1" ht="12.75" x14ac:dyDescent="0.2"/>
    <row r="379" s="136" customFormat="1" ht="12.75" x14ac:dyDescent="0.2"/>
    <row r="380" s="136" customFormat="1" ht="12.75" x14ac:dyDescent="0.2"/>
    <row r="381" s="136" customFormat="1" ht="12.75" x14ac:dyDescent="0.2"/>
    <row r="382" s="136" customFormat="1" ht="12.75" x14ac:dyDescent="0.2"/>
    <row r="383" s="136" customFormat="1" ht="12.75" x14ac:dyDescent="0.2"/>
    <row r="384" s="136" customFormat="1" ht="12.75" x14ac:dyDescent="0.2"/>
    <row r="385" s="136" customFormat="1" ht="12.75" x14ac:dyDescent="0.2"/>
    <row r="386" s="136" customFormat="1" ht="12.75" x14ac:dyDescent="0.2"/>
    <row r="387" s="136" customFormat="1" ht="12.75" x14ac:dyDescent="0.2"/>
    <row r="388" s="136" customFormat="1" ht="12.75" x14ac:dyDescent="0.2"/>
    <row r="389" s="136" customFormat="1" ht="12.75" x14ac:dyDescent="0.2"/>
    <row r="390" s="136" customFormat="1" ht="12.75" x14ac:dyDescent="0.2"/>
    <row r="391" s="136" customFormat="1" ht="12.75" x14ac:dyDescent="0.2"/>
    <row r="392" s="136" customFormat="1" ht="12.75" x14ac:dyDescent="0.2"/>
    <row r="393" s="136" customFormat="1" ht="12.75" x14ac:dyDescent="0.2"/>
    <row r="394" s="136" customFormat="1" ht="12.75" x14ac:dyDescent="0.2"/>
    <row r="395" s="136" customFormat="1" ht="12.75" x14ac:dyDescent="0.2"/>
    <row r="396" s="136" customFormat="1" ht="12.75" x14ac:dyDescent="0.2"/>
    <row r="397" s="136" customFormat="1" ht="12.75" x14ac:dyDescent="0.2"/>
    <row r="398" s="136" customFormat="1" ht="12.75" x14ac:dyDescent="0.2"/>
    <row r="399" s="136" customFormat="1" ht="12.75" x14ac:dyDescent="0.2"/>
    <row r="400" s="136" customFormat="1" ht="12.75" x14ac:dyDescent="0.2"/>
    <row r="401" s="136" customFormat="1" ht="12.75" x14ac:dyDescent="0.2"/>
    <row r="402" s="136" customFormat="1" ht="12.75" x14ac:dyDescent="0.2"/>
    <row r="403" s="136" customFormat="1" ht="12.75" x14ac:dyDescent="0.2"/>
    <row r="404" s="136" customFormat="1" ht="12.75" x14ac:dyDescent="0.2"/>
    <row r="405" s="136" customFormat="1" ht="12.75" x14ac:dyDescent="0.2"/>
    <row r="406" s="136" customFormat="1" ht="12.75" x14ac:dyDescent="0.2"/>
    <row r="407" s="136" customFormat="1" ht="12.75" x14ac:dyDescent="0.2"/>
    <row r="408" s="136" customFormat="1" ht="12.75" x14ac:dyDescent="0.2"/>
    <row r="409" s="136" customFormat="1" ht="12.75" x14ac:dyDescent="0.2"/>
    <row r="410" s="136" customFormat="1" ht="12.75" x14ac:dyDescent="0.2"/>
    <row r="411" s="136" customFormat="1" ht="12.75" x14ac:dyDescent="0.2"/>
    <row r="412" s="136" customFormat="1" ht="12.75" x14ac:dyDescent="0.2"/>
    <row r="413" s="136" customFormat="1" ht="12.75" x14ac:dyDescent="0.2"/>
    <row r="414" s="136" customFormat="1" ht="12.75" x14ac:dyDescent="0.2"/>
    <row r="415" s="136" customFormat="1" ht="12.75" x14ac:dyDescent="0.2"/>
    <row r="416" s="136" customFormat="1" ht="12.75" x14ac:dyDescent="0.2"/>
    <row r="417" s="136" customFormat="1" ht="12.75" x14ac:dyDescent="0.2"/>
    <row r="418" s="136" customFormat="1" ht="12.75" x14ac:dyDescent="0.2"/>
    <row r="419" s="136" customFormat="1" ht="12.75" x14ac:dyDescent="0.2"/>
    <row r="420" s="136" customFormat="1" ht="12.75" x14ac:dyDescent="0.2"/>
    <row r="421" s="136" customFormat="1" ht="12.75" x14ac:dyDescent="0.2"/>
    <row r="422" s="136" customFormat="1" ht="12.75" x14ac:dyDescent="0.2"/>
    <row r="423" s="136" customFormat="1" ht="12.75" x14ac:dyDescent="0.2"/>
    <row r="424" s="136" customFormat="1" ht="12.75" x14ac:dyDescent="0.2"/>
    <row r="425" s="136" customFormat="1" ht="12.75" x14ac:dyDescent="0.2"/>
    <row r="426" s="136" customFormat="1" ht="12.75" x14ac:dyDescent="0.2"/>
    <row r="427" s="136" customFormat="1" ht="12.75" x14ac:dyDescent="0.2"/>
    <row r="428" s="136" customFormat="1" ht="12.75" x14ac:dyDescent="0.2"/>
    <row r="429" s="136" customFormat="1" ht="12.75" x14ac:dyDescent="0.2"/>
    <row r="430" s="136" customFormat="1" ht="12.75" x14ac:dyDescent="0.2"/>
    <row r="431" s="136" customFormat="1" ht="12.75" x14ac:dyDescent="0.2"/>
    <row r="432" s="136" customFormat="1" ht="12.75" x14ac:dyDescent="0.2"/>
    <row r="433" s="136" customFormat="1" ht="12.75" x14ac:dyDescent="0.2"/>
    <row r="434" s="136" customFormat="1" ht="12.75" x14ac:dyDescent="0.2"/>
    <row r="435" s="136" customFormat="1" ht="12.75" x14ac:dyDescent="0.2"/>
    <row r="436" s="136" customFormat="1" ht="12.75" x14ac:dyDescent="0.2"/>
    <row r="437" s="136" customFormat="1" ht="12.75" x14ac:dyDescent="0.2"/>
    <row r="438" s="136" customFormat="1" ht="12.75" x14ac:dyDescent="0.2"/>
    <row r="439" s="136" customFormat="1" ht="12.75" x14ac:dyDescent="0.2"/>
    <row r="440" s="136" customFormat="1" ht="12.75" x14ac:dyDescent="0.2"/>
    <row r="441" s="136" customFormat="1" ht="12.75" x14ac:dyDescent="0.2"/>
    <row r="442" s="136" customFormat="1" ht="12.75" x14ac:dyDescent="0.2"/>
    <row r="443" s="136" customFormat="1" ht="12.75" x14ac:dyDescent="0.2"/>
    <row r="444" s="136" customFormat="1" ht="12.75" x14ac:dyDescent="0.2"/>
    <row r="445" s="136" customFormat="1" ht="12.75" x14ac:dyDescent="0.2"/>
    <row r="446" s="136" customFormat="1" ht="12.75" x14ac:dyDescent="0.2"/>
    <row r="447" s="136" customFormat="1" ht="12.75" x14ac:dyDescent="0.2"/>
    <row r="448" s="136" customFormat="1" ht="12.75" x14ac:dyDescent="0.2"/>
    <row r="449" s="136" customFormat="1" ht="12.75" x14ac:dyDescent="0.2"/>
    <row r="450" s="136" customFormat="1" ht="12.75" x14ac:dyDescent="0.2"/>
    <row r="451" s="136" customFormat="1" ht="12.75" x14ac:dyDescent="0.2"/>
    <row r="452" s="136" customFormat="1" ht="12.75" x14ac:dyDescent="0.2"/>
    <row r="453" s="136" customFormat="1" ht="12.75" x14ac:dyDescent="0.2"/>
    <row r="454" s="136" customFormat="1" ht="12.75" x14ac:dyDescent="0.2"/>
    <row r="455" s="136" customFormat="1" ht="12.75" x14ac:dyDescent="0.2"/>
    <row r="456" s="136" customFormat="1" ht="12.75" x14ac:dyDescent="0.2"/>
    <row r="457" s="136" customFormat="1" ht="12.75" x14ac:dyDescent="0.2"/>
    <row r="458" s="136" customFormat="1" ht="12.75" x14ac:dyDescent="0.2"/>
    <row r="459" s="136" customFormat="1" ht="12.75" x14ac:dyDescent="0.2"/>
    <row r="460" s="136" customFormat="1" ht="12.75" x14ac:dyDescent="0.2"/>
    <row r="461" s="136" customFormat="1" ht="12.75" x14ac:dyDescent="0.2"/>
    <row r="462" s="136" customFormat="1" ht="12.75" x14ac:dyDescent="0.2"/>
    <row r="463" s="136" customFormat="1" ht="12.75" x14ac:dyDescent="0.2"/>
    <row r="464" s="136" customFormat="1" ht="12.75" x14ac:dyDescent="0.2"/>
    <row r="465" s="136" customFormat="1" ht="12.75" x14ac:dyDescent="0.2"/>
    <row r="466" s="136" customFormat="1" ht="12.75" x14ac:dyDescent="0.2"/>
    <row r="467" s="136" customFormat="1" ht="12.75" x14ac:dyDescent="0.2"/>
    <row r="468" s="136" customFormat="1" ht="12.75" x14ac:dyDescent="0.2"/>
    <row r="469" s="136" customFormat="1" ht="12.75" x14ac:dyDescent="0.2"/>
    <row r="470" s="136" customFormat="1" ht="12.75" x14ac:dyDescent="0.2"/>
    <row r="471" s="136" customFormat="1" ht="12.75" x14ac:dyDescent="0.2"/>
    <row r="472" s="136" customFormat="1" ht="12.75" x14ac:dyDescent="0.2"/>
    <row r="473" s="136" customFormat="1" ht="12.75" x14ac:dyDescent="0.2"/>
    <row r="474" s="136" customFormat="1" ht="12.75" x14ac:dyDescent="0.2"/>
    <row r="475" s="136" customFormat="1" ht="12.75" x14ac:dyDescent="0.2"/>
    <row r="476" s="136" customFormat="1" ht="12.75" x14ac:dyDescent="0.2"/>
    <row r="477" s="136" customFormat="1" ht="12.75" x14ac:dyDescent="0.2"/>
    <row r="478" s="136" customFormat="1" ht="12.75" x14ac:dyDescent="0.2"/>
    <row r="479" s="136" customFormat="1" ht="12.75" x14ac:dyDescent="0.2"/>
    <row r="480" s="136" customFormat="1" ht="12.75" x14ac:dyDescent="0.2"/>
    <row r="481" s="136" customFormat="1" ht="12.75" x14ac:dyDescent="0.2"/>
    <row r="482" s="136" customFormat="1" ht="12.75" x14ac:dyDescent="0.2"/>
    <row r="483" s="136" customFormat="1" ht="12.75" x14ac:dyDescent="0.2"/>
    <row r="484" s="136" customFormat="1" ht="12.75" x14ac:dyDescent="0.2"/>
    <row r="485" s="136" customFormat="1" ht="12.75" x14ac:dyDescent="0.2"/>
    <row r="486" s="136" customFormat="1" ht="12.75" x14ac:dyDescent="0.2"/>
    <row r="487" s="136" customFormat="1" ht="12.75" x14ac:dyDescent="0.2"/>
    <row r="488" s="136" customFormat="1" ht="12.75" x14ac:dyDescent="0.2"/>
    <row r="489" s="136" customFormat="1" ht="12.75" x14ac:dyDescent="0.2"/>
    <row r="490" s="136" customFormat="1" ht="12.75" x14ac:dyDescent="0.2"/>
    <row r="491" s="136" customFormat="1" ht="12.75" x14ac:dyDescent="0.2"/>
    <row r="492" s="136" customFormat="1" ht="12.75" x14ac:dyDescent="0.2"/>
    <row r="493" s="136" customFormat="1" ht="12.75" x14ac:dyDescent="0.2"/>
    <row r="494" s="136" customFormat="1" ht="12.75" x14ac:dyDescent="0.2"/>
    <row r="495" s="136" customFormat="1" ht="12.75" x14ac:dyDescent="0.2"/>
    <row r="496" s="136" customFormat="1" ht="12.75" x14ac:dyDescent="0.2"/>
    <row r="497" s="136" customFormat="1" ht="12.75" x14ac:dyDescent="0.2"/>
    <row r="498" s="136" customFormat="1" ht="12.75" x14ac:dyDescent="0.2"/>
    <row r="499" s="136" customFormat="1" ht="12.75" x14ac:dyDescent="0.2"/>
    <row r="500" s="136" customFormat="1" ht="12.75" x14ac:dyDescent="0.2"/>
    <row r="501" s="136" customFormat="1" ht="12.75" x14ac:dyDescent="0.2"/>
    <row r="502" s="136" customFormat="1" ht="12.75" x14ac:dyDescent="0.2"/>
    <row r="503" s="136" customFormat="1" ht="12.75" x14ac:dyDescent="0.2"/>
    <row r="504" s="136" customFormat="1" ht="12.75" x14ac:dyDescent="0.2"/>
    <row r="505" s="136" customFormat="1" ht="12.75" x14ac:dyDescent="0.2"/>
    <row r="506" s="136" customFormat="1" ht="12.75" x14ac:dyDescent="0.2"/>
    <row r="507" s="136" customFormat="1" ht="12.75" x14ac:dyDescent="0.2"/>
    <row r="508" s="136" customFormat="1" ht="12.75" x14ac:dyDescent="0.2"/>
    <row r="509" s="136" customFormat="1" ht="12.75" x14ac:dyDescent="0.2"/>
    <row r="510" s="136" customFormat="1" ht="12.75" x14ac:dyDescent="0.2"/>
    <row r="511" s="136" customFormat="1" ht="12.75" x14ac:dyDescent="0.2"/>
    <row r="512" s="136" customFormat="1" ht="12.75" x14ac:dyDescent="0.2"/>
    <row r="513" s="136" customFormat="1" ht="12.75" x14ac:dyDescent="0.2"/>
    <row r="514" s="136" customFormat="1" ht="12.75" x14ac:dyDescent="0.2"/>
    <row r="515" s="136" customFormat="1" ht="12.75" x14ac:dyDescent="0.2"/>
    <row r="516" s="136" customFormat="1" ht="12.75" x14ac:dyDescent="0.2"/>
    <row r="517" s="136" customFormat="1" ht="12.75" x14ac:dyDescent="0.2"/>
    <row r="518" s="136" customFormat="1" ht="12.75" x14ac:dyDescent="0.2"/>
    <row r="519" s="136" customFormat="1" ht="12.75" x14ac:dyDescent="0.2"/>
    <row r="520" s="136" customFormat="1" ht="12.75" x14ac:dyDescent="0.2"/>
    <row r="521" s="136" customFormat="1" ht="12.75" x14ac:dyDescent="0.2"/>
    <row r="522" s="136" customFormat="1" ht="12.75" x14ac:dyDescent="0.2"/>
    <row r="523" s="136" customFormat="1" ht="12.75" x14ac:dyDescent="0.2"/>
    <row r="524" s="136" customFormat="1" ht="12.75" x14ac:dyDescent="0.2"/>
    <row r="525" s="136" customFormat="1" ht="12.75" x14ac:dyDescent="0.2"/>
    <row r="526" s="136" customFormat="1" ht="12.75" x14ac:dyDescent="0.2"/>
    <row r="527" s="136" customFormat="1" ht="12.75" x14ac:dyDescent="0.2"/>
    <row r="528" s="136" customFormat="1" ht="12.75" x14ac:dyDescent="0.2"/>
    <row r="529" s="136" customFormat="1" ht="12.75" x14ac:dyDescent="0.2"/>
    <row r="530" s="136" customFormat="1" ht="12.75" x14ac:dyDescent="0.2"/>
    <row r="531" s="136" customFormat="1" ht="12.75" x14ac:dyDescent="0.2"/>
    <row r="532" s="136" customFormat="1" ht="12.75" x14ac:dyDescent="0.2"/>
    <row r="533" s="136" customFormat="1" ht="12.75" x14ac:dyDescent="0.2"/>
    <row r="534" s="136" customFormat="1" ht="12.75" x14ac:dyDescent="0.2"/>
    <row r="535" s="136" customFormat="1" ht="12.75" x14ac:dyDescent="0.2"/>
    <row r="536" s="136" customFormat="1" ht="12.75" x14ac:dyDescent="0.2"/>
    <row r="537" s="136" customFormat="1" ht="12.75" x14ac:dyDescent="0.2"/>
    <row r="538" s="136" customFormat="1" ht="12.75" x14ac:dyDescent="0.2"/>
    <row r="539" s="136" customFormat="1" ht="12.75" x14ac:dyDescent="0.2"/>
    <row r="540" s="136" customFormat="1" ht="12.75" x14ac:dyDescent="0.2"/>
    <row r="541" s="136" customFormat="1" ht="12.75" x14ac:dyDescent="0.2"/>
    <row r="542" s="136" customFormat="1" ht="12.75" x14ac:dyDescent="0.2"/>
    <row r="543" s="136" customFormat="1" ht="12.75" x14ac:dyDescent="0.2"/>
    <row r="544" s="136" customFormat="1" ht="12.75" x14ac:dyDescent="0.2"/>
    <row r="545" s="136" customFormat="1" ht="12.75" x14ac:dyDescent="0.2"/>
    <row r="546" s="136" customFormat="1" ht="12.75" x14ac:dyDescent="0.2"/>
    <row r="547" s="136" customFormat="1" ht="12.75" x14ac:dyDescent="0.2"/>
    <row r="548" s="136" customFormat="1" ht="12.75" x14ac:dyDescent="0.2"/>
    <row r="549" s="136" customFormat="1" ht="12.75" x14ac:dyDescent="0.2"/>
    <row r="550" s="136" customFormat="1" ht="12.75" x14ac:dyDescent="0.2"/>
    <row r="551" s="136" customFormat="1" ht="12.75" x14ac:dyDescent="0.2"/>
    <row r="552" s="136" customFormat="1" ht="12.75" x14ac:dyDescent="0.2"/>
    <row r="553" s="136" customFormat="1" ht="12.75" x14ac:dyDescent="0.2"/>
    <row r="554" s="136" customFormat="1" ht="12.75" x14ac:dyDescent="0.2"/>
    <row r="555" s="136" customFormat="1" ht="12.75" x14ac:dyDescent="0.2"/>
    <row r="556" s="136" customFormat="1" ht="12.75" x14ac:dyDescent="0.2"/>
    <row r="557" s="136" customFormat="1" ht="12.75" x14ac:dyDescent="0.2"/>
    <row r="558" s="136" customFormat="1" ht="12.75" x14ac:dyDescent="0.2"/>
    <row r="559" s="136" customFormat="1" ht="12.75" x14ac:dyDescent="0.2"/>
    <row r="560" s="136" customFormat="1" ht="12.75" x14ac:dyDescent="0.2"/>
    <row r="561" s="136" customFormat="1" ht="12.75" x14ac:dyDescent="0.2"/>
    <row r="562" s="136" customFormat="1" ht="12.75" x14ac:dyDescent="0.2"/>
    <row r="563" s="136" customFormat="1" ht="12.75" x14ac:dyDescent="0.2"/>
    <row r="564" s="136" customFormat="1" ht="12.75" x14ac:dyDescent="0.2"/>
    <row r="565" s="136" customFormat="1" ht="12.75" x14ac:dyDescent="0.2"/>
    <row r="566" s="136" customFormat="1" ht="12.75" x14ac:dyDescent="0.2"/>
    <row r="567" s="136" customFormat="1" ht="12.75" x14ac:dyDescent="0.2"/>
    <row r="568" s="136" customFormat="1" ht="12.75" x14ac:dyDescent="0.2"/>
    <row r="569" s="136" customFormat="1" ht="12.75" x14ac:dyDescent="0.2"/>
    <row r="570" s="136" customFormat="1" ht="12.75" x14ac:dyDescent="0.2"/>
    <row r="571" s="136" customFormat="1" ht="12.75" x14ac:dyDescent="0.2"/>
    <row r="572" s="136" customFormat="1" ht="12.75" x14ac:dyDescent="0.2"/>
    <row r="573" s="136" customFormat="1" ht="12.75" x14ac:dyDescent="0.2"/>
    <row r="574" s="136" customFormat="1" ht="12.75" x14ac:dyDescent="0.2"/>
    <row r="575" s="136" customFormat="1" ht="12.75" x14ac:dyDescent="0.2"/>
    <row r="576" s="136" customFormat="1" ht="12.75" x14ac:dyDescent="0.2"/>
    <row r="577" s="136" customFormat="1" ht="12.75" x14ac:dyDescent="0.2"/>
    <row r="578" s="136" customFormat="1" ht="12.75" x14ac:dyDescent="0.2"/>
    <row r="579" s="136" customFormat="1" ht="12.75" x14ac:dyDescent="0.2"/>
    <row r="580" s="136" customFormat="1" ht="12.75" x14ac:dyDescent="0.2"/>
    <row r="581" s="136" customFormat="1" ht="12.75" x14ac:dyDescent="0.2"/>
    <row r="582" s="136" customFormat="1" ht="12.75" x14ac:dyDescent="0.2"/>
    <row r="583" s="136" customFormat="1" ht="12.75" x14ac:dyDescent="0.2"/>
    <row r="584" s="136" customFormat="1" ht="12.75" x14ac:dyDescent="0.2"/>
    <row r="585" s="136" customFormat="1" ht="12.75" x14ac:dyDescent="0.2"/>
    <row r="586" s="136" customFormat="1" ht="12.75" x14ac:dyDescent="0.2"/>
    <row r="587" s="136" customFormat="1" ht="12.75" x14ac:dyDescent="0.2"/>
    <row r="588" s="136" customFormat="1" ht="12.75" x14ac:dyDescent="0.2"/>
    <row r="589" s="136" customFormat="1" ht="12.75" x14ac:dyDescent="0.2"/>
    <row r="590" s="136" customFormat="1" ht="12.75" x14ac:dyDescent="0.2"/>
    <row r="591" s="136" customFormat="1" ht="12.75" x14ac:dyDescent="0.2"/>
    <row r="592" s="136" customFormat="1" ht="12.75" x14ac:dyDescent="0.2"/>
    <row r="593" s="136" customFormat="1" ht="12.75" x14ac:dyDescent="0.2"/>
    <row r="594" s="136" customFormat="1" ht="12.75" x14ac:dyDescent="0.2"/>
    <row r="595" s="136" customFormat="1" ht="12.75" x14ac:dyDescent="0.2"/>
    <row r="596" s="136" customFormat="1" ht="12.75" x14ac:dyDescent="0.2"/>
    <row r="597" s="136" customFormat="1" ht="12.75" x14ac:dyDescent="0.2"/>
    <row r="598" s="136" customFormat="1" ht="12.75" x14ac:dyDescent="0.2"/>
    <row r="599" s="136" customFormat="1" ht="12.75" x14ac:dyDescent="0.2"/>
    <row r="600" s="136" customFormat="1" ht="12.75" x14ac:dyDescent="0.2"/>
    <row r="601" s="136" customFormat="1" ht="12.75" x14ac:dyDescent="0.2"/>
    <row r="602" s="136" customFormat="1" ht="12.75" x14ac:dyDescent="0.2"/>
    <row r="603" s="136" customFormat="1" ht="12.75" x14ac:dyDescent="0.2"/>
    <row r="604" s="136" customFormat="1" ht="12.75" x14ac:dyDescent="0.2"/>
    <row r="605" s="136" customFormat="1" ht="12.75" x14ac:dyDescent="0.2"/>
    <row r="606" s="136" customFormat="1" ht="12.75" x14ac:dyDescent="0.2"/>
    <row r="607" s="136" customFormat="1" ht="12.75" x14ac:dyDescent="0.2"/>
    <row r="608" s="136" customFormat="1" ht="12.75" x14ac:dyDescent="0.2"/>
    <row r="609" s="136" customFormat="1" ht="12.75" x14ac:dyDescent="0.2"/>
    <row r="610" s="136" customFormat="1" ht="12.75" x14ac:dyDescent="0.2"/>
    <row r="611" s="136" customFormat="1" ht="12.75" x14ac:dyDescent="0.2"/>
    <row r="612" s="136" customFormat="1" ht="12.75" x14ac:dyDescent="0.2"/>
    <row r="613" s="136" customFormat="1" ht="12.75" x14ac:dyDescent="0.2"/>
    <row r="614" s="136" customFormat="1" ht="12.75" x14ac:dyDescent="0.2"/>
    <row r="615" s="136" customFormat="1" ht="12.75" x14ac:dyDescent="0.2"/>
    <row r="616" s="136" customFormat="1" ht="12.75" x14ac:dyDescent="0.2"/>
    <row r="617" s="136" customFormat="1" ht="12.75" x14ac:dyDescent="0.2"/>
    <row r="618" s="136" customFormat="1" ht="12.75" x14ac:dyDescent="0.2"/>
    <row r="619" s="136" customFormat="1" ht="12.75" x14ac:dyDescent="0.2"/>
    <row r="620" s="136" customFormat="1" ht="12.75" x14ac:dyDescent="0.2"/>
    <row r="621" s="136" customFormat="1" ht="12.75" x14ac:dyDescent="0.2"/>
    <row r="622" s="136" customFormat="1" ht="12.75" x14ac:dyDescent="0.2"/>
    <row r="623" s="136" customFormat="1" ht="12.75" x14ac:dyDescent="0.2"/>
    <row r="624" s="136" customFormat="1" ht="12.75" x14ac:dyDescent="0.2"/>
    <row r="625" s="136" customFormat="1" ht="12.75" x14ac:dyDescent="0.2"/>
    <row r="626" s="136" customFormat="1" ht="12.75" x14ac:dyDescent="0.2"/>
    <row r="627" s="136" customFormat="1" ht="12.75" x14ac:dyDescent="0.2"/>
    <row r="628" s="136" customFormat="1" ht="12.75" x14ac:dyDescent="0.2"/>
    <row r="629" s="136" customFormat="1" ht="12.75" x14ac:dyDescent="0.2"/>
    <row r="630" s="136" customFormat="1" ht="12.75" x14ac:dyDescent="0.2"/>
    <row r="631" s="136" customFormat="1" ht="12.75" x14ac:dyDescent="0.2"/>
    <row r="632" s="136" customFormat="1" ht="12.75" x14ac:dyDescent="0.2"/>
    <row r="633" s="136" customFormat="1" ht="12.75" x14ac:dyDescent="0.2"/>
    <row r="634" s="136" customFormat="1" ht="12.75" x14ac:dyDescent="0.2"/>
    <row r="635" s="136" customFormat="1" ht="12.75" x14ac:dyDescent="0.2"/>
    <row r="636" s="136" customFormat="1" ht="12.75" x14ac:dyDescent="0.2"/>
    <row r="637" s="136" customFormat="1" ht="12.75" x14ac:dyDescent="0.2"/>
    <row r="638" s="136" customFormat="1" ht="12.75" x14ac:dyDescent="0.2"/>
    <row r="639" s="136" customFormat="1" ht="12.75" x14ac:dyDescent="0.2"/>
    <row r="640" s="136" customFormat="1" ht="12.75" x14ac:dyDescent="0.2"/>
    <row r="641" s="136" customFormat="1" ht="12.75" x14ac:dyDescent="0.2"/>
    <row r="642" s="136" customFormat="1" ht="12.75" x14ac:dyDescent="0.2"/>
    <row r="643" s="136" customFormat="1" ht="12.75" x14ac:dyDescent="0.2"/>
    <row r="644" s="136" customFormat="1" ht="12.75" x14ac:dyDescent="0.2"/>
    <row r="645" s="136" customFormat="1" ht="12.75" x14ac:dyDescent="0.2"/>
    <row r="646" s="136" customFormat="1" ht="12.75" x14ac:dyDescent="0.2"/>
    <row r="647" s="136" customFormat="1" ht="12.75" x14ac:dyDescent="0.2"/>
    <row r="648" s="136" customFormat="1" ht="12.75" x14ac:dyDescent="0.2"/>
    <row r="649" s="136" customFormat="1" ht="12.75" x14ac:dyDescent="0.2"/>
    <row r="650" s="136" customFormat="1" ht="12.75" x14ac:dyDescent="0.2"/>
    <row r="651" s="136" customFormat="1" ht="12.75" x14ac:dyDescent="0.2"/>
    <row r="652" s="136" customFormat="1" ht="12.75" x14ac:dyDescent="0.2"/>
    <row r="653" s="136" customFormat="1" ht="12.75" x14ac:dyDescent="0.2"/>
    <row r="654" s="136" customFormat="1" ht="12.75" x14ac:dyDescent="0.2"/>
    <row r="655" s="136" customFormat="1" ht="12.75" x14ac:dyDescent="0.2"/>
    <row r="656" s="136" customFormat="1" ht="12.75" x14ac:dyDescent="0.2"/>
    <row r="657" s="136" customFormat="1" ht="12.75" x14ac:dyDescent="0.2"/>
    <row r="658" s="136" customFormat="1" ht="12.75" x14ac:dyDescent="0.2"/>
    <row r="659" s="136" customFormat="1" ht="12.75" x14ac:dyDescent="0.2"/>
    <row r="660" s="136" customFormat="1" ht="12.75" x14ac:dyDescent="0.2"/>
    <row r="661" s="136" customFormat="1" ht="12.75" x14ac:dyDescent="0.2"/>
    <row r="662" s="136" customFormat="1" ht="12.75" x14ac:dyDescent="0.2"/>
    <row r="663" s="136" customFormat="1" ht="12.75" x14ac:dyDescent="0.2"/>
    <row r="664" s="136" customFormat="1" ht="12.75" x14ac:dyDescent="0.2"/>
    <row r="665" s="136" customFormat="1" ht="12.75" x14ac:dyDescent="0.2"/>
    <row r="666" s="136" customFormat="1" ht="12.75" x14ac:dyDescent="0.2"/>
    <row r="667" s="136" customFormat="1" ht="12.75" x14ac:dyDescent="0.2"/>
    <row r="668" s="136" customFormat="1" ht="12.75" x14ac:dyDescent="0.2"/>
    <row r="669" s="136" customFormat="1" ht="12.75" x14ac:dyDescent="0.2"/>
    <row r="670" s="136" customFormat="1" ht="12.75" x14ac:dyDescent="0.2"/>
    <row r="671" s="136" customFormat="1" ht="12.75" x14ac:dyDescent="0.2"/>
    <row r="672" s="136" customFormat="1" ht="12.75" x14ac:dyDescent="0.2"/>
    <row r="673" s="136" customFormat="1" ht="12.75" x14ac:dyDescent="0.2"/>
    <row r="674" s="136" customFormat="1" ht="12.75" x14ac:dyDescent="0.2"/>
    <row r="675" s="136" customFormat="1" ht="12.75" x14ac:dyDescent="0.2"/>
    <row r="676" s="136" customFormat="1" ht="12.75" x14ac:dyDescent="0.2"/>
    <row r="677" s="136" customFormat="1" ht="12.75" x14ac:dyDescent="0.2"/>
    <row r="678" s="136" customFormat="1" ht="12.75" x14ac:dyDescent="0.2"/>
    <row r="679" s="136" customFormat="1" ht="12.75" x14ac:dyDescent="0.2"/>
    <row r="680" s="136" customFormat="1" ht="12.75" x14ac:dyDescent="0.2"/>
    <row r="681" s="136" customFormat="1" ht="12.75" x14ac:dyDescent="0.2"/>
    <row r="682" s="136" customFormat="1" ht="12.75" x14ac:dyDescent="0.2"/>
    <row r="683" s="136" customFormat="1" ht="12.75" x14ac:dyDescent="0.2"/>
    <row r="684" s="136" customFormat="1" ht="12.75" x14ac:dyDescent="0.2"/>
    <row r="685" s="136" customFormat="1" ht="12.75" x14ac:dyDescent="0.2"/>
    <row r="686" s="136" customFormat="1" ht="12.75" x14ac:dyDescent="0.2"/>
    <row r="687" s="136" customFormat="1" ht="12.75" x14ac:dyDescent="0.2"/>
    <row r="688" s="136" customFormat="1" ht="12.75" x14ac:dyDescent="0.2"/>
    <row r="689" s="136" customFormat="1" ht="12.75" x14ac:dyDescent="0.2"/>
    <row r="690" s="136" customFormat="1" ht="12.75" x14ac:dyDescent="0.2"/>
    <row r="691" s="136" customFormat="1" ht="12.75" x14ac:dyDescent="0.2"/>
    <row r="692" s="136" customFormat="1" ht="12.75" x14ac:dyDescent="0.2"/>
    <row r="693" s="136" customFormat="1" ht="12.75" x14ac:dyDescent="0.2"/>
    <row r="694" s="136" customFormat="1" ht="12.75" x14ac:dyDescent="0.2"/>
    <row r="695" s="136" customFormat="1" ht="12.75" x14ac:dyDescent="0.2"/>
    <row r="696" s="136" customFormat="1" ht="12.75" x14ac:dyDescent="0.2"/>
    <row r="697" s="136" customFormat="1" ht="12.75" x14ac:dyDescent="0.2"/>
    <row r="698" s="136" customFormat="1" ht="12.75" x14ac:dyDescent="0.2"/>
    <row r="699" s="136" customFormat="1" ht="12.75" x14ac:dyDescent="0.2"/>
    <row r="700" s="136" customFormat="1" ht="12.75" x14ac:dyDescent="0.2"/>
    <row r="701" s="136" customFormat="1" ht="12.75" x14ac:dyDescent="0.2"/>
    <row r="702" s="136" customFormat="1" ht="12.75" x14ac:dyDescent="0.2"/>
    <row r="703" s="136" customFormat="1" ht="12.75" x14ac:dyDescent="0.2"/>
    <row r="704" s="136" customFormat="1" ht="12.75" x14ac:dyDescent="0.2"/>
    <row r="705" s="136" customFormat="1" ht="12.75" x14ac:dyDescent="0.2"/>
    <row r="706" s="136" customFormat="1" ht="12.75" x14ac:dyDescent="0.2"/>
    <row r="707" s="136" customFormat="1" ht="12.75" x14ac:dyDescent="0.2"/>
    <row r="708" s="136" customFormat="1" ht="12.75" x14ac:dyDescent="0.2"/>
    <row r="709" s="136" customFormat="1" ht="12.75" x14ac:dyDescent="0.2"/>
    <row r="710" s="136" customFormat="1" ht="12.75" x14ac:dyDescent="0.2"/>
    <row r="711" s="136" customFormat="1" ht="12.75" x14ac:dyDescent="0.2"/>
    <row r="712" s="136" customFormat="1" ht="12.75" x14ac:dyDescent="0.2"/>
    <row r="713" s="136" customFormat="1" ht="12.75" x14ac:dyDescent="0.2"/>
    <row r="714" s="136" customFormat="1" ht="12.75" x14ac:dyDescent="0.2"/>
    <row r="715" s="136" customFormat="1" ht="12.75" x14ac:dyDescent="0.2"/>
    <row r="716" s="136" customFormat="1" ht="12.75" x14ac:dyDescent="0.2"/>
    <row r="717" s="136" customFormat="1" ht="12.75" x14ac:dyDescent="0.2"/>
    <row r="718" s="136" customFormat="1" ht="12.75" x14ac:dyDescent="0.2"/>
    <row r="719" s="136" customFormat="1" ht="12.75" x14ac:dyDescent="0.2"/>
    <row r="720" s="136" customFormat="1" ht="12.75" x14ac:dyDescent="0.2"/>
    <row r="721" s="136" customFormat="1" ht="12.75" x14ac:dyDescent="0.2"/>
    <row r="722" s="136" customFormat="1" ht="12.75" x14ac:dyDescent="0.2"/>
    <row r="723" s="136" customFormat="1" ht="12.75" x14ac:dyDescent="0.2"/>
    <row r="724" s="136" customFormat="1" ht="12.75" x14ac:dyDescent="0.2"/>
    <row r="725" s="136" customFormat="1" ht="12.75" x14ac:dyDescent="0.2"/>
    <row r="726" s="136" customFormat="1" ht="12.75" x14ac:dyDescent="0.2"/>
    <row r="727" s="136" customFormat="1" ht="12.75" x14ac:dyDescent="0.2"/>
    <row r="728" s="136" customFormat="1" ht="12.75" x14ac:dyDescent="0.2"/>
    <row r="729" s="136" customFormat="1" ht="12.75" x14ac:dyDescent="0.2"/>
    <row r="730" s="136" customFormat="1" ht="12.75" x14ac:dyDescent="0.2"/>
    <row r="731" s="136" customFormat="1" ht="12.75" x14ac:dyDescent="0.2"/>
    <row r="732" s="136" customFormat="1" ht="12.75" x14ac:dyDescent="0.2"/>
    <row r="733" s="136" customFormat="1" ht="12.75" x14ac:dyDescent="0.2"/>
    <row r="734" s="136" customFormat="1" ht="12.75" x14ac:dyDescent="0.2"/>
    <row r="735" s="136" customFormat="1" ht="12.75" x14ac:dyDescent="0.2"/>
    <row r="736" s="136" customFormat="1" ht="12.75" x14ac:dyDescent="0.2"/>
    <row r="737" s="136" customFormat="1" ht="12.75" x14ac:dyDescent="0.2"/>
    <row r="738" s="136" customFormat="1" ht="12.75" x14ac:dyDescent="0.2"/>
    <row r="739" s="136" customFormat="1" ht="12.75" x14ac:dyDescent="0.2"/>
    <row r="740" s="136" customFormat="1" ht="12.75" x14ac:dyDescent="0.2"/>
    <row r="741" s="136" customFormat="1" ht="12.75" x14ac:dyDescent="0.2"/>
    <row r="742" s="136" customFormat="1" ht="12.75" x14ac:dyDescent="0.2"/>
    <row r="743" s="136" customFormat="1" ht="12.75" x14ac:dyDescent="0.2"/>
    <row r="744" s="136" customFormat="1" ht="12.75" x14ac:dyDescent="0.2"/>
    <row r="745" s="136" customFormat="1" ht="12.75" x14ac:dyDescent="0.2"/>
    <row r="746" s="136" customFormat="1" ht="12.75" x14ac:dyDescent="0.2"/>
    <row r="747" s="136" customFormat="1" ht="12.75" x14ac:dyDescent="0.2"/>
    <row r="748" s="136" customFormat="1" ht="12.75" x14ac:dyDescent="0.2"/>
    <row r="749" s="136" customFormat="1" ht="12.75" x14ac:dyDescent="0.2"/>
    <row r="750" s="136" customFormat="1" ht="12.75" x14ac:dyDescent="0.2"/>
    <row r="751" s="136" customFormat="1" ht="12.75" x14ac:dyDescent="0.2"/>
    <row r="752" s="136" customFormat="1" ht="12.75" x14ac:dyDescent="0.2"/>
    <row r="753" s="136" customFormat="1" ht="12.75" x14ac:dyDescent="0.2"/>
    <row r="754" s="136" customFormat="1" ht="12.75" x14ac:dyDescent="0.2"/>
    <row r="755" s="136" customFormat="1" ht="12.75" x14ac:dyDescent="0.2"/>
    <row r="756" s="136" customFormat="1" ht="12.75" x14ac:dyDescent="0.2"/>
    <row r="757" s="136" customFormat="1" ht="12.75" x14ac:dyDescent="0.2"/>
    <row r="758" s="136" customFormat="1" ht="12.75" x14ac:dyDescent="0.2"/>
    <row r="759" s="136" customFormat="1" ht="12.75" x14ac:dyDescent="0.2"/>
    <row r="760" s="136" customFormat="1" ht="12.75" x14ac:dyDescent="0.2"/>
    <row r="761" s="136" customFormat="1" ht="12.75" x14ac:dyDescent="0.2"/>
    <row r="762" s="136" customFormat="1" ht="12.75" x14ac:dyDescent="0.2"/>
    <row r="763" s="136" customFormat="1" ht="12.75" x14ac:dyDescent="0.2"/>
    <row r="764" s="136" customFormat="1" ht="12.75" x14ac:dyDescent="0.2"/>
    <row r="765" s="136" customFormat="1" ht="12.75" x14ac:dyDescent="0.2"/>
    <row r="766" s="136" customFormat="1" ht="12.75" x14ac:dyDescent="0.2"/>
    <row r="767" s="136" customFormat="1" ht="12.75" x14ac:dyDescent="0.2"/>
    <row r="768" s="136" customFormat="1" ht="12.75" x14ac:dyDescent="0.2"/>
    <row r="769" s="136" customFormat="1" ht="12.75" x14ac:dyDescent="0.2"/>
    <row r="770" s="136" customFormat="1" ht="12.75" x14ac:dyDescent="0.2"/>
    <row r="771" s="136" customFormat="1" ht="12.75" x14ac:dyDescent="0.2"/>
    <row r="772" s="136" customFormat="1" ht="12.75" x14ac:dyDescent="0.2"/>
    <row r="773" s="136" customFormat="1" ht="12.75" x14ac:dyDescent="0.2"/>
    <row r="774" s="136" customFormat="1" ht="12.75" x14ac:dyDescent="0.2"/>
    <row r="775" s="136" customFormat="1" ht="12.75" x14ac:dyDescent="0.2"/>
    <row r="776" s="136" customFormat="1" ht="12.75" x14ac:dyDescent="0.2"/>
    <row r="777" s="136" customFormat="1" ht="12.75" x14ac:dyDescent="0.2"/>
    <row r="778" s="136" customFormat="1" ht="12.75" x14ac:dyDescent="0.2"/>
    <row r="779" s="136" customFormat="1" ht="12.75" x14ac:dyDescent="0.2"/>
    <row r="780" s="136" customFormat="1" ht="12.75" x14ac:dyDescent="0.2"/>
    <row r="781" s="136" customFormat="1" ht="12.75" x14ac:dyDescent="0.2"/>
    <row r="782" s="136" customFormat="1" ht="12.75" x14ac:dyDescent="0.2"/>
    <row r="783" s="136" customFormat="1" ht="12.75" x14ac:dyDescent="0.2"/>
    <row r="784" s="136" customFormat="1" ht="12.75" x14ac:dyDescent="0.2"/>
    <row r="785" s="136" customFormat="1" ht="12.75" x14ac:dyDescent="0.2"/>
    <row r="786" s="136" customFormat="1" ht="12.75" x14ac:dyDescent="0.2"/>
    <row r="787" s="136" customFormat="1" ht="12.75" x14ac:dyDescent="0.2"/>
    <row r="788" s="136" customFormat="1" ht="12.75" x14ac:dyDescent="0.2"/>
    <row r="789" s="136" customFormat="1" ht="12.75" x14ac:dyDescent="0.2"/>
    <row r="790" s="136" customFormat="1" ht="12.75" x14ac:dyDescent="0.2"/>
    <row r="791" s="136" customFormat="1" ht="12.75" x14ac:dyDescent="0.2"/>
    <row r="792" s="136" customFormat="1" ht="12.75" x14ac:dyDescent="0.2"/>
    <row r="793" s="136" customFormat="1" ht="12.75" x14ac:dyDescent="0.2"/>
    <row r="794" s="136" customFormat="1" ht="12.75" x14ac:dyDescent="0.2"/>
    <row r="795" s="136" customFormat="1" ht="12.75" x14ac:dyDescent="0.2"/>
    <row r="796" s="136" customFormat="1" ht="12.75" x14ac:dyDescent="0.2"/>
    <row r="797" s="136" customFormat="1" ht="12.75" x14ac:dyDescent="0.2"/>
    <row r="798" s="136" customFormat="1" ht="12.75" x14ac:dyDescent="0.2"/>
    <row r="799" s="136" customFormat="1" ht="12.75" x14ac:dyDescent="0.2"/>
    <row r="800" s="136" customFormat="1" ht="12.75" x14ac:dyDescent="0.2"/>
    <row r="801" s="136" customFormat="1" ht="12.75" x14ac:dyDescent="0.2"/>
    <row r="802" s="136" customFormat="1" ht="12.75" x14ac:dyDescent="0.2"/>
    <row r="803" s="136" customFormat="1" ht="12.75" x14ac:dyDescent="0.2"/>
    <row r="804" s="136" customFormat="1" ht="12.75" x14ac:dyDescent="0.2"/>
    <row r="805" s="136" customFormat="1" ht="12.75" x14ac:dyDescent="0.2"/>
    <row r="806" s="136" customFormat="1" ht="12.75" x14ac:dyDescent="0.2"/>
    <row r="807" s="136" customFormat="1" ht="12.75" x14ac:dyDescent="0.2"/>
    <row r="808" s="136" customFormat="1" ht="12.75" x14ac:dyDescent="0.2"/>
    <row r="809" s="136" customFormat="1" ht="12.75" x14ac:dyDescent="0.2"/>
    <row r="810" s="136" customFormat="1" ht="12.75" x14ac:dyDescent="0.2"/>
    <row r="811" s="136" customFormat="1" ht="12.75" x14ac:dyDescent="0.2"/>
    <row r="812" s="136" customFormat="1" ht="12.75" x14ac:dyDescent="0.2"/>
    <row r="813" s="136" customFormat="1" ht="12.75" x14ac:dyDescent="0.2"/>
    <row r="814" s="136" customFormat="1" ht="12.75" x14ac:dyDescent="0.2"/>
    <row r="815" s="136" customFormat="1" ht="12.75" x14ac:dyDescent="0.2"/>
    <row r="816" s="136" customFormat="1" ht="12.75" x14ac:dyDescent="0.2"/>
    <row r="817" s="136" customFormat="1" ht="12.75" x14ac:dyDescent="0.2"/>
    <row r="818" s="136" customFormat="1" ht="12.75" x14ac:dyDescent="0.2"/>
    <row r="819" s="136" customFormat="1" ht="12.75" x14ac:dyDescent="0.2"/>
    <row r="820" s="136" customFormat="1" ht="12.75" x14ac:dyDescent="0.2"/>
    <row r="821" s="136" customFormat="1" ht="12.75" x14ac:dyDescent="0.2"/>
    <row r="822" s="136" customFormat="1" ht="12.75" x14ac:dyDescent="0.2"/>
    <row r="823" s="136" customFormat="1" ht="12.75" x14ac:dyDescent="0.2"/>
    <row r="824" s="136" customFormat="1" ht="12.75" x14ac:dyDescent="0.2"/>
    <row r="825" s="136" customFormat="1" ht="12.75" x14ac:dyDescent="0.2"/>
    <row r="826" s="136" customFormat="1" ht="12.75" x14ac:dyDescent="0.2"/>
    <row r="827" s="136" customFormat="1" ht="12.75" x14ac:dyDescent="0.2"/>
    <row r="828" s="136" customFormat="1" ht="12.75" x14ac:dyDescent="0.2"/>
    <row r="829" s="136" customFormat="1" ht="12.75" x14ac:dyDescent="0.2"/>
    <row r="830" s="136" customFormat="1" ht="12.75" x14ac:dyDescent="0.2"/>
    <row r="831" s="136" customFormat="1" ht="12.75" x14ac:dyDescent="0.2"/>
    <row r="832" s="136" customFormat="1" ht="12.75" x14ac:dyDescent="0.2"/>
    <row r="833" s="136" customFormat="1" ht="12.75" x14ac:dyDescent="0.2"/>
    <row r="834" s="136" customFormat="1" ht="12.75" x14ac:dyDescent="0.2"/>
    <row r="835" s="136" customFormat="1" ht="12.75" x14ac:dyDescent="0.2"/>
    <row r="836" s="136" customFormat="1" ht="12.75" x14ac:dyDescent="0.2"/>
    <row r="837" s="136" customFormat="1" ht="12.75" x14ac:dyDescent="0.2"/>
    <row r="838" s="136" customFormat="1" ht="12.75" x14ac:dyDescent="0.2"/>
    <row r="839" s="136" customFormat="1" ht="12.75" x14ac:dyDescent="0.2"/>
    <row r="840" s="136" customFormat="1" ht="12.75" x14ac:dyDescent="0.2"/>
    <row r="841" s="136" customFormat="1" ht="12.75" x14ac:dyDescent="0.2"/>
    <row r="842" s="136" customFormat="1" ht="12.75" x14ac:dyDescent="0.2"/>
    <row r="843" s="136" customFormat="1" ht="12.75" x14ac:dyDescent="0.2"/>
    <row r="844" s="136" customFormat="1" ht="12.75" x14ac:dyDescent="0.2"/>
    <row r="845" s="136" customFormat="1" ht="12.75" x14ac:dyDescent="0.2"/>
    <row r="846" s="136" customFormat="1" ht="12.75" x14ac:dyDescent="0.2"/>
    <row r="847" s="136" customFormat="1" ht="12.75" x14ac:dyDescent="0.2"/>
    <row r="848" s="136" customFormat="1" ht="12.75" x14ac:dyDescent="0.2"/>
    <row r="849" s="136" customFormat="1" ht="12.75" x14ac:dyDescent="0.2"/>
    <row r="850" s="136" customFormat="1" ht="12.75" x14ac:dyDescent="0.2"/>
    <row r="851" s="136" customFormat="1" ht="12.75" x14ac:dyDescent="0.2"/>
    <row r="852" s="136" customFormat="1" ht="12.75" x14ac:dyDescent="0.2"/>
    <row r="853" s="136" customFormat="1" ht="12.75" x14ac:dyDescent="0.2"/>
    <row r="854" s="136" customFormat="1" ht="12.75" x14ac:dyDescent="0.2"/>
    <row r="855" s="136" customFormat="1" ht="12.75" x14ac:dyDescent="0.2"/>
    <row r="856" s="136" customFormat="1" ht="12.75" x14ac:dyDescent="0.2"/>
    <row r="857" s="136" customFormat="1" ht="12.75" x14ac:dyDescent="0.2"/>
    <row r="858" s="136" customFormat="1" ht="12.75" x14ac:dyDescent="0.2"/>
    <row r="859" s="136" customFormat="1" ht="12.75" x14ac:dyDescent="0.2"/>
    <row r="860" s="136" customFormat="1" ht="12.75" x14ac:dyDescent="0.2"/>
    <row r="861" s="136" customFormat="1" ht="12.75" x14ac:dyDescent="0.2"/>
    <row r="862" s="136" customFormat="1" ht="12.75" x14ac:dyDescent="0.2"/>
    <row r="863" s="136" customFormat="1" ht="12.75" x14ac:dyDescent="0.2"/>
    <row r="864" s="136" customFormat="1" ht="12.75" x14ac:dyDescent="0.2"/>
    <row r="865" s="136" customFormat="1" ht="12.75" x14ac:dyDescent="0.2"/>
    <row r="866" s="136" customFormat="1" ht="12.75" x14ac:dyDescent="0.2"/>
    <row r="867" s="136" customFormat="1" ht="12.75" x14ac:dyDescent="0.2"/>
    <row r="868" s="136" customFormat="1" ht="12.75" x14ac:dyDescent="0.2"/>
    <row r="869" s="136" customFormat="1" ht="12.75" x14ac:dyDescent="0.2"/>
    <row r="870" s="136" customFormat="1" ht="12.75" x14ac:dyDescent="0.2"/>
    <row r="871" s="136" customFormat="1" ht="12.75" x14ac:dyDescent="0.2"/>
    <row r="872" s="136" customFormat="1" ht="12.75" x14ac:dyDescent="0.2"/>
    <row r="873" s="136" customFormat="1" ht="12.75" x14ac:dyDescent="0.2"/>
    <row r="874" s="136" customFormat="1" ht="12.75" x14ac:dyDescent="0.2"/>
    <row r="875" s="136" customFormat="1" ht="12.75" x14ac:dyDescent="0.2"/>
    <row r="876" s="136" customFormat="1" ht="12.75" x14ac:dyDescent="0.2"/>
    <row r="877" s="136" customFormat="1" ht="12.75" x14ac:dyDescent="0.2"/>
    <row r="878" s="136" customFormat="1" ht="12.75" x14ac:dyDescent="0.2"/>
    <row r="879" s="136" customFormat="1" ht="12.75" x14ac:dyDescent="0.2"/>
    <row r="880" s="136" customFormat="1" ht="12.75" x14ac:dyDescent="0.2"/>
    <row r="881" s="136" customFormat="1" ht="12.75" x14ac:dyDescent="0.2"/>
    <row r="882" s="136" customFormat="1" ht="12.75" x14ac:dyDescent="0.2"/>
    <row r="883" s="136" customFormat="1" ht="12.75" x14ac:dyDescent="0.2"/>
    <row r="884" s="136" customFormat="1" ht="12.75" x14ac:dyDescent="0.2"/>
    <row r="885" s="136" customFormat="1" ht="12.75" x14ac:dyDescent="0.2"/>
    <row r="886" s="136" customFormat="1" ht="12.75" x14ac:dyDescent="0.2"/>
    <row r="887" s="136" customFormat="1" ht="12.75" x14ac:dyDescent="0.2"/>
    <row r="888" s="136" customFormat="1" ht="12.75" x14ac:dyDescent="0.2"/>
    <row r="889" s="136" customFormat="1" ht="12.75" x14ac:dyDescent="0.2"/>
    <row r="890" s="136" customFormat="1" ht="12.75" x14ac:dyDescent="0.2"/>
    <row r="891" s="136" customFormat="1" ht="12.75" x14ac:dyDescent="0.2"/>
    <row r="892" s="136" customFormat="1" ht="12.75" x14ac:dyDescent="0.2"/>
    <row r="893" s="136" customFormat="1" ht="12.75" x14ac:dyDescent="0.2"/>
    <row r="894" s="136" customFormat="1" ht="12.75" x14ac:dyDescent="0.2"/>
    <row r="895" s="136" customFormat="1" ht="12.75" x14ac:dyDescent="0.2"/>
    <row r="896" s="136" customFormat="1" ht="12.75" x14ac:dyDescent="0.2"/>
    <row r="897" s="136" customFormat="1" ht="12.75" x14ac:dyDescent="0.2"/>
    <row r="898" s="136" customFormat="1" ht="12.75" x14ac:dyDescent="0.2"/>
    <row r="899" s="136" customFormat="1" ht="12.75" x14ac:dyDescent="0.2"/>
    <row r="900" s="136" customFormat="1" ht="12.75" x14ac:dyDescent="0.2"/>
    <row r="901" s="136" customFormat="1" ht="12.75" x14ac:dyDescent="0.2"/>
    <row r="902" s="136" customFormat="1" ht="12.75" x14ac:dyDescent="0.2"/>
    <row r="903" s="136" customFormat="1" ht="12.75" x14ac:dyDescent="0.2"/>
    <row r="904" s="136" customFormat="1" ht="12.75" x14ac:dyDescent="0.2"/>
    <row r="905" s="136" customFormat="1" ht="12.75" x14ac:dyDescent="0.2"/>
    <row r="906" s="136" customFormat="1" ht="12.75" x14ac:dyDescent="0.2"/>
    <row r="907" s="136" customFormat="1" ht="12.75" x14ac:dyDescent="0.2"/>
    <row r="908" s="136" customFormat="1" ht="12.75" x14ac:dyDescent="0.2"/>
    <row r="909" s="136" customFormat="1" ht="12.75" x14ac:dyDescent="0.2"/>
    <row r="910" s="136" customFormat="1" ht="12.75" x14ac:dyDescent="0.2"/>
    <row r="911" s="136" customFormat="1" ht="12.75" x14ac:dyDescent="0.2"/>
    <row r="912" s="136" customFormat="1" ht="12.75" x14ac:dyDescent="0.2"/>
    <row r="913" s="136" customFormat="1" ht="12.75" x14ac:dyDescent="0.2"/>
    <row r="914" s="136" customFormat="1" ht="12.75" x14ac:dyDescent="0.2"/>
    <row r="915" s="136" customFormat="1" ht="12.75" x14ac:dyDescent="0.2"/>
    <row r="916" s="136" customFormat="1" ht="12.75" x14ac:dyDescent="0.2"/>
    <row r="917" s="136" customFormat="1" ht="12.75" x14ac:dyDescent="0.2"/>
    <row r="918" s="136" customFormat="1" ht="12.75" x14ac:dyDescent="0.2"/>
    <row r="919" s="136" customFormat="1" ht="12.75" x14ac:dyDescent="0.2"/>
    <row r="920" s="136" customFormat="1" ht="12.75" x14ac:dyDescent="0.2"/>
    <row r="921" s="136" customFormat="1" ht="12.75" x14ac:dyDescent="0.2"/>
    <row r="922" s="136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G55">
    <cfRule type="containsBlanks" dxfId="76" priority="1">
      <formula>LEN(TRIM(C16))=0</formula>
    </cfRule>
  </conditionalFormatting>
  <conditionalFormatting sqref="E9:E13">
    <cfRule type="containsBlanks" dxfId="75" priority="2">
      <formula>LEN(TRIM(E9))=0</formula>
    </cfRule>
  </conditionalFormatting>
  <conditionalFormatting sqref="H9:H14">
    <cfRule type="containsBlanks" dxfId="74" priority="19">
      <formula>LEN(TRIM(H9))=0</formula>
    </cfRule>
  </conditionalFormatting>
  <conditionalFormatting sqref="H16:H56">
    <cfRule type="containsBlanks" dxfId="73" priority="5">
      <formula>LEN(TRIM(H16))=0</formula>
    </cfRule>
  </conditionalFormatting>
  <pageMargins left="0.75" right="0.75" top="1" bottom="1" header="0" footer="0"/>
  <pageSetup paperSize="9"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2"/>
  <sheetViews>
    <sheetView showGridLines="0" topLeftCell="A48" zoomScaleNormal="100" workbookViewId="0">
      <selection activeCell="A62" sqref="A62:H122"/>
    </sheetView>
  </sheetViews>
  <sheetFormatPr baseColWidth="10" defaultColWidth="11.42578125" defaultRowHeight="12.75" x14ac:dyDescent="0.25"/>
  <cols>
    <col min="1" max="1" width="7.7109375" style="38" customWidth="1"/>
    <col min="2" max="2" width="52.28515625" style="38" customWidth="1"/>
    <col min="3" max="4" width="5.85546875" style="38" customWidth="1"/>
    <col min="5" max="5" width="4.85546875" style="38" customWidth="1"/>
    <col min="6" max="7" width="5.85546875" style="38" customWidth="1"/>
    <col min="8" max="8" width="5.42578125" style="38" customWidth="1"/>
    <col min="9" max="16384" width="11.42578125" style="38"/>
  </cols>
  <sheetData>
    <row r="1" spans="1:10" ht="15" customHeight="1" x14ac:dyDescent="0.25">
      <c r="A1" s="81" t="s">
        <v>330</v>
      </c>
      <c r="B1" s="81"/>
      <c r="C1" s="81"/>
      <c r="D1" s="81"/>
      <c r="E1" s="81"/>
    </row>
    <row r="2" spans="1:10" ht="13.5" x14ac:dyDescent="0.25">
      <c r="A2" s="292" t="s">
        <v>376</v>
      </c>
      <c r="B2" s="292"/>
      <c r="C2" s="292"/>
      <c r="D2" s="292"/>
      <c r="E2" s="292"/>
    </row>
    <row r="3" spans="1:10" ht="4.3499999999999996" customHeight="1" x14ac:dyDescent="0.25">
      <c r="A3" s="50"/>
      <c r="B3" s="50"/>
      <c r="C3" s="50"/>
      <c r="D3" s="50"/>
      <c r="E3" s="50"/>
    </row>
    <row r="4" spans="1:10" ht="12" customHeight="1" x14ac:dyDescent="0.25">
      <c r="A4" s="293" t="s">
        <v>31</v>
      </c>
      <c r="B4" s="293" t="s">
        <v>4</v>
      </c>
      <c r="C4" s="290" t="s">
        <v>353</v>
      </c>
      <c r="D4" s="291"/>
      <c r="E4" s="172" t="s">
        <v>32</v>
      </c>
      <c r="F4" s="290" t="s">
        <v>234</v>
      </c>
      <c r="G4" s="291"/>
      <c r="H4" s="172" t="s">
        <v>32</v>
      </c>
    </row>
    <row r="5" spans="1:10" x14ac:dyDescent="0.25">
      <c r="A5" s="294"/>
      <c r="B5" s="294"/>
      <c r="C5" s="167">
        <v>2023</v>
      </c>
      <c r="D5" s="168" t="s">
        <v>323</v>
      </c>
      <c r="E5" s="173" t="s">
        <v>33</v>
      </c>
      <c r="F5" s="167">
        <v>2023</v>
      </c>
      <c r="G5" s="168" t="s">
        <v>323</v>
      </c>
      <c r="H5" s="214" t="s">
        <v>33</v>
      </c>
    </row>
    <row r="6" spans="1:10" ht="3.95" customHeight="1" x14ac:dyDescent="0.25">
      <c r="A6" s="100"/>
      <c r="B6" s="100"/>
      <c r="C6" s="67"/>
      <c r="D6" s="67"/>
      <c r="E6" s="100"/>
      <c r="F6" s="67"/>
      <c r="G6" s="67"/>
      <c r="H6" s="100"/>
    </row>
    <row r="7" spans="1:10" ht="11.1" customHeight="1" x14ac:dyDescent="0.25">
      <c r="A7" s="94" t="s">
        <v>62</v>
      </c>
      <c r="B7" s="13" t="s">
        <v>242</v>
      </c>
      <c r="C7" s="138">
        <v>364628.161066</v>
      </c>
      <c r="D7" s="138">
        <v>363384.42552899988</v>
      </c>
      <c r="E7" s="201">
        <f>IFERROR(((D7/C7-1)),"")</f>
        <v>-3.4109695020922981E-3</v>
      </c>
      <c r="F7" s="138">
        <v>106760.59676500005</v>
      </c>
      <c r="G7" s="138">
        <v>111939.39433900001</v>
      </c>
      <c r="H7" s="208">
        <f>IFERROR(((G7/F7-1)),"")</f>
        <v>4.8508510919992753E-2</v>
      </c>
    </row>
    <row r="8" spans="1:10" ht="11.1" customHeight="1" x14ac:dyDescent="0.25">
      <c r="A8" s="94" t="s">
        <v>10</v>
      </c>
      <c r="B8" s="13" t="s">
        <v>203</v>
      </c>
      <c r="C8" s="138">
        <v>279128.93096000026</v>
      </c>
      <c r="D8" s="138">
        <v>149140.11475800016</v>
      </c>
      <c r="E8" s="201">
        <f t="shared" ref="E8:E56" si="0">IFERROR(((D8/C8-1)),"")</f>
        <v>-0.46569452960298041</v>
      </c>
      <c r="F8" s="138">
        <v>1247.6082000000001</v>
      </c>
      <c r="G8" s="138">
        <v>1456.4559999999999</v>
      </c>
      <c r="H8" s="208">
        <f t="shared" ref="H8:H57" si="1">IFERROR(((G8/F8-1)),"")</f>
        <v>0.16739854707591673</v>
      </c>
      <c r="I8" s="132"/>
      <c r="J8" s="132"/>
    </row>
    <row r="9" spans="1:10" ht="11.1" customHeight="1" x14ac:dyDescent="0.25">
      <c r="A9" s="94" t="s">
        <v>67</v>
      </c>
      <c r="B9" s="13" t="s">
        <v>243</v>
      </c>
      <c r="C9" s="138">
        <v>35823.716688</v>
      </c>
      <c r="D9" s="138">
        <v>50942.614447000022</v>
      </c>
      <c r="E9" s="201">
        <f t="shared" si="0"/>
        <v>0.42203599058900698</v>
      </c>
      <c r="F9" s="138">
        <v>2187.3706690000008</v>
      </c>
      <c r="G9" s="138">
        <v>901.76253400000041</v>
      </c>
      <c r="H9" s="208">
        <f t="shared" si="1"/>
        <v>-0.58774132487921737</v>
      </c>
      <c r="I9" s="132"/>
      <c r="J9" s="132"/>
    </row>
    <row r="10" spans="1:10" ht="11.1" customHeight="1" x14ac:dyDescent="0.25">
      <c r="A10" s="94" t="s">
        <v>9</v>
      </c>
      <c r="B10" s="13" t="s">
        <v>296</v>
      </c>
      <c r="C10" s="138">
        <v>34137.718910000011</v>
      </c>
      <c r="D10" s="138">
        <v>73695.276875000025</v>
      </c>
      <c r="E10" s="201">
        <f t="shared" si="0"/>
        <v>1.1587639487362575</v>
      </c>
      <c r="F10" s="138">
        <v>7473.5566890000027</v>
      </c>
      <c r="G10" s="138">
        <v>14692.992722000015</v>
      </c>
      <c r="H10" s="208">
        <f t="shared" si="1"/>
        <v>0.96599736021618465</v>
      </c>
      <c r="I10" s="132"/>
      <c r="J10" s="132"/>
    </row>
    <row r="11" spans="1:10" ht="11.1" customHeight="1" x14ac:dyDescent="0.25">
      <c r="A11" s="94" t="s">
        <v>68</v>
      </c>
      <c r="B11" s="13" t="s">
        <v>298</v>
      </c>
      <c r="C11" s="138">
        <v>27639.759978000002</v>
      </c>
      <c r="D11" s="138">
        <v>35126.771628000002</v>
      </c>
      <c r="E11" s="201">
        <f t="shared" si="0"/>
        <v>0.2708783164527957</v>
      </c>
      <c r="F11" s="138">
        <v>5616.8139870000014</v>
      </c>
      <c r="G11" s="138">
        <v>8510.269452999999</v>
      </c>
      <c r="H11" s="208">
        <f t="shared" si="1"/>
        <v>0.51514176412052093</v>
      </c>
      <c r="I11" s="132"/>
      <c r="J11" s="132"/>
    </row>
    <row r="12" spans="1:10" ht="11.1" customHeight="1" x14ac:dyDescent="0.25">
      <c r="A12" s="94" t="s">
        <v>11</v>
      </c>
      <c r="B12" s="13" t="s">
        <v>204</v>
      </c>
      <c r="C12" s="138">
        <v>179925.53639699987</v>
      </c>
      <c r="D12" s="138">
        <v>66664.932628999959</v>
      </c>
      <c r="E12" s="201">
        <f t="shared" si="0"/>
        <v>-0.6294859864588318</v>
      </c>
      <c r="F12" s="138">
        <v>83.45727100000002</v>
      </c>
      <c r="G12" s="138">
        <v>11.22</v>
      </c>
      <c r="H12" s="208">
        <f t="shared" si="1"/>
        <v>-0.86555994623883636</v>
      </c>
      <c r="I12" s="132"/>
      <c r="J12" s="132"/>
    </row>
    <row r="13" spans="1:10" ht="11.1" customHeight="1" x14ac:dyDescent="0.25">
      <c r="A13" s="94" t="s">
        <v>12</v>
      </c>
      <c r="B13" s="13" t="s">
        <v>205</v>
      </c>
      <c r="C13" s="138">
        <v>34426.025014999992</v>
      </c>
      <c r="D13" s="138">
        <v>28225.030214999999</v>
      </c>
      <c r="E13" s="201">
        <f t="shared" si="0"/>
        <v>-0.18012520461767267</v>
      </c>
      <c r="F13" s="138">
        <v>6713.3943709999985</v>
      </c>
      <c r="G13" s="138">
        <v>7097.0196359999973</v>
      </c>
      <c r="H13" s="208">
        <f t="shared" si="1"/>
        <v>5.7143263720235593E-2</v>
      </c>
      <c r="I13" s="132"/>
      <c r="J13" s="132"/>
    </row>
    <row r="14" spans="1:10" ht="11.1" customHeight="1" x14ac:dyDescent="0.25">
      <c r="A14" s="94" t="s">
        <v>35</v>
      </c>
      <c r="B14" s="13" t="s">
        <v>297</v>
      </c>
      <c r="C14" s="138">
        <v>115885.49645800001</v>
      </c>
      <c r="D14" s="138">
        <v>100776.13768000001</v>
      </c>
      <c r="E14" s="201">
        <f t="shared" si="0"/>
        <v>-0.13038179271619232</v>
      </c>
      <c r="F14" s="138">
        <v>24958.730561999997</v>
      </c>
      <c r="G14" s="138">
        <v>20035.361152999998</v>
      </c>
      <c r="H14" s="208">
        <f t="shared" si="1"/>
        <v>-0.19726040940943912</v>
      </c>
      <c r="I14" s="132"/>
      <c r="J14" s="132"/>
    </row>
    <row r="15" spans="1:10" ht="11.1" customHeight="1" x14ac:dyDescent="0.25">
      <c r="A15" s="94" t="s">
        <v>87</v>
      </c>
      <c r="B15" s="13" t="s">
        <v>244</v>
      </c>
      <c r="C15" s="138">
        <v>43921.769322000015</v>
      </c>
      <c r="D15" s="138">
        <v>29762.576245000004</v>
      </c>
      <c r="E15" s="201">
        <f t="shared" si="0"/>
        <v>-0.32237301218891923</v>
      </c>
      <c r="F15" s="138">
        <v>992.54868899999997</v>
      </c>
      <c r="G15" s="138">
        <v>792.07788700000026</v>
      </c>
      <c r="H15" s="208">
        <f t="shared" si="1"/>
        <v>-0.20197578639892766</v>
      </c>
      <c r="I15" s="132"/>
      <c r="J15" s="132"/>
    </row>
    <row r="16" spans="1:10" ht="11.1" customHeight="1" x14ac:dyDescent="0.25">
      <c r="A16" s="94" t="s">
        <v>198</v>
      </c>
      <c r="B16" s="13" t="s">
        <v>299</v>
      </c>
      <c r="C16" s="138">
        <v>495.48728399999999</v>
      </c>
      <c r="D16" s="138">
        <v>648.97375299999999</v>
      </c>
      <c r="E16" s="201">
        <f t="shared" si="0"/>
        <v>0.30976873465031241</v>
      </c>
      <c r="F16" s="138">
        <v>131.41681399999999</v>
      </c>
      <c r="G16" s="138">
        <v>68.906949999999995</v>
      </c>
      <c r="H16" s="208">
        <f t="shared" si="1"/>
        <v>-0.47566108245479155</v>
      </c>
      <c r="I16" s="132"/>
      <c r="J16" s="132"/>
    </row>
    <row r="17" spans="1:10" ht="11.1" customHeight="1" x14ac:dyDescent="0.25">
      <c r="A17" s="94" t="s">
        <v>89</v>
      </c>
      <c r="B17" s="13" t="s">
        <v>246</v>
      </c>
      <c r="C17" s="138">
        <v>15795.752904000001</v>
      </c>
      <c r="D17" s="138">
        <v>17903.804922000003</v>
      </c>
      <c r="E17" s="201">
        <f t="shared" si="0"/>
        <v>0.13345688748183537</v>
      </c>
      <c r="F17" s="138">
        <v>2357.105681</v>
      </c>
      <c r="G17" s="138">
        <v>2941.9727169999996</v>
      </c>
      <c r="H17" s="208">
        <f t="shared" si="1"/>
        <v>0.2481293226326069</v>
      </c>
      <c r="J17" s="132"/>
    </row>
    <row r="18" spans="1:10" ht="11.1" customHeight="1" x14ac:dyDescent="0.25">
      <c r="A18" s="94" t="s">
        <v>13</v>
      </c>
      <c r="B18" s="13" t="s">
        <v>206</v>
      </c>
      <c r="C18" s="138">
        <v>75070.098810000025</v>
      </c>
      <c r="D18" s="138">
        <v>80426.815760000012</v>
      </c>
      <c r="E18" s="201">
        <f t="shared" si="0"/>
        <v>7.1356199537683684E-2</v>
      </c>
      <c r="F18" s="138">
        <v>12299.107240000005</v>
      </c>
      <c r="G18" s="138">
        <v>10893.003180000002</v>
      </c>
      <c r="H18" s="208">
        <f t="shared" si="1"/>
        <v>-0.11432570125309383</v>
      </c>
    </row>
    <row r="19" spans="1:10" ht="11.1" customHeight="1" x14ac:dyDescent="0.25">
      <c r="A19" s="94" t="s">
        <v>63</v>
      </c>
      <c r="B19" s="13" t="s">
        <v>209</v>
      </c>
      <c r="C19" s="138">
        <v>19250.313426000001</v>
      </c>
      <c r="D19" s="138">
        <v>23193.183881000004</v>
      </c>
      <c r="E19" s="201">
        <f t="shared" si="0"/>
        <v>0.20482110435015843</v>
      </c>
      <c r="F19" s="138">
        <v>3353.5252050000004</v>
      </c>
      <c r="G19" s="138">
        <v>4584.8564419999984</v>
      </c>
      <c r="H19" s="208">
        <f t="shared" si="1"/>
        <v>0.36717518483657785</v>
      </c>
    </row>
    <row r="20" spans="1:10" ht="11.1" customHeight="1" x14ac:dyDescent="0.25">
      <c r="A20" s="94" t="s">
        <v>97</v>
      </c>
      <c r="B20" s="13" t="s">
        <v>247</v>
      </c>
      <c r="C20" s="138">
        <v>24770.613418000001</v>
      </c>
      <c r="D20" s="138">
        <v>24598.741106000001</v>
      </c>
      <c r="E20" s="201">
        <f t="shared" si="0"/>
        <v>-6.9385569545526993E-3</v>
      </c>
      <c r="F20" s="138">
        <v>3844.080429000001</v>
      </c>
      <c r="G20" s="138">
        <v>5078.0596650000007</v>
      </c>
      <c r="H20" s="208">
        <f t="shared" si="1"/>
        <v>0.32100765288123978</v>
      </c>
    </row>
    <row r="21" spans="1:10" ht="11.1" customHeight="1" x14ac:dyDescent="0.25">
      <c r="A21" s="94" t="s">
        <v>60</v>
      </c>
      <c r="B21" s="13" t="s">
        <v>245</v>
      </c>
      <c r="C21" s="138">
        <v>56682.389243000005</v>
      </c>
      <c r="D21" s="138">
        <v>16492.554370000002</v>
      </c>
      <c r="E21" s="201">
        <f t="shared" si="0"/>
        <v>-0.70903565304391702</v>
      </c>
      <c r="F21" s="138">
        <v>6775.6910870000002</v>
      </c>
      <c r="G21" s="138">
        <v>907.29850799999986</v>
      </c>
      <c r="H21" s="208">
        <f t="shared" si="1"/>
        <v>-0.86609506006837234</v>
      </c>
    </row>
    <row r="22" spans="1:10" ht="11.1" customHeight="1" x14ac:dyDescent="0.25">
      <c r="A22" s="94" t="s">
        <v>94</v>
      </c>
      <c r="B22" s="13" t="s">
        <v>207</v>
      </c>
      <c r="C22" s="138">
        <v>34250.506662999993</v>
      </c>
      <c r="D22" s="138">
        <v>19001.907157000001</v>
      </c>
      <c r="E22" s="201">
        <f t="shared" si="0"/>
        <v>-0.44520799811912537</v>
      </c>
      <c r="F22" s="138">
        <v>3624.6089159999997</v>
      </c>
      <c r="G22" s="138">
        <v>4608.0230130000018</v>
      </c>
      <c r="H22" s="208">
        <f t="shared" si="1"/>
        <v>0.2713159184316265</v>
      </c>
    </row>
    <row r="23" spans="1:10" ht="11.1" customHeight="1" x14ac:dyDescent="0.25">
      <c r="A23" s="94" t="s">
        <v>66</v>
      </c>
      <c r="B23" s="13" t="s">
        <v>229</v>
      </c>
      <c r="C23" s="138">
        <v>27536.067324999996</v>
      </c>
      <c r="D23" s="138">
        <v>33362.386880999977</v>
      </c>
      <c r="E23" s="201">
        <f t="shared" si="0"/>
        <v>0.21158865887541856</v>
      </c>
      <c r="F23" s="138">
        <v>15373.851521999994</v>
      </c>
      <c r="G23" s="138">
        <v>25313.621400999975</v>
      </c>
      <c r="H23" s="208">
        <f t="shared" si="1"/>
        <v>0.64653739271360622</v>
      </c>
    </row>
    <row r="24" spans="1:10" ht="11.1" customHeight="1" x14ac:dyDescent="0.25">
      <c r="A24" s="94" t="s">
        <v>91</v>
      </c>
      <c r="B24" s="13" t="s">
        <v>252</v>
      </c>
      <c r="C24" s="138">
        <v>14160.835985999996</v>
      </c>
      <c r="D24" s="138">
        <v>15586.159913000001</v>
      </c>
      <c r="E24" s="201">
        <f t="shared" si="0"/>
        <v>0.1006525270407157</v>
      </c>
      <c r="F24" s="138">
        <v>3474.5212159999974</v>
      </c>
      <c r="G24" s="138">
        <v>3440.842458000001</v>
      </c>
      <c r="H24" s="208">
        <f t="shared" si="1"/>
        <v>-9.693064427094944E-3</v>
      </c>
    </row>
    <row r="25" spans="1:10" ht="11.1" customHeight="1" x14ac:dyDescent="0.25">
      <c r="A25" s="94" t="s">
        <v>92</v>
      </c>
      <c r="B25" s="13" t="s">
        <v>248</v>
      </c>
      <c r="C25" s="138">
        <v>14174.745227999998</v>
      </c>
      <c r="D25" s="138">
        <v>12229.838852000001</v>
      </c>
      <c r="E25" s="201">
        <f t="shared" si="0"/>
        <v>-0.13720926512020393</v>
      </c>
      <c r="F25" s="138">
        <v>1886.4458060000002</v>
      </c>
      <c r="G25" s="138">
        <v>1367.9833149999999</v>
      </c>
      <c r="H25" s="208">
        <f t="shared" si="1"/>
        <v>-0.27483561380400456</v>
      </c>
    </row>
    <row r="26" spans="1:10" ht="24" customHeight="1" x14ac:dyDescent="0.25">
      <c r="A26" s="94" t="s">
        <v>99</v>
      </c>
      <c r="B26" s="13" t="s">
        <v>381</v>
      </c>
      <c r="C26" s="138">
        <v>3635.140179</v>
      </c>
      <c r="D26" s="138">
        <v>3393.1986629999997</v>
      </c>
      <c r="E26" s="201">
        <f t="shared" si="0"/>
        <v>-6.6556309822020876E-2</v>
      </c>
      <c r="F26" s="138">
        <v>413.11112800000006</v>
      </c>
      <c r="G26" s="138">
        <v>1039.377</v>
      </c>
      <c r="H26" s="208">
        <f t="shared" si="1"/>
        <v>1.5159743457697412</v>
      </c>
    </row>
    <row r="27" spans="1:10" ht="11.1" customHeight="1" x14ac:dyDescent="0.25">
      <c r="A27" s="94" t="s">
        <v>105</v>
      </c>
      <c r="B27" s="13" t="s">
        <v>214</v>
      </c>
      <c r="C27" s="138">
        <v>345.72991000000002</v>
      </c>
      <c r="D27" s="138">
        <v>366.34786200000002</v>
      </c>
      <c r="E27" s="201">
        <f t="shared" si="0"/>
        <v>5.9636008929629503E-2</v>
      </c>
      <c r="F27" s="138">
        <v>70.729309999999998</v>
      </c>
      <c r="G27" s="138">
        <v>37.695446000000011</v>
      </c>
      <c r="H27" s="208">
        <f t="shared" si="1"/>
        <v>-0.46704632068374463</v>
      </c>
    </row>
    <row r="28" spans="1:10" ht="11.1" customHeight="1" x14ac:dyDescent="0.25">
      <c r="A28" s="94" t="s">
        <v>100</v>
      </c>
      <c r="B28" s="13" t="s">
        <v>208</v>
      </c>
      <c r="C28" s="138">
        <v>68036.949471000014</v>
      </c>
      <c r="D28" s="138">
        <v>76560.600799999986</v>
      </c>
      <c r="E28" s="201">
        <f t="shared" si="0"/>
        <v>0.1252797398365586</v>
      </c>
      <c r="F28" s="138">
        <v>3600.9161189999991</v>
      </c>
      <c r="G28" s="138">
        <v>12436.561500000003</v>
      </c>
      <c r="H28" s="208">
        <f t="shared" si="1"/>
        <v>2.4537215222479904</v>
      </c>
    </row>
    <row r="29" spans="1:10" ht="11.1" customHeight="1" x14ac:dyDescent="0.25">
      <c r="A29" s="94" t="s">
        <v>116</v>
      </c>
      <c r="B29" s="13" t="s">
        <v>256</v>
      </c>
      <c r="C29" s="138">
        <v>18102.911628999998</v>
      </c>
      <c r="D29" s="138">
        <v>30611.79</v>
      </c>
      <c r="E29" s="201">
        <f t="shared" si="0"/>
        <v>0.69098709795176694</v>
      </c>
      <c r="F29" s="138">
        <v>2468.678578</v>
      </c>
      <c r="G29" s="138">
        <v>4968.6099999999997</v>
      </c>
      <c r="H29" s="208">
        <f t="shared" si="1"/>
        <v>1.0126597461000042</v>
      </c>
    </row>
    <row r="30" spans="1:10" ht="11.1" customHeight="1" x14ac:dyDescent="0.25">
      <c r="A30" s="94" t="s">
        <v>93</v>
      </c>
      <c r="B30" s="13" t="s">
        <v>378</v>
      </c>
      <c r="C30" s="138">
        <v>39155.351999999999</v>
      </c>
      <c r="D30" s="138">
        <v>36303.828999999998</v>
      </c>
      <c r="E30" s="201">
        <f t="shared" si="0"/>
        <v>-7.2825880865532766E-2</v>
      </c>
      <c r="F30" s="138">
        <v>9600.0640000000003</v>
      </c>
      <c r="G30" s="138">
        <v>2893.181</v>
      </c>
      <c r="H30" s="208">
        <f t="shared" si="1"/>
        <v>-0.69862898830674469</v>
      </c>
    </row>
    <row r="31" spans="1:10" ht="11.1" customHeight="1" x14ac:dyDescent="0.25">
      <c r="A31" s="94" t="s">
        <v>178</v>
      </c>
      <c r="B31" s="13" t="s">
        <v>379</v>
      </c>
      <c r="C31" s="138">
        <v>1002.6731009999999</v>
      </c>
      <c r="D31" s="138">
        <v>3646.9950869999998</v>
      </c>
      <c r="E31" s="201">
        <f t="shared" si="0"/>
        <v>2.6372722908021848</v>
      </c>
      <c r="F31" s="138">
        <v>316.89618100000001</v>
      </c>
      <c r="G31" s="138">
        <v>336.26549199999999</v>
      </c>
      <c r="H31" s="208">
        <f t="shared" si="1"/>
        <v>6.1121945171058956E-2</v>
      </c>
    </row>
    <row r="32" spans="1:10" ht="11.1" customHeight="1" x14ac:dyDescent="0.25">
      <c r="A32" s="94" t="s">
        <v>112</v>
      </c>
      <c r="B32" s="13" t="s">
        <v>382</v>
      </c>
      <c r="C32" s="138">
        <v>886.96437200000003</v>
      </c>
      <c r="D32" s="138">
        <v>2363.2299210000001</v>
      </c>
      <c r="E32" s="201">
        <f t="shared" si="0"/>
        <v>1.6644023092733651</v>
      </c>
      <c r="F32" s="138">
        <v>35.307950000000005</v>
      </c>
      <c r="G32" s="138">
        <v>1075.1210000000001</v>
      </c>
      <c r="H32" s="208">
        <f t="shared" si="1"/>
        <v>29.449827871626642</v>
      </c>
    </row>
    <row r="33" spans="1:8" ht="24" customHeight="1" x14ac:dyDescent="0.25">
      <c r="A33" s="94" t="s">
        <v>95</v>
      </c>
      <c r="B33" s="13" t="s">
        <v>249</v>
      </c>
      <c r="C33" s="138">
        <v>15940.855489999998</v>
      </c>
      <c r="D33" s="138">
        <v>10934.308226999998</v>
      </c>
      <c r="E33" s="201">
        <f t="shared" si="0"/>
        <v>-0.31407017434796414</v>
      </c>
      <c r="F33" s="138">
        <v>2159.0986229999999</v>
      </c>
      <c r="G33" s="138">
        <v>1048.1927580000001</v>
      </c>
      <c r="H33" s="208">
        <f t="shared" si="1"/>
        <v>-0.51452298341815939</v>
      </c>
    </row>
    <row r="34" spans="1:8" ht="11.1" customHeight="1" x14ac:dyDescent="0.25">
      <c r="A34" s="94" t="s">
        <v>177</v>
      </c>
      <c r="B34" s="13" t="s">
        <v>254</v>
      </c>
      <c r="C34" s="138">
        <v>20144.085049999998</v>
      </c>
      <c r="D34" s="138">
        <v>26007.246777999997</v>
      </c>
      <c r="E34" s="201">
        <f t="shared" si="0"/>
        <v>0.29106120796486601</v>
      </c>
      <c r="F34" s="138">
        <v>825.65755000000013</v>
      </c>
      <c r="G34" s="138">
        <v>2034.1342999999999</v>
      </c>
      <c r="H34" s="208">
        <f t="shared" si="1"/>
        <v>1.4636537266570135</v>
      </c>
    </row>
    <row r="35" spans="1:8" ht="11.1" customHeight="1" x14ac:dyDescent="0.25">
      <c r="A35" s="94" t="s">
        <v>88</v>
      </c>
      <c r="B35" s="13" t="s">
        <v>210</v>
      </c>
      <c r="C35" s="138">
        <v>14390.310189</v>
      </c>
      <c r="D35" s="138">
        <v>6965.5807510000013</v>
      </c>
      <c r="E35" s="201">
        <f t="shared" si="0"/>
        <v>-0.51595339784096428</v>
      </c>
      <c r="F35" s="138">
        <v>2049.871889</v>
      </c>
      <c r="G35" s="138">
        <v>1326.3886600000001</v>
      </c>
      <c r="H35" s="208">
        <f t="shared" si="1"/>
        <v>-0.35294070467639838</v>
      </c>
    </row>
    <row r="36" spans="1:8" ht="11.1" customHeight="1" x14ac:dyDescent="0.25">
      <c r="A36" s="94" t="s">
        <v>101</v>
      </c>
      <c r="B36" s="13" t="s">
        <v>212</v>
      </c>
      <c r="C36" s="138">
        <v>12519.631848000001</v>
      </c>
      <c r="D36" s="138">
        <v>12144.924297</v>
      </c>
      <c r="E36" s="201">
        <f>IFERROR(((D36/C36-1)),"")</f>
        <v>-2.9929598214172737E-2</v>
      </c>
      <c r="F36" s="138">
        <v>2090.1330699999999</v>
      </c>
      <c r="G36" s="138">
        <v>2491.7717470000002</v>
      </c>
      <c r="H36" s="208">
        <f t="shared" si="1"/>
        <v>0.19215938102926633</v>
      </c>
    </row>
    <row r="37" spans="1:8" ht="11.1" customHeight="1" x14ac:dyDescent="0.25">
      <c r="A37" s="94" t="s">
        <v>106</v>
      </c>
      <c r="B37" s="13" t="s">
        <v>211</v>
      </c>
      <c r="C37" s="138">
        <v>9402.0002000000004</v>
      </c>
      <c r="D37" s="138">
        <v>12943.976000000001</v>
      </c>
      <c r="E37" s="201">
        <f t="shared" si="0"/>
        <v>0.3767257737348273</v>
      </c>
      <c r="F37" s="138">
        <v>1610</v>
      </c>
      <c r="G37" s="138">
        <v>2364.75</v>
      </c>
      <c r="H37" s="208">
        <f t="shared" si="1"/>
        <v>0.46878881987577636</v>
      </c>
    </row>
    <row r="38" spans="1:8" ht="24" customHeight="1" x14ac:dyDescent="0.25">
      <c r="A38" s="94" t="s">
        <v>98</v>
      </c>
      <c r="B38" s="13" t="s">
        <v>255</v>
      </c>
      <c r="C38" s="138">
        <v>6476.5355679999993</v>
      </c>
      <c r="D38" s="138">
        <v>6981.3532800000003</v>
      </c>
      <c r="E38" s="201">
        <f t="shared" si="0"/>
        <v>7.7945640334974975E-2</v>
      </c>
      <c r="F38" s="138">
        <v>1384.2127640000003</v>
      </c>
      <c r="G38" s="138">
        <v>1407.60562</v>
      </c>
      <c r="H38" s="208">
        <f t="shared" si="1"/>
        <v>1.689975458136983E-2</v>
      </c>
    </row>
    <row r="39" spans="1:8" ht="11.1" customHeight="1" x14ac:dyDescent="0.25">
      <c r="A39" s="94" t="s">
        <v>102</v>
      </c>
      <c r="B39" s="13" t="s">
        <v>213</v>
      </c>
      <c r="C39" s="138">
        <v>54361.802001000004</v>
      </c>
      <c r="D39" s="138">
        <v>24715.35</v>
      </c>
      <c r="E39" s="201">
        <f t="shared" si="0"/>
        <v>-0.54535447519665836</v>
      </c>
      <c r="F39" s="138">
        <v>3000</v>
      </c>
      <c r="G39" s="138">
        <v>814.79000000000008</v>
      </c>
      <c r="H39" s="208">
        <f t="shared" si="1"/>
        <v>-0.72840333333333329</v>
      </c>
    </row>
    <row r="40" spans="1:8" ht="11.1" customHeight="1" x14ac:dyDescent="0.25">
      <c r="A40" s="94" t="s">
        <v>65</v>
      </c>
      <c r="B40" s="13" t="s">
        <v>253</v>
      </c>
      <c r="C40" s="138">
        <v>40816.307301000001</v>
      </c>
      <c r="D40" s="138">
        <v>28082.336178000001</v>
      </c>
      <c r="E40" s="201">
        <f t="shared" si="0"/>
        <v>-0.31198243949638282</v>
      </c>
      <c r="F40" s="138">
        <v>12018.327437</v>
      </c>
      <c r="G40" s="138">
        <v>618.09636</v>
      </c>
      <c r="H40" s="208">
        <f t="shared" si="1"/>
        <v>-0.94857051754996213</v>
      </c>
    </row>
    <row r="41" spans="1:8" ht="11.1" customHeight="1" x14ac:dyDescent="0.25">
      <c r="A41" s="94" t="s">
        <v>113</v>
      </c>
      <c r="B41" s="13" t="s">
        <v>220</v>
      </c>
      <c r="C41" s="138">
        <v>1309.476486</v>
      </c>
      <c r="D41" s="138">
        <v>3020.3978260000004</v>
      </c>
      <c r="E41" s="201">
        <f t="shared" si="0"/>
        <v>1.3065689672872831</v>
      </c>
      <c r="F41" s="138">
        <v>313.27384900000004</v>
      </c>
      <c r="G41" s="138">
        <v>348.08180500000003</v>
      </c>
      <c r="H41" s="208">
        <f t="shared" si="1"/>
        <v>0.11111031486065714</v>
      </c>
    </row>
    <row r="42" spans="1:8" ht="11.1" customHeight="1" x14ac:dyDescent="0.25">
      <c r="A42" s="94" t="s">
        <v>96</v>
      </c>
      <c r="B42" s="13" t="s">
        <v>216</v>
      </c>
      <c r="C42" s="138">
        <v>8521.2525939999996</v>
      </c>
      <c r="D42" s="138">
        <v>11536.493693999999</v>
      </c>
      <c r="E42" s="201">
        <f t="shared" si="0"/>
        <v>0.35384951528406705</v>
      </c>
      <c r="F42" s="138">
        <v>1491.6621919999995</v>
      </c>
      <c r="G42" s="138">
        <v>2017.7541349999997</v>
      </c>
      <c r="H42" s="208">
        <f t="shared" si="1"/>
        <v>0.35268839407575481</v>
      </c>
    </row>
    <row r="43" spans="1:8" ht="11.1" customHeight="1" x14ac:dyDescent="0.25">
      <c r="A43" s="94" t="s">
        <v>238</v>
      </c>
      <c r="B43" s="13" t="s">
        <v>257</v>
      </c>
      <c r="C43" s="138">
        <v>7602.3396999999986</v>
      </c>
      <c r="D43" s="138">
        <v>8545.2321169999977</v>
      </c>
      <c r="E43" s="201">
        <f t="shared" si="0"/>
        <v>0.1240266094660305</v>
      </c>
      <c r="F43" s="138">
        <v>589.61330800000019</v>
      </c>
      <c r="G43" s="138">
        <v>684.42984699999977</v>
      </c>
      <c r="H43" s="208">
        <f t="shared" si="1"/>
        <v>0.16081139572921499</v>
      </c>
    </row>
    <row r="44" spans="1:8" ht="24" customHeight="1" x14ac:dyDescent="0.25">
      <c r="A44" s="94" t="s">
        <v>168</v>
      </c>
      <c r="B44" s="13" t="s">
        <v>251</v>
      </c>
      <c r="C44" s="138">
        <v>20388.095026999999</v>
      </c>
      <c r="D44" s="138">
        <v>13503.020839000001</v>
      </c>
      <c r="E44" s="201">
        <f t="shared" si="0"/>
        <v>-0.33770071107095001</v>
      </c>
      <c r="F44" s="138">
        <v>2994.3669070000001</v>
      </c>
      <c r="G44" s="138">
        <v>3274.3734009999994</v>
      </c>
      <c r="H44" s="208">
        <f t="shared" si="1"/>
        <v>9.3511083543376561E-2</v>
      </c>
    </row>
    <row r="45" spans="1:8" ht="11.1" customHeight="1" x14ac:dyDescent="0.25">
      <c r="A45" s="94" t="s">
        <v>104</v>
      </c>
      <c r="B45" s="13" t="s">
        <v>215</v>
      </c>
      <c r="C45" s="138">
        <v>12420.135921000001</v>
      </c>
      <c r="D45" s="138">
        <v>7550.8588780000018</v>
      </c>
      <c r="E45" s="201">
        <f t="shared" si="0"/>
        <v>-0.3920470012543914</v>
      </c>
      <c r="F45" s="138">
        <v>1985.9474909999997</v>
      </c>
      <c r="G45" s="138">
        <v>1365.1261170000005</v>
      </c>
      <c r="H45" s="208">
        <f t="shared" si="1"/>
        <v>-0.31260714435475434</v>
      </c>
    </row>
    <row r="46" spans="1:8" ht="11.1" customHeight="1" x14ac:dyDescent="0.25">
      <c r="A46" s="94" t="s">
        <v>110</v>
      </c>
      <c r="B46" s="13" t="s">
        <v>260</v>
      </c>
      <c r="C46" s="138">
        <v>4524.5281180000002</v>
      </c>
      <c r="D46" s="138">
        <v>4322.0846059999994</v>
      </c>
      <c r="E46" s="201">
        <f t="shared" si="0"/>
        <v>-4.4743563686700627E-2</v>
      </c>
      <c r="F46" s="138">
        <v>802.65527099999997</v>
      </c>
      <c r="G46" s="138">
        <v>582.39906999999994</v>
      </c>
      <c r="H46" s="208">
        <f t="shared" si="1"/>
        <v>-0.27440946189214033</v>
      </c>
    </row>
    <row r="47" spans="1:8" ht="11.1" customHeight="1" x14ac:dyDescent="0.25">
      <c r="A47" s="94" t="s">
        <v>103</v>
      </c>
      <c r="B47" s="13" t="s">
        <v>300</v>
      </c>
      <c r="C47" s="138">
        <v>2526.2264250000003</v>
      </c>
      <c r="D47" s="138">
        <v>2828.248071</v>
      </c>
      <c r="E47" s="201">
        <f t="shared" si="0"/>
        <v>0.11955446392735736</v>
      </c>
      <c r="F47" s="138">
        <v>439.70735099999996</v>
      </c>
      <c r="G47" s="138">
        <v>540.8504999999999</v>
      </c>
      <c r="H47" s="208">
        <f t="shared" si="1"/>
        <v>0.23002378461487205</v>
      </c>
    </row>
    <row r="48" spans="1:8" ht="25.5" x14ac:dyDescent="0.25">
      <c r="A48" s="94" t="s">
        <v>108</v>
      </c>
      <c r="B48" s="13" t="s">
        <v>383</v>
      </c>
      <c r="C48" s="138">
        <v>1133.387608</v>
      </c>
      <c r="D48" s="138">
        <v>1291.191742</v>
      </c>
      <c r="E48" s="201">
        <f t="shared" si="0"/>
        <v>0.13923227401300475</v>
      </c>
      <c r="F48" s="138">
        <v>220.592299</v>
      </c>
      <c r="G48" s="138">
        <v>227.887519</v>
      </c>
      <c r="H48" s="208">
        <f t="shared" si="1"/>
        <v>3.3071054760619667E-2</v>
      </c>
    </row>
    <row r="49" spans="1:8" ht="24" customHeight="1" x14ac:dyDescent="0.25">
      <c r="A49" s="94" t="s">
        <v>107</v>
      </c>
      <c r="B49" s="13" t="s">
        <v>262</v>
      </c>
      <c r="C49" s="138">
        <v>3605.8830719999996</v>
      </c>
      <c r="D49" s="138">
        <v>4529.361868</v>
      </c>
      <c r="E49" s="201">
        <f t="shared" si="0"/>
        <v>0.25610336707002368</v>
      </c>
      <c r="F49" s="138">
        <v>744.44113099999981</v>
      </c>
      <c r="G49" s="138">
        <v>706.33170000000007</v>
      </c>
      <c r="H49" s="208">
        <f t="shared" si="1"/>
        <v>-5.1192000835321605E-2</v>
      </c>
    </row>
    <row r="50" spans="1:8" ht="11.1" customHeight="1" x14ac:dyDescent="0.25">
      <c r="A50" s="94" t="s">
        <v>114</v>
      </c>
      <c r="B50" s="13" t="s">
        <v>266</v>
      </c>
      <c r="C50" s="138">
        <v>228.91352999999998</v>
      </c>
      <c r="D50" s="138">
        <v>391.79565000000002</v>
      </c>
      <c r="E50" s="201">
        <f t="shared" si="0"/>
        <v>0.71154431107676364</v>
      </c>
      <c r="F50" s="138">
        <v>30.056101000000002</v>
      </c>
      <c r="G50" s="138">
        <v>68.731644000000003</v>
      </c>
      <c r="H50" s="208">
        <f t="shared" si="1"/>
        <v>1.2867784480761495</v>
      </c>
    </row>
    <row r="51" spans="1:8" ht="11.1" customHeight="1" x14ac:dyDescent="0.25">
      <c r="A51" s="94" t="s">
        <v>109</v>
      </c>
      <c r="B51" s="13" t="s">
        <v>218</v>
      </c>
      <c r="C51" s="138">
        <v>457.06817500000005</v>
      </c>
      <c r="D51" s="138">
        <v>1923.4059690000004</v>
      </c>
      <c r="E51" s="201">
        <f t="shared" si="0"/>
        <v>3.208138028861887</v>
      </c>
      <c r="F51" s="138">
        <v>94.443976000000021</v>
      </c>
      <c r="G51" s="138">
        <v>926.97212100000013</v>
      </c>
      <c r="H51" s="208">
        <f t="shared" si="1"/>
        <v>8.815047610871444</v>
      </c>
    </row>
    <row r="52" spans="1:8" ht="11.1" customHeight="1" x14ac:dyDescent="0.25">
      <c r="A52" s="94" t="s">
        <v>192</v>
      </c>
      <c r="B52" s="13" t="s">
        <v>259</v>
      </c>
      <c r="C52" s="138">
        <v>223.84503300000003</v>
      </c>
      <c r="D52" s="138">
        <v>363.97561399999989</v>
      </c>
      <c r="E52" s="201">
        <f t="shared" si="0"/>
        <v>0.62601603940883455</v>
      </c>
      <c r="F52" s="138">
        <v>2.010481</v>
      </c>
      <c r="G52" s="138">
        <v>38.536438999999994</v>
      </c>
      <c r="H52" s="208">
        <f t="shared" si="1"/>
        <v>18.167770797137599</v>
      </c>
    </row>
    <row r="53" spans="1:8" ht="11.1" customHeight="1" x14ac:dyDescent="0.25">
      <c r="A53" s="94" t="s">
        <v>239</v>
      </c>
      <c r="B53" s="13" t="s">
        <v>263</v>
      </c>
      <c r="C53" s="138">
        <v>6086.4706930000002</v>
      </c>
      <c r="D53" s="138">
        <v>9868.3538709999993</v>
      </c>
      <c r="E53" s="201">
        <f t="shared" si="0"/>
        <v>0.62135897283618102</v>
      </c>
      <c r="F53" s="138">
        <v>1091.36745</v>
      </c>
      <c r="G53" s="138">
        <v>885.64352199999996</v>
      </c>
      <c r="H53" s="208">
        <f t="shared" si="1"/>
        <v>-0.18850106625408336</v>
      </c>
    </row>
    <row r="54" spans="1:8" ht="11.1" customHeight="1" x14ac:dyDescent="0.25">
      <c r="A54" s="94" t="s">
        <v>90</v>
      </c>
      <c r="B54" s="13" t="s">
        <v>217</v>
      </c>
      <c r="C54" s="138">
        <v>31262.861941000003</v>
      </c>
      <c r="D54" s="138">
        <v>13097.901950000003</v>
      </c>
      <c r="E54" s="201">
        <f t="shared" si="0"/>
        <v>-0.58103957421688812</v>
      </c>
      <c r="F54" s="138">
        <v>10811.646250000002</v>
      </c>
      <c r="G54" s="138">
        <v>2052.2321000000006</v>
      </c>
      <c r="H54" s="208">
        <f t="shared" si="1"/>
        <v>-0.81018319943644101</v>
      </c>
    </row>
    <row r="55" spans="1:8" ht="11.1" customHeight="1" x14ac:dyDescent="0.25">
      <c r="A55" s="94" t="s">
        <v>197</v>
      </c>
      <c r="B55" s="13" t="s">
        <v>264</v>
      </c>
      <c r="C55" s="138">
        <v>8537.5998</v>
      </c>
      <c r="D55" s="138">
        <v>11375.499787999999</v>
      </c>
      <c r="E55" s="201">
        <f t="shared" si="0"/>
        <v>0.3324002125281158</v>
      </c>
      <c r="F55" s="138">
        <v>1475.8970999999999</v>
      </c>
      <c r="G55" s="138">
        <v>1370.6687279999999</v>
      </c>
      <c r="H55" s="208">
        <f t="shared" si="1"/>
        <v>-7.1297905524714489E-2</v>
      </c>
    </row>
    <row r="56" spans="1:8" ht="11.1" customHeight="1" x14ac:dyDescent="0.25">
      <c r="A56" s="94" t="s">
        <v>196</v>
      </c>
      <c r="B56" s="13" t="s">
        <v>265</v>
      </c>
      <c r="C56" s="138">
        <v>11543.890993000001</v>
      </c>
      <c r="D56" s="138">
        <v>11286.184000000001</v>
      </c>
      <c r="E56" s="201">
        <f t="shared" si="0"/>
        <v>-2.2324101393219054E-2</v>
      </c>
      <c r="F56" s="138">
        <v>5527.2289930000006</v>
      </c>
      <c r="G56" s="138">
        <v>5807.0620000000017</v>
      </c>
      <c r="H56" s="208">
        <f t="shared" si="1"/>
        <v>5.0628082779706984E-2</v>
      </c>
    </row>
    <row r="57" spans="1:8" ht="11.1" customHeight="1" x14ac:dyDescent="0.25">
      <c r="A57" s="118"/>
      <c r="B57" s="114" t="s">
        <v>18</v>
      </c>
      <c r="C57" s="139">
        <v>417210.54741500027</v>
      </c>
      <c r="D57" s="139">
        <v>380938.41579500027</v>
      </c>
      <c r="E57" s="204">
        <f>IFERROR(((D57/C57-1)),"")</f>
        <v>-8.6939632386426768E-2</v>
      </c>
      <c r="F57" s="139">
        <v>75430.398491000087</v>
      </c>
      <c r="G57" s="139">
        <v>68994.755368999933</v>
      </c>
      <c r="H57" s="209">
        <f t="shared" si="1"/>
        <v>-8.5318959607087574E-2</v>
      </c>
    </row>
    <row r="58" spans="1:8" ht="8.1" customHeight="1" x14ac:dyDescent="0.25">
      <c r="A58" s="8" t="s">
        <v>375</v>
      </c>
      <c r="B58" s="37"/>
      <c r="C58" s="21"/>
      <c r="D58" s="21"/>
      <c r="E58" s="21"/>
    </row>
    <row r="59" spans="1:8" ht="8.1" customHeight="1" x14ac:dyDescent="0.25">
      <c r="A59" s="11" t="s">
        <v>20</v>
      </c>
      <c r="B59" s="37"/>
    </row>
    <row r="60" spans="1:8" ht="12" customHeight="1" x14ac:dyDescent="0.25">
      <c r="A60" s="11" t="s">
        <v>228</v>
      </c>
      <c r="B60" s="37"/>
    </row>
    <row r="62" spans="1:8" ht="15" customHeight="1" x14ac:dyDescent="0.25">
      <c r="A62" s="292" t="s">
        <v>331</v>
      </c>
      <c r="B62" s="292"/>
      <c r="C62" s="292"/>
      <c r="D62" s="292"/>
      <c r="E62" s="292"/>
    </row>
    <row r="63" spans="1:8" ht="13.5" x14ac:dyDescent="0.25">
      <c r="A63" s="292" t="s">
        <v>58</v>
      </c>
      <c r="B63" s="292"/>
      <c r="C63" s="292"/>
      <c r="D63" s="292"/>
      <c r="E63" s="292"/>
    </row>
    <row r="64" spans="1:8" ht="3" customHeight="1" x14ac:dyDescent="0.25">
      <c r="A64" s="50"/>
      <c r="B64" s="50"/>
      <c r="C64" s="50"/>
      <c r="D64" s="50"/>
      <c r="E64" s="50"/>
    </row>
    <row r="65" spans="1:8" ht="13.35" customHeight="1" x14ac:dyDescent="0.25">
      <c r="A65" s="293" t="s">
        <v>31</v>
      </c>
      <c r="B65" s="293" t="s">
        <v>4</v>
      </c>
      <c r="C65" s="290" t="s">
        <v>353</v>
      </c>
      <c r="D65" s="291"/>
      <c r="E65" s="172" t="s">
        <v>32</v>
      </c>
      <c r="F65" s="290" t="s">
        <v>234</v>
      </c>
      <c r="G65" s="291"/>
      <c r="H65" s="172" t="s">
        <v>32</v>
      </c>
    </row>
    <row r="66" spans="1:8" x14ac:dyDescent="0.25">
      <c r="A66" s="294"/>
      <c r="B66" s="294"/>
      <c r="C66" s="167">
        <v>2023</v>
      </c>
      <c r="D66" s="168" t="s">
        <v>323</v>
      </c>
      <c r="E66" s="173" t="s">
        <v>33</v>
      </c>
      <c r="F66" s="167">
        <v>2023</v>
      </c>
      <c r="G66" s="168" t="s">
        <v>323</v>
      </c>
      <c r="H66" s="173" t="s">
        <v>33</v>
      </c>
    </row>
    <row r="67" spans="1:8" ht="14.1" customHeight="1" x14ac:dyDescent="0.25">
      <c r="A67" s="289" t="s">
        <v>44</v>
      </c>
      <c r="B67" s="289"/>
      <c r="C67" s="174">
        <f>SUM(C69:C119)</f>
        <v>4047429.4381300025</v>
      </c>
      <c r="D67" s="174">
        <f>SUM(D69:D119)</f>
        <v>4503894.1787399994</v>
      </c>
      <c r="E67" s="198">
        <f>(D67/C67-1)</f>
        <v>0.11277892489236163</v>
      </c>
      <c r="F67" s="174">
        <f>SUM(F69:F119)</f>
        <v>600976.70056999999</v>
      </c>
      <c r="G67" s="174">
        <f>SUM(G69:G119)</f>
        <v>794967.00255999924</v>
      </c>
      <c r="H67" s="175">
        <f>(G67/F67-1)*100</f>
        <v>32.279171855748821</v>
      </c>
    </row>
    <row r="68" spans="1:8" ht="3.95" customHeight="1" x14ac:dyDescent="0.25">
      <c r="A68" s="101"/>
      <c r="B68" s="101"/>
      <c r="C68" s="102"/>
      <c r="D68" s="102"/>
      <c r="E68" s="103"/>
      <c r="F68" s="102"/>
      <c r="G68" s="102"/>
      <c r="H68" s="103"/>
    </row>
    <row r="69" spans="1:8" ht="11.1" customHeight="1" x14ac:dyDescent="0.25">
      <c r="A69" s="94" t="str">
        <f>A7</f>
        <v>0804400000</v>
      </c>
      <c r="B69" s="13" t="str">
        <f>B7</f>
        <v>Paltas, frescas o secas</v>
      </c>
      <c r="C69" s="138">
        <v>584915.52820000018</v>
      </c>
      <c r="D69" s="138">
        <v>754397.3896699996</v>
      </c>
      <c r="E69" s="201">
        <f>IFERROR(((D69/C69-1)),"")</f>
        <v>0.28975442315842992</v>
      </c>
      <c r="F69" s="138">
        <v>151927.89493000004</v>
      </c>
      <c r="G69" s="138">
        <v>232649.34562999988</v>
      </c>
      <c r="H69" s="208">
        <f>IFERROR(((G69/F69-1)),"")</f>
        <v>0.53131421808478163</v>
      </c>
    </row>
    <row r="70" spans="1:8" ht="11.1" customHeight="1" x14ac:dyDescent="0.25">
      <c r="A70" s="94" t="str">
        <f t="shared" ref="A70:B70" si="2">A8</f>
        <v>0806100000</v>
      </c>
      <c r="B70" s="13" t="str">
        <f t="shared" si="2"/>
        <v>Uvas frescas</v>
      </c>
      <c r="C70" s="138">
        <v>648480.93440000026</v>
      </c>
      <c r="D70" s="138">
        <v>482111.24416000006</v>
      </c>
      <c r="E70" s="201">
        <f t="shared" ref="E70:E118" si="3">IFERROR(((D70/C70-1)),"")</f>
        <v>-0.25655293997799933</v>
      </c>
      <c r="F70" s="138">
        <v>2511.4237100000009</v>
      </c>
      <c r="G70" s="138">
        <v>3821.0483000000004</v>
      </c>
      <c r="H70" s="208">
        <f t="shared" ref="H70:H119" si="4">IFERROR(((G70/F70-1)),"")</f>
        <v>0.52146700088293696</v>
      </c>
    </row>
    <row r="71" spans="1:8" ht="11.1" customHeight="1" x14ac:dyDescent="0.25">
      <c r="A71" s="94" t="str">
        <f t="shared" ref="A71:B71" si="5">A9</f>
        <v>0810400000</v>
      </c>
      <c r="B71" s="13" t="str">
        <f t="shared" si="5"/>
        <v>Arándanos rojos, mirtilos y demás frutos del género vaccinium, frescos.</v>
      </c>
      <c r="C71" s="138">
        <v>183749.44355000003</v>
      </c>
      <c r="D71" s="138">
        <v>359913.87701999996</v>
      </c>
      <c r="E71" s="201">
        <f t="shared" si="3"/>
        <v>0.95872090857278636</v>
      </c>
      <c r="F71" s="138">
        <v>14342.175279999998</v>
      </c>
      <c r="G71" s="138">
        <v>7642.9004299999988</v>
      </c>
      <c r="H71" s="208">
        <f t="shared" si="4"/>
        <v>-0.4671031220307329</v>
      </c>
    </row>
    <row r="72" spans="1:8" ht="11.1" customHeight="1" x14ac:dyDescent="0.25">
      <c r="A72" s="94" t="str">
        <f t="shared" ref="A72:B72" si="6">A10</f>
        <v>0901119000</v>
      </c>
      <c r="B72" s="13" t="str">
        <f t="shared" si="6"/>
        <v>Cafe sin tostar, sin descafeinar, los demas</v>
      </c>
      <c r="C72" s="138">
        <v>158302.63466999997</v>
      </c>
      <c r="D72" s="138">
        <v>257703.74465000001</v>
      </c>
      <c r="E72" s="201">
        <f t="shared" si="3"/>
        <v>0.62791822882299519</v>
      </c>
      <c r="F72" s="138">
        <v>33425.460179999995</v>
      </c>
      <c r="G72" s="138">
        <v>59520.922150000042</v>
      </c>
      <c r="H72" s="208">
        <f t="shared" si="4"/>
        <v>0.78070613925651133</v>
      </c>
    </row>
    <row r="73" spans="1:8" ht="11.1" customHeight="1" x14ac:dyDescent="0.25">
      <c r="A73" s="94" t="str">
        <f t="shared" ref="A73:B73" si="7">A11</f>
        <v>1801001900</v>
      </c>
      <c r="B73" s="13" t="str">
        <f t="shared" si="7"/>
        <v>Los demas cacao en grano, entero o partido, crudo</v>
      </c>
      <c r="C73" s="138">
        <v>73745.256580000016</v>
      </c>
      <c r="D73" s="138">
        <v>244624.72140999994</v>
      </c>
      <c r="E73" s="201">
        <f t="shared" si="3"/>
        <v>2.317158726604025</v>
      </c>
      <c r="F73" s="138">
        <v>16556.785710000004</v>
      </c>
      <c r="G73" s="138">
        <v>74859.968219999966</v>
      </c>
      <c r="H73" s="208">
        <f t="shared" si="4"/>
        <v>3.5214070853611323</v>
      </c>
    </row>
    <row r="74" spans="1:8" ht="11.1" customHeight="1" x14ac:dyDescent="0.25">
      <c r="A74" s="94" t="str">
        <f t="shared" ref="A74:B74" si="8">A12</f>
        <v>0804502000</v>
      </c>
      <c r="B74" s="13" t="str">
        <f t="shared" si="8"/>
        <v>Mangos y mangostanes, frescos o secos</v>
      </c>
      <c r="C74" s="138">
        <v>206675.96643000009</v>
      </c>
      <c r="D74" s="138">
        <v>189466.47659999999</v>
      </c>
      <c r="E74" s="201">
        <f t="shared" si="3"/>
        <v>-8.3267978020215794E-2</v>
      </c>
      <c r="F74" s="138">
        <v>550.73542999999995</v>
      </c>
      <c r="G74" s="138">
        <v>23.306999999999999</v>
      </c>
      <c r="H74" s="208">
        <f t="shared" si="4"/>
        <v>-0.95768022405967235</v>
      </c>
    </row>
    <row r="75" spans="1:8" ht="11.1" customHeight="1" x14ac:dyDescent="0.25">
      <c r="A75" s="94" t="str">
        <f t="shared" ref="A75:B75" si="9">A13</f>
        <v>0709200000</v>
      </c>
      <c r="B75" s="13" t="str">
        <f t="shared" si="9"/>
        <v>Esparragos, frescos o refrigerados</v>
      </c>
      <c r="C75" s="138">
        <v>115956.68395000001</v>
      </c>
      <c r="D75" s="138">
        <v>115546.23069000001</v>
      </c>
      <c r="E75" s="201">
        <f t="shared" si="3"/>
        <v>-3.5397119512057262E-3</v>
      </c>
      <c r="F75" s="138">
        <v>26250.484049999992</v>
      </c>
      <c r="G75" s="138">
        <v>30413.260449999987</v>
      </c>
      <c r="H75" s="208">
        <f t="shared" si="4"/>
        <v>0.15857903389785299</v>
      </c>
    </row>
    <row r="76" spans="1:8" ht="11.1" customHeight="1" x14ac:dyDescent="0.25">
      <c r="A76" s="94" t="str">
        <f t="shared" ref="A76:B76" si="10">A14</f>
        <v>2309909000</v>
      </c>
      <c r="B76" s="13" t="str">
        <f t="shared" si="10"/>
        <v>Las demás preparaciones de los tipos utilizados para la alimentación de los animales</v>
      </c>
      <c r="C76" s="138">
        <v>135363.96044000002</v>
      </c>
      <c r="D76" s="138">
        <v>114327.17806000002</v>
      </c>
      <c r="E76" s="201">
        <f t="shared" si="3"/>
        <v>-0.15540903436645936</v>
      </c>
      <c r="F76" s="138">
        <v>28971.582070000004</v>
      </c>
      <c r="G76" s="138">
        <v>22636.041559999994</v>
      </c>
      <c r="H76" s="208">
        <f t="shared" si="4"/>
        <v>-0.21868120611060604</v>
      </c>
    </row>
    <row r="77" spans="1:8" ht="11.1" customHeight="1" x14ac:dyDescent="0.25">
      <c r="A77" s="94" t="str">
        <f t="shared" ref="A77:B77" si="11">A15</f>
        <v>0810909000</v>
      </c>
      <c r="B77" s="13" t="str">
        <f t="shared" si="11"/>
        <v>Demás frutas u otros frutos frescos</v>
      </c>
      <c r="C77" s="138">
        <v>84543.467720000015</v>
      </c>
      <c r="D77" s="138">
        <v>83822.668879999997</v>
      </c>
      <c r="E77" s="201">
        <f t="shared" si="3"/>
        <v>-8.5257780339367262E-3</v>
      </c>
      <c r="F77" s="138">
        <v>3193.1628000000001</v>
      </c>
      <c r="G77" s="138">
        <v>2628.7811800000004</v>
      </c>
      <c r="H77" s="208">
        <f t="shared" si="4"/>
        <v>-0.17674689809113386</v>
      </c>
    </row>
    <row r="78" spans="1:8" ht="11.1" customHeight="1" x14ac:dyDescent="0.25">
      <c r="A78" s="94" t="str">
        <f t="shared" ref="A78:B78" si="12">A16</f>
        <v>3301130000</v>
      </c>
      <c r="B78" s="13" t="str">
        <f t="shared" si="12"/>
        <v>Aceites esenciales de limón</v>
      </c>
      <c r="C78" s="138">
        <v>42236.699330000003</v>
      </c>
      <c r="D78" s="138">
        <v>72235.987199999989</v>
      </c>
      <c r="E78" s="201">
        <f t="shared" si="3"/>
        <v>0.7102659143796306</v>
      </c>
      <c r="F78" s="138">
        <v>12511.52</v>
      </c>
      <c r="G78" s="138">
        <v>6901.2047599999996</v>
      </c>
      <c r="H78" s="208">
        <f t="shared" si="4"/>
        <v>-0.44841196273514339</v>
      </c>
    </row>
    <row r="79" spans="1:8" ht="11.1" customHeight="1" x14ac:dyDescent="0.25">
      <c r="A79" s="94" t="str">
        <f t="shared" ref="A79:B79" si="13">A17</f>
        <v>0904211090</v>
      </c>
      <c r="B79" s="13" t="str">
        <f t="shared" si="13"/>
        <v>Demás paprika secos, sin triturar ni pulveriza</v>
      </c>
      <c r="C79" s="138">
        <v>69562.842540000012</v>
      </c>
      <c r="D79" s="138">
        <v>71526.680009999982</v>
      </c>
      <c r="E79" s="201">
        <f t="shared" si="3"/>
        <v>2.8231127399239275E-2</v>
      </c>
      <c r="F79" s="138">
        <v>9743.1378600000025</v>
      </c>
      <c r="G79" s="138">
        <v>9600.3690499999993</v>
      </c>
      <c r="H79" s="208">
        <f t="shared" si="4"/>
        <v>-1.4653267977058348E-2</v>
      </c>
    </row>
    <row r="80" spans="1:8" ht="11.1" customHeight="1" x14ac:dyDescent="0.25">
      <c r="A80" s="94" t="str">
        <f t="shared" ref="A80:B80" si="14">A18</f>
        <v>0803901100</v>
      </c>
      <c r="B80" s="13" t="str">
        <f t="shared" si="14"/>
        <v>Bananas incluidos los platanos tipo "cavendish valery" frescos</v>
      </c>
      <c r="C80" s="138">
        <v>57086.407220000008</v>
      </c>
      <c r="D80" s="138">
        <v>61565.825899999996</v>
      </c>
      <c r="E80" s="201">
        <f t="shared" si="3"/>
        <v>7.8467342720258682E-2</v>
      </c>
      <c r="F80" s="138">
        <v>9132.5987099999984</v>
      </c>
      <c r="G80" s="138">
        <v>8385.5047900000009</v>
      </c>
      <c r="H80" s="208">
        <f t="shared" si="4"/>
        <v>-8.1805184233261663E-2</v>
      </c>
    </row>
    <row r="81" spans="1:8" ht="11.1" customHeight="1" x14ac:dyDescent="0.25">
      <c r="A81" s="94" t="str">
        <f t="shared" ref="A81:B81" si="15">A19</f>
        <v>1008509000</v>
      </c>
      <c r="B81" s="13" t="str">
        <f t="shared" si="15"/>
        <v>Los demas quinua, excepto para siembra</v>
      </c>
      <c r="C81" s="138">
        <v>40264.268420000015</v>
      </c>
      <c r="D81" s="138">
        <v>57917.370439999992</v>
      </c>
      <c r="E81" s="201">
        <f t="shared" si="3"/>
        <v>0.43843096404630932</v>
      </c>
      <c r="F81" s="138">
        <v>7341.0584000000008</v>
      </c>
      <c r="G81" s="138">
        <v>11140.381419999996</v>
      </c>
      <c r="H81" s="208">
        <f t="shared" si="4"/>
        <v>0.51754431213896823</v>
      </c>
    </row>
    <row r="82" spans="1:8" ht="11.1" customHeight="1" x14ac:dyDescent="0.25">
      <c r="A82" s="94" t="str">
        <f t="shared" ref="A82:B82" si="16">A20</f>
        <v>1905310000</v>
      </c>
      <c r="B82" s="13" t="str">
        <f t="shared" si="16"/>
        <v>Galletas dulces (con adición de edulcorante)</v>
      </c>
      <c r="C82" s="138">
        <v>49470.563200000004</v>
      </c>
      <c r="D82" s="138">
        <v>53150.380060000003</v>
      </c>
      <c r="E82" s="201">
        <f t="shared" si="3"/>
        <v>7.4383969414764994E-2</v>
      </c>
      <c r="F82" s="138">
        <v>7523.0636000000004</v>
      </c>
      <c r="G82" s="138">
        <v>10680.079230000001</v>
      </c>
      <c r="H82" s="208">
        <f t="shared" si="4"/>
        <v>0.41964494757162507</v>
      </c>
    </row>
    <row r="83" spans="1:8" ht="11.1" customHeight="1" x14ac:dyDescent="0.25">
      <c r="A83" s="94" t="str">
        <f t="shared" ref="A83:B83" si="17">A21</f>
        <v>0811909100</v>
      </c>
      <c r="B83" s="13" t="str">
        <f t="shared" si="17"/>
        <v>Mango, sin cocer o cocidos en agua o vapor, congelados</v>
      </c>
      <c r="C83" s="138">
        <v>94819.928149999992</v>
      </c>
      <c r="D83" s="138">
        <v>47015.378530000002</v>
      </c>
      <c r="E83" s="201">
        <f t="shared" si="3"/>
        <v>-0.50416141999576058</v>
      </c>
      <c r="F83" s="138">
        <v>10767.011249999996</v>
      </c>
      <c r="G83" s="138">
        <v>2424.66111</v>
      </c>
      <c r="H83" s="208">
        <f t="shared" si="4"/>
        <v>-0.77480648494725024</v>
      </c>
    </row>
    <row r="84" spans="1:8" ht="11.1" customHeight="1" x14ac:dyDescent="0.25">
      <c r="A84" s="94" t="str">
        <f t="shared" ref="A84:B84" si="18">A22</f>
        <v>0910110000</v>
      </c>
      <c r="B84" s="13" t="str">
        <f t="shared" si="18"/>
        <v>Jengibre sin triturar ni pulverizar</v>
      </c>
      <c r="C84" s="138">
        <v>44033.099909999983</v>
      </c>
      <c r="D84" s="138">
        <v>43400.835139999996</v>
      </c>
      <c r="E84" s="201">
        <f t="shared" si="3"/>
        <v>-1.4358852120161525E-2</v>
      </c>
      <c r="F84" s="138">
        <v>4951.4909900000002</v>
      </c>
      <c r="G84" s="138">
        <v>9943.7582400000028</v>
      </c>
      <c r="H84" s="208">
        <f t="shared" si="4"/>
        <v>1.0082351477731364</v>
      </c>
    </row>
    <row r="85" spans="1:8" ht="11.1" customHeight="1" x14ac:dyDescent="0.25">
      <c r="A85" s="94" t="str">
        <f t="shared" ref="A85:B85" si="19">A23</f>
        <v>0805299000</v>
      </c>
      <c r="B85" s="13" t="str">
        <f t="shared" si="19"/>
        <v>Los demas citricos</v>
      </c>
      <c r="C85" s="138">
        <v>28713.115330000001</v>
      </c>
      <c r="D85" s="138">
        <v>43118.545420000009</v>
      </c>
      <c r="E85" s="201">
        <f t="shared" si="3"/>
        <v>0.50170209412800792</v>
      </c>
      <c r="F85" s="138">
        <v>14706.865999999998</v>
      </c>
      <c r="G85" s="138">
        <v>32424.842440000004</v>
      </c>
      <c r="H85" s="208">
        <f t="shared" si="4"/>
        <v>1.2047418151494687</v>
      </c>
    </row>
    <row r="86" spans="1:8" ht="11.1" customHeight="1" x14ac:dyDescent="0.25">
      <c r="A86" s="94" t="str">
        <f t="shared" ref="A86:B86" si="20">A24</f>
        <v>0811909900</v>
      </c>
      <c r="B86" s="13" t="str">
        <f t="shared" si="20"/>
        <v>Demás frutas u otros frutos, sin cocer o cocidos en agua o vapor, congelados</v>
      </c>
      <c r="C86" s="138">
        <v>33173.055330000003</v>
      </c>
      <c r="D86" s="138">
        <v>40595.878419999994</v>
      </c>
      <c r="E86" s="201">
        <f t="shared" si="3"/>
        <v>0.22376060981296386</v>
      </c>
      <c r="F86" s="138">
        <v>8875.7124499999991</v>
      </c>
      <c r="G86" s="138">
        <v>9926.191179999998</v>
      </c>
      <c r="H86" s="208">
        <f t="shared" si="4"/>
        <v>0.11835429954696197</v>
      </c>
    </row>
    <row r="87" spans="1:8" ht="11.1" customHeight="1" x14ac:dyDescent="0.25">
      <c r="A87" s="94" t="str">
        <f t="shared" ref="A87:B87" si="21">A25</f>
        <v>2005991000</v>
      </c>
      <c r="B87" s="13" t="str">
        <f t="shared" si="21"/>
        <v>Alcachofas (alcauciles) preparadas o conservadas, sin congelar</v>
      </c>
      <c r="C87" s="138">
        <v>41091.684010000004</v>
      </c>
      <c r="D87" s="138">
        <v>34757.850889999994</v>
      </c>
      <c r="E87" s="201">
        <f t="shared" si="3"/>
        <v>-0.15413904960572122</v>
      </c>
      <c r="F87" s="138">
        <v>5432.2567299999992</v>
      </c>
      <c r="G87" s="138">
        <v>3858.7649300000003</v>
      </c>
      <c r="H87" s="208">
        <f t="shared" si="4"/>
        <v>-0.28965711272633443</v>
      </c>
    </row>
    <row r="88" spans="1:8" ht="24" customHeight="1" x14ac:dyDescent="0.25">
      <c r="A88" s="94" t="str">
        <f t="shared" ref="A88:B88" si="22">A26</f>
        <v>1804001200</v>
      </c>
      <c r="B88" s="13" t="str">
        <f t="shared" si="22"/>
        <v>Manteca de cacao con un índice de acidez expresado en ácido oleico superior a 1% pero inferior o igual a 1.65%</v>
      </c>
      <c r="C88" s="138">
        <v>16668.94657</v>
      </c>
      <c r="D88" s="138">
        <v>34439.36116</v>
      </c>
      <c r="E88" s="201">
        <f t="shared" si="3"/>
        <v>1.0660790419703168</v>
      </c>
      <c r="F88" s="138">
        <v>1881.03819</v>
      </c>
      <c r="G88" s="138">
        <v>12731.12794</v>
      </c>
      <c r="H88" s="208">
        <f t="shared" si="4"/>
        <v>5.7681390030683009</v>
      </c>
    </row>
    <row r="89" spans="1:8" ht="11.1" customHeight="1" x14ac:dyDescent="0.25">
      <c r="A89" s="94" t="str">
        <f t="shared" ref="A89:B89" si="23">A27</f>
        <v>3203002100</v>
      </c>
      <c r="B89" s="13" t="str">
        <f t="shared" si="23"/>
        <v>Carmin de cochinilla</v>
      </c>
      <c r="C89" s="138">
        <v>35052.059180000004</v>
      </c>
      <c r="D89" s="138">
        <v>33455.108680000005</v>
      </c>
      <c r="E89" s="201">
        <f t="shared" si="3"/>
        <v>-4.5559391869085641E-2</v>
      </c>
      <c r="F89" s="138">
        <v>5979.5513600000004</v>
      </c>
      <c r="G89" s="138">
        <v>5475.5693200000005</v>
      </c>
      <c r="H89" s="208">
        <f t="shared" si="4"/>
        <v>-8.4284256402808122E-2</v>
      </c>
    </row>
    <row r="90" spans="1:8" ht="11.1" customHeight="1" x14ac:dyDescent="0.25">
      <c r="A90" s="94" t="str">
        <f t="shared" ref="A90:B90" si="24">A28</f>
        <v>0703100000</v>
      </c>
      <c r="B90" s="13" t="str">
        <f t="shared" si="24"/>
        <v>Cebollas y chalotes, frescos o refrigerados</v>
      </c>
      <c r="C90" s="138">
        <v>21787.14386</v>
      </c>
      <c r="D90" s="138">
        <v>33251.420860000006</v>
      </c>
      <c r="E90" s="201">
        <f t="shared" si="3"/>
        <v>0.52619457941193426</v>
      </c>
      <c r="F90" s="138">
        <v>1132.23334</v>
      </c>
      <c r="G90" s="138">
        <v>4195.4745100000018</v>
      </c>
      <c r="H90" s="208">
        <f t="shared" si="4"/>
        <v>2.7054857526099716</v>
      </c>
    </row>
    <row r="91" spans="1:8" ht="11.1" customHeight="1" x14ac:dyDescent="0.25">
      <c r="A91" s="94" t="str">
        <f t="shared" ref="A91:B91" si="25">A29</f>
        <v>1511900000</v>
      </c>
      <c r="B91" s="13" t="str">
        <f t="shared" si="25"/>
        <v>Los demás aceite de palma y sus fracciones, incluso refinado, pero sin modificar químicamente</v>
      </c>
      <c r="C91" s="138">
        <v>20821.98647</v>
      </c>
      <c r="D91" s="138">
        <v>31648.909530000001</v>
      </c>
      <c r="E91" s="201">
        <f t="shared" si="3"/>
        <v>0.51997551125101671</v>
      </c>
      <c r="F91" s="138">
        <v>2896.91246</v>
      </c>
      <c r="G91" s="138">
        <v>5474.9378299999998</v>
      </c>
      <c r="H91" s="208">
        <f t="shared" si="4"/>
        <v>0.88992173757297444</v>
      </c>
    </row>
    <row r="92" spans="1:8" ht="11.1" customHeight="1" x14ac:dyDescent="0.25">
      <c r="A92" s="94" t="str">
        <f t="shared" ref="A92:B92" si="26">A30</f>
        <v>2207100000</v>
      </c>
      <c r="B92" s="13" t="str">
        <f t="shared" si="26"/>
        <v>Alcohol etílico sin desnaturalizar con grado alcohólico volumétrico superior o igual al 80% vol</v>
      </c>
      <c r="C92" s="138">
        <v>41812.232220000005</v>
      </c>
      <c r="D92" s="138">
        <v>30290.475830000003</v>
      </c>
      <c r="E92" s="201">
        <f t="shared" si="3"/>
        <v>-0.27555946617193072</v>
      </c>
      <c r="F92" s="138">
        <v>9033.193580000001</v>
      </c>
      <c r="G92" s="138">
        <v>2390.4553000000001</v>
      </c>
      <c r="H92" s="208">
        <f t="shared" si="4"/>
        <v>-0.73536985797662935</v>
      </c>
    </row>
    <row r="93" spans="1:8" ht="11.1" customHeight="1" x14ac:dyDescent="0.25">
      <c r="A93" s="94" t="str">
        <f t="shared" ref="A93:B93" si="27">A31</f>
        <v>1804001300</v>
      </c>
      <c r="B93" s="13" t="str">
        <f t="shared" si="27"/>
        <v>Manteca de cacao con un índice de acidez expresado en ácido oleico superior a 1.65%</v>
      </c>
      <c r="C93" s="138">
        <v>5058.5793800000001</v>
      </c>
      <c r="D93" s="138">
        <v>27781.435130000002</v>
      </c>
      <c r="E93" s="201">
        <f t="shared" si="3"/>
        <v>4.4919440900421339</v>
      </c>
      <c r="F93" s="138">
        <v>1586.3050000000003</v>
      </c>
      <c r="G93" s="138">
        <v>4393.3413900000005</v>
      </c>
      <c r="H93" s="208">
        <f t="shared" si="4"/>
        <v>1.769543933858873</v>
      </c>
    </row>
    <row r="94" spans="1:8" ht="11.1" customHeight="1" x14ac:dyDescent="0.25">
      <c r="A94" s="94" t="str">
        <f t="shared" ref="A94:B94" si="28">A32</f>
        <v>1804001100</v>
      </c>
      <c r="B94" s="13" t="str">
        <f t="shared" si="28"/>
        <v>Manteca de cacao con un índice de acidez expresado en ácido oleico inferior o igual a 1%</v>
      </c>
      <c r="C94" s="138">
        <v>4515.9014400000015</v>
      </c>
      <c r="D94" s="138">
        <v>27628.37311</v>
      </c>
      <c r="E94" s="201">
        <f t="shared" si="3"/>
        <v>5.1180195088580129</v>
      </c>
      <c r="F94" s="138">
        <v>283.51640999999995</v>
      </c>
      <c r="G94" s="138">
        <v>16956.701000000001</v>
      </c>
      <c r="H94" s="208">
        <f t="shared" si="4"/>
        <v>58.80853453949986</v>
      </c>
    </row>
    <row r="95" spans="1:8" ht="25.5" x14ac:dyDescent="0.25">
      <c r="A95" s="94" t="str">
        <f t="shared" ref="A95:B95" si="29">A33</f>
        <v>2001909000</v>
      </c>
      <c r="B95" s="13" t="str">
        <f t="shared" si="29"/>
        <v>Los demás hortalizas, frutas u otros frutos y demás partes comestibles de plantas, preparados o conservados en vinagre o en ácido acético</v>
      </c>
      <c r="C95" s="138">
        <v>38572.526530000003</v>
      </c>
      <c r="D95" s="138">
        <v>27295.645250000001</v>
      </c>
      <c r="E95" s="201">
        <f t="shared" si="3"/>
        <v>-0.29235526667482725</v>
      </c>
      <c r="F95" s="138">
        <v>4861.6703600000001</v>
      </c>
      <c r="G95" s="138">
        <v>2525.5516399999997</v>
      </c>
      <c r="H95" s="208">
        <f t="shared" si="4"/>
        <v>-0.48051771243495012</v>
      </c>
    </row>
    <row r="96" spans="1:8" ht="11.1" customHeight="1" x14ac:dyDescent="0.25">
      <c r="A96" s="94" t="str">
        <f t="shared" ref="A96:B96" si="30">A34</f>
        <v>0805502200</v>
      </c>
      <c r="B96" s="13" t="str">
        <f t="shared" si="30"/>
        <v>Limón tahití (citrus latifolia), frescos o secos</v>
      </c>
      <c r="C96" s="138">
        <v>20962.610660000002</v>
      </c>
      <c r="D96" s="138">
        <v>26318.786199999999</v>
      </c>
      <c r="E96" s="201">
        <f t="shared" si="3"/>
        <v>0.25551090114078367</v>
      </c>
      <c r="F96" s="138">
        <v>704.94799999999998</v>
      </c>
      <c r="G96" s="138">
        <v>1967.5134400000004</v>
      </c>
      <c r="H96" s="208">
        <f t="shared" si="4"/>
        <v>1.7910050670404063</v>
      </c>
    </row>
    <row r="97" spans="1:8" ht="11.1" customHeight="1" x14ac:dyDescent="0.25">
      <c r="A97" s="94" t="str">
        <f t="shared" ref="A97:B97" si="31">A35</f>
        <v>2005600000</v>
      </c>
      <c r="B97" s="13" t="str">
        <f t="shared" si="31"/>
        <v>Esparragos preparados o conservados, sin congelar</v>
      </c>
      <c r="C97" s="138">
        <v>50545.434410000002</v>
      </c>
      <c r="D97" s="138">
        <v>25740.185269999998</v>
      </c>
      <c r="E97" s="201">
        <f t="shared" si="3"/>
        <v>-0.4907515274038774</v>
      </c>
      <c r="F97" s="138">
        <v>7531.8933199999992</v>
      </c>
      <c r="G97" s="138">
        <v>4995.2860499999997</v>
      </c>
      <c r="H97" s="208">
        <f t="shared" si="4"/>
        <v>-0.33678215585772531</v>
      </c>
    </row>
    <row r="98" spans="1:8" ht="11.1" customHeight="1" x14ac:dyDescent="0.25">
      <c r="A98" s="94" t="str">
        <f t="shared" ref="A98:B98" si="32">A36</f>
        <v>1905901000</v>
      </c>
      <c r="B98" s="13" t="str">
        <f t="shared" si="32"/>
        <v>Galletas saladas o aromatizadas</v>
      </c>
      <c r="C98" s="138">
        <v>26845.376929999999</v>
      </c>
      <c r="D98" s="138">
        <v>24447.467209999995</v>
      </c>
      <c r="E98" s="201">
        <f>IFERROR(((D98/C98-1)),"")</f>
        <v>-8.9323004338982215E-2</v>
      </c>
      <c r="F98" s="138">
        <v>4795.1358200000004</v>
      </c>
      <c r="G98" s="138">
        <v>5073.2528700000003</v>
      </c>
      <c r="H98" s="208">
        <f t="shared" si="4"/>
        <v>5.7999827416775895E-2</v>
      </c>
    </row>
    <row r="99" spans="1:8" ht="11.1" customHeight="1" x14ac:dyDescent="0.25">
      <c r="A99" s="94" t="str">
        <f t="shared" ref="A99:B99" si="33">A37</f>
        <v>1404902000</v>
      </c>
      <c r="B99" s="13" t="str">
        <f t="shared" si="33"/>
        <v>Tara en polvo (caesalpinea spinosa)</v>
      </c>
      <c r="C99" s="138">
        <v>15040.688719999998</v>
      </c>
      <c r="D99" s="138">
        <v>23936.9653</v>
      </c>
      <c r="E99" s="201">
        <f t="shared" si="3"/>
        <v>0.59148066591993143</v>
      </c>
      <c r="F99" s="138">
        <v>2706.3447999999999</v>
      </c>
      <c r="G99" s="138">
        <v>4056.4946300000006</v>
      </c>
      <c r="H99" s="208">
        <f t="shared" si="4"/>
        <v>0.49888315413468409</v>
      </c>
    </row>
    <row r="100" spans="1:8" ht="24" customHeight="1" x14ac:dyDescent="0.25">
      <c r="A100" s="94" t="str">
        <f t="shared" ref="A100:B100" si="34">A38</f>
        <v>2009892000</v>
      </c>
      <c r="B100" s="13" t="str">
        <f t="shared" si="34"/>
        <v>Jugo de maracuyá, sin fermentar y sin adición de alcohol, incluso con adición de azúcar u otro edulcorante</v>
      </c>
      <c r="C100" s="138">
        <v>25775.599269999999</v>
      </c>
      <c r="D100" s="138">
        <v>23911.161889999999</v>
      </c>
      <c r="E100" s="201">
        <f t="shared" si="3"/>
        <v>-7.2333425130875706E-2</v>
      </c>
      <c r="F100" s="138">
        <v>6165.3270499999999</v>
      </c>
      <c r="G100" s="138">
        <v>4964.1633299999994</v>
      </c>
      <c r="H100" s="208">
        <f t="shared" si="4"/>
        <v>-0.19482562891777178</v>
      </c>
    </row>
    <row r="101" spans="1:8" ht="11.1" customHeight="1" x14ac:dyDescent="0.25">
      <c r="A101" s="94" t="str">
        <f t="shared" ref="A101:B101" si="35">A39</f>
        <v>1511100000</v>
      </c>
      <c r="B101" s="13" t="str">
        <f t="shared" si="35"/>
        <v>Aceite de palma en bruto</v>
      </c>
      <c r="C101" s="138">
        <v>52226.231789999998</v>
      </c>
      <c r="D101" s="138">
        <v>22306.008669999999</v>
      </c>
      <c r="E101" s="201">
        <f t="shared" si="3"/>
        <v>-0.57289645633076214</v>
      </c>
      <c r="F101" s="138">
        <v>2475</v>
      </c>
      <c r="G101" s="138">
        <v>879.7844399999999</v>
      </c>
      <c r="H101" s="208">
        <f t="shared" si="4"/>
        <v>-0.64453153939393948</v>
      </c>
    </row>
    <row r="102" spans="1:8" ht="11.1" customHeight="1" x14ac:dyDescent="0.25">
      <c r="A102" s="94" t="str">
        <f t="shared" ref="A102:B102" si="36">A40</f>
        <v>1701999000</v>
      </c>
      <c r="B102" s="13" t="str">
        <f t="shared" si="36"/>
        <v>Las demás azúcares de caña o remolacha refinados en estado sólido</v>
      </c>
      <c r="C102" s="138">
        <v>29135.417289999998</v>
      </c>
      <c r="D102" s="138">
        <v>21414.553220000002</v>
      </c>
      <c r="E102" s="201">
        <f t="shared" si="3"/>
        <v>-0.26499926165979404</v>
      </c>
      <c r="F102" s="138">
        <v>8987.0618699999995</v>
      </c>
      <c r="G102" s="138">
        <v>481.81363000000005</v>
      </c>
      <c r="H102" s="208">
        <f t="shared" si="4"/>
        <v>-0.94638808133630881</v>
      </c>
    </row>
    <row r="103" spans="1:8" ht="11.1" customHeight="1" x14ac:dyDescent="0.25">
      <c r="A103" s="94" t="str">
        <f t="shared" ref="A103:B103" si="37">A41</f>
        <v>1803100000</v>
      </c>
      <c r="B103" s="13" t="str">
        <f t="shared" si="37"/>
        <v>Pasta de cacao sin desgrasar</v>
      </c>
      <c r="C103" s="138">
        <v>6150.2095399999998</v>
      </c>
      <c r="D103" s="138">
        <v>21194.087520000001</v>
      </c>
      <c r="E103" s="201">
        <f t="shared" si="3"/>
        <v>2.4460756795613179</v>
      </c>
      <c r="F103" s="138">
        <v>1554.7077900000002</v>
      </c>
      <c r="G103" s="138">
        <v>3832.5922399999999</v>
      </c>
      <c r="H103" s="208">
        <f t="shared" si="4"/>
        <v>1.4651527860421925</v>
      </c>
    </row>
    <row r="104" spans="1:8" ht="11.1" customHeight="1" x14ac:dyDescent="0.25">
      <c r="A104" s="94" t="str">
        <f t="shared" ref="A104:B104" si="38">A42</f>
        <v>0402911000</v>
      </c>
      <c r="B104" s="13" t="str">
        <f t="shared" si="38"/>
        <v>Leche evaporada sin azucar ni edulcorante</v>
      </c>
      <c r="C104" s="138">
        <v>15962.64186</v>
      </c>
      <c r="D104" s="138">
        <v>20778.912049999999</v>
      </c>
      <c r="E104" s="201">
        <f t="shared" si="3"/>
        <v>0.30172137120164644</v>
      </c>
      <c r="F104" s="138">
        <v>3099.8977699999991</v>
      </c>
      <c r="G104" s="138">
        <v>3687.1575800000001</v>
      </c>
      <c r="H104" s="208">
        <f t="shared" si="4"/>
        <v>0.18944489579087032</v>
      </c>
    </row>
    <row r="105" spans="1:8" ht="11.1" customHeight="1" x14ac:dyDescent="0.25">
      <c r="A105" s="94" t="str">
        <f t="shared" ref="A105:B105" si="39">A43</f>
        <v>2005993110</v>
      </c>
      <c r="B105" s="13" t="str">
        <f t="shared" si="39"/>
        <v>Pimiento piquillo preparadas o conservadas, sin congelar</v>
      </c>
      <c r="C105" s="138">
        <v>17576.116430000002</v>
      </c>
      <c r="D105" s="138">
        <v>20685.154009999998</v>
      </c>
      <c r="E105" s="201">
        <f t="shared" si="3"/>
        <v>0.17688990582090702</v>
      </c>
      <c r="F105" s="138">
        <v>1369.1564799999999</v>
      </c>
      <c r="G105" s="138">
        <v>1803.4157599999999</v>
      </c>
      <c r="H105" s="208">
        <f t="shared" si="4"/>
        <v>0.31717286252043309</v>
      </c>
    </row>
    <row r="106" spans="1:8" ht="24" customHeight="1" x14ac:dyDescent="0.25">
      <c r="A106" s="94" t="str">
        <f t="shared" ref="A106:B106" si="40">A44</f>
        <v>1901909000</v>
      </c>
      <c r="B106" s="13" t="str">
        <f t="shared" si="40"/>
        <v>Demás preparaciones alimenticias de harina, grañones, sémola, almidón, fécula o extracto de malta, que no contengan cacao o con un contenido de cacao inferior al 40% en peso</v>
      </c>
      <c r="C106" s="138">
        <v>30372.59131</v>
      </c>
      <c r="D106" s="138">
        <v>20445.822590000003</v>
      </c>
      <c r="E106" s="201">
        <f t="shared" si="3"/>
        <v>-0.32683311801359749</v>
      </c>
      <c r="F106" s="138">
        <v>4513.323800000001</v>
      </c>
      <c r="G106" s="138">
        <v>4881.5179699999999</v>
      </c>
      <c r="H106" s="208">
        <f t="shared" si="4"/>
        <v>8.1579382804308986E-2</v>
      </c>
    </row>
    <row r="107" spans="1:8" ht="11.1" customHeight="1" x14ac:dyDescent="0.25">
      <c r="A107" s="94" t="str">
        <f t="shared" ref="A107:B107" si="41">A45</f>
        <v>2005700000</v>
      </c>
      <c r="B107" s="13" t="str">
        <f t="shared" si="41"/>
        <v>Aceitunas preparadas o conservadas, sin congelar</v>
      </c>
      <c r="C107" s="138">
        <v>18740.135660000004</v>
      </c>
      <c r="D107" s="138">
        <v>20390.874660000001</v>
      </c>
      <c r="E107" s="201">
        <f t="shared" si="3"/>
        <v>8.8085755084656547E-2</v>
      </c>
      <c r="F107" s="138">
        <v>3588.5171799999994</v>
      </c>
      <c r="G107" s="138">
        <v>3816.42742</v>
      </c>
      <c r="H107" s="208">
        <f t="shared" si="4"/>
        <v>6.3510979206180318E-2</v>
      </c>
    </row>
    <row r="108" spans="1:8" ht="11.1" customHeight="1" x14ac:dyDescent="0.25">
      <c r="A108" s="94" t="str">
        <f t="shared" ref="A108:B108" si="42">A46</f>
        <v>1805000000</v>
      </c>
      <c r="B108" s="13" t="str">
        <f t="shared" si="42"/>
        <v>Cacao en polvo sin adición de azúcar ni otro edulcorante</v>
      </c>
      <c r="C108" s="138">
        <v>15181.011639999999</v>
      </c>
      <c r="D108" s="138">
        <v>19776.9126</v>
      </c>
      <c r="E108" s="201">
        <f t="shared" si="3"/>
        <v>0.30274009855116613</v>
      </c>
      <c r="F108" s="138">
        <v>2716.0014599999995</v>
      </c>
      <c r="G108" s="138">
        <v>3433.2590799999998</v>
      </c>
      <c r="H108" s="208">
        <f t="shared" si="4"/>
        <v>0.26408587423955221</v>
      </c>
    </row>
    <row r="109" spans="1:8" ht="11.1" customHeight="1" x14ac:dyDescent="0.25">
      <c r="A109" s="94" t="str">
        <f t="shared" ref="A109:B109" si="43">A47</f>
        <v>0801220000</v>
      </c>
      <c r="B109" s="13" t="str">
        <f t="shared" si="43"/>
        <v>Nueces del brasil sin cascara frescas o secas</v>
      </c>
      <c r="C109" s="138">
        <v>13642.635249999999</v>
      </c>
      <c r="D109" s="138">
        <v>19767.294069999996</v>
      </c>
      <c r="E109" s="201">
        <f t="shared" si="3"/>
        <v>0.44893517328332866</v>
      </c>
      <c r="F109" s="138">
        <v>1970.1471299999996</v>
      </c>
      <c r="G109" s="138">
        <v>3867.8092399999996</v>
      </c>
      <c r="H109" s="208">
        <f t="shared" si="4"/>
        <v>0.96320832140084911</v>
      </c>
    </row>
    <row r="110" spans="1:8" ht="24" customHeight="1" x14ac:dyDescent="0.25">
      <c r="A110" s="94" t="str">
        <f t="shared" ref="A110:B110" si="44">A48</f>
        <v>2106902900</v>
      </c>
      <c r="B110" s="13" t="str">
        <f t="shared" si="44"/>
        <v>Las demás preparaciones compuestas cuyo grado alcohólico volumétrico sea inferior o igual al 0.5% vol, para la elaboración de bebidas</v>
      </c>
      <c r="C110" s="138">
        <v>14636.780909999999</v>
      </c>
      <c r="D110" s="138">
        <v>19001.75361</v>
      </c>
      <c r="E110" s="201">
        <f t="shared" si="3"/>
        <v>0.29821944639601772</v>
      </c>
      <c r="F110" s="138">
        <v>2960.8212700000004</v>
      </c>
      <c r="G110" s="138">
        <v>3522.6862699999997</v>
      </c>
      <c r="H110" s="208">
        <f t="shared" si="4"/>
        <v>0.18976660485825247</v>
      </c>
    </row>
    <row r="111" spans="1:8" ht="24" customHeight="1" x14ac:dyDescent="0.25">
      <c r="A111" s="94" t="str">
        <f t="shared" ref="A111:B111" si="45">A49</f>
        <v>2008999000</v>
      </c>
      <c r="B111" s="13" t="str">
        <f t="shared" si="45"/>
        <v>Los demás frutas, incluida las mezclas, y otros frutos y demás partes comestibles de plantas, preparados o conservados de otro modo, incluso con adición de azúcar u otro edulcorante o alcohol</v>
      </c>
      <c r="C111" s="138">
        <v>13293.198260000001</v>
      </c>
      <c r="D111" s="138">
        <v>17452.199080000002</v>
      </c>
      <c r="E111" s="201">
        <f t="shared" si="3"/>
        <v>0.3128668314919123</v>
      </c>
      <c r="F111" s="138">
        <v>2930.7247200000002</v>
      </c>
      <c r="G111" s="138">
        <v>2716.5164899999995</v>
      </c>
      <c r="H111" s="208">
        <f t="shared" si="4"/>
        <v>-7.3090532364977867E-2</v>
      </c>
    </row>
    <row r="112" spans="1:8" ht="11.1" customHeight="1" x14ac:dyDescent="0.25">
      <c r="A112" s="94" t="str">
        <f t="shared" ref="A112:B112" si="46">A50</f>
        <v>2106907900</v>
      </c>
      <c r="B112" s="13" t="str">
        <f t="shared" si="46"/>
        <v>Los demás complementos y suplementos alimenticios</v>
      </c>
      <c r="C112" s="138">
        <v>8579.6157199999998</v>
      </c>
      <c r="D112" s="138">
        <v>17332.771909999999</v>
      </c>
      <c r="E112" s="201">
        <f t="shared" si="3"/>
        <v>1.0202270679321286</v>
      </c>
      <c r="F112" s="138">
        <v>1246.3530699999999</v>
      </c>
      <c r="G112" s="138">
        <v>2826.9378199999996</v>
      </c>
      <c r="H112" s="208">
        <f t="shared" si="4"/>
        <v>1.2681677351667293</v>
      </c>
    </row>
    <row r="113" spans="1:8" ht="11.1" customHeight="1" x14ac:dyDescent="0.25">
      <c r="A113" s="94" t="str">
        <f t="shared" ref="A113:B113" si="47">A51</f>
        <v>1801002000</v>
      </c>
      <c r="B113" s="13" t="str">
        <f t="shared" si="47"/>
        <v>Cacao en grano, entero o partido, tostado</v>
      </c>
      <c r="C113" s="138">
        <v>2295.8435099999997</v>
      </c>
      <c r="D113" s="138">
        <v>17319.728729999999</v>
      </c>
      <c r="E113" s="201">
        <f t="shared" si="3"/>
        <v>6.5439500360370824</v>
      </c>
      <c r="F113" s="138">
        <v>489.72426999999993</v>
      </c>
      <c r="G113" s="138">
        <v>8227.8701099999998</v>
      </c>
      <c r="H113" s="208">
        <f t="shared" si="4"/>
        <v>15.801025830310596</v>
      </c>
    </row>
    <row r="114" spans="1:8" ht="11.1" customHeight="1" x14ac:dyDescent="0.25">
      <c r="A114" s="94" t="str">
        <f t="shared" ref="A114:B114" si="48">A52</f>
        <v>1209919000</v>
      </c>
      <c r="B114" s="13" t="str">
        <f t="shared" si="48"/>
        <v>Las demás semillas de hortalizas</v>
      </c>
      <c r="C114" s="138">
        <v>16404.741760000001</v>
      </c>
      <c r="D114" s="138">
        <v>16978.003949999998</v>
      </c>
      <c r="E114" s="201">
        <f t="shared" si="3"/>
        <v>3.4944907904481237E-2</v>
      </c>
      <c r="F114" s="138">
        <v>1709.4549000000002</v>
      </c>
      <c r="G114" s="138">
        <v>1706.3006599999999</v>
      </c>
      <c r="H114" s="208">
        <f t="shared" si="4"/>
        <v>-1.8451729846750142E-3</v>
      </c>
    </row>
    <row r="115" spans="1:8" ht="11.1" customHeight="1" x14ac:dyDescent="0.25">
      <c r="A115" s="94" t="str">
        <f t="shared" ref="A115:B115" si="49">A53</f>
        <v>2005993190</v>
      </c>
      <c r="B115" s="13" t="str">
        <f t="shared" si="49"/>
        <v>Los demás pimientos de la especie annuum</v>
      </c>
      <c r="C115" s="138">
        <v>10909.82705</v>
      </c>
      <c r="D115" s="138">
        <v>15830.232319999999</v>
      </c>
      <c r="E115" s="201">
        <f t="shared" si="3"/>
        <v>0.45100671600472331</v>
      </c>
      <c r="F115" s="138">
        <v>1783.5064199999999</v>
      </c>
      <c r="G115" s="138">
        <v>1384.27361</v>
      </c>
      <c r="H115" s="208">
        <f t="shared" si="4"/>
        <v>-0.22384713927746891</v>
      </c>
    </row>
    <row r="116" spans="1:8" ht="11.1" customHeight="1" x14ac:dyDescent="0.25">
      <c r="A116" s="94" t="str">
        <f t="shared" ref="A116:B116" si="50">A54</f>
        <v>0805210000</v>
      </c>
      <c r="B116" s="13" t="str">
        <f t="shared" si="50"/>
        <v>Mandarinas (incluidas las tangerinas y satsumas)</v>
      </c>
      <c r="C116" s="138">
        <v>28989.863729999997</v>
      </c>
      <c r="D116" s="138">
        <v>15413.652339999999</v>
      </c>
      <c r="E116" s="201">
        <f t="shared" si="3"/>
        <v>-0.46830890674214287</v>
      </c>
      <c r="F116" s="138">
        <v>8828.6393599999992</v>
      </c>
      <c r="G116" s="138">
        <v>2569.30251</v>
      </c>
      <c r="H116" s="208">
        <f t="shared" si="4"/>
        <v>-0.70898091934293261</v>
      </c>
    </row>
    <row r="117" spans="1:8" ht="11.1" customHeight="1" x14ac:dyDescent="0.25">
      <c r="A117" s="94" t="str">
        <f t="shared" ref="A117:B117" si="51">A55</f>
        <v>0814001000</v>
      </c>
      <c r="B117" s="13" t="str">
        <f t="shared" si="51"/>
        <v>Cortezas de limón (limón sutil, limón común, limón criollo) (citrus aurantifolia)</v>
      </c>
      <c r="C117" s="138">
        <v>9855.5127600000014</v>
      </c>
      <c r="D117" s="138">
        <v>15021.41209</v>
      </c>
      <c r="E117" s="201">
        <f t="shared" si="3"/>
        <v>0.5241634256683767</v>
      </c>
      <c r="F117" s="138">
        <v>1759.4882</v>
      </c>
      <c r="G117" s="138">
        <v>1794.52118</v>
      </c>
      <c r="H117" s="208">
        <f t="shared" si="4"/>
        <v>1.9910892269695113E-2</v>
      </c>
    </row>
    <row r="118" spans="1:8" ht="11.1" customHeight="1" x14ac:dyDescent="0.25">
      <c r="A118" s="94" t="str">
        <f t="shared" ref="A118:B118" si="52">A56</f>
        <v>0805220000</v>
      </c>
      <c r="B118" s="13" t="str">
        <f t="shared" si="52"/>
        <v>Clementinas, frescas o secas</v>
      </c>
      <c r="C118" s="138">
        <v>13280.253929999999</v>
      </c>
      <c r="D118" s="138">
        <v>14887.623660000001</v>
      </c>
      <c r="E118" s="201">
        <f t="shared" si="3"/>
        <v>0.12103456292872283</v>
      </c>
      <c r="F118" s="138">
        <v>6666.6801100000002</v>
      </c>
      <c r="G118" s="138">
        <v>7697.2153499999995</v>
      </c>
      <c r="H118" s="208">
        <f t="shared" si="4"/>
        <v>0.15457997428948178</v>
      </c>
    </row>
    <row r="119" spans="1:8" ht="11.1" customHeight="1" x14ac:dyDescent="0.25">
      <c r="A119" s="114"/>
      <c r="B119" s="114" t="s">
        <v>18</v>
      </c>
      <c r="C119" s="139">
        <v>714552.18471000087</v>
      </c>
      <c r="D119" s="139">
        <v>670553.62309000024</v>
      </c>
      <c r="E119" s="204">
        <f>IFERROR(((D119/C119-1)),"")</f>
        <v>-6.157501517941244E-2</v>
      </c>
      <c r="F119" s="139">
        <v>124055.00492999998</v>
      </c>
      <c r="G119" s="139">
        <v>121156.39987999992</v>
      </c>
      <c r="H119" s="209">
        <f t="shared" si="4"/>
        <v>-2.3365482526365167E-2</v>
      </c>
    </row>
    <row r="120" spans="1:8" ht="8.1" customHeight="1" x14ac:dyDescent="0.25">
      <c r="A120" s="8" t="s">
        <v>375</v>
      </c>
      <c r="B120" s="37"/>
      <c r="C120" s="21"/>
      <c r="D120" s="21"/>
      <c r="E120" s="21"/>
    </row>
    <row r="121" spans="1:8" ht="8.1" customHeight="1" x14ac:dyDescent="0.25">
      <c r="A121" s="11" t="s">
        <v>20</v>
      </c>
      <c r="B121" s="37"/>
      <c r="C121" s="21"/>
      <c r="D121" s="21"/>
      <c r="E121" s="21"/>
    </row>
    <row r="122" spans="1:8" ht="8.1" customHeight="1" x14ac:dyDescent="0.25">
      <c r="A122" s="11" t="s">
        <v>228</v>
      </c>
      <c r="B122" s="37"/>
    </row>
  </sheetData>
  <mergeCells count="12">
    <mergeCell ref="A2:E2"/>
    <mergeCell ref="A4:A5"/>
    <mergeCell ref="B4:B5"/>
    <mergeCell ref="C4:D4"/>
    <mergeCell ref="A63:E63"/>
    <mergeCell ref="A67:B67"/>
    <mergeCell ref="F4:G4"/>
    <mergeCell ref="F65:G65"/>
    <mergeCell ref="A62:E62"/>
    <mergeCell ref="A65:A66"/>
    <mergeCell ref="B65:B66"/>
    <mergeCell ref="C65:D65"/>
  </mergeCells>
  <phoneticPr fontId="11" type="noConversion"/>
  <conditionalFormatting sqref="C7:H57">
    <cfRule type="containsBlanks" dxfId="72" priority="2">
      <formula>LEN(TRIM(C7))=0</formula>
    </cfRule>
  </conditionalFormatting>
  <conditionalFormatting sqref="C69:H119">
    <cfRule type="containsBlanks" dxfId="71" priority="1">
      <formula>LEN(TRIM(C69))=0</formula>
    </cfRule>
  </conditionalFormatting>
  <pageMargins left="0.75" right="0.75" top="1" bottom="1" header="0" footer="0"/>
  <pageSetup paperSize="9" orientation="portrait" horizontalDpi="0" verticalDpi="0"/>
  <ignoredErrors>
    <ignoredError sqref="A515:A15107 A15875:A29443 BPP13059:BPP15107 AMB13059:AMB15107 AVX259:BFT15107 IN15619:ACF29443 AMB15619:AMB28163 BPP15619:BPP28163 E62:E64 A3:E3 A61:B61 A5:B5 A4:B4 A66:B66 A65:B65 A67:B67 B58 B1:E1 A63:D64 B62:D62 A59:B59 B2:E2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G61"/>
  <sheetViews>
    <sheetView showGridLines="0" zoomScaleNormal="100" zoomScalePageLayoutView="120" workbookViewId="0">
      <selection sqref="A1:G61"/>
    </sheetView>
  </sheetViews>
  <sheetFormatPr baseColWidth="10" defaultColWidth="11.42578125" defaultRowHeight="13.5" x14ac:dyDescent="0.2"/>
  <cols>
    <col min="1" max="1" width="9.42578125" style="15" customWidth="1"/>
    <col min="2" max="2" width="48.42578125" style="15" customWidth="1"/>
    <col min="3" max="5" width="6.85546875" style="15" customWidth="1"/>
    <col min="6" max="6" width="5.85546875" style="15" customWidth="1"/>
    <col min="7" max="7" width="8.28515625" style="15" customWidth="1"/>
    <col min="8" max="16384" width="11.42578125" style="15"/>
  </cols>
  <sheetData>
    <row r="1" spans="1:7" ht="15" customHeight="1" x14ac:dyDescent="0.25">
      <c r="A1" s="81" t="s">
        <v>384</v>
      </c>
      <c r="B1" s="81"/>
      <c r="C1" s="81"/>
      <c r="D1" s="81"/>
      <c r="E1" s="81"/>
      <c r="F1" s="81"/>
      <c r="G1" s="81"/>
    </row>
    <row r="2" spans="1:7" ht="11.25" customHeight="1" x14ac:dyDescent="0.25">
      <c r="A2" s="292" t="s">
        <v>340</v>
      </c>
      <c r="B2" s="292"/>
      <c r="C2" s="292"/>
      <c r="D2" s="292"/>
      <c r="E2" s="292"/>
      <c r="F2" s="81"/>
      <c r="G2" s="81"/>
    </row>
    <row r="3" spans="1:7" ht="3" customHeight="1" x14ac:dyDescent="0.25">
      <c r="A3" s="47"/>
    </row>
    <row r="4" spans="1:7" s="38" customFormat="1" ht="15" customHeight="1" x14ac:dyDescent="0.25">
      <c r="A4" s="293" t="s">
        <v>31</v>
      </c>
      <c r="B4" s="293" t="s">
        <v>4</v>
      </c>
      <c r="C4" s="290" t="s">
        <v>353</v>
      </c>
      <c r="D4" s="291"/>
      <c r="E4" s="194" t="s">
        <v>29</v>
      </c>
      <c r="F4" s="195" t="s">
        <v>341</v>
      </c>
      <c r="G4" s="295" t="s">
        <v>342</v>
      </c>
    </row>
    <row r="5" spans="1:7" s="38" customFormat="1" ht="15" customHeight="1" x14ac:dyDescent="0.25">
      <c r="A5" s="294"/>
      <c r="B5" s="294"/>
      <c r="C5" s="167">
        <v>2023</v>
      </c>
      <c r="D5" s="168" t="s">
        <v>323</v>
      </c>
      <c r="E5" s="196" t="s">
        <v>343</v>
      </c>
      <c r="F5" s="197">
        <v>2023</v>
      </c>
      <c r="G5" s="296"/>
    </row>
    <row r="6" spans="1:7" s="38" customFormat="1" ht="15" customHeight="1" x14ac:dyDescent="0.25">
      <c r="A6" s="289" t="s">
        <v>44</v>
      </c>
      <c r="B6" s="289"/>
      <c r="C6" s="174">
        <f>SUM(C8:C58)</f>
        <v>4047429.4381300029</v>
      </c>
      <c r="D6" s="174">
        <f>SUM(D8:D58)</f>
        <v>4503894.1787400013</v>
      </c>
      <c r="E6" s="198">
        <f>(D6/C6-1)</f>
        <v>0.11277892489236185</v>
      </c>
      <c r="F6" s="198">
        <f>SUM(F7:F58)</f>
        <v>0.99999999999999967</v>
      </c>
      <c r="G6" s="215">
        <f>SUM(G7:G58)</f>
        <v>11.277892489236232</v>
      </c>
    </row>
    <row r="7" spans="1:7" ht="3.95" customHeight="1" x14ac:dyDescent="0.2">
      <c r="A7" s="42"/>
      <c r="B7" s="42"/>
      <c r="C7" s="104"/>
      <c r="D7" s="104"/>
      <c r="E7" s="104"/>
      <c r="F7" s="104"/>
      <c r="G7" s="200"/>
    </row>
    <row r="8" spans="1:7" ht="11.1" customHeight="1" x14ac:dyDescent="0.25">
      <c r="A8" s="95" t="s">
        <v>62</v>
      </c>
      <c r="B8" s="13" t="s">
        <v>242</v>
      </c>
      <c r="C8" s="138">
        <v>584915.52819999994</v>
      </c>
      <c r="D8" s="138">
        <v>754397.38967000076</v>
      </c>
      <c r="E8" s="201">
        <f>IFERROR(((D8/C8-1)),"")</f>
        <v>0.28975442315843236</v>
      </c>
      <c r="F8" s="218">
        <f>C8/$C$6</f>
        <v>0.14451531203722309</v>
      </c>
      <c r="G8" s="202">
        <f>F8*E8*100</f>
        <v>4.1873950876906436</v>
      </c>
    </row>
    <row r="9" spans="1:7" ht="11.1" customHeight="1" x14ac:dyDescent="0.25">
      <c r="A9" s="95" t="s">
        <v>10</v>
      </c>
      <c r="B9" s="13" t="s">
        <v>203</v>
      </c>
      <c r="C9" s="138">
        <v>648480.93440000084</v>
      </c>
      <c r="D9" s="138">
        <v>482111.24415999989</v>
      </c>
      <c r="E9" s="201">
        <f t="shared" ref="E9:E58" si="0">IFERROR(((D9/C9-1)),"")</f>
        <v>-0.25655293997800033</v>
      </c>
      <c r="F9" s="218">
        <f t="shared" ref="F9:F58" si="1">C9/$C$6</f>
        <v>0.1602204422122335</v>
      </c>
      <c r="G9" s="202">
        <f t="shared" ref="G9:G58" si="2">F9*E9*100</f>
        <v>-4.1105025494123808</v>
      </c>
    </row>
    <row r="10" spans="1:7" ht="11.1" customHeight="1" x14ac:dyDescent="0.25">
      <c r="A10" s="95" t="s">
        <v>67</v>
      </c>
      <c r="B10" s="13" t="s">
        <v>243</v>
      </c>
      <c r="C10" s="138">
        <v>183749.44355000003</v>
      </c>
      <c r="D10" s="138">
        <v>359913.8770199999</v>
      </c>
      <c r="E10" s="201">
        <f t="shared" si="0"/>
        <v>0.95872090857278591</v>
      </c>
      <c r="F10" s="218">
        <f t="shared" si="1"/>
        <v>4.5399048052310487E-2</v>
      </c>
      <c r="G10" s="202">
        <f t="shared" si="2"/>
        <v>4.3525016597050676</v>
      </c>
    </row>
    <row r="11" spans="1:7" ht="11.1" customHeight="1" x14ac:dyDescent="0.25">
      <c r="A11" s="95" t="s">
        <v>9</v>
      </c>
      <c r="B11" s="13" t="s">
        <v>296</v>
      </c>
      <c r="C11" s="138">
        <v>158302.63467000003</v>
      </c>
      <c r="D11" s="138">
        <v>257703.74465000021</v>
      </c>
      <c r="E11" s="201">
        <f t="shared" si="0"/>
        <v>0.62791822882299586</v>
      </c>
      <c r="F11" s="218">
        <f t="shared" si="1"/>
        <v>3.9111894868052145E-2</v>
      </c>
      <c r="G11" s="202">
        <f t="shared" si="2"/>
        <v>2.4559071751458528</v>
      </c>
    </row>
    <row r="12" spans="1:7" ht="11.1" customHeight="1" x14ac:dyDescent="0.25">
      <c r="A12" s="95" t="s">
        <v>68</v>
      </c>
      <c r="B12" s="13" t="s">
        <v>298</v>
      </c>
      <c r="C12" s="138">
        <v>73745.256580000001</v>
      </c>
      <c r="D12" s="138">
        <v>244624.72141000009</v>
      </c>
      <c r="E12" s="201">
        <f t="shared" si="0"/>
        <v>2.3171587266040277</v>
      </c>
      <c r="F12" s="218">
        <f t="shared" si="1"/>
        <v>1.8220269854555354E-2</v>
      </c>
      <c r="G12" s="202">
        <f t="shared" si="2"/>
        <v>4.2219257294563235</v>
      </c>
    </row>
    <row r="13" spans="1:7" ht="11.1" customHeight="1" x14ac:dyDescent="0.25">
      <c r="A13" s="95" t="s">
        <v>11</v>
      </c>
      <c r="B13" s="13" t="s">
        <v>204</v>
      </c>
      <c r="C13" s="138">
        <v>206675.96642999971</v>
      </c>
      <c r="D13" s="138">
        <v>189466.47660000011</v>
      </c>
      <c r="E13" s="201">
        <f t="shared" si="0"/>
        <v>-8.3267978020213462E-2</v>
      </c>
      <c r="F13" s="218">
        <f t="shared" si="1"/>
        <v>5.1063513172817245E-2</v>
      </c>
      <c r="G13" s="202">
        <f t="shared" si="2"/>
        <v>-0.42519554925090264</v>
      </c>
    </row>
    <row r="14" spans="1:7" ht="11.1" customHeight="1" x14ac:dyDescent="0.25">
      <c r="A14" s="95" t="s">
        <v>12</v>
      </c>
      <c r="B14" s="13" t="s">
        <v>205</v>
      </c>
      <c r="C14" s="138">
        <v>115956.68395000005</v>
      </c>
      <c r="D14" s="138">
        <v>115546.23068999994</v>
      </c>
      <c r="E14" s="201">
        <f t="shared" si="0"/>
        <v>-3.5397119512067254E-3</v>
      </c>
      <c r="F14" s="218">
        <f t="shared" si="1"/>
        <v>2.8649463992527182E-2</v>
      </c>
      <c r="G14" s="202">
        <f t="shared" si="2"/>
        <v>-1.0141085009001523E-2</v>
      </c>
    </row>
    <row r="15" spans="1:7" ht="11.1" customHeight="1" x14ac:dyDescent="0.25">
      <c r="A15" s="95" t="s">
        <v>35</v>
      </c>
      <c r="B15" s="13" t="s">
        <v>297</v>
      </c>
      <c r="C15" s="138">
        <v>135363.96044000002</v>
      </c>
      <c r="D15" s="138">
        <v>114327.17806000003</v>
      </c>
      <c r="E15" s="201">
        <f t="shared" si="0"/>
        <v>-0.15540903436645925</v>
      </c>
      <c r="F15" s="218">
        <f t="shared" si="1"/>
        <v>3.3444427508671035E-2</v>
      </c>
      <c r="G15" s="202">
        <f t="shared" si="2"/>
        <v>-0.51975661840616116</v>
      </c>
    </row>
    <row r="16" spans="1:7" ht="11.1" customHeight="1" x14ac:dyDescent="0.25">
      <c r="A16" s="95" t="s">
        <v>87</v>
      </c>
      <c r="B16" s="13" t="s">
        <v>244</v>
      </c>
      <c r="C16" s="138">
        <v>84543.467719999884</v>
      </c>
      <c r="D16" s="138">
        <v>83822.668880000085</v>
      </c>
      <c r="E16" s="201">
        <f t="shared" si="0"/>
        <v>-8.5257780339341727E-3</v>
      </c>
      <c r="F16" s="218">
        <f t="shared" si="1"/>
        <v>2.0888188172851936E-2</v>
      </c>
      <c r="G16" s="202">
        <f t="shared" si="2"/>
        <v>-1.7808805589278463E-2</v>
      </c>
    </row>
    <row r="17" spans="1:7" ht="11.1" customHeight="1" x14ac:dyDescent="0.25">
      <c r="A17" s="95" t="s">
        <v>198</v>
      </c>
      <c r="B17" s="13" t="s">
        <v>299</v>
      </c>
      <c r="C17" s="138">
        <v>42236.699330000003</v>
      </c>
      <c r="D17" s="138">
        <v>72235.987200000003</v>
      </c>
      <c r="E17" s="201">
        <f t="shared" si="0"/>
        <v>0.71026591437963105</v>
      </c>
      <c r="F17" s="218">
        <f t="shared" si="1"/>
        <v>1.0435438091173799E-2</v>
      </c>
      <c r="G17" s="202">
        <f t="shared" si="2"/>
        <v>0.74119359777795901</v>
      </c>
    </row>
    <row r="18" spans="1:7" ht="11.1" customHeight="1" x14ac:dyDescent="0.25">
      <c r="A18" s="95" t="s">
        <v>89</v>
      </c>
      <c r="B18" s="13" t="s">
        <v>246</v>
      </c>
      <c r="C18" s="138">
        <v>69562.842540000012</v>
      </c>
      <c r="D18" s="138">
        <v>71526.680010000026</v>
      </c>
      <c r="E18" s="201">
        <f t="shared" si="0"/>
        <v>2.8231127399239941E-2</v>
      </c>
      <c r="F18" s="218">
        <f t="shared" si="1"/>
        <v>1.7186919155319356E-2</v>
      </c>
      <c r="G18" s="202">
        <f t="shared" si="2"/>
        <v>4.8520610427425809E-2</v>
      </c>
    </row>
    <row r="19" spans="1:7" ht="11.1" customHeight="1" x14ac:dyDescent="0.25">
      <c r="A19" s="95" t="s">
        <v>13</v>
      </c>
      <c r="B19" s="13" t="s">
        <v>206</v>
      </c>
      <c r="C19" s="138">
        <v>57086.407219999906</v>
      </c>
      <c r="D19" s="138">
        <v>61565.825899999974</v>
      </c>
      <c r="E19" s="201">
        <f t="shared" si="0"/>
        <v>7.8467342720260236E-2</v>
      </c>
      <c r="F19" s="218">
        <f t="shared" si="1"/>
        <v>1.4104361321830731E-2</v>
      </c>
      <c r="G19" s="202">
        <f t="shared" si="2"/>
        <v>0.11067317536904747</v>
      </c>
    </row>
    <row r="20" spans="1:7" ht="11.1" customHeight="1" x14ac:dyDescent="0.25">
      <c r="A20" s="95" t="s">
        <v>63</v>
      </c>
      <c r="B20" s="13" t="s">
        <v>209</v>
      </c>
      <c r="C20" s="138">
        <v>40264.26842</v>
      </c>
      <c r="D20" s="138">
        <v>57917.370439999911</v>
      </c>
      <c r="E20" s="201">
        <f t="shared" si="0"/>
        <v>0.43843096404630799</v>
      </c>
      <c r="F20" s="218">
        <f t="shared" si="1"/>
        <v>9.9481088022631316E-3</v>
      </c>
      <c r="G20" s="202">
        <f t="shared" si="2"/>
        <v>0.43615589326137871</v>
      </c>
    </row>
    <row r="21" spans="1:7" ht="11.1" customHeight="1" x14ac:dyDescent="0.25">
      <c r="A21" s="95" t="s">
        <v>97</v>
      </c>
      <c r="B21" s="13" t="s">
        <v>247</v>
      </c>
      <c r="C21" s="138">
        <v>49470.563200000004</v>
      </c>
      <c r="D21" s="138">
        <v>53150.380059999974</v>
      </c>
      <c r="E21" s="201">
        <f t="shared" si="0"/>
        <v>7.4383969414764328E-2</v>
      </c>
      <c r="F21" s="218">
        <f t="shared" si="1"/>
        <v>1.2222711712759701E-2</v>
      </c>
      <c r="G21" s="202">
        <f t="shared" si="2"/>
        <v>9.0917381420739934E-2</v>
      </c>
    </row>
    <row r="22" spans="1:7" ht="11.1" customHeight="1" x14ac:dyDescent="0.25">
      <c r="A22" s="95" t="s">
        <v>60</v>
      </c>
      <c r="B22" s="13" t="s">
        <v>245</v>
      </c>
      <c r="C22" s="138">
        <v>94819.928149999978</v>
      </c>
      <c r="D22" s="138">
        <v>47015.378529999987</v>
      </c>
      <c r="E22" s="201">
        <f t="shared" si="0"/>
        <v>-0.5041614199957607</v>
      </c>
      <c r="F22" s="218">
        <f t="shared" si="1"/>
        <v>2.3427197335849977E-2</v>
      </c>
      <c r="G22" s="202">
        <f t="shared" si="2"/>
        <v>-1.1811089075363026</v>
      </c>
    </row>
    <row r="23" spans="1:7" ht="11.1" customHeight="1" x14ac:dyDescent="0.25">
      <c r="A23" s="95" t="s">
        <v>94</v>
      </c>
      <c r="B23" s="13" t="s">
        <v>207</v>
      </c>
      <c r="C23" s="138">
        <v>44033.099910000041</v>
      </c>
      <c r="D23" s="138">
        <v>43400.835139999988</v>
      </c>
      <c r="E23" s="201">
        <f t="shared" si="0"/>
        <v>-1.4358852120162968E-2</v>
      </c>
      <c r="F23" s="218">
        <f t="shared" si="1"/>
        <v>1.0879275496485062E-2</v>
      </c>
      <c r="G23" s="202">
        <f t="shared" si="2"/>
        <v>-1.5621390802854157E-2</v>
      </c>
    </row>
    <row r="24" spans="1:7" ht="11.1" customHeight="1" x14ac:dyDescent="0.25">
      <c r="A24" s="95" t="s">
        <v>66</v>
      </c>
      <c r="B24" s="13" t="s">
        <v>229</v>
      </c>
      <c r="C24" s="138">
        <v>28713.115329999997</v>
      </c>
      <c r="D24" s="138">
        <v>43118.545420000009</v>
      </c>
      <c r="E24" s="201">
        <f t="shared" si="0"/>
        <v>0.50170209412800815</v>
      </c>
      <c r="F24" s="218">
        <f t="shared" si="1"/>
        <v>7.0941608171101447E-3</v>
      </c>
      <c r="G24" s="202">
        <f t="shared" si="2"/>
        <v>0.35591553380250213</v>
      </c>
    </row>
    <row r="25" spans="1:7" ht="11.1" customHeight="1" x14ac:dyDescent="0.25">
      <c r="A25" s="95" t="s">
        <v>91</v>
      </c>
      <c r="B25" s="13" t="s">
        <v>252</v>
      </c>
      <c r="C25" s="138">
        <v>33173.055330000017</v>
      </c>
      <c r="D25" s="138">
        <v>40595.87842000003</v>
      </c>
      <c r="E25" s="201">
        <f t="shared" si="0"/>
        <v>0.22376060981296431</v>
      </c>
      <c r="F25" s="218">
        <f t="shared" si="1"/>
        <v>8.1960799655908679E-3</v>
      </c>
      <c r="G25" s="202">
        <f t="shared" si="2"/>
        <v>0.18339598511764321</v>
      </c>
    </row>
    <row r="26" spans="1:7" ht="11.1" customHeight="1" x14ac:dyDescent="0.25">
      <c r="A26" s="95" t="s">
        <v>92</v>
      </c>
      <c r="B26" s="13" t="s">
        <v>248</v>
      </c>
      <c r="C26" s="138">
        <v>41091.684010000012</v>
      </c>
      <c r="D26" s="138">
        <v>34757.850889999987</v>
      </c>
      <c r="E26" s="201">
        <f t="shared" si="0"/>
        <v>-0.15413904960572145</v>
      </c>
      <c r="F26" s="218">
        <f t="shared" si="1"/>
        <v>1.0152538700955149E-2</v>
      </c>
      <c r="G26" s="202">
        <f t="shared" si="2"/>
        <v>-0.15649026664505325</v>
      </c>
    </row>
    <row r="27" spans="1:7" ht="23.1" customHeight="1" x14ac:dyDescent="0.25">
      <c r="A27" s="95" t="s">
        <v>99</v>
      </c>
      <c r="B27" s="13" t="s">
        <v>258</v>
      </c>
      <c r="C27" s="138">
        <v>16668.946569999996</v>
      </c>
      <c r="D27" s="138">
        <v>34439.361160000008</v>
      </c>
      <c r="E27" s="201">
        <f t="shared" si="0"/>
        <v>1.0660790419703177</v>
      </c>
      <c r="F27" s="218">
        <f t="shared" si="1"/>
        <v>4.1184032544126078E-3</v>
      </c>
      <c r="G27" s="202">
        <f t="shared" si="2"/>
        <v>0.43905433959116308</v>
      </c>
    </row>
    <row r="28" spans="1:7" ht="11.1" customHeight="1" x14ac:dyDescent="0.25">
      <c r="A28" s="95" t="s">
        <v>105</v>
      </c>
      <c r="B28" s="13" t="s">
        <v>214</v>
      </c>
      <c r="C28" s="138">
        <v>35052.059180000011</v>
      </c>
      <c r="D28" s="138">
        <v>33455.108680000005</v>
      </c>
      <c r="E28" s="201">
        <f t="shared" si="0"/>
        <v>-4.5559391869085752E-2</v>
      </c>
      <c r="F28" s="218">
        <f t="shared" si="1"/>
        <v>8.6603261936531242E-3</v>
      </c>
      <c r="G28" s="202">
        <f t="shared" si="2"/>
        <v>-3.9455919477075052E-2</v>
      </c>
    </row>
    <row r="29" spans="1:7" ht="11.1" customHeight="1" x14ac:dyDescent="0.25">
      <c r="A29" s="95" t="s">
        <v>100</v>
      </c>
      <c r="B29" s="13" t="s">
        <v>208</v>
      </c>
      <c r="C29" s="138">
        <v>21787.143860000007</v>
      </c>
      <c r="D29" s="138">
        <v>33251.420859999998</v>
      </c>
      <c r="E29" s="201">
        <f t="shared" si="0"/>
        <v>0.52619457941193337</v>
      </c>
      <c r="F29" s="218">
        <f t="shared" si="1"/>
        <v>5.3829582931694351E-3</v>
      </c>
      <c r="G29" s="202">
        <f t="shared" si="2"/>
        <v>0.28324834750662697</v>
      </c>
    </row>
    <row r="30" spans="1:7" ht="11.1" customHeight="1" x14ac:dyDescent="0.25">
      <c r="A30" s="95" t="s">
        <v>116</v>
      </c>
      <c r="B30" s="13" t="s">
        <v>256</v>
      </c>
      <c r="C30" s="138">
        <v>20821.986469999996</v>
      </c>
      <c r="D30" s="138">
        <v>31648.909529999997</v>
      </c>
      <c r="E30" s="201">
        <f t="shared" si="0"/>
        <v>0.51997551125101671</v>
      </c>
      <c r="F30" s="218">
        <f t="shared" si="1"/>
        <v>5.1444964732035425E-3</v>
      </c>
      <c r="G30" s="202">
        <f t="shared" si="2"/>
        <v>0.26750121837830643</v>
      </c>
    </row>
    <row r="31" spans="1:7" ht="11.1" customHeight="1" x14ac:dyDescent="0.25">
      <c r="A31" s="95" t="s">
        <v>93</v>
      </c>
      <c r="B31" s="13" t="s">
        <v>250</v>
      </c>
      <c r="C31" s="138">
        <v>41812.232219999998</v>
      </c>
      <c r="D31" s="138">
        <v>30290.475830000003</v>
      </c>
      <c r="E31" s="201">
        <f t="shared" si="0"/>
        <v>-0.27555946617193061</v>
      </c>
      <c r="F31" s="218">
        <f t="shared" si="1"/>
        <v>1.0330564833594263E-2</v>
      </c>
      <c r="G31" s="202">
        <f t="shared" si="2"/>
        <v>-0.28466849307997544</v>
      </c>
    </row>
    <row r="32" spans="1:7" ht="11.1" customHeight="1" x14ac:dyDescent="0.25">
      <c r="A32" s="95" t="s">
        <v>178</v>
      </c>
      <c r="B32" s="13" t="s">
        <v>270</v>
      </c>
      <c r="C32" s="138">
        <v>5058.5793799999992</v>
      </c>
      <c r="D32" s="138">
        <v>27781.435129999998</v>
      </c>
      <c r="E32" s="201">
        <f t="shared" si="0"/>
        <v>4.4919440900421339</v>
      </c>
      <c r="F32" s="218">
        <f t="shared" si="1"/>
        <v>1.2498252180369496E-3</v>
      </c>
      <c r="G32" s="202">
        <f t="shared" si="2"/>
        <v>0.56141450017466976</v>
      </c>
    </row>
    <row r="33" spans="1:7" ht="11.1" customHeight="1" x14ac:dyDescent="0.25">
      <c r="A33" s="95" t="s">
        <v>112</v>
      </c>
      <c r="B33" s="13" t="s">
        <v>269</v>
      </c>
      <c r="C33" s="138">
        <v>4515.9014399999996</v>
      </c>
      <c r="D33" s="138">
        <v>27628.373110000008</v>
      </c>
      <c r="E33" s="201">
        <f t="shared" si="0"/>
        <v>5.1180195088580165</v>
      </c>
      <c r="F33" s="218">
        <f t="shared" si="1"/>
        <v>1.1157455637043645E-3</v>
      </c>
      <c r="G33" s="202">
        <f t="shared" si="2"/>
        <v>0.5710407561960722</v>
      </c>
    </row>
    <row r="34" spans="1:7" ht="23.1" customHeight="1" x14ac:dyDescent="0.25">
      <c r="A34" s="95" t="s">
        <v>95</v>
      </c>
      <c r="B34" s="13" t="s">
        <v>249</v>
      </c>
      <c r="C34" s="138">
        <v>38572.526529999996</v>
      </c>
      <c r="D34" s="138">
        <v>27295.645249999998</v>
      </c>
      <c r="E34" s="201">
        <f t="shared" si="0"/>
        <v>-0.29235526667482725</v>
      </c>
      <c r="F34" s="218">
        <f t="shared" si="1"/>
        <v>9.5301294610885944E-3</v>
      </c>
      <c r="G34" s="202">
        <f t="shared" si="2"/>
        <v>-0.27861835400421842</v>
      </c>
    </row>
    <row r="35" spans="1:7" ht="11.1" customHeight="1" x14ac:dyDescent="0.25">
      <c r="A35" s="95" t="s">
        <v>177</v>
      </c>
      <c r="B35" s="13" t="s">
        <v>254</v>
      </c>
      <c r="C35" s="138">
        <v>20962.610660000009</v>
      </c>
      <c r="D35" s="138">
        <v>26318.786199999991</v>
      </c>
      <c r="E35" s="201">
        <f t="shared" si="0"/>
        <v>0.25551090114078279</v>
      </c>
      <c r="F35" s="218">
        <f t="shared" si="1"/>
        <v>5.1792405477203759E-3</v>
      </c>
      <c r="G35" s="202">
        <f t="shared" si="2"/>
        <v>0.13233524195729146</v>
      </c>
    </row>
    <row r="36" spans="1:7" ht="11.1" customHeight="1" x14ac:dyDescent="0.25">
      <c r="A36" s="95" t="s">
        <v>88</v>
      </c>
      <c r="B36" s="13" t="s">
        <v>210</v>
      </c>
      <c r="C36" s="138">
        <v>50545.434410000009</v>
      </c>
      <c r="D36" s="138">
        <v>25740.185270000009</v>
      </c>
      <c r="E36" s="201">
        <f t="shared" si="0"/>
        <v>-0.49075152740387729</v>
      </c>
      <c r="F36" s="218">
        <f t="shared" si="1"/>
        <v>1.2488280569840658E-2</v>
      </c>
      <c r="G36" s="202">
        <f t="shared" si="2"/>
        <v>-0.61286427642974661</v>
      </c>
    </row>
    <row r="37" spans="1:7" ht="11.1" customHeight="1" x14ac:dyDescent="0.25">
      <c r="A37" s="95" t="s">
        <v>101</v>
      </c>
      <c r="B37" s="13" t="s">
        <v>212</v>
      </c>
      <c r="C37" s="138">
        <v>26845.376929999991</v>
      </c>
      <c r="D37" s="138">
        <v>24447.46721000001</v>
      </c>
      <c r="E37" s="201">
        <f t="shared" si="0"/>
        <v>-8.9323004338981438E-2</v>
      </c>
      <c r="F37" s="218">
        <f t="shared" si="1"/>
        <v>6.6326979482570344E-3</v>
      </c>
      <c r="G37" s="202">
        <f t="shared" si="2"/>
        <v>-5.9245250761131643E-2</v>
      </c>
    </row>
    <row r="38" spans="1:7" ht="11.1" customHeight="1" x14ac:dyDescent="0.25">
      <c r="A38" s="95" t="s">
        <v>106</v>
      </c>
      <c r="B38" s="13" t="s">
        <v>211</v>
      </c>
      <c r="C38" s="138">
        <v>15040.688719999993</v>
      </c>
      <c r="D38" s="138">
        <v>23936.9653</v>
      </c>
      <c r="E38" s="201">
        <f t="shared" si="0"/>
        <v>0.59148066591993209</v>
      </c>
      <c r="F38" s="218">
        <f t="shared" si="1"/>
        <v>3.7161089402337069E-3</v>
      </c>
      <c r="G38" s="202">
        <f t="shared" si="2"/>
        <v>0.21980065906004459</v>
      </c>
    </row>
    <row r="39" spans="1:7" ht="24" customHeight="1" x14ac:dyDescent="0.25">
      <c r="A39" s="95" t="s">
        <v>98</v>
      </c>
      <c r="B39" s="13" t="s">
        <v>255</v>
      </c>
      <c r="C39" s="138">
        <v>25775.599270000006</v>
      </c>
      <c r="D39" s="138">
        <v>23911.161889999996</v>
      </c>
      <c r="E39" s="201">
        <f t="shared" si="0"/>
        <v>-7.233342513087615E-2</v>
      </c>
      <c r="F39" s="218">
        <f t="shared" si="1"/>
        <v>6.3683875565991024E-3</v>
      </c>
      <c r="G39" s="202">
        <f t="shared" si="2"/>
        <v>-4.6064728452966448E-2</v>
      </c>
    </row>
    <row r="40" spans="1:7" ht="11.1" customHeight="1" x14ac:dyDescent="0.25">
      <c r="A40" s="95" t="s">
        <v>102</v>
      </c>
      <c r="B40" s="13" t="s">
        <v>213</v>
      </c>
      <c r="C40" s="138">
        <v>52226.231789999998</v>
      </c>
      <c r="D40" s="138">
        <v>22306.008669999999</v>
      </c>
      <c r="E40" s="201">
        <f t="shared" si="0"/>
        <v>-0.57289645633076214</v>
      </c>
      <c r="F40" s="218">
        <f t="shared" si="1"/>
        <v>1.2903555846579406E-2</v>
      </c>
      <c r="G40" s="202">
        <f t="shared" si="2"/>
        <v>-0.73924014185714293</v>
      </c>
    </row>
    <row r="41" spans="1:7" ht="11.1" customHeight="1" x14ac:dyDescent="0.25">
      <c r="A41" s="95" t="s">
        <v>65</v>
      </c>
      <c r="B41" s="13" t="s">
        <v>253</v>
      </c>
      <c r="C41" s="138">
        <v>29135.417289999998</v>
      </c>
      <c r="D41" s="138">
        <v>21414.553219999998</v>
      </c>
      <c r="E41" s="201">
        <f t="shared" si="0"/>
        <v>-0.26499926165979415</v>
      </c>
      <c r="F41" s="218">
        <f t="shared" si="1"/>
        <v>7.1984991302186038E-3</v>
      </c>
      <c r="G41" s="202">
        <f t="shared" si="2"/>
        <v>-0.19075969545666005</v>
      </c>
    </row>
    <row r="42" spans="1:7" ht="11.1" customHeight="1" x14ac:dyDescent="0.25">
      <c r="A42" s="95" t="s">
        <v>113</v>
      </c>
      <c r="B42" s="13" t="s">
        <v>220</v>
      </c>
      <c r="C42" s="138">
        <v>6150.2095400000017</v>
      </c>
      <c r="D42" s="138">
        <v>21194.087520000005</v>
      </c>
      <c r="E42" s="201">
        <f t="shared" si="0"/>
        <v>2.4460756795613174</v>
      </c>
      <c r="F42" s="218">
        <f t="shared" si="1"/>
        <v>1.519534715555542E-3</v>
      </c>
      <c r="G42" s="202">
        <f t="shared" si="2"/>
        <v>0.37168969119695361</v>
      </c>
    </row>
    <row r="43" spans="1:7" ht="11.1" customHeight="1" x14ac:dyDescent="0.25">
      <c r="A43" s="95" t="s">
        <v>96</v>
      </c>
      <c r="B43" s="13" t="s">
        <v>216</v>
      </c>
      <c r="C43" s="138">
        <v>15962.641860000003</v>
      </c>
      <c r="D43" s="138">
        <v>20778.912049999992</v>
      </c>
      <c r="E43" s="201">
        <f t="shared" si="0"/>
        <v>0.30172137120164555</v>
      </c>
      <c r="F43" s="218">
        <f t="shared" si="1"/>
        <v>3.943896268979819E-3</v>
      </c>
      <c r="G43" s="202">
        <f t="shared" si="2"/>
        <v>0.1189957790153645</v>
      </c>
    </row>
    <row r="44" spans="1:7" ht="11.1" customHeight="1" x14ac:dyDescent="0.25">
      <c r="A44" s="95" t="s">
        <v>238</v>
      </c>
      <c r="B44" s="13" t="s">
        <v>257</v>
      </c>
      <c r="C44" s="138">
        <v>17576.116429999998</v>
      </c>
      <c r="D44" s="138">
        <v>20685.154010000013</v>
      </c>
      <c r="E44" s="201">
        <f t="shared" si="0"/>
        <v>0.17688990582090813</v>
      </c>
      <c r="F44" s="218">
        <f t="shared" si="1"/>
        <v>4.342538072293246E-3</v>
      </c>
      <c r="G44" s="202">
        <f t="shared" si="2"/>
        <v>7.6815115063166031E-2</v>
      </c>
    </row>
    <row r="45" spans="1:7" ht="23.1" customHeight="1" x14ac:dyDescent="0.25">
      <c r="A45" s="95" t="s">
        <v>168</v>
      </c>
      <c r="B45" s="13" t="s">
        <v>251</v>
      </c>
      <c r="C45" s="138">
        <v>30372.591309999996</v>
      </c>
      <c r="D45" s="138">
        <v>20445.822589999996</v>
      </c>
      <c r="E45" s="201">
        <f t="shared" si="0"/>
        <v>-0.32683311801359771</v>
      </c>
      <c r="F45" s="218">
        <f t="shared" si="1"/>
        <v>7.5041682070763338E-3</v>
      </c>
      <c r="G45" s="202">
        <f t="shared" si="2"/>
        <v>-0.24526106932172675</v>
      </c>
    </row>
    <row r="46" spans="1:7" ht="11.1" customHeight="1" x14ac:dyDescent="0.25">
      <c r="A46" s="95" t="s">
        <v>104</v>
      </c>
      <c r="B46" s="13" t="s">
        <v>215</v>
      </c>
      <c r="C46" s="138">
        <v>18740.135660000004</v>
      </c>
      <c r="D46" s="138">
        <v>20390.874659999987</v>
      </c>
      <c r="E46" s="201">
        <f t="shared" si="0"/>
        <v>8.8085755084655659E-2</v>
      </c>
      <c r="F46" s="218">
        <f t="shared" si="1"/>
        <v>4.6301327661090342E-3</v>
      </c>
      <c r="G46" s="202">
        <f t="shared" si="2"/>
        <v>4.0784874084491961E-2</v>
      </c>
    </row>
    <row r="47" spans="1:7" ht="11.1" customHeight="1" x14ac:dyDescent="0.25">
      <c r="A47" s="95" t="s">
        <v>110</v>
      </c>
      <c r="B47" s="13" t="s">
        <v>260</v>
      </c>
      <c r="C47" s="138">
        <v>15181.011640000002</v>
      </c>
      <c r="D47" s="138">
        <v>19776.912599999992</v>
      </c>
      <c r="E47" s="201">
        <f t="shared" si="0"/>
        <v>0.30274009855116546</v>
      </c>
      <c r="F47" s="218">
        <f t="shared" si="1"/>
        <v>3.7507785798518941E-3</v>
      </c>
      <c r="G47" s="202">
        <f t="shared" si="2"/>
        <v>0.11355110769079629</v>
      </c>
    </row>
    <row r="48" spans="1:7" ht="11.1" customHeight="1" x14ac:dyDescent="0.25">
      <c r="A48" s="95" t="s">
        <v>103</v>
      </c>
      <c r="B48" s="13" t="s">
        <v>300</v>
      </c>
      <c r="C48" s="138">
        <v>13642.635250000001</v>
      </c>
      <c r="D48" s="138">
        <v>19767.294070000004</v>
      </c>
      <c r="E48" s="201">
        <f t="shared" si="0"/>
        <v>0.44893517328332888</v>
      </c>
      <c r="F48" s="218">
        <f t="shared" si="1"/>
        <v>3.3706913137201435E-3</v>
      </c>
      <c r="G48" s="202">
        <f t="shared" si="2"/>
        <v>0.15132218890095639</v>
      </c>
    </row>
    <row r="49" spans="1:7" ht="23.1" customHeight="1" x14ac:dyDescent="0.25">
      <c r="A49" s="95" t="s">
        <v>108</v>
      </c>
      <c r="B49" s="13" t="s">
        <v>261</v>
      </c>
      <c r="C49" s="138">
        <v>14636.780910000003</v>
      </c>
      <c r="D49" s="138">
        <v>19001.753609999996</v>
      </c>
      <c r="E49" s="201">
        <f t="shared" si="0"/>
        <v>0.29821944639601705</v>
      </c>
      <c r="F49" s="218">
        <f t="shared" si="1"/>
        <v>3.616315277076826E-3</v>
      </c>
      <c r="G49" s="202">
        <f t="shared" si="2"/>
        <v>0.10784555399233102</v>
      </c>
    </row>
    <row r="50" spans="1:7" ht="23.1" customHeight="1" x14ac:dyDescent="0.25">
      <c r="A50" s="95" t="s">
        <v>107</v>
      </c>
      <c r="B50" s="13" t="s">
        <v>385</v>
      </c>
      <c r="C50" s="138">
        <v>13293.198260000006</v>
      </c>
      <c r="D50" s="138">
        <v>17452.199079999991</v>
      </c>
      <c r="E50" s="201">
        <f t="shared" si="0"/>
        <v>0.31286683149191097</v>
      </c>
      <c r="F50" s="218">
        <f t="shared" si="1"/>
        <v>3.2843557777110358E-3</v>
      </c>
      <c r="G50" s="202">
        <f t="shared" si="2"/>
        <v>0.10275659856646029</v>
      </c>
    </row>
    <row r="51" spans="1:7" ht="11.1" customHeight="1" x14ac:dyDescent="0.25">
      <c r="A51" s="95" t="s">
        <v>114</v>
      </c>
      <c r="B51" s="13" t="s">
        <v>266</v>
      </c>
      <c r="C51" s="138">
        <v>8579.6157199999998</v>
      </c>
      <c r="D51" s="138">
        <v>17332.771909999999</v>
      </c>
      <c r="E51" s="201">
        <f t="shared" si="0"/>
        <v>1.0202270679321286</v>
      </c>
      <c r="F51" s="218">
        <f t="shared" si="1"/>
        <v>2.1197690660578784E-3</v>
      </c>
      <c r="G51" s="202">
        <f t="shared" si="2"/>
        <v>0.21626457789574557</v>
      </c>
    </row>
    <row r="52" spans="1:7" ht="11.1" customHeight="1" x14ac:dyDescent="0.25">
      <c r="A52" s="95" t="s">
        <v>109</v>
      </c>
      <c r="B52" s="13" t="s">
        <v>218</v>
      </c>
      <c r="C52" s="138">
        <v>2295.8435100000002</v>
      </c>
      <c r="D52" s="138">
        <v>17319.728729999992</v>
      </c>
      <c r="E52" s="201">
        <f>IFERROR(((D52/C52-1)),"")</f>
        <v>6.5439500360370779</v>
      </c>
      <c r="F52" s="218">
        <f t="shared" si="1"/>
        <v>5.6723496853863071E-4</v>
      </c>
      <c r="G52" s="202">
        <f t="shared" si="2"/>
        <v>0.37119572928098632</v>
      </c>
    </row>
    <row r="53" spans="1:7" ht="11.1" customHeight="1" x14ac:dyDescent="0.25">
      <c r="A53" s="95" t="s">
        <v>192</v>
      </c>
      <c r="B53" s="13" t="s">
        <v>259</v>
      </c>
      <c r="C53" s="138">
        <v>16404.741760000001</v>
      </c>
      <c r="D53" s="138">
        <v>16978.003949999998</v>
      </c>
      <c r="E53" s="201">
        <f t="shared" si="0"/>
        <v>3.4944907904481237E-2</v>
      </c>
      <c r="F53" s="218">
        <f t="shared" si="1"/>
        <v>4.0531260669931122E-3</v>
      </c>
      <c r="G53" s="202">
        <f t="shared" si="2"/>
        <v>1.4163611713632656E-2</v>
      </c>
    </row>
    <row r="54" spans="1:7" ht="11.1" customHeight="1" x14ac:dyDescent="0.25">
      <c r="A54" s="95" t="s">
        <v>239</v>
      </c>
      <c r="B54" s="13" t="s">
        <v>263</v>
      </c>
      <c r="C54" s="138">
        <v>10909.827049999998</v>
      </c>
      <c r="D54" s="138">
        <v>15830.232320000003</v>
      </c>
      <c r="E54" s="201">
        <f t="shared" si="0"/>
        <v>0.45100671600472397</v>
      </c>
      <c r="F54" s="218">
        <f t="shared" si="1"/>
        <v>2.6954953055439964E-3</v>
      </c>
      <c r="G54" s="202">
        <f t="shared" si="2"/>
        <v>0.1215686485759548</v>
      </c>
    </row>
    <row r="55" spans="1:7" ht="11.1" customHeight="1" x14ac:dyDescent="0.25">
      <c r="A55" s="95" t="s">
        <v>90</v>
      </c>
      <c r="B55" s="13" t="s">
        <v>217</v>
      </c>
      <c r="C55" s="138">
        <v>28989.863730000005</v>
      </c>
      <c r="D55" s="138">
        <v>15413.652339999999</v>
      </c>
      <c r="E55" s="201">
        <f t="shared" si="0"/>
        <v>-0.46830890674214298</v>
      </c>
      <c r="F55" s="218">
        <f t="shared" si="1"/>
        <v>7.1625371542966111E-3</v>
      </c>
      <c r="G55" s="202">
        <f t="shared" si="2"/>
        <v>-0.33542799442286259</v>
      </c>
    </row>
    <row r="56" spans="1:7" ht="11.1" customHeight="1" x14ac:dyDescent="0.25">
      <c r="A56" s="95" t="s">
        <v>197</v>
      </c>
      <c r="B56" s="13" t="s">
        <v>264</v>
      </c>
      <c r="C56" s="138">
        <v>9855.512759999996</v>
      </c>
      <c r="D56" s="138">
        <v>15021.41209</v>
      </c>
      <c r="E56" s="201">
        <f t="shared" si="0"/>
        <v>0.52416342566837759</v>
      </c>
      <c r="F56" s="218">
        <f t="shared" si="1"/>
        <v>2.4350054548581456E-3</v>
      </c>
      <c r="G56" s="202">
        <f t="shared" si="2"/>
        <v>0.12763408007396315</v>
      </c>
    </row>
    <row r="57" spans="1:7" ht="11.1" customHeight="1" x14ac:dyDescent="0.25">
      <c r="A57" s="95" t="s">
        <v>196</v>
      </c>
      <c r="B57" s="13" t="s">
        <v>265</v>
      </c>
      <c r="C57" s="138">
        <v>13280.253930000001</v>
      </c>
      <c r="D57" s="138">
        <v>14887.623659999997</v>
      </c>
      <c r="E57" s="201">
        <f t="shared" si="0"/>
        <v>0.12103456292872239</v>
      </c>
      <c r="F57" s="218">
        <f t="shared" si="1"/>
        <v>3.2811576169529855E-3</v>
      </c>
      <c r="G57" s="202">
        <f t="shared" si="2"/>
        <v>3.9713347806815291E-2</v>
      </c>
    </row>
    <row r="58" spans="1:7" ht="11.1" customHeight="1" x14ac:dyDescent="0.25">
      <c r="A58" s="118"/>
      <c r="B58" s="203" t="s">
        <v>18</v>
      </c>
      <c r="C58" s="139">
        <v>714552.18471000099</v>
      </c>
      <c r="D58" s="139">
        <v>670553.62309000036</v>
      </c>
      <c r="E58" s="204">
        <f t="shared" si="0"/>
        <v>-6.157501517941244E-2</v>
      </c>
      <c r="F58" s="219">
        <f t="shared" si="1"/>
        <v>0.17654469228749273</v>
      </c>
      <c r="G58" s="205">
        <f t="shared" si="2"/>
        <v>-1.0870742107447062</v>
      </c>
    </row>
    <row r="59" spans="1:7" ht="8.1" customHeight="1" x14ac:dyDescent="0.2">
      <c r="A59" s="8" t="s">
        <v>375</v>
      </c>
      <c r="B59" s="37"/>
      <c r="C59" s="21"/>
      <c r="D59" s="21"/>
      <c r="E59" s="21"/>
      <c r="F59" s="21"/>
      <c r="G59" s="21"/>
    </row>
    <row r="60" spans="1:7" ht="8.1" customHeight="1" x14ac:dyDescent="0.2">
      <c r="A60" s="11" t="s">
        <v>20</v>
      </c>
      <c r="B60" s="37"/>
      <c r="C60" s="21"/>
      <c r="D60" s="21"/>
      <c r="E60" s="21"/>
      <c r="F60" s="21"/>
      <c r="G60" s="21"/>
    </row>
    <row r="61" spans="1:7" ht="8.1" customHeight="1" x14ac:dyDescent="0.2">
      <c r="A61" s="11" t="s">
        <v>228</v>
      </c>
      <c r="B61" s="11"/>
      <c r="C61" s="11"/>
      <c r="D61" s="11"/>
      <c r="E61" s="11"/>
      <c r="F61" s="11"/>
      <c r="G61" s="11"/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70" priority="2">
      <formula>LEN(TRIM(C8))=0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F61"/>
  <sheetViews>
    <sheetView showGridLines="0" zoomScaleNormal="100" zoomScalePageLayoutView="120" workbookViewId="0">
      <selection sqref="A1:F62"/>
    </sheetView>
  </sheetViews>
  <sheetFormatPr baseColWidth="10" defaultColWidth="11.42578125" defaultRowHeight="13.5" x14ac:dyDescent="0.2"/>
  <cols>
    <col min="1" max="1" width="20.85546875" style="15" customWidth="1"/>
    <col min="2" max="3" width="10.85546875" style="15" customWidth="1"/>
    <col min="4" max="4" width="9.28515625" style="15" customWidth="1"/>
    <col min="5" max="5" width="11.7109375" style="15" customWidth="1"/>
    <col min="6" max="6" width="11" style="15" customWidth="1"/>
    <col min="7" max="16384" width="11.42578125" style="15"/>
  </cols>
  <sheetData>
    <row r="1" spans="1:6" ht="15" customHeight="1" x14ac:dyDescent="0.25">
      <c r="A1" s="81" t="s">
        <v>387</v>
      </c>
      <c r="B1" s="81"/>
      <c r="C1" s="81"/>
      <c r="D1" s="81"/>
      <c r="E1" s="81"/>
      <c r="F1" s="81"/>
    </row>
    <row r="2" spans="1:6" ht="11.25" customHeight="1" x14ac:dyDescent="0.25">
      <c r="A2" s="81" t="s">
        <v>389</v>
      </c>
      <c r="B2" s="81"/>
      <c r="C2" s="81"/>
      <c r="D2" s="81"/>
      <c r="E2" s="81"/>
      <c r="F2" s="81"/>
    </row>
    <row r="3" spans="1:6" ht="3" customHeight="1" x14ac:dyDescent="0.2"/>
    <row r="4" spans="1:6" s="38" customFormat="1" ht="15" customHeight="1" x14ac:dyDescent="0.25">
      <c r="A4" s="297" t="s">
        <v>344</v>
      </c>
      <c r="B4" s="290" t="s">
        <v>353</v>
      </c>
      <c r="C4" s="291"/>
      <c r="D4" s="194" t="s">
        <v>29</v>
      </c>
      <c r="E4" s="195" t="s">
        <v>388</v>
      </c>
      <c r="F4" s="295" t="s">
        <v>342</v>
      </c>
    </row>
    <row r="5" spans="1:6" s="38" customFormat="1" ht="15" customHeight="1" x14ac:dyDescent="0.25">
      <c r="A5" s="297"/>
      <c r="B5" s="167">
        <v>2023</v>
      </c>
      <c r="C5" s="168" t="s">
        <v>323</v>
      </c>
      <c r="D5" s="196" t="s">
        <v>343</v>
      </c>
      <c r="E5" s="197">
        <v>2023</v>
      </c>
      <c r="F5" s="296"/>
    </row>
    <row r="6" spans="1:6" s="38" customFormat="1" ht="14.1" customHeight="1" x14ac:dyDescent="0.25">
      <c r="A6" s="193"/>
      <c r="B6" s="248">
        <f>SUM(B8:B58)</f>
        <v>4047429.4381299973</v>
      </c>
      <c r="C6" s="248">
        <f>SUM(C8:C58)</f>
        <v>4503894.1787399985</v>
      </c>
      <c r="D6" s="242">
        <f>(C6/B6-1)</f>
        <v>0.11277892489236274</v>
      </c>
      <c r="E6" s="242">
        <f>SUM(E7:E58)</f>
        <v>1.0000000000000002</v>
      </c>
      <c r="F6" s="199">
        <f>SUM(F7:F58)</f>
        <v>11.277892489236221</v>
      </c>
    </row>
    <row r="7" spans="1:6" ht="3.95" customHeight="1" x14ac:dyDescent="0.2">
      <c r="A7" s="42"/>
      <c r="B7" s="104"/>
      <c r="C7" s="104"/>
      <c r="D7" s="243"/>
      <c r="E7" s="243"/>
      <c r="F7" s="200"/>
    </row>
    <row r="8" spans="1:6" ht="12" customHeight="1" x14ac:dyDescent="0.25">
      <c r="A8" s="13" t="s">
        <v>69</v>
      </c>
      <c r="B8" s="249">
        <v>1131485.2691699995</v>
      </c>
      <c r="C8" s="249">
        <v>1290843.4686899988</v>
      </c>
      <c r="D8" s="244">
        <f>IFERROR(((C8/B8-1)),"")</f>
        <v>0.14083983579998027</v>
      </c>
      <c r="E8" s="246">
        <f>B8/$B$6</f>
        <v>0.27955651518233038</v>
      </c>
      <c r="F8" s="202">
        <f>E8*D8*100</f>
        <v>3.9372693695094099</v>
      </c>
    </row>
    <row r="9" spans="1:6" ht="12" customHeight="1" x14ac:dyDescent="0.25">
      <c r="A9" s="13" t="s">
        <v>233</v>
      </c>
      <c r="B9" s="249">
        <v>601747.09889000049</v>
      </c>
      <c r="C9" s="249">
        <v>678574.62770999991</v>
      </c>
      <c r="D9" s="244">
        <f t="shared" ref="D9:D58" si="0">IFERROR(((C9/B9-1)),"")</f>
        <v>0.12767411585650779</v>
      </c>
      <c r="E9" s="246">
        <f t="shared" ref="E9:E58" si="1">B9/$B$6</f>
        <v>0.14867389489760224</v>
      </c>
      <c r="F9" s="202">
        <f t="shared" ref="F9:F58" si="2">E9*D9*100</f>
        <v>1.8981808081994729</v>
      </c>
    </row>
    <row r="10" spans="1:6" ht="12" customHeight="1" x14ac:dyDescent="0.25">
      <c r="A10" s="13" t="s">
        <v>70</v>
      </c>
      <c r="B10" s="249">
        <v>269367.67032999999</v>
      </c>
      <c r="C10" s="249">
        <v>356802.77549999917</v>
      </c>
      <c r="D10" s="244">
        <f t="shared" si="0"/>
        <v>0.32459390936886812</v>
      </c>
      <c r="E10" s="246">
        <f t="shared" si="1"/>
        <v>6.6552777373298413E-2</v>
      </c>
      <c r="F10" s="202">
        <f t="shared" si="2"/>
        <v>2.1602626186954881</v>
      </c>
    </row>
    <row r="11" spans="1:6" ht="12" customHeight="1" x14ac:dyDescent="0.25">
      <c r="A11" s="13" t="s">
        <v>80</v>
      </c>
      <c r="B11" s="249">
        <v>206491.69547999991</v>
      </c>
      <c r="C11" s="249">
        <v>224846.37234999938</v>
      </c>
      <c r="D11" s="244">
        <f t="shared" si="0"/>
        <v>8.8888208445057071E-2</v>
      </c>
      <c r="E11" s="246">
        <f t="shared" si="1"/>
        <v>5.1017985275959174E-2</v>
      </c>
      <c r="F11" s="202">
        <f t="shared" si="2"/>
        <v>0.45348973096563117</v>
      </c>
    </row>
    <row r="12" spans="1:6" ht="12" customHeight="1" x14ac:dyDescent="0.25">
      <c r="A12" s="13" t="s">
        <v>72</v>
      </c>
      <c r="B12" s="249">
        <v>234527.98831999957</v>
      </c>
      <c r="C12" s="249">
        <v>199769.09873000029</v>
      </c>
      <c r="D12" s="244">
        <f t="shared" si="0"/>
        <v>-0.14820785288352378</v>
      </c>
      <c r="E12" s="246">
        <f t="shared" si="1"/>
        <v>5.7944923291450075E-2</v>
      </c>
      <c r="F12" s="202">
        <f t="shared" si="2"/>
        <v>-0.85878926665263022</v>
      </c>
    </row>
    <row r="13" spans="1:6" ht="12" customHeight="1" x14ac:dyDescent="0.25">
      <c r="A13" s="13" t="s">
        <v>179</v>
      </c>
      <c r="B13" s="249">
        <v>179776.53587000002</v>
      </c>
      <c r="C13" s="249">
        <v>181472.77577000004</v>
      </c>
      <c r="D13" s="244">
        <f t="shared" si="0"/>
        <v>9.4352685782452816E-3</v>
      </c>
      <c r="E13" s="246">
        <f t="shared" si="1"/>
        <v>4.4417460172711691E-2</v>
      </c>
      <c r="F13" s="202">
        <f t="shared" si="2"/>
        <v>4.1909066629304784E-2</v>
      </c>
    </row>
    <row r="14" spans="1:6" ht="12" customHeight="1" x14ac:dyDescent="0.25">
      <c r="A14" s="13" t="s">
        <v>71</v>
      </c>
      <c r="B14" s="249">
        <v>135132.97241999995</v>
      </c>
      <c r="C14" s="249">
        <v>159763.05362000011</v>
      </c>
      <c r="D14" s="244">
        <f t="shared" si="0"/>
        <v>0.18226551787411771</v>
      </c>
      <c r="E14" s="246">
        <f t="shared" si="1"/>
        <v>3.3387357206759456E-2</v>
      </c>
      <c r="F14" s="202">
        <f t="shared" si="2"/>
        <v>0.60853639517381686</v>
      </c>
    </row>
    <row r="15" spans="1:6" ht="12" customHeight="1" x14ac:dyDescent="0.25">
      <c r="A15" s="13" t="s">
        <v>77</v>
      </c>
      <c r="B15" s="249">
        <v>177549.06138999996</v>
      </c>
      <c r="C15" s="249">
        <v>130275.99162000004</v>
      </c>
      <c r="D15" s="244">
        <f t="shared" si="0"/>
        <v>-0.26625356056465455</v>
      </c>
      <c r="E15" s="246">
        <f t="shared" si="1"/>
        <v>4.3867117167589606E-2</v>
      </c>
      <c r="F15" s="202">
        <f t="shared" si="2"/>
        <v>-1.1679776137577618</v>
      </c>
    </row>
    <row r="16" spans="1:6" ht="12" customHeight="1" x14ac:dyDescent="0.25">
      <c r="A16" s="13" t="s">
        <v>117</v>
      </c>
      <c r="B16" s="249">
        <v>109507.88935000001</v>
      </c>
      <c r="C16" s="249">
        <v>105435.72443000021</v>
      </c>
      <c r="D16" s="244">
        <f t="shared" si="0"/>
        <v>-3.7186041518750268E-2</v>
      </c>
      <c r="E16" s="246">
        <f t="shared" si="1"/>
        <v>2.7056157747519644E-2</v>
      </c>
      <c r="F16" s="202">
        <f t="shared" si="2"/>
        <v>-0.10061114053371223</v>
      </c>
    </row>
    <row r="17" spans="1:6" ht="12" customHeight="1" x14ac:dyDescent="0.25">
      <c r="A17" s="13" t="s">
        <v>84</v>
      </c>
      <c r="B17" s="249">
        <v>89011.776929999993</v>
      </c>
      <c r="C17" s="249">
        <v>105267.02815000001</v>
      </c>
      <c r="D17" s="244">
        <f t="shared" si="0"/>
        <v>0.18261910705123174</v>
      </c>
      <c r="E17" s="246">
        <f t="shared" si="1"/>
        <v>2.19921751053739E-2</v>
      </c>
      <c r="F17" s="202">
        <f t="shared" si="2"/>
        <v>0.40161913798577098</v>
      </c>
    </row>
    <row r="18" spans="1:6" ht="12" customHeight="1" x14ac:dyDescent="0.25">
      <c r="A18" s="13" t="s">
        <v>73</v>
      </c>
      <c r="B18" s="249">
        <v>76671.450409999932</v>
      </c>
      <c r="C18" s="249">
        <v>93521.922669999942</v>
      </c>
      <c r="D18" s="244">
        <f t="shared" si="0"/>
        <v>0.21977505538100894</v>
      </c>
      <c r="E18" s="246">
        <f t="shared" si="1"/>
        <v>1.8943245727200089E-2</v>
      </c>
      <c r="F18" s="202">
        <f t="shared" si="2"/>
        <v>0.41632528787914608</v>
      </c>
    </row>
    <row r="19" spans="1:6" ht="12" customHeight="1" x14ac:dyDescent="0.25">
      <c r="A19" s="13" t="s">
        <v>75</v>
      </c>
      <c r="B19" s="249">
        <v>60735.916249999937</v>
      </c>
      <c r="C19" s="249">
        <v>92691.426320000013</v>
      </c>
      <c r="D19" s="244">
        <f t="shared" si="0"/>
        <v>0.52613860204998741</v>
      </c>
      <c r="E19" s="246">
        <f t="shared" si="1"/>
        <v>1.5006046968433695E-2</v>
      </c>
      <c r="F19" s="202">
        <f t="shared" si="2"/>
        <v>0.78952605742681548</v>
      </c>
    </row>
    <row r="20" spans="1:6" ht="12" customHeight="1" x14ac:dyDescent="0.25">
      <c r="A20" s="13" t="s">
        <v>76</v>
      </c>
      <c r="B20" s="249">
        <v>82874.385129999937</v>
      </c>
      <c r="C20" s="249">
        <v>69066.430790000013</v>
      </c>
      <c r="D20" s="244">
        <f t="shared" si="0"/>
        <v>-0.16661305321710973</v>
      </c>
      <c r="E20" s="246">
        <f t="shared" si="1"/>
        <v>2.0475807273934773E-2</v>
      </c>
      <c r="F20" s="202">
        <f t="shared" si="2"/>
        <v>-0.34115367669953767</v>
      </c>
    </row>
    <row r="21" spans="1:6" ht="12" customHeight="1" x14ac:dyDescent="0.25">
      <c r="A21" s="13" t="s">
        <v>120</v>
      </c>
      <c r="B21" s="249">
        <v>48252.855399999942</v>
      </c>
      <c r="C21" s="249">
        <v>63666.970259999987</v>
      </c>
      <c r="D21" s="244">
        <f t="shared" si="0"/>
        <v>0.31944461591386086</v>
      </c>
      <c r="E21" s="246">
        <f t="shared" si="1"/>
        <v>1.1921852162614559E-2</v>
      </c>
      <c r="F21" s="202">
        <f t="shared" si="2"/>
        <v>0.38083714850682393</v>
      </c>
    </row>
    <row r="22" spans="1:6" ht="12" customHeight="1" x14ac:dyDescent="0.25">
      <c r="A22" s="13" t="s">
        <v>74</v>
      </c>
      <c r="B22" s="249">
        <v>81582.411089999994</v>
      </c>
      <c r="C22" s="249">
        <v>63563.798090000033</v>
      </c>
      <c r="D22" s="244">
        <f t="shared" si="0"/>
        <v>-0.22086394308844592</v>
      </c>
      <c r="E22" s="246">
        <f t="shared" si="1"/>
        <v>2.0156598734354436E-2</v>
      </c>
      <c r="F22" s="202">
        <f t="shared" si="2"/>
        <v>-0.44518658757210994</v>
      </c>
    </row>
    <row r="23" spans="1:6" ht="12" customHeight="1" x14ac:dyDescent="0.25">
      <c r="A23" s="13" t="s">
        <v>83</v>
      </c>
      <c r="B23" s="249">
        <v>35126.753700000001</v>
      </c>
      <c r="C23" s="249">
        <v>56273.719420000045</v>
      </c>
      <c r="D23" s="244">
        <f t="shared" si="0"/>
        <v>0.60201878888683202</v>
      </c>
      <c r="E23" s="246">
        <f t="shared" si="1"/>
        <v>8.6787809983981702E-3</v>
      </c>
      <c r="F23" s="202">
        <f t="shared" si="2"/>
        <v>0.5224789225669717</v>
      </c>
    </row>
    <row r="24" spans="1:6" ht="12" customHeight="1" x14ac:dyDescent="0.25">
      <c r="A24" s="13" t="s">
        <v>122</v>
      </c>
      <c r="B24" s="249">
        <v>12781.173600000002</v>
      </c>
      <c r="C24" s="249">
        <v>55739.862779999981</v>
      </c>
      <c r="D24" s="244">
        <f t="shared" si="0"/>
        <v>3.3610911270307735</v>
      </c>
      <c r="E24" s="246">
        <f t="shared" si="1"/>
        <v>3.1578496414517332E-3</v>
      </c>
      <c r="F24" s="202">
        <f t="shared" si="2"/>
        <v>1.061382041038073</v>
      </c>
    </row>
    <row r="25" spans="1:6" ht="12" customHeight="1" x14ac:dyDescent="0.25">
      <c r="A25" s="13" t="s">
        <v>180</v>
      </c>
      <c r="B25" s="249">
        <v>52300.857859999953</v>
      </c>
      <c r="C25" s="249">
        <v>52779.501050000013</v>
      </c>
      <c r="D25" s="244">
        <f t="shared" si="0"/>
        <v>9.151727325033665E-3</v>
      </c>
      <c r="E25" s="246">
        <f t="shared" si="1"/>
        <v>1.2921993739355741E-2</v>
      </c>
      <c r="F25" s="202">
        <f t="shared" si="2"/>
        <v>1.1825856319837588E-2</v>
      </c>
    </row>
    <row r="26" spans="1:6" ht="12" customHeight="1" x14ac:dyDescent="0.25">
      <c r="A26" s="13" t="s">
        <v>230</v>
      </c>
      <c r="B26" s="249">
        <v>24066.803979999997</v>
      </c>
      <c r="C26" s="249">
        <v>49159.336799999997</v>
      </c>
      <c r="D26" s="244">
        <f t="shared" si="0"/>
        <v>1.0426200687408436</v>
      </c>
      <c r="E26" s="246">
        <f t="shared" si="1"/>
        <v>5.9461948251084019E-3</v>
      </c>
      <c r="F26" s="202">
        <f t="shared" si="2"/>
        <v>0.61996220573009708</v>
      </c>
    </row>
    <row r="27" spans="1:6" ht="12" customHeight="1" x14ac:dyDescent="0.25">
      <c r="A27" s="13" t="s">
        <v>119</v>
      </c>
      <c r="B27" s="249">
        <v>62654.588349999991</v>
      </c>
      <c r="C27" s="249">
        <v>48146.376870000007</v>
      </c>
      <c r="D27" s="244">
        <f t="shared" si="0"/>
        <v>-0.23155864338226051</v>
      </c>
      <c r="E27" s="246">
        <f t="shared" si="1"/>
        <v>1.5480094046790302E-2</v>
      </c>
      <c r="F27" s="202">
        <f t="shared" si="2"/>
        <v>-0.35845495769045693</v>
      </c>
    </row>
    <row r="28" spans="1:6" ht="12" customHeight="1" x14ac:dyDescent="0.25">
      <c r="A28" s="13" t="s">
        <v>183</v>
      </c>
      <c r="B28" s="249">
        <v>24766.223179999986</v>
      </c>
      <c r="C28" s="249">
        <v>38331.25791</v>
      </c>
      <c r="D28" s="244">
        <f t="shared" si="0"/>
        <v>0.54772318861094993</v>
      </c>
      <c r="E28" s="246">
        <f t="shared" si="1"/>
        <v>6.1190006048487244E-3</v>
      </c>
      <c r="F28" s="202">
        <f t="shared" si="2"/>
        <v>0.33515185224000743</v>
      </c>
    </row>
    <row r="29" spans="1:6" ht="12" customHeight="1" x14ac:dyDescent="0.25">
      <c r="A29" s="13" t="s">
        <v>118</v>
      </c>
      <c r="B29" s="249">
        <v>33846.701599999993</v>
      </c>
      <c r="C29" s="249">
        <v>31360.691309999995</v>
      </c>
      <c r="D29" s="244">
        <f t="shared" si="0"/>
        <v>-7.3449115348953153E-2</v>
      </c>
      <c r="E29" s="246">
        <f t="shared" si="1"/>
        <v>8.3625180172721986E-3</v>
      </c>
      <c r="F29" s="202">
        <f t="shared" si="2"/>
        <v>-6.142195504583247E-2</v>
      </c>
    </row>
    <row r="30" spans="1:6" ht="12" customHeight="1" x14ac:dyDescent="0.25">
      <c r="A30" s="13" t="s">
        <v>181</v>
      </c>
      <c r="B30" s="249">
        <v>26622.598640000004</v>
      </c>
      <c r="C30" s="249">
        <v>31006.309149999994</v>
      </c>
      <c r="D30" s="244">
        <f t="shared" si="0"/>
        <v>0.16466125524701924</v>
      </c>
      <c r="E30" s="246">
        <f t="shared" si="1"/>
        <v>6.5776560275996408E-3</v>
      </c>
      <c r="F30" s="202">
        <f t="shared" si="2"/>
        <v>0.10830850980876791</v>
      </c>
    </row>
    <row r="31" spans="1:6" ht="12" customHeight="1" x14ac:dyDescent="0.25">
      <c r="A31" s="13" t="s">
        <v>85</v>
      </c>
      <c r="B31" s="249">
        <v>26565.227410000003</v>
      </c>
      <c r="C31" s="249">
        <v>28917.845479999996</v>
      </c>
      <c r="D31" s="244">
        <f t="shared" si="0"/>
        <v>8.856005761555763E-2</v>
      </c>
      <c r="E31" s="246">
        <f t="shared" si="1"/>
        <v>6.5634812950003474E-3</v>
      </c>
      <c r="F31" s="202">
        <f t="shared" si="2"/>
        <v>5.8126228164386562E-2</v>
      </c>
    </row>
    <row r="32" spans="1:6" ht="12" customHeight="1" x14ac:dyDescent="0.25">
      <c r="A32" s="13" t="s">
        <v>236</v>
      </c>
      <c r="B32" s="249">
        <v>17447.688260000006</v>
      </c>
      <c r="C32" s="249">
        <v>21577.565709999995</v>
      </c>
      <c r="D32" s="244">
        <f t="shared" si="0"/>
        <v>0.23670055244327171</v>
      </c>
      <c r="E32" s="246">
        <f t="shared" si="1"/>
        <v>4.3108072732853438E-3</v>
      </c>
      <c r="F32" s="202">
        <f t="shared" si="2"/>
        <v>0.10203704630631145</v>
      </c>
    </row>
    <row r="33" spans="1:6" ht="12" customHeight="1" x14ac:dyDescent="0.25">
      <c r="A33" s="13" t="s">
        <v>78</v>
      </c>
      <c r="B33" s="249">
        <v>17920.137180000002</v>
      </c>
      <c r="C33" s="249">
        <v>20660.599489999986</v>
      </c>
      <c r="D33" s="244">
        <f t="shared" si="0"/>
        <v>0.15292641359121473</v>
      </c>
      <c r="E33" s="246">
        <f t="shared" si="1"/>
        <v>4.4275354157327831E-3</v>
      </c>
      <c r="F33" s="202">
        <f t="shared" si="2"/>
        <v>6.770871121761024E-2</v>
      </c>
    </row>
    <row r="34" spans="1:6" ht="12" customHeight="1" x14ac:dyDescent="0.25">
      <c r="A34" s="13" t="s">
        <v>127</v>
      </c>
      <c r="B34" s="249">
        <v>11513.584089999997</v>
      </c>
      <c r="C34" s="249">
        <v>18019.162170000007</v>
      </c>
      <c r="D34" s="244">
        <f t="shared" si="0"/>
        <v>0.56503500813880914</v>
      </c>
      <c r="E34" s="246">
        <f t="shared" si="1"/>
        <v>2.8446657973905357E-3</v>
      </c>
      <c r="F34" s="202">
        <f t="shared" si="2"/>
        <v>0.16073357619807532</v>
      </c>
    </row>
    <row r="35" spans="1:6" ht="12" customHeight="1" x14ac:dyDescent="0.25">
      <c r="A35" s="13" t="s">
        <v>182</v>
      </c>
      <c r="B35" s="249">
        <v>28708.857399999997</v>
      </c>
      <c r="C35" s="249">
        <v>17781.370619999998</v>
      </c>
      <c r="D35" s="244">
        <f t="shared" si="0"/>
        <v>-0.38063119781283949</v>
      </c>
      <c r="E35" s="246">
        <f t="shared" si="1"/>
        <v>7.0931088086526664E-3</v>
      </c>
      <c r="F35" s="202">
        <f t="shared" si="2"/>
        <v>-0.26998585020542676</v>
      </c>
    </row>
    <row r="36" spans="1:6" ht="12" customHeight="1" x14ac:dyDescent="0.25">
      <c r="A36" s="13" t="s">
        <v>121</v>
      </c>
      <c r="B36" s="249">
        <v>12410.600269999999</v>
      </c>
      <c r="C36" s="249">
        <v>15684.588549999999</v>
      </c>
      <c r="D36" s="244">
        <f t="shared" si="0"/>
        <v>0.26380579575302043</v>
      </c>
      <c r="E36" s="246">
        <f t="shared" si="1"/>
        <v>3.0662919415178178E-3</v>
      </c>
      <c r="F36" s="202">
        <f t="shared" si="2"/>
        <v>8.0890558564318191E-2</v>
      </c>
    </row>
    <row r="37" spans="1:6" ht="12" customHeight="1" x14ac:dyDescent="0.25">
      <c r="A37" s="13" t="s">
        <v>86</v>
      </c>
      <c r="B37" s="249">
        <v>18610.545109999985</v>
      </c>
      <c r="C37" s="249">
        <v>14704.232040000001</v>
      </c>
      <c r="D37" s="244">
        <f t="shared" si="0"/>
        <v>-0.20989783195017797</v>
      </c>
      <c r="E37" s="246">
        <f t="shared" si="1"/>
        <v>4.5981147774125175E-3</v>
      </c>
      <c r="F37" s="202">
        <f t="shared" si="2"/>
        <v>-9.6513432283696257E-2</v>
      </c>
    </row>
    <row r="38" spans="1:6" ht="12" customHeight="1" x14ac:dyDescent="0.25">
      <c r="A38" s="13" t="s">
        <v>126</v>
      </c>
      <c r="B38" s="249">
        <v>10236.469130000001</v>
      </c>
      <c r="C38" s="249">
        <v>9551.1463699999986</v>
      </c>
      <c r="D38" s="244">
        <f t="shared" si="0"/>
        <v>-6.6949135614694399E-2</v>
      </c>
      <c r="E38" s="246">
        <f t="shared" si="1"/>
        <v>2.529128496611785E-3</v>
      </c>
      <c r="F38" s="202">
        <f t="shared" si="2"/>
        <v>-1.6932296670665058E-2</v>
      </c>
    </row>
    <row r="39" spans="1:6" ht="12" customHeight="1" x14ac:dyDescent="0.25">
      <c r="A39" s="13" t="s">
        <v>124</v>
      </c>
      <c r="B39" s="249">
        <v>6533.6990499999993</v>
      </c>
      <c r="C39" s="249">
        <v>9544.9761500000004</v>
      </c>
      <c r="D39" s="244">
        <f t="shared" si="0"/>
        <v>0.46088396128376941</v>
      </c>
      <c r="E39" s="246">
        <f t="shared" si="1"/>
        <v>1.6142836212158188E-3</v>
      </c>
      <c r="F39" s="202">
        <f t="shared" si="2"/>
        <v>7.4399742998145446E-2</v>
      </c>
    </row>
    <row r="40" spans="1:6" ht="12" customHeight="1" x14ac:dyDescent="0.25">
      <c r="A40" s="13" t="s">
        <v>125</v>
      </c>
      <c r="B40" s="249">
        <v>6568.9394100000009</v>
      </c>
      <c r="C40" s="249">
        <v>9537.5224699999962</v>
      </c>
      <c r="D40" s="244">
        <f t="shared" si="0"/>
        <v>0.45191207814778656</v>
      </c>
      <c r="E40" s="246">
        <f t="shared" si="1"/>
        <v>1.6229904709679133E-3</v>
      </c>
      <c r="F40" s="202">
        <f t="shared" si="2"/>
        <v>7.3344899654916446E-2</v>
      </c>
    </row>
    <row r="41" spans="1:6" ht="12" customHeight="1" x14ac:dyDescent="0.25">
      <c r="A41" s="13" t="s">
        <v>232</v>
      </c>
      <c r="B41" s="249">
        <v>6521.0300899999993</v>
      </c>
      <c r="C41" s="249">
        <v>9357.3624199999995</v>
      </c>
      <c r="D41" s="244">
        <f t="shared" si="0"/>
        <v>0.43495157833261899</v>
      </c>
      <c r="E41" s="246">
        <f t="shared" si="1"/>
        <v>1.6111534962331205E-3</v>
      </c>
      <c r="F41" s="202">
        <f t="shared" si="2"/>
        <v>7.0077375612271314E-2</v>
      </c>
    </row>
    <row r="42" spans="1:6" ht="12" customHeight="1" x14ac:dyDescent="0.25">
      <c r="A42" s="13" t="s">
        <v>231</v>
      </c>
      <c r="B42" s="249">
        <v>3589.2000400000006</v>
      </c>
      <c r="C42" s="249">
        <v>9018.5910400000012</v>
      </c>
      <c r="D42" s="244">
        <f t="shared" si="0"/>
        <v>1.5127022566287498</v>
      </c>
      <c r="E42" s="246">
        <f t="shared" si="1"/>
        <v>8.8678508047277803E-4</v>
      </c>
      <c r="F42" s="202">
        <f t="shared" si="2"/>
        <v>0.13414417923758787</v>
      </c>
    </row>
    <row r="43" spans="1:6" ht="12" customHeight="1" x14ac:dyDescent="0.25">
      <c r="A43" s="13" t="s">
        <v>129</v>
      </c>
      <c r="B43" s="249">
        <v>6864.6057799999953</v>
      </c>
      <c r="C43" s="249">
        <v>8829.4338900000002</v>
      </c>
      <c r="D43" s="244">
        <f t="shared" si="0"/>
        <v>0.28622592075491426</v>
      </c>
      <c r="E43" s="246">
        <f t="shared" si="1"/>
        <v>1.6960408785215528E-3</v>
      </c>
      <c r="F43" s="202">
        <f t="shared" si="2"/>
        <v>4.8545086209280511E-2</v>
      </c>
    </row>
    <row r="44" spans="1:6" ht="12" customHeight="1" x14ac:dyDescent="0.25">
      <c r="A44" s="13" t="s">
        <v>190</v>
      </c>
      <c r="B44" s="249">
        <v>4325.727890000001</v>
      </c>
      <c r="C44" s="249">
        <v>8817.3156800000015</v>
      </c>
      <c r="D44" s="244">
        <f t="shared" si="0"/>
        <v>1.0383426568239362</v>
      </c>
      <c r="E44" s="246">
        <f t="shared" si="1"/>
        <v>1.0687593091180815E-3</v>
      </c>
      <c r="F44" s="202">
        <f t="shared" si="2"/>
        <v>0.11097383805349832</v>
      </c>
    </row>
    <row r="45" spans="1:6" ht="12" customHeight="1" x14ac:dyDescent="0.25">
      <c r="A45" s="13" t="s">
        <v>128</v>
      </c>
      <c r="B45" s="249">
        <v>8783.3262699999996</v>
      </c>
      <c r="C45" s="249">
        <v>7882.5359699999963</v>
      </c>
      <c r="D45" s="244">
        <f t="shared" si="0"/>
        <v>-0.10255685287209571</v>
      </c>
      <c r="E45" s="246">
        <f t="shared" si="1"/>
        <v>2.1700999126146822E-3</v>
      </c>
      <c r="F45" s="202">
        <f t="shared" si="2"/>
        <v>-2.2255861745577171E-2</v>
      </c>
    </row>
    <row r="46" spans="1:6" ht="12" customHeight="1" x14ac:dyDescent="0.25">
      <c r="A46" s="13" t="s">
        <v>332</v>
      </c>
      <c r="B46" s="249">
        <v>3883.3255799999997</v>
      </c>
      <c r="C46" s="249">
        <v>7719.9418600000017</v>
      </c>
      <c r="D46" s="244">
        <f t="shared" si="0"/>
        <v>0.98797183006221245</v>
      </c>
      <c r="E46" s="246">
        <f t="shared" si="1"/>
        <v>9.5945479454588904E-4</v>
      </c>
      <c r="F46" s="202">
        <f t="shared" si="2"/>
        <v>9.4791430922946604E-2</v>
      </c>
    </row>
    <row r="47" spans="1:6" ht="12" customHeight="1" x14ac:dyDescent="0.25">
      <c r="A47" s="13" t="s">
        <v>316</v>
      </c>
      <c r="B47" s="249">
        <v>2290.4628600000001</v>
      </c>
      <c r="C47" s="249">
        <v>7283.8443699999971</v>
      </c>
      <c r="D47" s="244">
        <f t="shared" si="0"/>
        <v>2.1800753014611192</v>
      </c>
      <c r="E47" s="246">
        <f t="shared" si="1"/>
        <v>5.6590556920449865E-4</v>
      </c>
      <c r="F47" s="202">
        <f t="shared" si="2"/>
        <v>0.12337167543820236</v>
      </c>
    </row>
    <row r="48" spans="1:6" ht="12" customHeight="1" x14ac:dyDescent="0.25">
      <c r="A48" s="13" t="s">
        <v>81</v>
      </c>
      <c r="B48" s="249">
        <v>4253.9067100000002</v>
      </c>
      <c r="C48" s="249">
        <v>6546.1133000000018</v>
      </c>
      <c r="D48" s="244">
        <f t="shared" si="0"/>
        <v>0.53884740457789726</v>
      </c>
      <c r="E48" s="246">
        <f t="shared" si="1"/>
        <v>1.0510144216289044E-3</v>
      </c>
      <c r="F48" s="202">
        <f t="shared" si="2"/>
        <v>5.6633639326867498E-2</v>
      </c>
    </row>
    <row r="49" spans="1:6" ht="12" customHeight="1" x14ac:dyDescent="0.25">
      <c r="A49" s="13" t="s">
        <v>202</v>
      </c>
      <c r="B49" s="249">
        <v>7595.1829600000001</v>
      </c>
      <c r="C49" s="249">
        <v>6476.8720700000003</v>
      </c>
      <c r="D49" s="244">
        <f t="shared" si="0"/>
        <v>-0.14723949322742846</v>
      </c>
      <c r="E49" s="246">
        <f t="shared" si="1"/>
        <v>1.8765448727647599E-3</v>
      </c>
      <c r="F49" s="202">
        <f t="shared" si="2"/>
        <v>-2.7630151608441247E-2</v>
      </c>
    </row>
    <row r="50" spans="1:6" ht="12" customHeight="1" x14ac:dyDescent="0.25">
      <c r="A50" s="13" t="s">
        <v>130</v>
      </c>
      <c r="B50" s="249">
        <v>5628.1690300000009</v>
      </c>
      <c r="C50" s="249">
        <v>5520.8245399999987</v>
      </c>
      <c r="D50" s="244">
        <f t="shared" si="0"/>
        <v>-1.9072719640760738E-2</v>
      </c>
      <c r="E50" s="246">
        <f t="shared" si="1"/>
        <v>1.3905539592557641E-3</v>
      </c>
      <c r="F50" s="202">
        <f t="shared" si="2"/>
        <v>-2.6521645810235021E-3</v>
      </c>
    </row>
    <row r="51" spans="1:6" ht="12" customHeight="1" x14ac:dyDescent="0.25">
      <c r="A51" s="13" t="s">
        <v>131</v>
      </c>
      <c r="B51" s="249">
        <v>4495.25954</v>
      </c>
      <c r="C51" s="249">
        <v>5169.0153999999993</v>
      </c>
      <c r="D51" s="244">
        <f t="shared" si="0"/>
        <v>0.14988141485597062</v>
      </c>
      <c r="E51" s="246">
        <f t="shared" si="1"/>
        <v>1.110645561266884E-3</v>
      </c>
      <c r="F51" s="202">
        <f t="shared" si="2"/>
        <v>1.6646512812618416E-2</v>
      </c>
    </row>
    <row r="52" spans="1:6" ht="12" customHeight="1" x14ac:dyDescent="0.25">
      <c r="A52" s="13" t="s">
        <v>123</v>
      </c>
      <c r="B52" s="249">
        <v>9341.7844999999998</v>
      </c>
      <c r="C52" s="249">
        <v>5129.593249999999</v>
      </c>
      <c r="D52" s="244">
        <f>IFERROR(((C52/B52-1)),"")</f>
        <v>-0.45089792533749851</v>
      </c>
      <c r="E52" s="246">
        <f t="shared" si="1"/>
        <v>2.3080784094697184E-3</v>
      </c>
      <c r="F52" s="202">
        <f t="shared" si="2"/>
        <v>-0.10407077663461693</v>
      </c>
    </row>
    <row r="53" spans="1:6" ht="12" customHeight="1" x14ac:dyDescent="0.25">
      <c r="A53" s="13" t="s">
        <v>137</v>
      </c>
      <c r="B53" s="249">
        <v>3394.0321000000008</v>
      </c>
      <c r="C53" s="249">
        <v>5104.552819999999</v>
      </c>
      <c r="D53" s="244">
        <f t="shared" si="0"/>
        <v>0.50397894586795378</v>
      </c>
      <c r="E53" s="246">
        <f t="shared" si="1"/>
        <v>8.3856485996408603E-4</v>
      </c>
      <c r="F53" s="202">
        <f t="shared" si="2"/>
        <v>4.2261903416660834E-2</v>
      </c>
    </row>
    <row r="54" spans="1:6" ht="12" customHeight="1" x14ac:dyDescent="0.25">
      <c r="A54" s="13" t="s">
        <v>133</v>
      </c>
      <c r="B54" s="249">
        <v>4202.3468699999994</v>
      </c>
      <c r="C54" s="249">
        <v>4767.1017399999992</v>
      </c>
      <c r="D54" s="244">
        <f t="shared" si="0"/>
        <v>0.13439035078986716</v>
      </c>
      <c r="E54" s="246">
        <f t="shared" si="1"/>
        <v>1.0382755114667489E-3</v>
      </c>
      <c r="F54" s="202">
        <f t="shared" si="2"/>
        <v>1.3953421020254514E-2</v>
      </c>
    </row>
    <row r="55" spans="1:6" ht="12" customHeight="1" x14ac:dyDescent="0.25">
      <c r="A55" s="13" t="s">
        <v>141</v>
      </c>
      <c r="B55" s="249">
        <v>1453.09203</v>
      </c>
      <c r="C55" s="249">
        <v>4403.7882200000004</v>
      </c>
      <c r="D55" s="244">
        <f t="shared" si="0"/>
        <v>2.0306326984671439</v>
      </c>
      <c r="E55" s="246">
        <f t="shared" si="1"/>
        <v>3.5901602540879896E-4</v>
      </c>
      <c r="F55" s="202">
        <f t="shared" si="2"/>
        <v>7.2902968046881803E-2</v>
      </c>
    </row>
    <row r="56" spans="1:6" ht="12" customHeight="1" x14ac:dyDescent="0.25">
      <c r="A56" s="13" t="s">
        <v>79</v>
      </c>
      <c r="B56" s="249">
        <v>5618.6473400000004</v>
      </c>
      <c r="C56" s="249">
        <v>4081.3350800000003</v>
      </c>
      <c r="D56" s="244">
        <f t="shared" si="0"/>
        <v>-0.2736089608357587</v>
      </c>
      <c r="E56" s="246">
        <f t="shared" si="1"/>
        <v>1.3882014315229028E-3</v>
      </c>
      <c r="F56" s="202">
        <f t="shared" si="2"/>
        <v>-3.7982435110969409E-2</v>
      </c>
    </row>
    <row r="57" spans="1:6" ht="12" customHeight="1" x14ac:dyDescent="0.25">
      <c r="A57" s="13" t="s">
        <v>347</v>
      </c>
      <c r="B57" s="249">
        <v>1208.27126</v>
      </c>
      <c r="C57" s="249">
        <v>3481.2536899999996</v>
      </c>
      <c r="D57" s="244">
        <f t="shared" si="0"/>
        <v>1.8811855460337603</v>
      </c>
      <c r="E57" s="246">
        <f t="shared" si="1"/>
        <v>2.9852806045662609E-4</v>
      </c>
      <c r="F57" s="202">
        <f t="shared" si="2"/>
        <v>5.6158667241649758E-2</v>
      </c>
    </row>
    <row r="58" spans="1:6" ht="12" customHeight="1" x14ac:dyDescent="0.25">
      <c r="A58" s="203" t="s">
        <v>18</v>
      </c>
      <c r="B58" s="250">
        <v>50584.642629999995</v>
      </c>
      <c r="C58" s="250">
        <v>49967.174359999983</v>
      </c>
      <c r="D58" s="245">
        <f t="shared" si="0"/>
        <v>-1.2206635016015932E-2</v>
      </c>
      <c r="E58" s="247">
        <f t="shared" si="1"/>
        <v>1.249796776034006E-2</v>
      </c>
      <c r="F58" s="205">
        <f t="shared" si="2"/>
        <v>-1.525581308924052E-2</v>
      </c>
    </row>
    <row r="59" spans="1:6" ht="8.1" customHeight="1" x14ac:dyDescent="0.2">
      <c r="A59" s="8" t="s">
        <v>375</v>
      </c>
      <c r="B59" s="21"/>
      <c r="C59" s="21"/>
      <c r="D59" s="21"/>
      <c r="E59" s="21"/>
      <c r="F59" s="21"/>
    </row>
    <row r="60" spans="1:6" ht="8.1" customHeight="1" x14ac:dyDescent="0.2">
      <c r="A60" s="11" t="s">
        <v>20</v>
      </c>
      <c r="B60" s="21"/>
      <c r="C60" s="21"/>
      <c r="D60" s="21"/>
      <c r="E60" s="21"/>
      <c r="F60" s="21"/>
    </row>
    <row r="61" spans="1:6" ht="8.1" customHeight="1" x14ac:dyDescent="0.2">
      <c r="A61" s="11" t="s">
        <v>228</v>
      </c>
      <c r="B61" s="11"/>
      <c r="C61" s="11"/>
      <c r="D61" s="11"/>
      <c r="E61" s="11"/>
      <c r="F61" s="11"/>
    </row>
  </sheetData>
  <mergeCells count="3">
    <mergeCell ref="A4:A5"/>
    <mergeCell ref="B4:C4"/>
    <mergeCell ref="F4:F5"/>
  </mergeCells>
  <phoneticPr fontId="11" type="noConversion"/>
  <conditionalFormatting sqref="B8:F58">
    <cfRule type="containsBlanks" dxfId="69" priority="3">
      <formula>LEN(TRIM(B8))=0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J512"/>
  <sheetViews>
    <sheetView showGridLines="0" zoomScaleNormal="100" zoomScalePageLayoutView="150" workbookViewId="0">
      <selection sqref="A1:H60"/>
    </sheetView>
  </sheetViews>
  <sheetFormatPr baseColWidth="10" defaultColWidth="11.42578125" defaultRowHeight="13.5" x14ac:dyDescent="0.25"/>
  <cols>
    <col min="1" max="1" width="14.85546875" style="23" customWidth="1"/>
    <col min="2" max="3" width="7.7109375" style="23" customWidth="1"/>
    <col min="4" max="4" width="8.85546875" style="23" customWidth="1"/>
    <col min="5" max="6" width="8.140625" style="23" customWidth="1"/>
    <col min="7" max="7" width="8" style="23" customWidth="1"/>
    <col min="8" max="8" width="7.42578125" style="23" customWidth="1"/>
    <col min="9" max="16384" width="11.42578125" style="23"/>
  </cols>
  <sheetData>
    <row r="1" spans="1:10" ht="15" customHeight="1" x14ac:dyDescent="0.25">
      <c r="A1" s="81" t="s">
        <v>386</v>
      </c>
      <c r="B1" s="46"/>
      <c r="C1" s="46"/>
      <c r="D1" s="46"/>
      <c r="E1" s="46"/>
      <c r="F1" s="46"/>
    </row>
    <row r="2" spans="1:10" ht="5.0999999999999996" customHeight="1" x14ac:dyDescent="0.25"/>
    <row r="3" spans="1:10" ht="14.1" customHeight="1" x14ac:dyDescent="0.25">
      <c r="A3" s="297" t="s">
        <v>8</v>
      </c>
      <c r="B3" s="297" t="s">
        <v>14</v>
      </c>
      <c r="C3" s="297"/>
      <c r="D3" s="297"/>
      <c r="E3" s="297" t="s">
        <v>55</v>
      </c>
      <c r="F3" s="297"/>
      <c r="G3" s="297"/>
      <c r="H3" s="297"/>
    </row>
    <row r="4" spans="1:10" ht="25.5" x14ac:dyDescent="0.25">
      <c r="A4" s="297"/>
      <c r="B4" s="167">
        <v>2023</v>
      </c>
      <c r="C4" s="168" t="s">
        <v>323</v>
      </c>
      <c r="D4" s="178" t="s">
        <v>329</v>
      </c>
      <c r="E4" s="167">
        <v>2023</v>
      </c>
      <c r="F4" s="168" t="s">
        <v>323</v>
      </c>
      <c r="G4" s="178" t="s">
        <v>329</v>
      </c>
      <c r="H4" s="178" t="s">
        <v>333</v>
      </c>
    </row>
    <row r="5" spans="1:10" ht="15" customHeight="1" x14ac:dyDescent="0.25">
      <c r="A5" s="298" t="s">
        <v>44</v>
      </c>
      <c r="B5" s="298"/>
      <c r="C5" s="298"/>
      <c r="D5" s="298"/>
      <c r="E5" s="179">
        <f>SUM($E$7:$E$57)</f>
        <v>4047429.4381299978</v>
      </c>
      <c r="F5" s="179">
        <f>SUM($F$7:$F$57)</f>
        <v>4503894.1787399994</v>
      </c>
      <c r="G5" s="180">
        <f>(F5/E5-1)*100</f>
        <v>11.277892489236297</v>
      </c>
      <c r="H5" s="212">
        <f>SUM($H$7:$H$57)</f>
        <v>0.99999999999999989</v>
      </c>
      <c r="I5" s="5"/>
      <c r="J5" s="5"/>
    </row>
    <row r="6" spans="1:10" ht="3" customHeight="1" x14ac:dyDescent="0.25">
      <c r="A6" s="105"/>
      <c r="B6" s="70"/>
      <c r="C6" s="70"/>
      <c r="D6" s="70"/>
      <c r="E6" s="107"/>
      <c r="F6" s="107"/>
      <c r="G6" s="106"/>
      <c r="H6" s="106"/>
      <c r="I6" s="5"/>
      <c r="J6" s="5"/>
    </row>
    <row r="7" spans="1:10" ht="12" customHeight="1" x14ac:dyDescent="0.25">
      <c r="A7" s="3" t="s">
        <v>69</v>
      </c>
      <c r="B7" s="138">
        <v>506321.10680100019</v>
      </c>
      <c r="C7" s="138">
        <v>418782.75925700075</v>
      </c>
      <c r="D7" s="210">
        <f>IFERROR(((C7/B7-1)),"")</f>
        <v>-0.1728909705089674</v>
      </c>
      <c r="E7" s="71">
        <v>1131485.2691699995</v>
      </c>
      <c r="F7" s="71">
        <v>1290843.4686899988</v>
      </c>
      <c r="G7" s="206">
        <f>IFERROR(((F7/E7-1)),"")</f>
        <v>0.14083983579998027</v>
      </c>
      <c r="H7" s="206">
        <f>(F7/$F$5)</f>
        <v>0.28660608297220752</v>
      </c>
    </row>
    <row r="8" spans="1:10" ht="12" customHeight="1" x14ac:dyDescent="0.25">
      <c r="A8" s="3" t="s">
        <v>233</v>
      </c>
      <c r="B8" s="138">
        <v>364705.55486999836</v>
      </c>
      <c r="C8" s="138">
        <v>294529.71203899925</v>
      </c>
      <c r="D8" s="210">
        <f t="shared" ref="D8:D57" si="0">IFERROR(((C8/B8-1)),"")</f>
        <v>-0.1924178063479558</v>
      </c>
      <c r="E8" s="71">
        <v>601747.09889000049</v>
      </c>
      <c r="F8" s="71">
        <v>678574.62770999991</v>
      </c>
      <c r="G8" s="206">
        <f t="shared" ref="G8:G57" si="1">IFERROR(((F8/E8-1)),"")</f>
        <v>0.12767411585650779</v>
      </c>
      <c r="H8" s="206">
        <f t="shared" ref="H8:H57" si="2">(F8/$F$5)</f>
        <v>0.15066398116392615</v>
      </c>
    </row>
    <row r="9" spans="1:10" ht="12" customHeight="1" x14ac:dyDescent="0.25">
      <c r="A9" s="3" t="s">
        <v>70</v>
      </c>
      <c r="B9" s="138">
        <v>153390.28185000014</v>
      </c>
      <c r="C9" s="138">
        <v>143990.49912899995</v>
      </c>
      <c r="D9" s="210">
        <f t="shared" si="0"/>
        <v>-6.1280171127087502E-2</v>
      </c>
      <c r="E9" s="71">
        <v>269367.67032999999</v>
      </c>
      <c r="F9" s="71">
        <v>356802.77549999917</v>
      </c>
      <c r="G9" s="206">
        <f t="shared" si="1"/>
        <v>0.32459390936886812</v>
      </c>
      <c r="H9" s="206">
        <f t="shared" si="2"/>
        <v>7.9220949991284567E-2</v>
      </c>
    </row>
    <row r="10" spans="1:10" ht="12" customHeight="1" x14ac:dyDescent="0.25">
      <c r="A10" s="3" t="s">
        <v>72</v>
      </c>
      <c r="B10" s="138">
        <v>235680.09359799992</v>
      </c>
      <c r="C10" s="138">
        <v>201817.5349279998</v>
      </c>
      <c r="D10" s="210">
        <f t="shared" si="0"/>
        <v>-0.14368018169476615</v>
      </c>
      <c r="E10" s="71">
        <v>234527.98831999957</v>
      </c>
      <c r="F10" s="71">
        <v>199769.09873000029</v>
      </c>
      <c r="G10" s="206">
        <f t="shared" si="1"/>
        <v>-0.14820785288352378</v>
      </c>
      <c r="H10" s="206">
        <f t="shared" si="2"/>
        <v>4.4354749645980206E-2</v>
      </c>
    </row>
    <row r="11" spans="1:10" ht="12" customHeight="1" x14ac:dyDescent="0.25">
      <c r="A11" s="3" t="s">
        <v>80</v>
      </c>
      <c r="B11" s="138">
        <v>156636.92727300007</v>
      </c>
      <c r="C11" s="138">
        <v>151540.87691699972</v>
      </c>
      <c r="D11" s="210">
        <f t="shared" si="0"/>
        <v>-3.2534156821900084E-2</v>
      </c>
      <c r="E11" s="71">
        <v>206491.69547999991</v>
      </c>
      <c r="F11" s="71">
        <v>224846.37234999938</v>
      </c>
      <c r="G11" s="206">
        <f t="shared" si="1"/>
        <v>8.8888208445057071E-2</v>
      </c>
      <c r="H11" s="206">
        <f t="shared" si="2"/>
        <v>4.992265879854707E-2</v>
      </c>
    </row>
    <row r="12" spans="1:10" ht="12" customHeight="1" x14ac:dyDescent="0.25">
      <c r="A12" s="3" t="s">
        <v>179</v>
      </c>
      <c r="B12" s="138">
        <v>91883.130763999929</v>
      </c>
      <c r="C12" s="138">
        <v>73104.10946400011</v>
      </c>
      <c r="D12" s="210">
        <f t="shared" si="0"/>
        <v>-0.20437942355527017</v>
      </c>
      <c r="E12" s="71">
        <v>179776.53587000002</v>
      </c>
      <c r="F12" s="71">
        <v>181472.77577000004</v>
      </c>
      <c r="G12" s="206">
        <f t="shared" si="1"/>
        <v>9.4352685782452816E-3</v>
      </c>
      <c r="H12" s="206">
        <f t="shared" si="2"/>
        <v>4.0292415533787811E-2</v>
      </c>
    </row>
    <row r="13" spans="1:10" ht="12" customHeight="1" x14ac:dyDescent="0.25">
      <c r="A13" s="3" t="s">
        <v>77</v>
      </c>
      <c r="B13" s="138">
        <v>99428.960993999892</v>
      </c>
      <c r="C13" s="138">
        <v>67435.535099999892</v>
      </c>
      <c r="D13" s="210">
        <f t="shared" si="0"/>
        <v>-0.32177170086219309</v>
      </c>
      <c r="E13" s="71">
        <v>177549.06138999996</v>
      </c>
      <c r="F13" s="71">
        <v>130275.99162000004</v>
      </c>
      <c r="G13" s="206">
        <f t="shared" si="1"/>
        <v>-0.26625356056465455</v>
      </c>
      <c r="H13" s="206">
        <f t="shared" si="2"/>
        <v>2.8925189280633985E-2</v>
      </c>
    </row>
    <row r="14" spans="1:10" ht="12" customHeight="1" x14ac:dyDescent="0.25">
      <c r="A14" s="3" t="s">
        <v>71</v>
      </c>
      <c r="B14" s="138">
        <v>69581.822947999943</v>
      </c>
      <c r="C14" s="138">
        <v>51938.708446000033</v>
      </c>
      <c r="D14" s="210">
        <f t="shared" si="0"/>
        <v>-0.25355924513769934</v>
      </c>
      <c r="E14" s="71">
        <v>135132.97241999995</v>
      </c>
      <c r="F14" s="71">
        <v>159763.05362000011</v>
      </c>
      <c r="G14" s="206">
        <f t="shared" si="1"/>
        <v>0.18226551787411771</v>
      </c>
      <c r="H14" s="206">
        <f t="shared" si="2"/>
        <v>3.5472204114861135E-2</v>
      </c>
    </row>
    <row r="15" spans="1:10" ht="12" customHeight="1" x14ac:dyDescent="0.25">
      <c r="A15" s="3" t="s">
        <v>117</v>
      </c>
      <c r="B15" s="138">
        <v>93822.586935000028</v>
      </c>
      <c r="C15" s="138">
        <v>75027.726893999978</v>
      </c>
      <c r="D15" s="210">
        <f t="shared" si="0"/>
        <v>-0.20032340457656606</v>
      </c>
      <c r="E15" s="71">
        <v>109507.88935000001</v>
      </c>
      <c r="F15" s="71">
        <v>105435.72443000021</v>
      </c>
      <c r="G15" s="206">
        <f t="shared" si="1"/>
        <v>-3.7186041518750268E-2</v>
      </c>
      <c r="H15" s="206">
        <f t="shared" si="2"/>
        <v>2.3409902685479322E-2</v>
      </c>
    </row>
    <row r="16" spans="1:10" ht="12" customHeight="1" x14ac:dyDescent="0.25">
      <c r="A16" s="3" t="s">
        <v>84</v>
      </c>
      <c r="B16" s="138">
        <v>48220.088156999889</v>
      </c>
      <c r="C16" s="138">
        <v>35916.903993999964</v>
      </c>
      <c r="D16" s="210">
        <f t="shared" si="0"/>
        <v>-0.25514644691112887</v>
      </c>
      <c r="E16" s="71">
        <v>89011.776929999993</v>
      </c>
      <c r="F16" s="71">
        <v>105267.02815000001</v>
      </c>
      <c r="G16" s="206">
        <f t="shared" si="1"/>
        <v>0.18261910705123174</v>
      </c>
      <c r="H16" s="206">
        <f t="shared" si="2"/>
        <v>2.3372447036366498E-2</v>
      </c>
    </row>
    <row r="17" spans="1:8" ht="12" customHeight="1" x14ac:dyDescent="0.25">
      <c r="A17" s="3" t="s">
        <v>76</v>
      </c>
      <c r="B17" s="138">
        <v>32051.153148000001</v>
      </c>
      <c r="C17" s="138">
        <v>24507.521022000004</v>
      </c>
      <c r="D17" s="210">
        <f t="shared" si="0"/>
        <v>-0.2353622689070306</v>
      </c>
      <c r="E17" s="71">
        <v>82874.385129999937</v>
      </c>
      <c r="F17" s="71">
        <v>69066.430790000013</v>
      </c>
      <c r="G17" s="206">
        <f t="shared" si="1"/>
        <v>-0.16661305321710973</v>
      </c>
      <c r="H17" s="206">
        <f t="shared" si="2"/>
        <v>1.5334825386444116E-2</v>
      </c>
    </row>
    <row r="18" spans="1:8" ht="12" customHeight="1" x14ac:dyDescent="0.25">
      <c r="A18" s="3" t="s">
        <v>74</v>
      </c>
      <c r="B18" s="138">
        <v>32299.582880999995</v>
      </c>
      <c r="C18" s="138">
        <v>21085.43280000001</v>
      </c>
      <c r="D18" s="210">
        <f t="shared" si="0"/>
        <v>-0.34719179260970057</v>
      </c>
      <c r="E18" s="71">
        <v>81582.411089999994</v>
      </c>
      <c r="F18" s="71">
        <v>63563.798090000033</v>
      </c>
      <c r="G18" s="206">
        <f t="shared" si="1"/>
        <v>-0.22086394308844592</v>
      </c>
      <c r="H18" s="206">
        <f t="shared" si="2"/>
        <v>1.411307538930289E-2</v>
      </c>
    </row>
    <row r="19" spans="1:8" ht="12" customHeight="1" x14ac:dyDescent="0.25">
      <c r="A19" s="3" t="s">
        <v>73</v>
      </c>
      <c r="B19" s="138">
        <v>26111.632540000006</v>
      </c>
      <c r="C19" s="138">
        <v>27221.183552000006</v>
      </c>
      <c r="D19" s="210">
        <f t="shared" si="0"/>
        <v>4.2492594451928545E-2</v>
      </c>
      <c r="E19" s="71">
        <v>76671.450409999932</v>
      </c>
      <c r="F19" s="71">
        <v>93521.922669999942</v>
      </c>
      <c r="G19" s="206">
        <f t="shared" si="1"/>
        <v>0.21977505538100894</v>
      </c>
      <c r="H19" s="206">
        <f t="shared" si="2"/>
        <v>2.0764680287440378E-2</v>
      </c>
    </row>
    <row r="20" spans="1:8" ht="12" customHeight="1" x14ac:dyDescent="0.25">
      <c r="A20" s="3" t="s">
        <v>119</v>
      </c>
      <c r="B20" s="138">
        <v>21648.474198999997</v>
      </c>
      <c r="C20" s="138">
        <v>15245.593065000019</v>
      </c>
      <c r="D20" s="210">
        <f t="shared" si="0"/>
        <v>-0.29576593136045326</v>
      </c>
      <c r="E20" s="71">
        <v>62654.588349999991</v>
      </c>
      <c r="F20" s="71">
        <v>48146.376870000007</v>
      </c>
      <c r="G20" s="206">
        <f t="shared" si="1"/>
        <v>-0.23155864338226051</v>
      </c>
      <c r="H20" s="206">
        <f t="shared" si="2"/>
        <v>1.0689944070459787E-2</v>
      </c>
    </row>
    <row r="21" spans="1:8" ht="12" customHeight="1" x14ac:dyDescent="0.25">
      <c r="A21" s="3" t="s">
        <v>75</v>
      </c>
      <c r="B21" s="138">
        <v>32337.800694000012</v>
      </c>
      <c r="C21" s="138">
        <v>28109.251057000023</v>
      </c>
      <c r="D21" s="210">
        <f t="shared" si="0"/>
        <v>-0.13076181886990723</v>
      </c>
      <c r="E21" s="71">
        <v>60735.916249999937</v>
      </c>
      <c r="F21" s="71">
        <v>92691.426320000013</v>
      </c>
      <c r="G21" s="206">
        <f t="shared" si="1"/>
        <v>0.52613860204998741</v>
      </c>
      <c r="H21" s="206">
        <f t="shared" si="2"/>
        <v>2.0580285113610548E-2</v>
      </c>
    </row>
    <row r="22" spans="1:8" ht="12" customHeight="1" x14ac:dyDescent="0.25">
      <c r="A22" s="3" t="s">
        <v>180</v>
      </c>
      <c r="B22" s="138">
        <v>22785.364652999997</v>
      </c>
      <c r="C22" s="138">
        <v>19479.546392000004</v>
      </c>
      <c r="D22" s="210">
        <f t="shared" si="0"/>
        <v>-0.14508515932681099</v>
      </c>
      <c r="E22" s="71">
        <v>52300.857859999953</v>
      </c>
      <c r="F22" s="71">
        <v>52779.501050000013</v>
      </c>
      <c r="G22" s="206">
        <f t="shared" si="1"/>
        <v>9.151727325033665E-3</v>
      </c>
      <c r="H22" s="206">
        <f t="shared" si="2"/>
        <v>1.1718637018413585E-2</v>
      </c>
    </row>
    <row r="23" spans="1:8" ht="12" customHeight="1" x14ac:dyDescent="0.25">
      <c r="A23" s="3" t="s">
        <v>120</v>
      </c>
      <c r="B23" s="138">
        <v>25419.814482999984</v>
      </c>
      <c r="C23" s="138">
        <v>24812.333362000023</v>
      </c>
      <c r="D23" s="210">
        <f t="shared" si="0"/>
        <v>-2.3897936840027945E-2</v>
      </c>
      <c r="E23" s="71">
        <v>48252.855399999942</v>
      </c>
      <c r="F23" s="71">
        <v>63666.970259999987</v>
      </c>
      <c r="G23" s="206">
        <f t="shared" si="1"/>
        <v>0.31944461591386086</v>
      </c>
      <c r="H23" s="206">
        <f t="shared" si="2"/>
        <v>1.413598271480955E-2</v>
      </c>
    </row>
    <row r="24" spans="1:8" ht="12" customHeight="1" x14ac:dyDescent="0.25">
      <c r="A24" s="3" t="s">
        <v>83</v>
      </c>
      <c r="B24" s="138">
        <v>19196.004660000006</v>
      </c>
      <c r="C24" s="138">
        <v>22586.978715000019</v>
      </c>
      <c r="D24" s="210">
        <f t="shared" si="0"/>
        <v>0.17664999123833369</v>
      </c>
      <c r="E24" s="71">
        <v>35126.753700000001</v>
      </c>
      <c r="F24" s="71">
        <v>56273.719420000045</v>
      </c>
      <c r="G24" s="206">
        <f t="shared" si="1"/>
        <v>0.60201878888683202</v>
      </c>
      <c r="H24" s="206">
        <f t="shared" si="2"/>
        <v>1.2494458614421325E-2</v>
      </c>
    </row>
    <row r="25" spans="1:8" ht="12" customHeight="1" x14ac:dyDescent="0.25">
      <c r="A25" s="3" t="s">
        <v>118</v>
      </c>
      <c r="B25" s="138">
        <v>18534.666419999983</v>
      </c>
      <c r="C25" s="138">
        <v>13267.379201000003</v>
      </c>
      <c r="D25" s="210">
        <f t="shared" si="0"/>
        <v>-0.28418570367774576</v>
      </c>
      <c r="E25" s="71">
        <v>33846.701599999993</v>
      </c>
      <c r="F25" s="71">
        <v>31360.691309999995</v>
      </c>
      <c r="G25" s="206">
        <f t="shared" si="1"/>
        <v>-7.3449115348953153E-2</v>
      </c>
      <c r="H25" s="206">
        <f t="shared" si="2"/>
        <v>6.9630169061328613E-3</v>
      </c>
    </row>
    <row r="26" spans="1:8" ht="12" customHeight="1" x14ac:dyDescent="0.25">
      <c r="A26" s="3" t="s">
        <v>182</v>
      </c>
      <c r="B26" s="138">
        <v>19873.350600000002</v>
      </c>
      <c r="C26" s="138">
        <v>12483.115528</v>
      </c>
      <c r="D26" s="210">
        <f t="shared" si="0"/>
        <v>-0.37186658761004299</v>
      </c>
      <c r="E26" s="71">
        <v>28708.857399999997</v>
      </c>
      <c r="F26" s="71">
        <v>17781.370619999998</v>
      </c>
      <c r="G26" s="206">
        <f t="shared" si="1"/>
        <v>-0.38063119781283949</v>
      </c>
      <c r="H26" s="206">
        <f t="shared" si="2"/>
        <v>3.947999201210025E-3</v>
      </c>
    </row>
    <row r="27" spans="1:8" ht="12" customHeight="1" x14ac:dyDescent="0.25">
      <c r="A27" s="3" t="s">
        <v>181</v>
      </c>
      <c r="B27" s="138">
        <v>22313.025938999988</v>
      </c>
      <c r="C27" s="138">
        <v>22470.068424000005</v>
      </c>
      <c r="D27" s="210">
        <f t="shared" si="0"/>
        <v>7.0381527556748757E-3</v>
      </c>
      <c r="E27" s="71">
        <v>26622.598640000004</v>
      </c>
      <c r="F27" s="71">
        <v>31006.309149999994</v>
      </c>
      <c r="G27" s="206">
        <f t="shared" si="1"/>
        <v>0.16466125524701924</v>
      </c>
      <c r="H27" s="206">
        <f t="shared" si="2"/>
        <v>6.8843334056028502E-3</v>
      </c>
    </row>
    <row r="28" spans="1:8" ht="12" customHeight="1" x14ac:dyDescent="0.25">
      <c r="A28" s="3" t="s">
        <v>85</v>
      </c>
      <c r="B28" s="138">
        <v>11557.473944000003</v>
      </c>
      <c r="C28" s="138">
        <v>12662.343944000004</v>
      </c>
      <c r="D28" s="210">
        <f t="shared" si="0"/>
        <v>9.5597879376884798E-2</v>
      </c>
      <c r="E28" s="71">
        <v>26565.227410000003</v>
      </c>
      <c r="F28" s="71">
        <v>28917.845479999996</v>
      </c>
      <c r="G28" s="206">
        <f t="shared" si="1"/>
        <v>8.856005761555763E-2</v>
      </c>
      <c r="H28" s="206">
        <f t="shared" si="2"/>
        <v>6.4206316428353557E-3</v>
      </c>
    </row>
    <row r="29" spans="1:8" ht="12" customHeight="1" x14ac:dyDescent="0.25">
      <c r="A29" s="3" t="s">
        <v>183</v>
      </c>
      <c r="B29" s="138">
        <v>16206.689667999997</v>
      </c>
      <c r="C29" s="138">
        <v>26915.509181999994</v>
      </c>
      <c r="D29" s="210">
        <f t="shared" si="0"/>
        <v>0.66076538351594971</v>
      </c>
      <c r="E29" s="71">
        <v>24766.223179999986</v>
      </c>
      <c r="F29" s="71">
        <v>38331.25791</v>
      </c>
      <c r="G29" s="206">
        <f t="shared" si="1"/>
        <v>0.54772318861094993</v>
      </c>
      <c r="H29" s="206">
        <f t="shared" si="2"/>
        <v>8.5106923894742743E-3</v>
      </c>
    </row>
    <row r="30" spans="1:8" ht="12" customHeight="1" x14ac:dyDescent="0.25">
      <c r="A30" s="3" t="s">
        <v>230</v>
      </c>
      <c r="B30" s="138">
        <v>9241.5877299999975</v>
      </c>
      <c r="C30" s="138">
        <v>8521.8150499999992</v>
      </c>
      <c r="D30" s="210">
        <f t="shared" si="0"/>
        <v>-7.7884093191419423E-2</v>
      </c>
      <c r="E30" s="71">
        <v>24066.803979999997</v>
      </c>
      <c r="F30" s="71">
        <v>49159.336799999997</v>
      </c>
      <c r="G30" s="206">
        <f t="shared" si="1"/>
        <v>1.0426200687408436</v>
      </c>
      <c r="H30" s="206">
        <f t="shared" si="2"/>
        <v>1.0914851648169211E-2</v>
      </c>
    </row>
    <row r="31" spans="1:8" ht="12" customHeight="1" x14ac:dyDescent="0.25">
      <c r="A31" s="3" t="s">
        <v>86</v>
      </c>
      <c r="B31" s="138">
        <v>5428.8040720000017</v>
      </c>
      <c r="C31" s="138">
        <v>5365.3220520000004</v>
      </c>
      <c r="D31" s="210">
        <f t="shared" si="0"/>
        <v>-1.1693555184174143E-2</v>
      </c>
      <c r="E31" s="71">
        <v>18610.545109999985</v>
      </c>
      <c r="F31" s="71">
        <v>14704.232040000001</v>
      </c>
      <c r="G31" s="206">
        <f t="shared" si="1"/>
        <v>-0.20989783195017797</v>
      </c>
      <c r="H31" s="206">
        <f t="shared" si="2"/>
        <v>3.2647818657483706E-3</v>
      </c>
    </row>
    <row r="32" spans="1:8" ht="12" customHeight="1" x14ac:dyDescent="0.25">
      <c r="A32" s="3" t="s">
        <v>78</v>
      </c>
      <c r="B32" s="138">
        <v>10224.778783999996</v>
      </c>
      <c r="C32" s="138">
        <v>11974.094242999994</v>
      </c>
      <c r="D32" s="210">
        <f t="shared" si="0"/>
        <v>0.17108589789124551</v>
      </c>
      <c r="E32" s="71">
        <v>17920.137180000002</v>
      </c>
      <c r="F32" s="71">
        <v>20660.599489999986</v>
      </c>
      <c r="G32" s="206">
        <f t="shared" si="1"/>
        <v>0.15292641359121473</v>
      </c>
      <c r="H32" s="206">
        <f t="shared" si="2"/>
        <v>4.5872746272604377E-3</v>
      </c>
    </row>
    <row r="33" spans="1:8" ht="12" customHeight="1" x14ac:dyDescent="0.25">
      <c r="A33" s="3" t="s">
        <v>236</v>
      </c>
      <c r="B33" s="138">
        <v>5263.6857369999989</v>
      </c>
      <c r="C33" s="138">
        <v>5246.8076259999989</v>
      </c>
      <c r="D33" s="210">
        <f t="shared" si="0"/>
        <v>-3.2065195080623887E-3</v>
      </c>
      <c r="E33" s="71">
        <v>17447.688260000006</v>
      </c>
      <c r="F33" s="71">
        <v>21577.565709999995</v>
      </c>
      <c r="G33" s="206">
        <f t="shared" si="1"/>
        <v>0.23670055244327171</v>
      </c>
      <c r="H33" s="206">
        <f t="shared" si="2"/>
        <v>4.7908687135354705E-3</v>
      </c>
    </row>
    <row r="34" spans="1:8" ht="12" customHeight="1" x14ac:dyDescent="0.25">
      <c r="A34" s="3" t="s">
        <v>122</v>
      </c>
      <c r="B34" s="138">
        <v>4800.064730000001</v>
      </c>
      <c r="C34" s="138">
        <v>7406.6355299999977</v>
      </c>
      <c r="D34" s="210">
        <f t="shared" si="0"/>
        <v>0.54302826037097973</v>
      </c>
      <c r="E34" s="71">
        <v>12781.173600000002</v>
      </c>
      <c r="F34" s="71">
        <v>55739.862779999981</v>
      </c>
      <c r="G34" s="206">
        <f t="shared" si="1"/>
        <v>3.3610911270307735</v>
      </c>
      <c r="H34" s="206">
        <f t="shared" si="2"/>
        <v>1.2375926380133925E-2</v>
      </c>
    </row>
    <row r="35" spans="1:8" ht="12" customHeight="1" x14ac:dyDescent="0.25">
      <c r="A35" s="3" t="s">
        <v>121</v>
      </c>
      <c r="B35" s="138">
        <v>3374.8057809999996</v>
      </c>
      <c r="C35" s="138">
        <v>3737.1575539999994</v>
      </c>
      <c r="D35" s="210">
        <f t="shared" si="0"/>
        <v>0.10736966703092188</v>
      </c>
      <c r="E35" s="71">
        <v>12410.600269999999</v>
      </c>
      <c r="F35" s="71">
        <v>15684.588549999999</v>
      </c>
      <c r="G35" s="206">
        <f t="shared" si="1"/>
        <v>0.26380579575302043</v>
      </c>
      <c r="H35" s="206">
        <f t="shared" si="2"/>
        <v>3.4824505033970153E-3</v>
      </c>
    </row>
    <row r="36" spans="1:8" ht="12" customHeight="1" x14ac:dyDescent="0.25">
      <c r="A36" s="3" t="s">
        <v>127</v>
      </c>
      <c r="B36" s="138">
        <v>5175.7946669999992</v>
      </c>
      <c r="C36" s="138">
        <v>7839.436362999998</v>
      </c>
      <c r="D36" s="210">
        <f t="shared" si="0"/>
        <v>0.514634344554457</v>
      </c>
      <c r="E36" s="71">
        <v>11513.584089999997</v>
      </c>
      <c r="F36" s="71">
        <v>18019.162170000007</v>
      </c>
      <c r="G36" s="206">
        <f t="shared" si="1"/>
        <v>0.56503500813880914</v>
      </c>
      <c r="H36" s="206">
        <f>(F36/$F$5)</f>
        <v>4.0007960788814561E-3</v>
      </c>
    </row>
    <row r="37" spans="1:8" ht="12" customHeight="1" x14ac:dyDescent="0.25">
      <c r="A37" s="3" t="s">
        <v>126</v>
      </c>
      <c r="B37" s="138">
        <v>5098.4291609999982</v>
      </c>
      <c r="C37" s="138">
        <v>5087.0788100000018</v>
      </c>
      <c r="D37" s="210">
        <f t="shared" si="0"/>
        <v>-2.2262447200050994E-3</v>
      </c>
      <c r="E37" s="71">
        <v>10236.469130000001</v>
      </c>
      <c r="F37" s="71">
        <v>9551.1463699999986</v>
      </c>
      <c r="G37" s="206">
        <f t="shared" si="1"/>
        <v>-6.6949135614694399E-2</v>
      </c>
      <c r="H37" s="206">
        <f t="shared" si="2"/>
        <v>2.1206418248201401E-3</v>
      </c>
    </row>
    <row r="38" spans="1:8" ht="12" customHeight="1" x14ac:dyDescent="0.25">
      <c r="A38" s="3" t="s">
        <v>123</v>
      </c>
      <c r="B38" s="138">
        <v>5174.4883630000022</v>
      </c>
      <c r="C38" s="138">
        <v>2048.8625429999993</v>
      </c>
      <c r="D38" s="210">
        <f t="shared" si="0"/>
        <v>-0.60404538588774903</v>
      </c>
      <c r="E38" s="71">
        <v>9341.7844999999998</v>
      </c>
      <c r="F38" s="71">
        <v>5129.593249999999</v>
      </c>
      <c r="G38" s="206">
        <f t="shared" si="1"/>
        <v>-0.45089792533749851</v>
      </c>
      <c r="H38" s="206">
        <f t="shared" si="2"/>
        <v>1.1389240169570423E-3</v>
      </c>
    </row>
    <row r="39" spans="1:8" ht="12" customHeight="1" x14ac:dyDescent="0.25">
      <c r="A39" s="3" t="s">
        <v>128</v>
      </c>
      <c r="B39" s="138">
        <v>2091.4532579999991</v>
      </c>
      <c r="C39" s="138">
        <v>1784.9987979999996</v>
      </c>
      <c r="D39" s="210">
        <f t="shared" si="0"/>
        <v>-0.14652704229835556</v>
      </c>
      <c r="E39" s="71">
        <v>8783.3262699999996</v>
      </c>
      <c r="F39" s="71">
        <v>7882.5359699999963</v>
      </c>
      <c r="G39" s="206">
        <f t="shared" si="1"/>
        <v>-0.10255685287209571</v>
      </c>
      <c r="H39" s="206">
        <f t="shared" si="2"/>
        <v>1.7501601185943491E-3</v>
      </c>
    </row>
    <row r="40" spans="1:8" ht="12" customHeight="1" x14ac:dyDescent="0.25">
      <c r="A40" s="3" t="s">
        <v>202</v>
      </c>
      <c r="B40" s="138">
        <v>4167.3208099999993</v>
      </c>
      <c r="C40" s="138">
        <v>1983.658079999999</v>
      </c>
      <c r="D40" s="210">
        <f t="shared" si="0"/>
        <v>-0.523996790638252</v>
      </c>
      <c r="E40" s="71">
        <v>7595.1829600000001</v>
      </c>
      <c r="F40" s="71">
        <v>6476.8720700000003</v>
      </c>
      <c r="G40" s="206">
        <f t="shared" si="1"/>
        <v>-0.14723949322742846</v>
      </c>
      <c r="H40" s="206">
        <f t="shared" si="2"/>
        <v>1.4380604456856838E-3</v>
      </c>
    </row>
    <row r="41" spans="1:8" ht="12" customHeight="1" x14ac:dyDescent="0.25">
      <c r="A41" s="3" t="s">
        <v>129</v>
      </c>
      <c r="B41" s="138">
        <v>3976.8712559999994</v>
      </c>
      <c r="C41" s="138">
        <v>4754.3177150000001</v>
      </c>
      <c r="D41" s="210">
        <f t="shared" si="0"/>
        <v>0.19549198577325044</v>
      </c>
      <c r="E41" s="71">
        <v>6864.6057799999953</v>
      </c>
      <c r="F41" s="71">
        <v>8829.4338900000002</v>
      </c>
      <c r="G41" s="206">
        <f t="shared" si="1"/>
        <v>0.28622592075491426</v>
      </c>
      <c r="H41" s="206">
        <f t="shared" si="2"/>
        <v>1.960399942715818E-3</v>
      </c>
    </row>
    <row r="42" spans="1:8" ht="12" customHeight="1" x14ac:dyDescent="0.25">
      <c r="A42" s="3" t="s">
        <v>125</v>
      </c>
      <c r="B42" s="138">
        <v>2486.5877719999994</v>
      </c>
      <c r="C42" s="138">
        <v>5171.0784570000023</v>
      </c>
      <c r="D42" s="210">
        <f t="shared" si="0"/>
        <v>1.0795881469491935</v>
      </c>
      <c r="E42" s="71">
        <v>6568.9394100000009</v>
      </c>
      <c r="F42" s="71">
        <v>9537.5224699999962</v>
      </c>
      <c r="G42" s="206">
        <f t="shared" si="1"/>
        <v>0.45191207814778656</v>
      </c>
      <c r="H42" s="206">
        <f t="shared" si="2"/>
        <v>2.117616909167301E-3</v>
      </c>
    </row>
    <row r="43" spans="1:8" ht="12" customHeight="1" x14ac:dyDescent="0.25">
      <c r="A43" s="3" t="s">
        <v>124</v>
      </c>
      <c r="B43" s="138">
        <v>2644.7532199999996</v>
      </c>
      <c r="C43" s="138">
        <v>2999.0701509999999</v>
      </c>
      <c r="D43" s="210">
        <f t="shared" si="0"/>
        <v>0.1339697512496083</v>
      </c>
      <c r="E43" s="71">
        <v>6533.6990499999993</v>
      </c>
      <c r="F43" s="71">
        <v>9544.9761500000004</v>
      </c>
      <c r="G43" s="206">
        <f t="shared" si="1"/>
        <v>0.46088396128376941</v>
      </c>
      <c r="H43" s="206">
        <f t="shared" si="2"/>
        <v>2.1192718503591228E-3</v>
      </c>
    </row>
    <row r="44" spans="1:8" ht="12" customHeight="1" x14ac:dyDescent="0.25">
      <c r="A44" s="3" t="s">
        <v>232</v>
      </c>
      <c r="B44" s="138">
        <v>7158.5595399999984</v>
      </c>
      <c r="C44" s="138">
        <v>9336.1504420000001</v>
      </c>
      <c r="D44" s="210">
        <f t="shared" si="0"/>
        <v>0.3041940057678143</v>
      </c>
      <c r="E44" s="71">
        <v>6521.0300899999993</v>
      </c>
      <c r="F44" s="71">
        <v>9357.3624199999995</v>
      </c>
      <c r="G44" s="206">
        <f t="shared" si="1"/>
        <v>0.43495157833261899</v>
      </c>
      <c r="H44" s="206">
        <f t="shared" si="2"/>
        <v>2.07761595824567E-3</v>
      </c>
    </row>
    <row r="45" spans="1:8" ht="12" customHeight="1" x14ac:dyDescent="0.25">
      <c r="A45" s="3" t="s">
        <v>130</v>
      </c>
      <c r="B45" s="138">
        <v>3125.6876109999994</v>
      </c>
      <c r="C45" s="138">
        <v>2090.29304</v>
      </c>
      <c r="D45" s="210">
        <f t="shared" si="0"/>
        <v>-0.33125337521133347</v>
      </c>
      <c r="E45" s="71">
        <v>5628.1690300000009</v>
      </c>
      <c r="F45" s="71">
        <v>5520.8245399999987</v>
      </c>
      <c r="G45" s="206">
        <f t="shared" si="1"/>
        <v>-1.9072719640760738E-2</v>
      </c>
      <c r="H45" s="206">
        <f t="shared" si="2"/>
        <v>1.2257891328931031E-3</v>
      </c>
    </row>
    <row r="46" spans="1:8" ht="12" customHeight="1" x14ac:dyDescent="0.25">
      <c r="A46" s="3" t="s">
        <v>79</v>
      </c>
      <c r="B46" s="138">
        <v>2258.9366749999999</v>
      </c>
      <c r="C46" s="138">
        <v>1133.6689799999992</v>
      </c>
      <c r="D46" s="210">
        <f t="shared" si="0"/>
        <v>-0.49814043370649186</v>
      </c>
      <c r="E46" s="71">
        <v>5618.6473400000004</v>
      </c>
      <c r="F46" s="71">
        <v>4081.3350800000003</v>
      </c>
      <c r="G46" s="206">
        <f t="shared" si="1"/>
        <v>-0.2736089608357587</v>
      </c>
      <c r="H46" s="206">
        <f t="shared" si="2"/>
        <v>9.061791680775649E-4</v>
      </c>
    </row>
    <row r="47" spans="1:8" ht="12" customHeight="1" x14ac:dyDescent="0.25">
      <c r="A47" s="3" t="s">
        <v>131</v>
      </c>
      <c r="B47" s="138">
        <v>2010.715582999999</v>
      </c>
      <c r="C47" s="138">
        <v>2599.2038719999987</v>
      </c>
      <c r="D47" s="210">
        <f t="shared" si="0"/>
        <v>0.29267604726172758</v>
      </c>
      <c r="E47" s="71">
        <v>4495.25954</v>
      </c>
      <c r="F47" s="71">
        <v>5169.0153999999993</v>
      </c>
      <c r="G47" s="206">
        <f t="shared" si="1"/>
        <v>0.14988141485597062</v>
      </c>
      <c r="H47" s="206">
        <f t="shared" si="2"/>
        <v>1.1476769202082081E-3</v>
      </c>
    </row>
    <row r="48" spans="1:8" ht="12" customHeight="1" x14ac:dyDescent="0.25">
      <c r="A48" s="3" t="s">
        <v>190</v>
      </c>
      <c r="B48" s="138">
        <v>1145.1961699999999</v>
      </c>
      <c r="C48" s="138">
        <v>2016.5443639999996</v>
      </c>
      <c r="D48" s="210">
        <f t="shared" si="0"/>
        <v>0.76087243113989778</v>
      </c>
      <c r="E48" s="71">
        <v>4325.727890000001</v>
      </c>
      <c r="F48" s="71">
        <v>8817.3156800000015</v>
      </c>
      <c r="G48" s="206">
        <f t="shared" si="1"/>
        <v>1.0383426568239362</v>
      </c>
      <c r="H48" s="206">
        <f t="shared" si="2"/>
        <v>1.9577093355392103E-3</v>
      </c>
    </row>
    <row r="49" spans="1:8" ht="12" customHeight="1" x14ac:dyDescent="0.25">
      <c r="A49" s="3" t="s">
        <v>81</v>
      </c>
      <c r="B49" s="138">
        <v>1445.3984840000003</v>
      </c>
      <c r="C49" s="138">
        <v>1267.7464600000001</v>
      </c>
      <c r="D49" s="210">
        <f t="shared" si="0"/>
        <v>-0.12290868294559532</v>
      </c>
      <c r="E49" s="71">
        <v>4253.9067100000002</v>
      </c>
      <c r="F49" s="71">
        <v>6546.1133000000018</v>
      </c>
      <c r="G49" s="206">
        <f t="shared" si="1"/>
        <v>0.53884740457789726</v>
      </c>
      <c r="H49" s="206">
        <f t="shared" si="2"/>
        <v>1.4534340817552978E-3</v>
      </c>
    </row>
    <row r="50" spans="1:8" ht="12" customHeight="1" x14ac:dyDescent="0.25">
      <c r="A50" s="3" t="s">
        <v>133</v>
      </c>
      <c r="B50" s="138">
        <v>2394.9894709999999</v>
      </c>
      <c r="C50" s="138">
        <v>2835.8515149999994</v>
      </c>
      <c r="D50" s="210">
        <f t="shared" si="0"/>
        <v>0.18407681926715225</v>
      </c>
      <c r="E50" s="71">
        <v>4202.3468699999994</v>
      </c>
      <c r="F50" s="71">
        <v>4767.1017399999992</v>
      </c>
      <c r="G50" s="206">
        <f t="shared" si="1"/>
        <v>0.13439035078986716</v>
      </c>
      <c r="H50" s="206">
        <f t="shared" si="2"/>
        <v>1.0584399967704468E-3</v>
      </c>
    </row>
    <row r="51" spans="1:8" ht="12" customHeight="1" x14ac:dyDescent="0.25">
      <c r="A51" s="3" t="s">
        <v>332</v>
      </c>
      <c r="B51" s="138">
        <v>1290.211904</v>
      </c>
      <c r="C51" s="138">
        <v>1613.1814859999997</v>
      </c>
      <c r="D51" s="210">
        <f t="shared" si="0"/>
        <v>0.25032289734632585</v>
      </c>
      <c r="E51" s="71">
        <v>3883.3255799999997</v>
      </c>
      <c r="F51" s="71">
        <v>7719.9418600000017</v>
      </c>
      <c r="G51" s="206">
        <f t="shared" si="1"/>
        <v>0.98797183006221245</v>
      </c>
      <c r="H51" s="206">
        <f t="shared" si="2"/>
        <v>1.7140593347954097E-3</v>
      </c>
    </row>
    <row r="52" spans="1:8" ht="12" customHeight="1" x14ac:dyDescent="0.25">
      <c r="A52" s="3" t="s">
        <v>132</v>
      </c>
      <c r="B52" s="138">
        <v>2199.6444649999999</v>
      </c>
      <c r="C52" s="138">
        <v>558.93275000000017</v>
      </c>
      <c r="D52" s="210">
        <f t="shared" si="0"/>
        <v>-0.74589859457128216</v>
      </c>
      <c r="E52" s="71">
        <v>3643.3843099999985</v>
      </c>
      <c r="F52" s="71">
        <v>2019.6602100000005</v>
      </c>
      <c r="G52" s="206">
        <f t="shared" si="1"/>
        <v>-0.44566369118496829</v>
      </c>
      <c r="H52" s="206">
        <f t="shared" si="2"/>
        <v>4.4842532480747954E-4</v>
      </c>
    </row>
    <row r="53" spans="1:8" ht="12" customHeight="1" x14ac:dyDescent="0.25">
      <c r="A53" s="3" t="s">
        <v>231</v>
      </c>
      <c r="B53" s="138">
        <v>1847.4684</v>
      </c>
      <c r="C53" s="138">
        <v>636.93039999999985</v>
      </c>
      <c r="D53" s="210">
        <f t="shared" si="0"/>
        <v>-0.65524151861000712</v>
      </c>
      <c r="E53" s="71">
        <v>3589.2000400000006</v>
      </c>
      <c r="F53" s="71">
        <v>9018.5910400000012</v>
      </c>
      <c r="G53" s="206">
        <f t="shared" si="1"/>
        <v>1.5127022566287498</v>
      </c>
      <c r="H53" s="206">
        <f t="shared" si="2"/>
        <v>2.002398520500547E-3</v>
      </c>
    </row>
    <row r="54" spans="1:8" ht="12" customHeight="1" x14ac:dyDescent="0.25">
      <c r="A54" s="3" t="s">
        <v>137</v>
      </c>
      <c r="B54" s="138">
        <v>697.46143099999961</v>
      </c>
      <c r="C54" s="138">
        <v>1525.4562599999999</v>
      </c>
      <c r="D54" s="210">
        <f t="shared" si="0"/>
        <v>1.1871550055647462</v>
      </c>
      <c r="E54" s="71">
        <v>3394.0321000000008</v>
      </c>
      <c r="F54" s="71">
        <v>5104.552819999999</v>
      </c>
      <c r="G54" s="206">
        <f t="shared" si="1"/>
        <v>0.50397894586795378</v>
      </c>
      <c r="H54" s="206">
        <f t="shared" si="2"/>
        <v>1.1333642881964955E-3</v>
      </c>
    </row>
    <row r="55" spans="1:8" ht="12" customHeight="1" x14ac:dyDescent="0.25">
      <c r="A55" s="3" t="s">
        <v>354</v>
      </c>
      <c r="B55" s="138">
        <v>1053.38068</v>
      </c>
      <c r="C55" s="138">
        <v>539.87549999999999</v>
      </c>
      <c r="D55" s="210">
        <f t="shared" si="0"/>
        <v>-0.48748300566894776</v>
      </c>
      <c r="E55" s="71">
        <v>2588.6640200000002</v>
      </c>
      <c r="F55" s="71">
        <v>2299.5909699999997</v>
      </c>
      <c r="G55" s="206">
        <f t="shared" si="1"/>
        <v>-0.11166881749297086</v>
      </c>
      <c r="H55" s="206">
        <f t="shared" si="2"/>
        <v>5.1057837478839891E-4</v>
      </c>
    </row>
    <row r="56" spans="1:8" ht="12" customHeight="1" x14ac:dyDescent="0.25">
      <c r="A56" s="3" t="s">
        <v>348</v>
      </c>
      <c r="B56" s="138">
        <v>1902.5998599999998</v>
      </c>
      <c r="C56" s="138">
        <v>1446.4054700000002</v>
      </c>
      <c r="D56" s="210">
        <f t="shared" si="0"/>
        <v>-0.2397742161086881</v>
      </c>
      <c r="E56" s="71">
        <v>2564.0232300000002</v>
      </c>
      <c r="F56" s="71">
        <v>1989.7894100000001</v>
      </c>
      <c r="G56" s="206">
        <f t="shared" si="1"/>
        <v>-0.22395811913139341</v>
      </c>
      <c r="H56" s="206">
        <f t="shared" si="2"/>
        <v>4.4179310859311969E-4</v>
      </c>
    </row>
    <row r="57" spans="1:8" ht="12" customHeight="1" x14ac:dyDescent="0.25">
      <c r="A57" s="115" t="s">
        <v>18</v>
      </c>
      <c r="B57" s="139">
        <v>22818.432287</v>
      </c>
      <c r="C57" s="139">
        <v>23104.539799999991</v>
      </c>
      <c r="D57" s="211">
        <f t="shared" si="0"/>
        <v>1.2538438635987692E-2</v>
      </c>
      <c r="E57" s="156">
        <v>46740.397220000006</v>
      </c>
      <c r="F57" s="156">
        <v>58827.020049999985</v>
      </c>
      <c r="G57" s="211">
        <f t="shared" si="1"/>
        <v>0.2585905030526392</v>
      </c>
      <c r="H57" s="211">
        <f t="shared" si="2"/>
        <v>1.3061368166171549E-2</v>
      </c>
    </row>
    <row r="58" spans="1:8" ht="8.1" customHeight="1" x14ac:dyDescent="0.25">
      <c r="A58" s="8" t="s">
        <v>375</v>
      </c>
      <c r="B58" s="32"/>
      <c r="C58" s="9"/>
      <c r="D58" s="35"/>
      <c r="E58" s="9"/>
      <c r="F58" s="9"/>
      <c r="G58" s="35"/>
      <c r="H58" s="10"/>
    </row>
    <row r="59" spans="1:8" ht="8.1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8.1" customHeight="1" x14ac:dyDescent="0.25">
      <c r="A60" s="11" t="s">
        <v>228</v>
      </c>
      <c r="B60" s="11"/>
      <c r="C60" s="11"/>
      <c r="D60" s="11"/>
      <c r="E60" s="11"/>
      <c r="F60" s="11"/>
      <c r="G60" s="11"/>
      <c r="H60" s="10"/>
    </row>
    <row r="61" spans="1:8" x14ac:dyDescent="0.25">
      <c r="B61" s="28"/>
      <c r="C61" s="28"/>
      <c r="D61" s="36"/>
      <c r="E61" s="28"/>
      <c r="F61" s="28"/>
      <c r="G61" s="36"/>
    </row>
    <row r="62" spans="1:8" x14ac:dyDescent="0.25">
      <c r="B62" s="28"/>
      <c r="C62" s="28"/>
      <c r="D62" s="28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36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68" priority="2">
      <formula>LEN(TRIM(B7))=0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Agueda Sihuas Meza</cp:lastModifiedBy>
  <cp:lastPrinted>2020-10-16T18:41:13Z</cp:lastPrinted>
  <dcterms:created xsi:type="dcterms:W3CDTF">2015-03-17T20:08:52Z</dcterms:created>
  <dcterms:modified xsi:type="dcterms:W3CDTF">2024-09-06T17:58:57Z</dcterms:modified>
</cp:coreProperties>
</file>