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42EFB051-CEB0-4846-9E70-0C495379A8C5}" xr6:coauthVersionLast="47" xr6:coauthVersionMax="47" xr10:uidLastSave="{00000000-0000-0000-0000-000000000000}"/>
  <bookViews>
    <workbookView xWindow="-120" yWindow="-120" windowWidth="23520" windowHeight="11520" tabRatio="742" xr2:uid="{00000000-000D-0000-FFFF-FFFF00000000}"/>
  </bookViews>
  <sheets>
    <sheet name="Índice" sheetId="118" r:id="rId1"/>
    <sheet name="4.1" sheetId="71" r:id="rId2"/>
    <sheet name="4.2" sheetId="103" r:id="rId3"/>
    <sheet name="4.3" sheetId="72" r:id="rId4"/>
    <sheet name="4.4" sheetId="105" r:id="rId5"/>
    <sheet name="4.5" sheetId="106" r:id="rId6"/>
    <sheet name="4.6" sheetId="141" r:id="rId7"/>
    <sheet name="4.7" sheetId="139" r:id="rId8"/>
  </sheets>
  <definedNames>
    <definedName name="_xlnm._FilterDatabase" localSheetId="7" hidden="1">'4.7'!$A$15:$GV$15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9" i="105" l="1"/>
  <c r="N19" i="105"/>
  <c r="M19" i="105"/>
  <c r="L19" i="105"/>
  <c r="K19" i="105"/>
  <c r="J19" i="105"/>
  <c r="I19" i="105"/>
  <c r="H19" i="105"/>
  <c r="G19" i="105"/>
  <c r="F19" i="105"/>
  <c r="E19" i="105"/>
  <c r="D19" i="105"/>
  <c r="P18" i="105"/>
  <c r="P6" i="72"/>
  <c r="P7" i="72"/>
  <c r="P8" i="72"/>
  <c r="P9" i="72"/>
  <c r="P10" i="72"/>
  <c r="P11" i="72"/>
  <c r="P12" i="72"/>
  <c r="P13" i="72"/>
  <c r="P14" i="72"/>
  <c r="P15" i="72"/>
  <c r="P16" i="72"/>
  <c r="P17" i="72"/>
  <c r="P18" i="72"/>
  <c r="P19" i="72"/>
  <c r="P20" i="72"/>
  <c r="P21" i="72"/>
  <c r="P22" i="72"/>
  <c r="P23" i="72"/>
  <c r="P24" i="72"/>
  <c r="E25" i="72"/>
  <c r="F25" i="72"/>
  <c r="G25" i="72"/>
  <c r="H25" i="72"/>
  <c r="I25" i="72"/>
  <c r="J25" i="72"/>
  <c r="K25" i="72"/>
  <c r="L25" i="72"/>
  <c r="M25" i="72"/>
  <c r="N25" i="72"/>
  <c r="O25" i="72"/>
  <c r="E19" i="71"/>
  <c r="F19" i="71"/>
  <c r="G19" i="71"/>
  <c r="H19" i="71"/>
  <c r="I19" i="71"/>
  <c r="J19" i="71"/>
  <c r="K19" i="71"/>
  <c r="L19" i="71"/>
  <c r="M19" i="71"/>
  <c r="N19" i="71"/>
  <c r="O19" i="71"/>
  <c r="D19" i="71"/>
  <c r="P6" i="71"/>
  <c r="P7" i="71"/>
  <c r="P8" i="71"/>
  <c r="P9" i="71"/>
  <c r="P10" i="71"/>
  <c r="P11" i="71"/>
  <c r="P12" i="71"/>
  <c r="P13" i="71"/>
  <c r="P14" i="71"/>
  <c r="P15" i="71"/>
  <c r="P16" i="71"/>
  <c r="P17" i="71"/>
  <c r="P18" i="71"/>
  <c r="D15" i="139"/>
  <c r="E15" i="139"/>
  <c r="F15" i="139"/>
  <c r="G15" i="139"/>
  <c r="H15" i="139"/>
  <c r="I15" i="139"/>
  <c r="J15" i="139"/>
  <c r="K15" i="139"/>
  <c r="L15" i="139"/>
  <c r="M15" i="139"/>
  <c r="N15" i="139"/>
  <c r="O15" i="139"/>
  <c r="O22" i="103"/>
  <c r="P5" i="71"/>
  <c r="P19" i="71" l="1"/>
  <c r="Q18" i="71" s="1"/>
  <c r="B14" i="118"/>
  <c r="O25" i="141"/>
  <c r="N25" i="141"/>
  <c r="M25" i="141"/>
  <c r="L25" i="141"/>
  <c r="K25" i="141"/>
  <c r="J25" i="141"/>
  <c r="I25" i="141"/>
  <c r="H25" i="141"/>
  <c r="G25" i="141"/>
  <c r="F25" i="141"/>
  <c r="E25" i="141"/>
  <c r="D25" i="141"/>
  <c r="P24" i="141"/>
  <c r="P23" i="141"/>
  <c r="P22" i="141"/>
  <c r="P21" i="141"/>
  <c r="P20" i="141"/>
  <c r="P19" i="141"/>
  <c r="P18" i="141"/>
  <c r="P17" i="141"/>
  <c r="P16" i="141"/>
  <c r="P15" i="141"/>
  <c r="P14" i="141"/>
  <c r="P13" i="141"/>
  <c r="P12" i="141"/>
  <c r="P11" i="141"/>
  <c r="P10" i="141"/>
  <c r="P9" i="141"/>
  <c r="P8" i="141"/>
  <c r="P7" i="141"/>
  <c r="P6" i="141"/>
  <c r="P5" i="141"/>
  <c r="P9" i="139"/>
  <c r="P13" i="106"/>
  <c r="G22" i="106"/>
  <c r="P12" i="105"/>
  <c r="P15" i="103"/>
  <c r="F22" i="103"/>
  <c r="P25" i="141" l="1"/>
  <c r="P14" i="139"/>
  <c r="P12" i="139"/>
  <c r="P5" i="139"/>
  <c r="Q20" i="141" l="1"/>
  <c r="Q14" i="141"/>
  <c r="Q15" i="141"/>
  <c r="Q17" i="141"/>
  <c r="Q13" i="141"/>
  <c r="Q10" i="141"/>
  <c r="Q9" i="141"/>
  <c r="Q16" i="141"/>
  <c r="Q11" i="141"/>
  <c r="Q21" i="141"/>
  <c r="Q22" i="141"/>
  <c r="Q6" i="141"/>
  <c r="Q12" i="141"/>
  <c r="Q23" i="141"/>
  <c r="Q7" i="141"/>
  <c r="Q24" i="141"/>
  <c r="Q18" i="141"/>
  <c r="Q8" i="141"/>
  <c r="Q19" i="141"/>
  <c r="Q5" i="141"/>
  <c r="P17" i="105"/>
  <c r="Q25" i="141" l="1"/>
  <c r="P18" i="103"/>
  <c r="P5" i="103"/>
  <c r="E22" i="103"/>
  <c r="G22" i="103"/>
  <c r="H22" i="103"/>
  <c r="I22" i="103"/>
  <c r="J22" i="103"/>
  <c r="K22" i="103"/>
  <c r="L22" i="103"/>
  <c r="M22" i="103"/>
  <c r="N22" i="103"/>
  <c r="D22" i="103"/>
  <c r="O22" i="106"/>
  <c r="E22" i="106"/>
  <c r="D22" i="106"/>
  <c r="P21" i="106"/>
  <c r="P6" i="105"/>
  <c r="P5" i="105"/>
  <c r="P19" i="105" s="1"/>
  <c r="Q18" i="105" s="1"/>
  <c r="D25" i="72"/>
  <c r="P21" i="103"/>
  <c r="F22" i="106"/>
  <c r="H22" i="106"/>
  <c r="I22" i="106"/>
  <c r="J22" i="106"/>
  <c r="K22" i="106"/>
  <c r="L22" i="106"/>
  <c r="M22" i="106"/>
  <c r="N22" i="106"/>
  <c r="P5" i="106"/>
  <c r="P6" i="106"/>
  <c r="P7" i="106"/>
  <c r="P8" i="106"/>
  <c r="P9" i="106"/>
  <c r="P10" i="106"/>
  <c r="P11" i="106"/>
  <c r="P12" i="106"/>
  <c r="P14" i="106"/>
  <c r="P15" i="106"/>
  <c r="P16" i="106"/>
  <c r="P17" i="106"/>
  <c r="P18" i="106"/>
  <c r="P19" i="106"/>
  <c r="P20" i="106"/>
  <c r="P5" i="72"/>
  <c r="P25" i="72" s="1"/>
  <c r="P6" i="139"/>
  <c r="P7" i="139"/>
  <c r="P8" i="139"/>
  <c r="P10" i="139"/>
  <c r="P11" i="139"/>
  <c r="P13" i="139"/>
  <c r="P7" i="105"/>
  <c r="P8" i="105"/>
  <c r="P9" i="105"/>
  <c r="P10" i="105"/>
  <c r="P11" i="105"/>
  <c r="P13" i="105"/>
  <c r="P14" i="105"/>
  <c r="P15" i="105"/>
  <c r="P16" i="105"/>
  <c r="P6" i="103"/>
  <c r="P7" i="103"/>
  <c r="P8" i="103"/>
  <c r="P9" i="103"/>
  <c r="P10" i="103"/>
  <c r="P11" i="103"/>
  <c r="P12" i="103"/>
  <c r="P13" i="103"/>
  <c r="P14" i="103"/>
  <c r="P16" i="103"/>
  <c r="P17" i="103"/>
  <c r="P19" i="103"/>
  <c r="P20" i="103"/>
  <c r="B6" i="118"/>
  <c r="B7" i="118"/>
  <c r="B8" i="118"/>
  <c r="B12" i="118"/>
  <c r="B13" i="118"/>
  <c r="B15" i="118"/>
  <c r="P22" i="103" l="1"/>
  <c r="Q16" i="103" s="1"/>
  <c r="Q14" i="71"/>
  <c r="P22" i="106"/>
  <c r="Q13" i="106" s="1"/>
  <c r="Q8" i="103"/>
  <c r="P15" i="139"/>
  <c r="Q7" i="139" s="1"/>
  <c r="Q12" i="105"/>
  <c r="Q21" i="103"/>
  <c r="Q6" i="103"/>
  <c r="Q5" i="103"/>
  <c r="Q15" i="103" l="1"/>
  <c r="Q21" i="106"/>
  <c r="Q7" i="106"/>
  <c r="Q16" i="106"/>
  <c r="Q20" i="106"/>
  <c r="Q6" i="106"/>
  <c r="Q12" i="106"/>
  <c r="Q17" i="106"/>
  <c r="Q11" i="106"/>
  <c r="Q24" i="72"/>
  <c r="Q5" i="105"/>
  <c r="Q17" i="105"/>
  <c r="Q6" i="105"/>
  <c r="Q16" i="71"/>
  <c r="Q17" i="71"/>
  <c r="Q9" i="105"/>
  <c r="Q7" i="105"/>
  <c r="Q10" i="71"/>
  <c r="Q10" i="105"/>
  <c r="Q8" i="105"/>
  <c r="Q15" i="105"/>
  <c r="Q16" i="105"/>
  <c r="Q13" i="105"/>
  <c r="Q14" i="105"/>
  <c r="Q11" i="105"/>
  <c r="Q5" i="139"/>
  <c r="Q8" i="139"/>
  <c r="Q8" i="106"/>
  <c r="Q18" i="106"/>
  <c r="Q9" i="106"/>
  <c r="Q19" i="106"/>
  <c r="Q10" i="106"/>
  <c r="Q5" i="106"/>
  <c r="Q15" i="106"/>
  <c r="Q14" i="106"/>
  <c r="Q6" i="72"/>
  <c r="Q5" i="72"/>
  <c r="Q16" i="72"/>
  <c r="Q17" i="72"/>
  <c r="Q20" i="72"/>
  <c r="Q10" i="72"/>
  <c r="Q18" i="72"/>
  <c r="Q22" i="72"/>
  <c r="Q23" i="72"/>
  <c r="Q14" i="72"/>
  <c r="Q7" i="72"/>
  <c r="Q11" i="72"/>
  <c r="Q15" i="72"/>
  <c r="Q19" i="72"/>
  <c r="Q9" i="72"/>
  <c r="Q13" i="72"/>
  <c r="Q21" i="72"/>
  <c r="Q8" i="72"/>
  <c r="Q12" i="72"/>
  <c r="Q14" i="103"/>
  <c r="Q7" i="103"/>
  <c r="Q11" i="103"/>
  <c r="Q9" i="103"/>
  <c r="Q10" i="103"/>
  <c r="Q18" i="103"/>
  <c r="Q13" i="103"/>
  <c r="Q12" i="103"/>
  <c r="Q20" i="103"/>
  <c r="Q19" i="103"/>
  <c r="Q17" i="103"/>
  <c r="Q11" i="71"/>
  <c r="Q15" i="71"/>
  <c r="Q5" i="71"/>
  <c r="Q6" i="71"/>
  <c r="Q8" i="71"/>
  <c r="Q9" i="71"/>
  <c r="Q7" i="71"/>
  <c r="Q12" i="71"/>
  <c r="Q13" i="71"/>
  <c r="Q12" i="139"/>
  <c r="Q6" i="139"/>
  <c r="Q14" i="139"/>
  <c r="Q9" i="139"/>
  <c r="Q11" i="139"/>
  <c r="Q13" i="139"/>
  <c r="Q10" i="139"/>
  <c r="Q19" i="105" l="1"/>
  <c r="Q19" i="71"/>
  <c r="Q22" i="106"/>
  <c r="Q25" i="72"/>
  <c r="Q22" i="103"/>
  <c r="Q15" i="139"/>
</calcChain>
</file>

<file path=xl/sharedStrings.xml><?xml version="1.0" encoding="utf-8"?>
<sst xmlns="http://schemas.openxmlformats.org/spreadsheetml/2006/main" count="286" uniqueCount="111">
  <si>
    <t>Total</t>
  </si>
  <si>
    <t>%</t>
  </si>
  <si>
    <t>volver</t>
  </si>
  <si>
    <t>Actividad económica</t>
  </si>
  <si>
    <t>Tipo de expediente</t>
  </si>
  <si>
    <t>Servicios varios 1/</t>
  </si>
  <si>
    <t>Tipo de conclusión</t>
  </si>
  <si>
    <t>EXPEDIENTES CONCLUIDOS</t>
  </si>
  <si>
    <t>EXPEDIENTES INGRESADOS</t>
  </si>
  <si>
    <t>Nota: Incluye expedientes reingresados a trámite por mandato expreso de las Comisiones de Protección al Consumidor o de la Sala Especializada en Protección al Consumidor del Indecopi.</t>
  </si>
  <si>
    <t>Nota: La información incluye las denuncias reingresadas a trámite por mandato expreso de las Comisiones de Protección al Consumidor o de la Sala Especializada en Protección al Consumidor del Indecopi.</t>
  </si>
  <si>
    <t>Denuncia</t>
  </si>
  <si>
    <t>Apelación 1/</t>
  </si>
  <si>
    <t>Liquidación de costas y costos</t>
  </si>
  <si>
    <t>Queja</t>
  </si>
  <si>
    <t>Sancionador por incumplimiento del artículo 5 Decreto Legislativo 807</t>
  </si>
  <si>
    <t>Incumplimiento de acuerdo conciliatorio</t>
  </si>
  <si>
    <t>Nulidad de oficio</t>
  </si>
  <si>
    <t>Sede Lima Norte</t>
  </si>
  <si>
    <t>ORI Piura</t>
  </si>
  <si>
    <t>ORI Arequipa</t>
  </si>
  <si>
    <t>ORI Lambayeque</t>
  </si>
  <si>
    <t>ORI La Libertad</t>
  </si>
  <si>
    <t>ORI Junín</t>
  </si>
  <si>
    <t>ORI Cusco</t>
  </si>
  <si>
    <t>ORI Ica</t>
  </si>
  <si>
    <t>ORI Loreto</t>
  </si>
  <si>
    <t>ORI Tacna</t>
  </si>
  <si>
    <t>ORI Cajamarca</t>
  </si>
  <si>
    <t>ORI San Martín</t>
  </si>
  <si>
    <t>ORI Puno</t>
  </si>
  <si>
    <t>Transporte por vía aérea</t>
  </si>
  <si>
    <t>Seguros</t>
  </si>
  <si>
    <t>Telecomunicaciones</t>
  </si>
  <si>
    <t>Venta, mantenimiento y reparación de vehículos</t>
  </si>
  <si>
    <t>Transporte terrestre y otros tipos de transporte</t>
  </si>
  <si>
    <t>Agencias de viaje y otros servicios de transporte</t>
  </si>
  <si>
    <t>Servicios profesionales, técnicos y otros</t>
  </si>
  <si>
    <t>Comercio mayorista de otros productos</t>
  </si>
  <si>
    <t>Comercio minorista de otros productos</t>
  </si>
  <si>
    <t>Actividades artísticas, de entretenimiento y esparcimiento</t>
  </si>
  <si>
    <t>Fundada</t>
  </si>
  <si>
    <t>Infundada</t>
  </si>
  <si>
    <t>Inadmisible</t>
  </si>
  <si>
    <t>Improcedente</t>
  </si>
  <si>
    <t>Derivado</t>
  </si>
  <si>
    <t>Desistimiento</t>
  </si>
  <si>
    <t>Conciliación</t>
  </si>
  <si>
    <t>Acuerdo extraproceso</t>
  </si>
  <si>
    <t>Medida de advertencia</t>
  </si>
  <si>
    <t>Otros 1/</t>
  </si>
  <si>
    <t>Abandono</t>
  </si>
  <si>
    <t>Sancionador por incumplimiento del artículo 7 Decreto Legislativo 807</t>
  </si>
  <si>
    <t xml:space="preserve">Elaboración: Oficina de Estudios Económicos del Indecopi </t>
  </si>
  <si>
    <t>1/ Apelaciones recibidas por las CPC de los casos concluidos por los OPS.</t>
  </si>
  <si>
    <t>4. CONSOLIDADO OPS Y CPC A NIVEL NACIONAL</t>
  </si>
  <si>
    <t>Incumplimiento de medidas correctivas</t>
  </si>
  <si>
    <t>Incumplimiento de pago de costas y costos</t>
  </si>
  <si>
    <t>Recusación</t>
  </si>
  <si>
    <t>Incumplimiento de acuerdo conciliatorio SAC 2/</t>
  </si>
  <si>
    <t>Sancionador por iniciativa de la autoridad 3/</t>
  </si>
  <si>
    <t>Ene-23</t>
  </si>
  <si>
    <t>Feb-23</t>
  </si>
  <si>
    <t>Mar-23</t>
  </si>
  <si>
    <t>Abr-23</t>
  </si>
  <si>
    <t>May-23</t>
  </si>
  <si>
    <t>Jun-23</t>
  </si>
  <si>
    <t>Jul-23</t>
  </si>
  <si>
    <t>Ago-23</t>
  </si>
  <si>
    <t>Sep-23</t>
  </si>
  <si>
    <t>Oct-23</t>
  </si>
  <si>
    <t>Nov-23</t>
  </si>
  <si>
    <t>Dic-23</t>
  </si>
  <si>
    <t>3/ Incluye las denuncias iniciadas de oficio por las CPC, denominadas a partir del 1 de enero 2014 como “sancionador por iniciativa de la autoridad”.</t>
  </si>
  <si>
    <t>ORI Ancash Sede Chimbote</t>
  </si>
  <si>
    <t>ORI Ancash Sede Huaraz</t>
  </si>
  <si>
    <t>Bancos</t>
  </si>
  <si>
    <t>Comercio interno</t>
  </si>
  <si>
    <t>Actividades inmobiliarias</t>
  </si>
  <si>
    <t>Financieras</t>
  </si>
  <si>
    <t>Cajas municipales y rurales</t>
  </si>
  <si>
    <t>Otras empresas del sistema financiero</t>
  </si>
  <si>
    <t>Construcción</t>
  </si>
  <si>
    <t>Cooperativas de ahorro y crédito</t>
  </si>
  <si>
    <t>Nota: Incluye las denuncias reingresadas a trámite por mandato expreso de las Comisiones de Protección al Consumidor o de la Sala Especializada en Protección al Consumidor del Indecopi.</t>
  </si>
  <si>
    <t>Educación superior universitaria</t>
  </si>
  <si>
    <t>Fuente: Sistema Integrado Resolutivo (SIR)</t>
  </si>
  <si>
    <t>Notas:</t>
  </si>
  <si>
    <t>-   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</si>
  <si>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1/ Incluye otras actividades de servicios no clasificados previamente; peluquería y otros; actividades de organizaciones religiosas; entre otros servicios.</t>
  </si>
  <si>
    <t>Otras actividades económicas 2/</t>
  </si>
  <si>
    <t>2/ Incluye educación superior universitaria, educación básica, restaurante bares y cantinas; entre otros.</t>
  </si>
  <si>
    <t>-   La información incluye las denuncias reingresadas a trámite por mandato expreso de las Comisiones de Protección al Consumidor o de la Sala Especializada en Protección al Consumidor del Indecopi.</t>
  </si>
  <si>
    <t>2/ Incluye construcción, educación básica, otras actividades manufactureras; entre otros.</t>
  </si>
  <si>
    <t>-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</si>
  <si>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- Incluye las denuncias reingresadas a trámite por mandato expreso de las Comisiones de Protección al Consumidor o de la Sala Especializada en Protección al Consumidor del Indecopi.</t>
  </si>
  <si>
    <t>1/ Incluye archivo del expediente, sustracción de la materia, suspensión, entre otros tipos de conclusión.</t>
  </si>
  <si>
    <t>Sede central</t>
  </si>
  <si>
    <t>Sede u oficina regional</t>
  </si>
  <si>
    <t>2/ Servicio de Atención al Ciudadano (SAC), hoy denominado Subdirección de Atención al Ciudadano (SBC).</t>
  </si>
  <si>
    <t>ORI Madre de Dios</t>
  </si>
  <si>
    <t>Nota: Incluye las denuncias reingresadas a trámite por mandato expreso de las Comisiones de Protección al Consumidor o de la Sala Especializada en Protección al Consumidor del Indecopi. Un expediente puede tener más de un hecho denunciado.</t>
  </si>
  <si>
    <t>n.°</t>
  </si>
  <si>
    <t>Elaboración: Oficina de Estudios Económicos</t>
  </si>
  <si>
    <t>4.1 OPS Y CPC-PERÚ: EXPEDIENTES INGRESADOS, SEGÚN TIPO DE EXPEDIENTE, ENERO-DICIEMBRE 2023</t>
  </si>
  <si>
    <t>4.2 OPS Y CPC-PERÚ: DENUNCIAS INGRESADAS, SEGÚN SEDE U OFICINA REGIONAL, ENERO-DICIEMBRE 2023</t>
  </si>
  <si>
    <t>4.3 OPS Y CPC-PERÚ: DENUNCIAS INGRESADAS, SEGÚN ACTIVIDAD ECONÓMICA, ENERO-DICIEMBRE 2023</t>
  </si>
  <si>
    <t>4.4 OPS Y CPC-PERÚ: EXPEDIENTES CONCLUIDOS, SEGÚN TIPO DE EXPEDIENTE, ENERO-DICIEMBRE 2023</t>
  </si>
  <si>
    <t>4.5 OPS Y CPC-PERÚ: DENUNCIAS CONCLUIDAS, SEGÚN SEDE U OFICINA REGIONAL, ENERO-DICIEMBRE 2023</t>
  </si>
  <si>
    <t>4.6 OPS Y CPC-PERÚ: DENUNCIAS CONCLUIDAS, SEGÚN ACTIVIDAD ECONÓMICA, ENERO-DICIEMBRE 2023</t>
  </si>
  <si>
    <t>4.7 OPS Y CPC-PERÚ: DENUNCIAS CONCLUIDAS, SEGÚN TIPO DE CONCLUSIÓN,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</si>
</sst>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_ ;_ * \-#,##0_ ;_ * &quot;-&quot;_ ;_ @_ "/>
    <numFmt numFmtId="165" formatCode="_ &quot;S/.&quot;\ * #,##0.00_ ;_ &quot;S/.&quot;\ * \-#,##0.00_ ;_ &quot;S/.&quot;\ * &quot;-&quot;??_ ;_ @_ "/>
    <numFmt numFmtId="166" formatCode="_ * #,##0.00_ ;_ * \-#,##0.00_ ;_ * &quot;-&quot;??_ ;_ @_ "/>
    <numFmt numFmtId="167" formatCode="_-* #,##0.00\ _€_-;\-* #,##0.00\ _€_-;_-* &quot;-&quot;??\ _€_-;_-@_-"/>
    <numFmt numFmtId="168" formatCode="[$-C0A]mmm/yy;@"/>
    <numFmt numFmtId="169" formatCode="_ * #,##0.00_ ;_ * \-#,##0.00_ ;_ * &quot;-&quot;_ ;_ @_ "/>
    <numFmt numFmtId="170" formatCode="0.00000000000000000000000000000000%"/>
    <numFmt numFmtId="171" formatCode="#_###0"/>
    <numFmt numFmtId="172" formatCode="#,##0.00_ ;\-#,##0.00\ 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20"/>
      <name val="Arial"/>
      <family val="2"/>
    </font>
    <font>
      <sz val="11"/>
      <color indexed="20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u/>
      <sz val="11"/>
      <color indexed="20"/>
      <name val="Arial"/>
      <family val="2"/>
    </font>
    <font>
      <u/>
      <sz val="11"/>
      <name val="Arial"/>
      <family val="2"/>
    </font>
    <font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7.5"/>
      <color indexed="8"/>
      <name val="Arial"/>
      <family val="2"/>
    </font>
    <font>
      <sz val="7.5"/>
      <name val="Arial"/>
      <family val="2"/>
    </font>
    <font>
      <sz val="7.5"/>
      <color theme="1"/>
      <name val="Arial"/>
      <family val="2"/>
    </font>
    <font>
      <b/>
      <sz val="15"/>
      <color indexed="56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 Narrow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sz val="7.5"/>
      <color theme="1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3" borderId="0" applyNumberFormat="0" applyBorder="0" applyAlignment="0" applyProtection="0"/>
    <xf numFmtId="0" fontId="11" fillId="12" borderId="1" applyNumberFormat="0" applyAlignment="0" applyProtection="0"/>
    <xf numFmtId="167" fontId="2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5" fillId="0" borderId="2" applyNumberFormat="0" applyFill="0" applyAlignment="0" applyProtection="0"/>
    <xf numFmtId="0" fontId="8" fillId="0" borderId="3" applyNumberFormat="0" applyFill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0" borderId="0"/>
    <xf numFmtId="0" fontId="7" fillId="0" borderId="0"/>
    <xf numFmtId="0" fontId="2" fillId="0" borderId="0"/>
    <xf numFmtId="0" fontId="28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3" fillId="12" borderId="4" applyNumberForma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8" fillId="26" borderId="5" applyNumberFormat="0" applyAlignment="0" applyProtection="0"/>
    <xf numFmtId="0" fontId="37" fillId="4" borderId="0" applyNumberFormat="0" applyBorder="0" applyAlignment="0" applyProtection="0"/>
    <xf numFmtId="0" fontId="36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0" fillId="7" borderId="1" applyNumberFormat="0" applyAlignment="0" applyProtection="0"/>
    <xf numFmtId="0" fontId="39" fillId="0" borderId="6" applyNumberFormat="0" applyFill="0" applyAlignment="0" applyProtection="0"/>
    <xf numFmtId="166" fontId="28" fillId="0" borderId="0" applyFont="0" applyFill="0" applyBorder="0" applyAlignment="0" applyProtection="0"/>
    <xf numFmtId="0" fontId="1" fillId="25" borderId="8" applyNumberFormat="0" applyFont="0" applyAlignment="0" applyProtection="0"/>
    <xf numFmtId="0" fontId="41" fillId="0" borderId="0" applyNumberFormat="0" applyFill="0" applyBorder="0" applyAlignment="0" applyProtection="0"/>
  </cellStyleXfs>
  <cellXfs count="93">
    <xf numFmtId="0" fontId="0" fillId="0" borderId="0" xfId="0"/>
    <xf numFmtId="0" fontId="6" fillId="23" borderId="0" xfId="39" applyFont="1" applyFill="1" applyAlignment="1" applyProtection="1">
      <alignment vertical="center"/>
    </xf>
    <xf numFmtId="0" fontId="5" fillId="21" borderId="0" xfId="0" applyFont="1" applyFill="1" applyAlignment="1">
      <alignment horizontal="center" vertical="center" wrapText="1"/>
    </xf>
    <xf numFmtId="0" fontId="5" fillId="21" borderId="0" xfId="0" applyFont="1" applyFill="1" applyAlignment="1">
      <alignment horizontal="left" vertical="center" wrapText="1"/>
    </xf>
    <xf numFmtId="0" fontId="5" fillId="21" borderId="0" xfId="0" applyFont="1" applyFill="1" applyAlignment="1">
      <alignment horizontal="center" vertical="center"/>
    </xf>
    <xf numFmtId="168" fontId="4" fillId="22" borderId="0" xfId="0" applyNumberFormat="1" applyFont="1" applyFill="1" applyAlignment="1">
      <alignment horizontal="center" vertical="center" wrapText="1"/>
    </xf>
    <xf numFmtId="17" fontId="4" fillId="22" borderId="0" xfId="0" applyNumberFormat="1" applyFont="1" applyFill="1" applyAlignment="1">
      <alignment horizontal="center" vertical="center"/>
    </xf>
    <xf numFmtId="168" fontId="4" fillId="21" borderId="0" xfId="0" applyNumberFormat="1" applyFont="1" applyFill="1" applyAlignment="1">
      <alignment horizontal="center" vertical="center" wrapText="1"/>
    </xf>
    <xf numFmtId="3" fontId="4" fillId="21" borderId="0" xfId="0" applyNumberFormat="1" applyFont="1" applyFill="1" applyAlignment="1">
      <alignment horizontal="right" vertical="center" wrapText="1"/>
    </xf>
    <xf numFmtId="164" fontId="5" fillId="21" borderId="0" xfId="0" applyNumberFormat="1" applyFont="1" applyFill="1" applyAlignment="1">
      <alignment horizontal="center" vertical="center" wrapText="1"/>
    </xf>
    <xf numFmtId="168" fontId="4" fillId="24" borderId="0" xfId="0" applyNumberFormat="1" applyFont="1" applyFill="1" applyAlignment="1">
      <alignment horizontal="center" vertical="center" wrapText="1"/>
    </xf>
    <xf numFmtId="0" fontId="30" fillId="23" borderId="0" xfId="0" applyFont="1" applyFill="1" applyAlignment="1">
      <alignment horizontal="left" vertical="center"/>
    </xf>
    <xf numFmtId="169" fontId="5" fillId="21" borderId="0" xfId="27" applyNumberFormat="1" applyFont="1" applyFill="1" applyBorder="1" applyAlignment="1">
      <alignment horizontal="right" vertical="center" wrapText="1"/>
    </xf>
    <xf numFmtId="169" fontId="5" fillId="21" borderId="0" xfId="0" applyNumberFormat="1" applyFont="1" applyFill="1" applyAlignment="1">
      <alignment horizontal="center" vertical="center" wrapText="1"/>
    </xf>
    <xf numFmtId="166" fontId="5" fillId="21" borderId="0" xfId="0" applyNumberFormat="1" applyFont="1" applyFill="1" applyAlignment="1">
      <alignment horizontal="center" vertical="center" wrapText="1"/>
    </xf>
    <xf numFmtId="168" fontId="31" fillId="24" borderId="0" xfId="0" applyNumberFormat="1" applyFont="1" applyFill="1" applyAlignment="1">
      <alignment horizontal="center" vertical="center" wrapText="1"/>
    </xf>
    <xf numFmtId="17" fontId="31" fillId="24" borderId="0" xfId="0" applyNumberFormat="1" applyFont="1" applyFill="1" applyAlignment="1">
      <alignment horizontal="center" vertical="center"/>
    </xf>
    <xf numFmtId="0" fontId="19" fillId="21" borderId="0" xfId="0" applyFont="1" applyFill="1" applyAlignment="1">
      <alignment horizontal="center" vertical="center" wrapText="1"/>
    </xf>
    <xf numFmtId="2" fontId="5" fillId="21" borderId="0" xfId="0" applyNumberFormat="1" applyFont="1" applyFill="1" applyAlignment="1">
      <alignment horizontal="center" vertical="center" wrapText="1"/>
    </xf>
    <xf numFmtId="0" fontId="5" fillId="21" borderId="0" xfId="0" applyFont="1" applyFill="1" applyAlignment="1">
      <alignment horizontal="left" vertical="center"/>
    </xf>
    <xf numFmtId="3" fontId="4" fillId="24" borderId="0" xfId="0" applyNumberFormat="1" applyFont="1" applyFill="1" applyAlignment="1">
      <alignment horizontal="right" vertical="center" wrapText="1"/>
    </xf>
    <xf numFmtId="169" fontId="5" fillId="21" borderId="0" xfId="43" applyNumberFormat="1" applyFont="1" applyFill="1" applyBorder="1" applyAlignment="1">
      <alignment horizontal="right" vertical="center" wrapText="1"/>
    </xf>
    <xf numFmtId="0" fontId="32" fillId="0" borderId="0" xfId="0" applyFont="1"/>
    <xf numFmtId="0" fontId="30" fillId="0" borderId="0" xfId="0" applyFont="1"/>
    <xf numFmtId="164" fontId="32" fillId="23" borderId="0" xfId="0" applyNumberFormat="1" applyFont="1" applyFill="1" applyAlignment="1">
      <alignment horizontal="left" vertical="center"/>
    </xf>
    <xf numFmtId="164" fontId="32" fillId="0" borderId="0" xfId="0" applyNumberFormat="1" applyFont="1"/>
    <xf numFmtId="0" fontId="20" fillId="21" borderId="0" xfId="0" applyFont="1" applyFill="1"/>
    <xf numFmtId="0" fontId="21" fillId="21" borderId="0" xfId="39" applyFont="1" applyFill="1" applyAlignment="1" applyProtection="1"/>
    <xf numFmtId="0" fontId="22" fillId="21" borderId="0" xfId="39" applyFont="1" applyFill="1" applyAlignment="1" applyProtection="1">
      <alignment horizontal="left"/>
    </xf>
    <xf numFmtId="0" fontId="23" fillId="21" borderId="0" xfId="39" applyFont="1" applyFill="1" applyAlignment="1" applyProtection="1">
      <alignment horizontal="left" indent="4"/>
    </xf>
    <xf numFmtId="0" fontId="24" fillId="21" borderId="0" xfId="39" applyFont="1" applyFill="1" applyAlignment="1" applyProtection="1"/>
    <xf numFmtId="0" fontId="22" fillId="21" borderId="0" xfId="39" applyFont="1" applyFill="1" applyAlignment="1" applyProtection="1">
      <alignment horizontal="center"/>
    </xf>
    <xf numFmtId="0" fontId="32" fillId="23" borderId="0" xfId="0" applyFont="1" applyFill="1" applyAlignment="1">
      <alignment horizontal="left" vertical="center" wrapText="1"/>
    </xf>
    <xf numFmtId="17" fontId="4" fillId="24" borderId="0" xfId="0" applyNumberFormat="1" applyFont="1" applyFill="1" applyAlignment="1">
      <alignment horizontal="center" vertical="center" wrapText="1"/>
    </xf>
    <xf numFmtId="0" fontId="25" fillId="21" borderId="0" xfId="39" applyFont="1" applyFill="1" applyAlignment="1" applyProtection="1">
      <alignment horizontal="left"/>
    </xf>
    <xf numFmtId="0" fontId="26" fillId="21" borderId="0" xfId="0" applyFont="1" applyFill="1"/>
    <xf numFmtId="0" fontId="27" fillId="21" borderId="0" xfId="0" applyFont="1" applyFill="1"/>
    <xf numFmtId="0" fontId="5" fillId="23" borderId="0" xfId="0" applyFont="1" applyFill="1" applyAlignment="1">
      <alignment horizontal="center" vertical="center" wrapText="1"/>
    </xf>
    <xf numFmtId="169" fontId="5" fillId="23" borderId="0" xfId="0" applyNumberFormat="1" applyFont="1" applyFill="1" applyAlignment="1">
      <alignment horizontal="center" vertical="center" wrapText="1"/>
    </xf>
    <xf numFmtId="166" fontId="5" fillId="23" borderId="0" xfId="0" applyNumberFormat="1" applyFont="1" applyFill="1" applyAlignment="1">
      <alignment horizontal="center" vertical="center" wrapText="1"/>
    </xf>
    <xf numFmtId="0" fontId="5" fillId="23" borderId="0" xfId="0" applyFont="1" applyFill="1" applyAlignment="1">
      <alignment horizontal="left" vertical="center" wrapText="1"/>
    </xf>
    <xf numFmtId="4" fontId="4" fillId="24" borderId="0" xfId="0" applyNumberFormat="1" applyFont="1" applyFill="1" applyAlignment="1">
      <alignment horizontal="right" vertical="center" wrapText="1"/>
    </xf>
    <xf numFmtId="164" fontId="5" fillId="21" borderId="0" xfId="0" applyNumberFormat="1" applyFont="1" applyFill="1" applyAlignment="1">
      <alignment horizontal="right" vertical="center" wrapText="1"/>
    </xf>
    <xf numFmtId="164" fontId="32" fillId="23" borderId="0" xfId="0" applyNumberFormat="1" applyFont="1" applyFill="1" applyAlignment="1">
      <alignment horizontal="right" vertical="center" wrapText="1"/>
    </xf>
    <xf numFmtId="169" fontId="32" fillId="23" borderId="0" xfId="0" applyNumberFormat="1" applyFont="1" applyFill="1" applyAlignment="1">
      <alignment horizontal="right" vertical="center" wrapText="1"/>
    </xf>
    <xf numFmtId="164" fontId="31" fillId="24" borderId="0" xfId="0" applyNumberFormat="1" applyFont="1" applyFill="1" applyAlignment="1">
      <alignment horizontal="right" vertical="center" wrapText="1"/>
    </xf>
    <xf numFmtId="166" fontId="5" fillId="21" borderId="0" xfId="58" applyNumberFormat="1" applyFont="1" applyFill="1" applyBorder="1" applyAlignment="1">
      <alignment horizontal="right" vertical="center" wrapText="1"/>
    </xf>
    <xf numFmtId="164" fontId="4" fillId="22" borderId="0" xfId="0" applyNumberFormat="1" applyFont="1" applyFill="1" applyAlignment="1">
      <alignment horizontal="right" vertical="center" wrapText="1"/>
    </xf>
    <xf numFmtId="9" fontId="5" fillId="21" borderId="0" xfId="0" applyNumberFormat="1" applyFont="1" applyFill="1" applyAlignment="1">
      <alignment horizontal="center" vertical="center" wrapText="1"/>
    </xf>
    <xf numFmtId="170" fontId="5" fillId="21" borderId="0" xfId="0" applyNumberFormat="1" applyFont="1" applyFill="1" applyAlignment="1">
      <alignment horizontal="center" vertical="center" wrapText="1"/>
    </xf>
    <xf numFmtId="9" fontId="5" fillId="21" borderId="0" xfId="58" applyFont="1" applyFill="1" applyAlignment="1">
      <alignment horizontal="center" vertical="center" wrapText="1"/>
    </xf>
    <xf numFmtId="0" fontId="32" fillId="23" borderId="0" xfId="0" applyFont="1" applyFill="1" applyAlignment="1">
      <alignment horizontal="center" vertical="center" wrapText="1"/>
    </xf>
    <xf numFmtId="0" fontId="32" fillId="23" borderId="0" xfId="0" applyFont="1" applyFill="1"/>
    <xf numFmtId="17" fontId="4" fillId="22" borderId="0" xfId="0" quotePrefix="1" applyNumberFormat="1" applyFont="1" applyFill="1" applyAlignment="1">
      <alignment horizontal="center" vertical="center"/>
    </xf>
    <xf numFmtId="171" fontId="5" fillId="21" borderId="0" xfId="0" applyNumberFormat="1" applyFont="1" applyFill="1" applyAlignment="1">
      <alignment horizontal="right" vertical="center" wrapText="1"/>
    </xf>
    <xf numFmtId="171" fontId="31" fillId="24" borderId="0" xfId="0" applyNumberFormat="1" applyFont="1" applyFill="1" applyAlignment="1">
      <alignment horizontal="right" vertical="center" wrapText="1"/>
    </xf>
    <xf numFmtId="3" fontId="4" fillId="22" borderId="0" xfId="0" applyNumberFormat="1" applyFont="1" applyFill="1" applyAlignment="1">
      <alignment vertical="center" wrapText="1"/>
    </xf>
    <xf numFmtId="3" fontId="31" fillId="24" borderId="0" xfId="0" applyNumberFormat="1" applyFont="1" applyFill="1" applyAlignment="1">
      <alignment vertical="center"/>
    </xf>
    <xf numFmtId="164" fontId="5" fillId="23" borderId="0" xfId="0" applyNumberFormat="1" applyFont="1" applyFill="1" applyAlignment="1">
      <alignment horizontal="right" vertical="center" wrapText="1"/>
    </xf>
    <xf numFmtId="2" fontId="5" fillId="23" borderId="0" xfId="0" applyNumberFormat="1" applyFont="1" applyFill="1" applyAlignment="1">
      <alignment horizontal="center" vertical="center" wrapText="1"/>
    </xf>
    <xf numFmtId="3" fontId="4" fillId="22" borderId="0" xfId="0" applyNumberFormat="1" applyFont="1" applyFill="1" applyAlignment="1">
      <alignment horizontal="left" vertical="center"/>
    </xf>
    <xf numFmtId="3" fontId="4" fillId="22" borderId="0" xfId="0" applyNumberFormat="1" applyFont="1" applyFill="1" applyAlignment="1">
      <alignment vertical="center"/>
    </xf>
    <xf numFmtId="2" fontId="32" fillId="23" borderId="0" xfId="58" applyNumberFormat="1" applyFont="1" applyFill="1"/>
    <xf numFmtId="164" fontId="32" fillId="23" borderId="0" xfId="0" applyNumberFormat="1" applyFont="1" applyFill="1"/>
    <xf numFmtId="0" fontId="35" fillId="21" borderId="0" xfId="0" applyFont="1" applyFill="1" applyAlignment="1">
      <alignment horizontal="left"/>
    </xf>
    <xf numFmtId="0" fontId="35" fillId="0" borderId="0" xfId="0" applyFont="1" applyAlignment="1">
      <alignment horizontal="left" vertical="center"/>
    </xf>
    <xf numFmtId="0" fontId="33" fillId="21" borderId="0" xfId="0" applyFont="1" applyFill="1" applyAlignment="1">
      <alignment horizontal="left" vertical="center"/>
    </xf>
    <xf numFmtId="0" fontId="34" fillId="21" borderId="0" xfId="0" applyFont="1" applyFill="1" applyAlignment="1">
      <alignment horizontal="left" vertical="center"/>
    </xf>
    <xf numFmtId="0" fontId="35" fillId="2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43" fillId="0" borderId="0" xfId="0" applyFont="1"/>
    <xf numFmtId="0" fontId="33" fillId="23" borderId="0" xfId="0" applyFont="1" applyFill="1" applyAlignment="1">
      <alignment horizontal="left" vertical="center"/>
    </xf>
    <xf numFmtId="0" fontId="35" fillId="0" borderId="0" xfId="0" quotePrefix="1" applyFont="1" applyAlignment="1">
      <alignment horizontal="left" vertical="center" indent="2"/>
    </xf>
    <xf numFmtId="0" fontId="35" fillId="23" borderId="0" xfId="0" quotePrefix="1" applyFont="1" applyFill="1" applyAlignment="1">
      <alignment horizontal="left" vertical="center" indent="2"/>
    </xf>
    <xf numFmtId="0" fontId="33" fillId="21" borderId="0" xfId="0" applyFont="1" applyFill="1" applyAlignment="1">
      <alignment horizontal="left" vertical="center" wrapText="1"/>
    </xf>
    <xf numFmtId="3" fontId="45" fillId="0" borderId="0" xfId="0" applyNumberFormat="1" applyFont="1"/>
    <xf numFmtId="0" fontId="33" fillId="21" borderId="0" xfId="0" applyFont="1" applyFill="1" applyAlignment="1">
      <alignment horizontal="center" vertical="center" wrapText="1"/>
    </xf>
    <xf numFmtId="0" fontId="35" fillId="21" borderId="0" xfId="0" applyFont="1" applyFill="1" applyAlignment="1">
      <alignment horizontal="left" vertical="center" wrapText="1"/>
    </xf>
    <xf numFmtId="0" fontId="35" fillId="0" borderId="0" xfId="0" applyFont="1"/>
    <xf numFmtId="164" fontId="35" fillId="0" borderId="0" xfId="0" applyNumberFormat="1" applyFont="1"/>
    <xf numFmtId="172" fontId="31" fillId="24" borderId="0" xfId="0" applyNumberFormat="1" applyFont="1" applyFill="1" applyAlignment="1">
      <alignment horizontal="right" vertical="center" wrapText="1"/>
    </xf>
    <xf numFmtId="0" fontId="33" fillId="23" borderId="0" xfId="0" applyFont="1" applyFill="1" applyAlignment="1">
      <alignment horizontal="center" vertical="center" wrapText="1"/>
    </xf>
    <xf numFmtId="0" fontId="46" fillId="0" borderId="0" xfId="0" applyFont="1"/>
    <xf numFmtId="0" fontId="47" fillId="0" borderId="0" xfId="0" applyFont="1"/>
    <xf numFmtId="3" fontId="46" fillId="0" borderId="0" xfId="0" applyNumberFormat="1" applyFont="1"/>
    <xf numFmtId="0" fontId="33" fillId="0" borderId="0" xfId="0" applyFont="1" applyAlignment="1">
      <alignment horizontal="center" vertical="center" wrapText="1"/>
    </xf>
    <xf numFmtId="0" fontId="35" fillId="23" borderId="0" xfId="0" applyFont="1" applyFill="1"/>
    <xf numFmtId="2" fontId="35" fillId="23" borderId="0" xfId="58" applyNumberFormat="1" applyFont="1" applyFill="1"/>
    <xf numFmtId="164" fontId="35" fillId="23" borderId="0" xfId="0" applyNumberFormat="1" applyFont="1" applyFill="1"/>
    <xf numFmtId="3" fontId="4" fillId="22" borderId="0" xfId="0" applyNumberFormat="1" applyFont="1" applyFill="1" applyAlignment="1">
      <alignment horizontal="left" vertical="center" wrapText="1"/>
    </xf>
    <xf numFmtId="3" fontId="31" fillId="24" borderId="0" xfId="0" applyNumberFormat="1" applyFont="1" applyFill="1" applyAlignment="1">
      <alignment horizontal="left" vertical="center" wrapText="1"/>
    </xf>
  </cellXfs>
  <cellStyles count="90">
    <cellStyle name="20% - Accent1" xfId="1" xr:uid="{00000000-0005-0000-0000-000000000000}"/>
    <cellStyle name="20% - Accent1 2" xfId="63" xr:uid="{F9312114-8899-4279-86D1-2F376ED05250}"/>
    <cellStyle name="20% - Accent2" xfId="2" xr:uid="{00000000-0005-0000-0000-000001000000}"/>
    <cellStyle name="20% - Accent2 2" xfId="64" xr:uid="{FE7A68A5-7919-473C-A6A6-293483687611}"/>
    <cellStyle name="20% - Accent3" xfId="3" xr:uid="{00000000-0005-0000-0000-000002000000}"/>
    <cellStyle name="20% - Accent3 2" xfId="65" xr:uid="{909154A7-3D21-4940-8BD9-2EE9B15B90A3}"/>
    <cellStyle name="20% - Accent4" xfId="4" xr:uid="{00000000-0005-0000-0000-000003000000}"/>
    <cellStyle name="20% - Accent4 2" xfId="66" xr:uid="{839DA517-5F6E-48B6-B549-7B13E01D07D9}"/>
    <cellStyle name="20% - Accent5" xfId="5" xr:uid="{00000000-0005-0000-0000-000004000000}"/>
    <cellStyle name="20% - Accent5 2" xfId="67" xr:uid="{D3EA0772-2B67-4633-B5C3-50DDA73B8A76}"/>
    <cellStyle name="20% - Accent6" xfId="6" xr:uid="{00000000-0005-0000-0000-000005000000}"/>
    <cellStyle name="20% - Accent6 2" xfId="68" xr:uid="{9A5EF529-B189-41AB-9C6A-88B49237AC44}"/>
    <cellStyle name="40% - Accent1" xfId="7" xr:uid="{00000000-0005-0000-0000-000006000000}"/>
    <cellStyle name="40% - Accent1 2" xfId="69" xr:uid="{3F957085-50AD-4E87-82C5-0EB91DE830AA}"/>
    <cellStyle name="40% - Accent2" xfId="8" xr:uid="{00000000-0005-0000-0000-000007000000}"/>
    <cellStyle name="40% - Accent2 2" xfId="70" xr:uid="{A87A8DD3-C70D-4721-9190-2403859C7708}"/>
    <cellStyle name="40% - Accent3" xfId="9" xr:uid="{00000000-0005-0000-0000-000008000000}"/>
    <cellStyle name="40% - Accent3 2" xfId="71" xr:uid="{69BFC899-2761-4F43-9AF7-0E1A0A9371E5}"/>
    <cellStyle name="40% - Accent4" xfId="10" xr:uid="{00000000-0005-0000-0000-000009000000}"/>
    <cellStyle name="40% - Accent4 2" xfId="72" xr:uid="{A727C4E7-0F24-40B9-AF8E-766FF0DC9E95}"/>
    <cellStyle name="40% - Accent5" xfId="11" xr:uid="{00000000-0005-0000-0000-00000A000000}"/>
    <cellStyle name="40% - Accent5 2" xfId="73" xr:uid="{1AEFDA7F-88C3-44A2-978E-C1EECAC7DC94}"/>
    <cellStyle name="40% - Accent6" xfId="12" xr:uid="{00000000-0005-0000-0000-00000B000000}"/>
    <cellStyle name="40% - Accent6 2" xfId="74" xr:uid="{156DECA9-6070-42A3-BB62-A8992C75BC73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80" xr:uid="{404896EA-98C5-472A-AB88-F3EF4915C1E6}"/>
    <cellStyle name="Explanatory Text" xfId="28" xr:uid="{00000000-0005-0000-0000-00001B000000}"/>
    <cellStyle name="F2" xfId="29" xr:uid="{00000000-0005-0000-0000-00001C000000}"/>
    <cellStyle name="F3" xfId="30" xr:uid="{00000000-0005-0000-0000-00001D000000}"/>
    <cellStyle name="F4" xfId="31" xr:uid="{00000000-0005-0000-0000-00001E000000}"/>
    <cellStyle name="F5" xfId="32" xr:uid="{00000000-0005-0000-0000-00001F000000}"/>
    <cellStyle name="F6" xfId="33" xr:uid="{00000000-0005-0000-0000-000020000000}"/>
    <cellStyle name="F7" xfId="34" xr:uid="{00000000-0005-0000-0000-000021000000}"/>
    <cellStyle name="F8" xfId="35" xr:uid="{00000000-0005-0000-0000-000022000000}"/>
    <cellStyle name="Good" xfId="81" xr:uid="{CD6E6EC1-0843-4816-B3C4-47910A5C832A}"/>
    <cellStyle name="Heading 1" xfId="82" xr:uid="{40E98BBF-4E90-45CA-B26B-A822EAC13531}"/>
    <cellStyle name="Heading 2" xfId="36" xr:uid="{00000000-0005-0000-0000-000023000000}"/>
    <cellStyle name="Heading 3" xfId="37" xr:uid="{00000000-0005-0000-0000-000024000000}"/>
    <cellStyle name="Heading 4" xfId="83" xr:uid="{F1BB121C-3F6E-479A-9419-A5DC07E968D7}"/>
    <cellStyle name="Hipervínculo" xfId="39" builtinId="8"/>
    <cellStyle name="Hipervínculo 2" xfId="38" xr:uid="{00000000-0005-0000-0000-000025000000}"/>
    <cellStyle name="Hipervínculo 3" xfId="84" xr:uid="{8B0048E8-E0F6-43CB-BD87-8BC5FAFC3D2D}"/>
    <cellStyle name="Input" xfId="85" xr:uid="{9387CCA9-59A1-4CB0-BDBD-4A6C54278F3B}"/>
    <cellStyle name="Linked Cell" xfId="86" xr:uid="{42A7D1DF-C4CE-4636-B422-43525E9CE848}"/>
    <cellStyle name="Millares" xfId="27" builtinId="3"/>
    <cellStyle name="Millares 2" xfId="40" xr:uid="{00000000-0005-0000-0000-000027000000}"/>
    <cellStyle name="Millares 2 2" xfId="41" xr:uid="{00000000-0005-0000-0000-000028000000}"/>
    <cellStyle name="Millares 3" xfId="42" xr:uid="{00000000-0005-0000-0000-000029000000}"/>
    <cellStyle name="Millares 3 2" xfId="75" xr:uid="{C6E2DF84-F1B7-4BE2-9866-CDB07A6DDDD7}"/>
    <cellStyle name="Millares 4" xfId="43" xr:uid="{00000000-0005-0000-0000-00002A000000}"/>
    <cellStyle name="Millares 4 2" xfId="87" xr:uid="{A3331F7A-F642-4311-A2F3-565602D89DA5}"/>
    <cellStyle name="Moneda 2" xfId="44" xr:uid="{00000000-0005-0000-0000-00002B000000}"/>
    <cellStyle name="Moneda 2 2" xfId="76" xr:uid="{8D747B9A-F4C6-4ADF-97E6-EB949BC2EE41}"/>
    <cellStyle name="Normal" xfId="0" builtinId="0"/>
    <cellStyle name="Normal 2" xfId="45" xr:uid="{00000000-0005-0000-0000-00002D000000}"/>
    <cellStyle name="Normal 2 2" xfId="46" xr:uid="{00000000-0005-0000-0000-00002E000000}"/>
    <cellStyle name="Normal 3" xfId="47" xr:uid="{00000000-0005-0000-0000-00002F000000}"/>
    <cellStyle name="Normal 3 2" xfId="48" xr:uid="{00000000-0005-0000-0000-000030000000}"/>
    <cellStyle name="Normal 3 3" xfId="49" xr:uid="{00000000-0005-0000-0000-000031000000}"/>
    <cellStyle name="Normal 3 4" xfId="77" xr:uid="{4FBC681B-61F5-4311-8C10-3817D9DF15AF}"/>
    <cellStyle name="Normal 4" xfId="50" xr:uid="{00000000-0005-0000-0000-000032000000}"/>
    <cellStyle name="Normal 4 2" xfId="51" xr:uid="{00000000-0005-0000-0000-000033000000}"/>
    <cellStyle name="Normal 4 3" xfId="52" xr:uid="{00000000-0005-0000-0000-000034000000}"/>
    <cellStyle name="Normal 5" xfId="53" xr:uid="{00000000-0005-0000-0000-000035000000}"/>
    <cellStyle name="Normal 5 2" xfId="54" xr:uid="{00000000-0005-0000-0000-000036000000}"/>
    <cellStyle name="Normal 5 3" xfId="78" xr:uid="{E0D95422-094F-4C6F-9D7A-FDE024D08851}"/>
    <cellStyle name="Normal 6" xfId="55" xr:uid="{00000000-0005-0000-0000-000037000000}"/>
    <cellStyle name="Normal 6 2" xfId="56" xr:uid="{00000000-0005-0000-0000-000038000000}"/>
    <cellStyle name="Note" xfId="88" xr:uid="{32C5E4BF-371B-4E42-923D-CEA1A74563BE}"/>
    <cellStyle name="Output" xfId="57" xr:uid="{00000000-0005-0000-0000-000039000000}"/>
    <cellStyle name="Porcentaje" xfId="58" builtinId="5"/>
    <cellStyle name="Porcentual 2" xfId="59" xr:uid="{00000000-0005-0000-0000-00003B000000}"/>
    <cellStyle name="Porcentual 2 2" xfId="60" xr:uid="{00000000-0005-0000-0000-00003C000000}"/>
    <cellStyle name="Porcentual 2 3" xfId="79" xr:uid="{BEE82560-785F-4AE6-81D0-F7ABBF656677}"/>
    <cellStyle name="Porcentual 3" xfId="61" xr:uid="{00000000-0005-0000-0000-00003D000000}"/>
    <cellStyle name="Title" xfId="62" xr:uid="{00000000-0005-0000-0000-00003E000000}"/>
    <cellStyle name="Warning Text" xfId="89" xr:uid="{BD9E93FD-296C-48F6-AF96-04E7A3BD1A5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6"/>
  <sheetViews>
    <sheetView tabSelected="1" zoomScale="90" zoomScaleNormal="90" workbookViewId="0">
      <selection activeCell="B6" sqref="B6"/>
    </sheetView>
  </sheetViews>
  <sheetFormatPr baseColWidth="10" defaultColWidth="11.42578125" defaultRowHeight="15.95" customHeight="1" x14ac:dyDescent="0.2"/>
  <cols>
    <col min="1" max="1" width="4.28515625" style="26" customWidth="1"/>
    <col min="2" max="2" width="3.85546875" style="26" customWidth="1"/>
    <col min="3" max="3" width="11.42578125" style="28"/>
    <col min="4" max="16384" width="11.42578125" style="26"/>
  </cols>
  <sheetData>
    <row r="2" spans="2:10" ht="15.95" customHeight="1" x14ac:dyDescent="0.25">
      <c r="B2" s="27" t="s">
        <v>55</v>
      </c>
      <c r="D2" s="29"/>
    </row>
    <row r="3" spans="2:10" ht="15.95" customHeight="1" x14ac:dyDescent="0.25">
      <c r="B3" s="30"/>
      <c r="D3" s="29"/>
    </row>
    <row r="4" spans="2:10" ht="15.95" customHeight="1" x14ac:dyDescent="0.25">
      <c r="B4" s="27" t="s">
        <v>8</v>
      </c>
      <c r="D4" s="29"/>
    </row>
    <row r="5" spans="2:10" ht="15.95" customHeight="1" x14ac:dyDescent="0.25">
      <c r="B5" s="27"/>
      <c r="D5" s="29"/>
    </row>
    <row r="6" spans="2:10" ht="15.95" customHeight="1" x14ac:dyDescent="0.2">
      <c r="B6" s="34" t="str">
        <f>+'4.1'!B2</f>
        <v>4.1 OPS Y CPC-PERÚ: EXPEDIENTES INGRESADOS, SEGÚN TIPO DE EXPEDIENTE, ENERO-DICIEMBRE 2023</v>
      </c>
      <c r="C6" s="34"/>
      <c r="D6" s="35"/>
      <c r="E6" s="35"/>
      <c r="F6" s="35"/>
      <c r="G6" s="35"/>
      <c r="H6" s="35"/>
      <c r="I6" s="36"/>
      <c r="J6" s="36"/>
    </row>
    <row r="7" spans="2:10" ht="15.95" customHeight="1" x14ac:dyDescent="0.2">
      <c r="B7" s="34" t="str">
        <f>+'4.2'!B2</f>
        <v>4.2 OPS Y CPC-PERÚ: DENUNCIAS INGRESADAS, SEGÚN SEDE U OFICINA REGIONAL, ENERO-DICIEMBRE 2023</v>
      </c>
      <c r="C7" s="34"/>
      <c r="D7" s="35"/>
      <c r="E7" s="35"/>
      <c r="F7" s="35"/>
      <c r="G7" s="35"/>
      <c r="H7" s="35"/>
      <c r="I7" s="36"/>
      <c r="J7" s="36"/>
    </row>
    <row r="8" spans="2:10" ht="15.95" customHeight="1" x14ac:dyDescent="0.2">
      <c r="B8" s="34" t="str">
        <f>+'4.3'!B2</f>
        <v>4.3 OPS Y CPC-PERÚ: DENUNCIAS INGRESADAS, SEGÚN ACTIVIDAD ECONÓMICA, ENERO-DICIEMBRE 2023</v>
      </c>
      <c r="C8" s="34"/>
      <c r="D8" s="35"/>
      <c r="E8" s="35"/>
      <c r="F8" s="35"/>
      <c r="G8" s="35"/>
      <c r="H8" s="35"/>
      <c r="I8" s="36"/>
      <c r="J8" s="36"/>
    </row>
    <row r="9" spans="2:10" ht="15.95" customHeight="1" x14ac:dyDescent="0.2">
      <c r="B9" s="31"/>
    </row>
    <row r="10" spans="2:10" ht="15.95" customHeight="1" x14ac:dyDescent="0.25">
      <c r="B10" s="27" t="s">
        <v>7</v>
      </c>
    </row>
    <row r="11" spans="2:10" ht="15.95" customHeight="1" x14ac:dyDescent="0.2">
      <c r="B11" s="34"/>
    </row>
    <row r="12" spans="2:10" ht="15.95" customHeight="1" x14ac:dyDescent="0.2">
      <c r="B12" s="34" t="str">
        <f>+'4.4'!$B$2</f>
        <v>4.4 OPS Y CPC-PERÚ: EXPEDIENTES CONCLUIDOS, SEGÚN TIPO DE EXPEDIENTE, ENERO-DICIEMBRE 2023</v>
      </c>
      <c r="C12" s="34"/>
      <c r="D12" s="35"/>
      <c r="E12" s="35"/>
      <c r="F12" s="35"/>
      <c r="G12" s="35"/>
      <c r="H12" s="35"/>
      <c r="I12" s="36"/>
      <c r="J12" s="36"/>
    </row>
    <row r="13" spans="2:10" ht="15.95" customHeight="1" x14ac:dyDescent="0.2">
      <c r="B13" s="34" t="str">
        <f>+'4.5'!$B$2</f>
        <v>4.5 OPS Y CPC-PERÚ: DENUNCIAS CONCLUIDAS, SEGÚN SEDE U OFICINA REGIONAL, ENERO-DICIEMBRE 2023</v>
      </c>
      <c r="C13" s="34"/>
      <c r="D13" s="35"/>
      <c r="E13" s="35"/>
      <c r="F13" s="35"/>
      <c r="G13" s="35"/>
      <c r="H13" s="35"/>
      <c r="I13" s="36"/>
      <c r="J13" s="36"/>
    </row>
    <row r="14" spans="2:10" ht="15.95" customHeight="1" x14ac:dyDescent="0.2">
      <c r="B14" s="34" t="str">
        <f>+'4.6'!$B$2</f>
        <v>4.6 OPS Y CPC-PERÚ: DENUNCIAS CONCLUIDAS, SEGÚN ACTIVIDAD ECONÓMICA, ENERO-DICIEMBRE 2023</v>
      </c>
      <c r="C14" s="34"/>
      <c r="D14" s="35"/>
      <c r="E14" s="35"/>
      <c r="F14" s="35"/>
      <c r="G14" s="35"/>
      <c r="H14" s="35"/>
      <c r="I14" s="36"/>
      <c r="J14" s="36"/>
    </row>
    <row r="15" spans="2:10" ht="15.95" customHeight="1" x14ac:dyDescent="0.2">
      <c r="B15" s="34" t="str">
        <f>+'4.7'!$B$2</f>
        <v>4.7 OPS Y CPC-PERÚ: DENUNCIAS CONCLUIDAS, SEGÚN TIPO DE CONCLUSIÓN, ENERO-DICIEMBRE 2023</v>
      </c>
      <c r="C15" s="34"/>
      <c r="D15" s="35"/>
      <c r="E15" s="35"/>
      <c r="F15" s="35"/>
      <c r="G15" s="35"/>
      <c r="H15" s="35"/>
      <c r="I15" s="36"/>
      <c r="J15" s="36"/>
    </row>
    <row r="16" spans="2:10" ht="15.95" customHeight="1" x14ac:dyDescent="0.2">
      <c r="B16" s="34"/>
      <c r="C16" s="34"/>
      <c r="D16" s="35"/>
      <c r="E16" s="35"/>
      <c r="F16" s="35"/>
      <c r="G16" s="35"/>
      <c r="H16" s="35"/>
      <c r="I16" s="36"/>
      <c r="J16" s="36"/>
    </row>
  </sheetData>
  <hyperlinks>
    <hyperlink ref="B6" location="'4.1'!A1" display="'4.1'!A1" xr:uid="{00000000-0004-0000-0000-000000000000}"/>
    <hyperlink ref="B7" location="'4.2'!A1" display="'4.2'!A1" xr:uid="{00000000-0004-0000-0000-000001000000}"/>
    <hyperlink ref="B8" location="'4.3'!A1" display="'4.3'!A1" xr:uid="{00000000-0004-0000-0000-000002000000}"/>
    <hyperlink ref="B12" location="'4.4'!A1" display="'4.4'!A1" xr:uid="{00000000-0004-0000-0000-000003000000}"/>
    <hyperlink ref="B13" location="'4.5'!A1" display="'4.5'!A1" xr:uid="{00000000-0004-0000-0000-000004000000}"/>
    <hyperlink ref="B15" location="'4.7'!A1" display="'4.7'!A1" xr:uid="{00000000-0004-0000-0000-000005000000}"/>
    <hyperlink ref="B14" location="'4.6'!A1" display="'4.6'!A1" xr:uid="{8C91147E-3804-4A7D-B476-F3AF1028508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S25"/>
  <sheetViews>
    <sheetView zoomScale="85" zoomScaleNormal="85" workbookViewId="0"/>
  </sheetViews>
  <sheetFormatPr baseColWidth="10" defaultColWidth="11.42578125" defaultRowHeight="18.75" customHeight="1" x14ac:dyDescent="0.25"/>
  <cols>
    <col min="1" max="1" width="5.5703125" style="2" customWidth="1"/>
    <col min="2" max="2" width="3.7109375" style="2" customWidth="1"/>
    <col min="3" max="3" width="41.42578125" style="3" customWidth="1"/>
    <col min="4" max="15" width="6.7109375" style="2" customWidth="1"/>
    <col min="16" max="16" width="7.7109375" style="2" customWidth="1"/>
    <col min="17" max="17" width="6.7109375" style="2" customWidth="1"/>
    <col min="18" max="18" width="7.42578125" style="2" customWidth="1"/>
    <col min="19" max="19" width="6.85546875" style="2" customWidth="1"/>
    <col min="20" max="16384" width="11.42578125" style="2"/>
  </cols>
  <sheetData>
    <row r="1" spans="1:201" ht="16.149999999999999" customHeight="1" x14ac:dyDescent="0.25">
      <c r="A1" s="1" t="s">
        <v>2</v>
      </c>
    </row>
    <row r="2" spans="1:201" ht="16.149999999999999" customHeight="1" x14ac:dyDescent="0.25">
      <c r="B2" s="11" t="s">
        <v>104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01" ht="16.149999999999999" customHeight="1" x14ac:dyDescent="0.25"/>
    <row r="4" spans="1:201" s="7" customFormat="1" ht="24" customHeight="1" x14ac:dyDescent="0.25">
      <c r="A4" s="2"/>
      <c r="B4" s="5" t="s">
        <v>102</v>
      </c>
      <c r="C4" s="10" t="s">
        <v>4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</row>
    <row r="5" spans="1:201" ht="18.75" customHeight="1" x14ac:dyDescent="0.25">
      <c r="B5" s="2">
        <v>1</v>
      </c>
      <c r="C5" s="3" t="s">
        <v>11</v>
      </c>
      <c r="D5" s="42">
        <v>2550</v>
      </c>
      <c r="E5" s="42">
        <v>2558</v>
      </c>
      <c r="F5" s="42">
        <v>2675</v>
      </c>
      <c r="G5" s="42">
        <v>2059</v>
      </c>
      <c r="H5" s="42">
        <v>2721</v>
      </c>
      <c r="I5" s="42">
        <v>2484</v>
      </c>
      <c r="J5" s="42">
        <v>2570</v>
      </c>
      <c r="K5" s="42">
        <v>2882</v>
      </c>
      <c r="L5" s="42">
        <v>2791</v>
      </c>
      <c r="M5" s="42">
        <v>2756</v>
      </c>
      <c r="N5" s="42">
        <v>2620</v>
      </c>
      <c r="O5" s="42">
        <v>2215</v>
      </c>
      <c r="P5" s="42">
        <f>+SUM(D5:O5)</f>
        <v>30881</v>
      </c>
      <c r="Q5" s="21">
        <f t="shared" ref="Q5:Q18" si="0">+P5/$P$19*100</f>
        <v>78.549626087398892</v>
      </c>
      <c r="R5" s="9"/>
      <c r="S5" s="48"/>
    </row>
    <row r="6" spans="1:201" ht="18.75" customHeight="1" x14ac:dyDescent="0.25">
      <c r="B6" s="2">
        <v>2</v>
      </c>
      <c r="C6" s="3" t="s">
        <v>12</v>
      </c>
      <c r="D6" s="42">
        <v>539</v>
      </c>
      <c r="E6" s="42">
        <v>410</v>
      </c>
      <c r="F6" s="42">
        <v>611</v>
      </c>
      <c r="G6" s="42">
        <v>467</v>
      </c>
      <c r="H6" s="42">
        <v>439</v>
      </c>
      <c r="I6" s="42">
        <v>475</v>
      </c>
      <c r="J6" s="42">
        <v>384</v>
      </c>
      <c r="K6" s="42">
        <v>478</v>
      </c>
      <c r="L6" s="42">
        <v>479</v>
      </c>
      <c r="M6" s="42">
        <v>434</v>
      </c>
      <c r="N6" s="42">
        <v>495</v>
      </c>
      <c r="O6" s="42">
        <v>378</v>
      </c>
      <c r="P6" s="42">
        <f t="shared" ref="P6:P18" si="1">+SUM(D6:O6)</f>
        <v>5589</v>
      </c>
      <c r="Q6" s="21">
        <f t="shared" si="0"/>
        <v>14.216309711553135</v>
      </c>
      <c r="R6" s="9"/>
      <c r="S6" s="50"/>
    </row>
    <row r="7" spans="1:201" ht="18.75" customHeight="1" x14ac:dyDescent="0.25">
      <c r="B7" s="2">
        <v>3</v>
      </c>
      <c r="C7" s="3" t="s">
        <v>14</v>
      </c>
      <c r="D7" s="42">
        <v>112</v>
      </c>
      <c r="E7" s="42">
        <v>56</v>
      </c>
      <c r="F7" s="42">
        <v>65</v>
      </c>
      <c r="G7" s="42">
        <v>47</v>
      </c>
      <c r="H7" s="42">
        <v>58</v>
      </c>
      <c r="I7" s="42">
        <v>42</v>
      </c>
      <c r="J7" s="42">
        <v>48</v>
      </c>
      <c r="K7" s="42">
        <v>128</v>
      </c>
      <c r="L7" s="42">
        <v>67</v>
      </c>
      <c r="M7" s="42">
        <v>63</v>
      </c>
      <c r="N7" s="42">
        <v>77</v>
      </c>
      <c r="O7" s="42">
        <v>49</v>
      </c>
      <c r="P7" s="42">
        <f t="shared" si="1"/>
        <v>812</v>
      </c>
      <c r="Q7" s="21">
        <f t="shared" si="0"/>
        <v>2.0654219870783943</v>
      </c>
      <c r="R7" s="9"/>
      <c r="S7" s="49"/>
    </row>
    <row r="8" spans="1:201" ht="18.75" customHeight="1" x14ac:dyDescent="0.25">
      <c r="B8" s="2">
        <v>4</v>
      </c>
      <c r="C8" s="3" t="s">
        <v>13</v>
      </c>
      <c r="D8" s="42">
        <v>62</v>
      </c>
      <c r="E8" s="42">
        <v>49</v>
      </c>
      <c r="F8" s="42">
        <v>79</v>
      </c>
      <c r="G8" s="42">
        <v>44</v>
      </c>
      <c r="H8" s="42">
        <v>53</v>
      </c>
      <c r="I8" s="42">
        <v>55</v>
      </c>
      <c r="J8" s="42">
        <v>55</v>
      </c>
      <c r="K8" s="42">
        <v>55</v>
      </c>
      <c r="L8" s="42">
        <v>59</v>
      </c>
      <c r="M8" s="42">
        <v>53</v>
      </c>
      <c r="N8" s="42">
        <v>65</v>
      </c>
      <c r="O8" s="42">
        <v>55</v>
      </c>
      <c r="P8" s="42">
        <f t="shared" si="1"/>
        <v>684</v>
      </c>
      <c r="Q8" s="21">
        <f t="shared" si="0"/>
        <v>1.7398382255684999</v>
      </c>
      <c r="R8" s="9"/>
    </row>
    <row r="9" spans="1:201" ht="18.75" customHeight="1" x14ac:dyDescent="0.25">
      <c r="B9" s="2">
        <v>5</v>
      </c>
      <c r="C9" s="3" t="s">
        <v>56</v>
      </c>
      <c r="D9" s="42">
        <v>31</v>
      </c>
      <c r="E9" s="42">
        <v>32</v>
      </c>
      <c r="F9" s="42">
        <v>32</v>
      </c>
      <c r="G9" s="42">
        <v>33</v>
      </c>
      <c r="H9" s="42">
        <v>60</v>
      </c>
      <c r="I9" s="42">
        <v>41</v>
      </c>
      <c r="J9" s="42">
        <v>47</v>
      </c>
      <c r="K9" s="42">
        <v>33</v>
      </c>
      <c r="L9" s="42">
        <v>26</v>
      </c>
      <c r="M9" s="42">
        <v>29</v>
      </c>
      <c r="N9" s="42">
        <v>25</v>
      </c>
      <c r="O9" s="42">
        <v>28</v>
      </c>
      <c r="P9" s="42">
        <f t="shared" si="1"/>
        <v>417</v>
      </c>
      <c r="Q9" s="21">
        <f t="shared" si="0"/>
        <v>1.0606908480439539</v>
      </c>
      <c r="R9" s="9"/>
    </row>
    <row r="10" spans="1:201" ht="18.75" customHeight="1" x14ac:dyDescent="0.25">
      <c r="B10" s="2">
        <v>6</v>
      </c>
      <c r="C10" s="3" t="s">
        <v>59</v>
      </c>
      <c r="D10" s="42">
        <v>19</v>
      </c>
      <c r="E10" s="42">
        <v>8</v>
      </c>
      <c r="F10" s="42">
        <v>18</v>
      </c>
      <c r="G10" s="42">
        <v>10</v>
      </c>
      <c r="H10" s="42">
        <v>17</v>
      </c>
      <c r="I10" s="42">
        <v>25</v>
      </c>
      <c r="J10" s="42">
        <v>31</v>
      </c>
      <c r="K10" s="42">
        <v>23</v>
      </c>
      <c r="L10" s="42">
        <v>19</v>
      </c>
      <c r="M10" s="42">
        <v>22</v>
      </c>
      <c r="N10" s="42">
        <v>28</v>
      </c>
      <c r="O10" s="42">
        <v>23</v>
      </c>
      <c r="P10" s="42">
        <f t="shared" si="1"/>
        <v>243</v>
      </c>
      <c r="Q10" s="21">
        <f t="shared" si="0"/>
        <v>0.61810042224144068</v>
      </c>
      <c r="R10" s="9"/>
    </row>
    <row r="11" spans="1:201" ht="18.75" customHeight="1" x14ac:dyDescent="0.25">
      <c r="B11" s="2">
        <v>7</v>
      </c>
      <c r="C11" s="3" t="s">
        <v>60</v>
      </c>
      <c r="D11" s="42">
        <v>21</v>
      </c>
      <c r="E11" s="42">
        <v>10</v>
      </c>
      <c r="F11" s="42">
        <v>29</v>
      </c>
      <c r="G11" s="42">
        <v>9</v>
      </c>
      <c r="H11" s="42">
        <v>37</v>
      </c>
      <c r="I11" s="42">
        <v>14</v>
      </c>
      <c r="J11" s="42">
        <v>9</v>
      </c>
      <c r="K11" s="42">
        <v>7</v>
      </c>
      <c r="L11" s="42">
        <v>22</v>
      </c>
      <c r="M11" s="42">
        <v>19</v>
      </c>
      <c r="N11" s="42">
        <v>23</v>
      </c>
      <c r="O11" s="42">
        <v>16</v>
      </c>
      <c r="P11" s="42">
        <f t="shared" si="1"/>
        <v>216</v>
      </c>
      <c r="Q11" s="21">
        <f t="shared" si="0"/>
        <v>0.54942259754794731</v>
      </c>
      <c r="R11" s="9"/>
    </row>
    <row r="12" spans="1:201" ht="18.75" customHeight="1" x14ac:dyDescent="0.25">
      <c r="B12" s="2">
        <v>8</v>
      </c>
      <c r="C12" s="3" t="s">
        <v>16</v>
      </c>
      <c r="D12" s="42">
        <v>17</v>
      </c>
      <c r="E12" s="42">
        <v>11</v>
      </c>
      <c r="F12" s="42">
        <v>12</v>
      </c>
      <c r="G12" s="42">
        <v>12</v>
      </c>
      <c r="H12" s="42">
        <v>13</v>
      </c>
      <c r="I12" s="42">
        <v>16</v>
      </c>
      <c r="J12" s="42">
        <v>14</v>
      </c>
      <c r="K12" s="42">
        <v>25</v>
      </c>
      <c r="L12" s="42">
        <v>30</v>
      </c>
      <c r="M12" s="42">
        <v>23</v>
      </c>
      <c r="N12" s="42">
        <v>24</v>
      </c>
      <c r="O12" s="42">
        <v>16</v>
      </c>
      <c r="P12" s="42">
        <f t="shared" si="1"/>
        <v>213</v>
      </c>
      <c r="Q12" s="21">
        <f t="shared" si="0"/>
        <v>0.54179172813755916</v>
      </c>
      <c r="R12" s="9"/>
    </row>
    <row r="13" spans="1:201" ht="18.75" customHeight="1" x14ac:dyDescent="0.25">
      <c r="B13" s="2">
        <v>9</v>
      </c>
      <c r="C13" s="3" t="s">
        <v>49</v>
      </c>
      <c r="D13" s="42">
        <v>3</v>
      </c>
      <c r="E13" s="42">
        <v>4</v>
      </c>
      <c r="F13" s="42">
        <v>4</v>
      </c>
      <c r="G13" s="42">
        <v>2</v>
      </c>
      <c r="H13" s="42">
        <v>8</v>
      </c>
      <c r="I13" s="42">
        <v>7</v>
      </c>
      <c r="J13" s="42">
        <v>10</v>
      </c>
      <c r="K13" s="42">
        <v>8</v>
      </c>
      <c r="L13" s="42">
        <v>5</v>
      </c>
      <c r="M13" s="42">
        <v>11</v>
      </c>
      <c r="N13" s="42">
        <v>5</v>
      </c>
      <c r="O13" s="42">
        <v>8</v>
      </c>
      <c r="P13" s="42">
        <f t="shared" si="1"/>
        <v>75</v>
      </c>
      <c r="Q13" s="21">
        <f t="shared" si="0"/>
        <v>0.19077173525970392</v>
      </c>
      <c r="R13" s="9"/>
    </row>
    <row r="14" spans="1:201" ht="18.75" customHeight="1" x14ac:dyDescent="0.25">
      <c r="B14" s="2">
        <v>10</v>
      </c>
      <c r="C14" s="3" t="s">
        <v>17</v>
      </c>
      <c r="D14" s="42">
        <v>4</v>
      </c>
      <c r="E14" s="42">
        <v>4</v>
      </c>
      <c r="F14" s="42">
        <v>6</v>
      </c>
      <c r="G14" s="42">
        <v>3</v>
      </c>
      <c r="H14" s="42">
        <v>3</v>
      </c>
      <c r="I14" s="42">
        <v>8</v>
      </c>
      <c r="J14" s="42">
        <v>6</v>
      </c>
      <c r="K14" s="42">
        <v>8</v>
      </c>
      <c r="L14" s="42">
        <v>6</v>
      </c>
      <c r="M14" s="42">
        <v>4</v>
      </c>
      <c r="N14" s="42">
        <v>7</v>
      </c>
      <c r="O14" s="42">
        <v>5</v>
      </c>
      <c r="P14" s="42">
        <f t="shared" si="1"/>
        <v>64</v>
      </c>
      <c r="Q14" s="21">
        <f t="shared" si="0"/>
        <v>0.16279188075494733</v>
      </c>
      <c r="R14" s="9"/>
    </row>
    <row r="15" spans="1:201" ht="18.75" customHeight="1" x14ac:dyDescent="0.25">
      <c r="B15" s="2">
        <v>11</v>
      </c>
      <c r="C15" s="3" t="s">
        <v>57</v>
      </c>
      <c r="D15" s="42">
        <v>4</v>
      </c>
      <c r="E15" s="42">
        <v>9</v>
      </c>
      <c r="F15" s="42">
        <v>10</v>
      </c>
      <c r="G15" s="42">
        <v>0</v>
      </c>
      <c r="H15" s="42">
        <v>3</v>
      </c>
      <c r="I15" s="42">
        <v>5</v>
      </c>
      <c r="J15" s="42">
        <v>3</v>
      </c>
      <c r="K15" s="42">
        <v>4</v>
      </c>
      <c r="L15" s="42">
        <v>1</v>
      </c>
      <c r="M15" s="42">
        <v>3</v>
      </c>
      <c r="N15" s="42">
        <v>2</v>
      </c>
      <c r="O15" s="42">
        <v>2</v>
      </c>
      <c r="P15" s="42">
        <f t="shared" si="1"/>
        <v>46</v>
      </c>
      <c r="Q15" s="21">
        <f t="shared" si="0"/>
        <v>0.11700666429261841</v>
      </c>
      <c r="R15" s="9"/>
    </row>
    <row r="16" spans="1:201" ht="25.5" x14ac:dyDescent="0.25">
      <c r="B16" s="2">
        <v>12</v>
      </c>
      <c r="C16" s="3" t="s">
        <v>15</v>
      </c>
      <c r="D16" s="42">
        <v>3</v>
      </c>
      <c r="E16" s="42">
        <v>0</v>
      </c>
      <c r="F16" s="42">
        <v>9</v>
      </c>
      <c r="G16" s="42">
        <v>0</v>
      </c>
      <c r="H16" s="42">
        <v>5</v>
      </c>
      <c r="I16" s="42">
        <v>4</v>
      </c>
      <c r="J16" s="42">
        <v>0</v>
      </c>
      <c r="K16" s="42">
        <v>5</v>
      </c>
      <c r="L16" s="42">
        <v>3</v>
      </c>
      <c r="M16" s="42">
        <v>0</v>
      </c>
      <c r="N16" s="42">
        <v>11</v>
      </c>
      <c r="O16" s="42">
        <v>3</v>
      </c>
      <c r="P16" s="42">
        <f t="shared" si="1"/>
        <v>43</v>
      </c>
      <c r="Q16" s="21">
        <f t="shared" si="0"/>
        <v>0.10937579488223025</v>
      </c>
      <c r="R16" s="9"/>
    </row>
    <row r="17" spans="1:201" ht="18.75" customHeight="1" x14ac:dyDescent="0.25">
      <c r="B17" s="2">
        <v>13</v>
      </c>
      <c r="C17" s="3" t="s">
        <v>58</v>
      </c>
      <c r="D17" s="42">
        <v>2</v>
      </c>
      <c r="E17" s="42">
        <v>0</v>
      </c>
      <c r="F17" s="42">
        <v>0</v>
      </c>
      <c r="G17" s="42">
        <v>0</v>
      </c>
      <c r="H17" s="42">
        <v>2</v>
      </c>
      <c r="I17" s="42">
        <v>2</v>
      </c>
      <c r="J17" s="42">
        <v>1</v>
      </c>
      <c r="K17" s="42">
        <v>7</v>
      </c>
      <c r="L17" s="42">
        <v>14</v>
      </c>
      <c r="M17" s="42">
        <v>0</v>
      </c>
      <c r="N17" s="42">
        <v>0</v>
      </c>
      <c r="O17" s="42">
        <v>1</v>
      </c>
      <c r="P17" s="42">
        <f t="shared" si="1"/>
        <v>29</v>
      </c>
      <c r="Q17" s="21">
        <f t="shared" si="0"/>
        <v>7.3765070967085511E-2</v>
      </c>
      <c r="R17" s="9"/>
    </row>
    <row r="18" spans="1:201" ht="25.5" x14ac:dyDescent="0.25">
      <c r="B18" s="2">
        <v>14</v>
      </c>
      <c r="C18" s="3" t="s">
        <v>52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1</v>
      </c>
      <c r="J18" s="42">
        <v>0</v>
      </c>
      <c r="K18" s="42">
        <v>0</v>
      </c>
      <c r="L18" s="42">
        <v>0</v>
      </c>
      <c r="M18" s="42">
        <v>0</v>
      </c>
      <c r="N18" s="42">
        <v>1</v>
      </c>
      <c r="O18" s="42">
        <v>0</v>
      </c>
      <c r="P18" s="42">
        <f t="shared" si="1"/>
        <v>2</v>
      </c>
      <c r="Q18" s="21">
        <f t="shared" si="0"/>
        <v>5.087246273592104E-3</v>
      </c>
      <c r="R18" s="9"/>
    </row>
    <row r="19" spans="1:201" s="8" customFormat="1" ht="18.75" customHeight="1" x14ac:dyDescent="0.25">
      <c r="A19" s="2"/>
      <c r="B19" s="91" t="s">
        <v>0</v>
      </c>
      <c r="C19" s="91"/>
      <c r="D19" s="20">
        <f>SUM(D5:D18)</f>
        <v>3367</v>
      </c>
      <c r="E19" s="20">
        <f t="shared" ref="E19:O19" si="2">SUM(E5:E18)</f>
        <v>3151</v>
      </c>
      <c r="F19" s="20">
        <f t="shared" si="2"/>
        <v>3550</v>
      </c>
      <c r="G19" s="20">
        <f t="shared" si="2"/>
        <v>2686</v>
      </c>
      <c r="H19" s="20">
        <f t="shared" si="2"/>
        <v>3419</v>
      </c>
      <c r="I19" s="20">
        <f t="shared" si="2"/>
        <v>3179</v>
      </c>
      <c r="J19" s="20">
        <f t="shared" si="2"/>
        <v>3178</v>
      </c>
      <c r="K19" s="20">
        <f t="shared" si="2"/>
        <v>3663</v>
      </c>
      <c r="L19" s="20">
        <f t="shared" si="2"/>
        <v>3522</v>
      </c>
      <c r="M19" s="20">
        <f t="shared" si="2"/>
        <v>3417</v>
      </c>
      <c r="N19" s="20">
        <f t="shared" si="2"/>
        <v>3383</v>
      </c>
      <c r="O19" s="20">
        <f t="shared" si="2"/>
        <v>2799</v>
      </c>
      <c r="P19" s="20">
        <f>SUM(P5:P18)</f>
        <v>39314</v>
      </c>
      <c r="Q19" s="41">
        <f>SUM(Q5:Q18)</f>
        <v>99.999999999999986</v>
      </c>
      <c r="R19" s="9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</row>
    <row r="20" spans="1:201" s="78" customFormat="1" ht="12.75" customHeight="1" x14ac:dyDescent="0.15">
      <c r="B20" s="64" t="s">
        <v>9</v>
      </c>
      <c r="C20" s="79"/>
    </row>
    <row r="21" spans="1:201" s="78" customFormat="1" ht="12.75" customHeight="1" x14ac:dyDescent="0.15">
      <c r="B21" s="64" t="s">
        <v>54</v>
      </c>
      <c r="C21" s="79"/>
    </row>
    <row r="22" spans="1:201" s="78" customFormat="1" ht="12.75" customHeight="1" x14ac:dyDescent="0.15">
      <c r="B22" s="64" t="s">
        <v>99</v>
      </c>
      <c r="C22" s="79"/>
    </row>
    <row r="23" spans="1:201" s="78" customFormat="1" ht="12.75" customHeight="1" x14ac:dyDescent="0.15">
      <c r="B23" s="64" t="s">
        <v>73</v>
      </c>
      <c r="C23" s="79"/>
    </row>
    <row r="24" spans="1:201" s="78" customFormat="1" ht="12.75" customHeight="1" x14ac:dyDescent="0.15">
      <c r="B24" s="64" t="s">
        <v>86</v>
      </c>
      <c r="C24" s="79"/>
    </row>
    <row r="25" spans="1:201" s="78" customFormat="1" ht="12.75" customHeight="1" x14ac:dyDescent="0.15">
      <c r="B25" s="64" t="s">
        <v>103</v>
      </c>
      <c r="C25" s="79"/>
    </row>
  </sheetData>
  <mergeCells count="1">
    <mergeCell ref="B19:C19"/>
  </mergeCells>
  <phoneticPr fontId="44" type="noConversion"/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showGridLines="0" zoomScale="85" zoomScaleNormal="85" workbookViewId="0">
      <selection activeCell="H33" sqref="H33"/>
    </sheetView>
  </sheetViews>
  <sheetFormatPr baseColWidth="10" defaultColWidth="10.85546875" defaultRowHeight="12.75" x14ac:dyDescent="0.2"/>
  <cols>
    <col min="1" max="1" width="5.5703125" style="22" customWidth="1"/>
    <col min="2" max="2" width="3.7109375" style="22" customWidth="1"/>
    <col min="3" max="3" width="25.7109375" style="22" bestFit="1" customWidth="1"/>
    <col min="4" max="15" width="6.7109375" style="22" customWidth="1"/>
    <col min="16" max="16" width="7.7109375" style="22" customWidth="1"/>
    <col min="17" max="17" width="6.7109375" style="22" customWidth="1"/>
    <col min="18" max="18" width="5.140625" style="22" bestFit="1" customWidth="1"/>
    <col min="19" max="20" width="3" style="22" bestFit="1" customWidth="1"/>
    <col min="21" max="21" width="7.7109375" style="22" bestFit="1" customWidth="1"/>
    <col min="22" max="27" width="3" style="22" bestFit="1" customWidth="1"/>
    <col min="28" max="28" width="4.28515625" style="22" bestFit="1" customWidth="1"/>
    <col min="29" max="29" width="13.5703125" style="22" bestFit="1" customWidth="1"/>
    <col min="30" max="16384" width="10.85546875" style="22"/>
  </cols>
  <sheetData>
    <row r="1" spans="1:18" ht="16.149999999999999" customHeight="1" x14ac:dyDescent="0.2">
      <c r="A1" s="1" t="s">
        <v>2</v>
      </c>
      <c r="B1" s="1"/>
    </row>
    <row r="2" spans="1:18" ht="16.149999999999999" customHeight="1" x14ac:dyDescent="0.2">
      <c r="B2" s="23" t="s">
        <v>105</v>
      </c>
    </row>
    <row r="3" spans="1:18" ht="16.149999999999999" customHeight="1" x14ac:dyDescent="0.2"/>
    <row r="4" spans="1:18" ht="24" customHeight="1" x14ac:dyDescent="0.2">
      <c r="B4" s="5" t="s">
        <v>102</v>
      </c>
      <c r="C4" s="33" t="s">
        <v>98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</row>
    <row r="5" spans="1:18" ht="18.75" customHeight="1" x14ac:dyDescent="0.2">
      <c r="B5" s="51">
        <v>1</v>
      </c>
      <c r="C5" s="24" t="s">
        <v>97</v>
      </c>
      <c r="D5" s="43">
        <v>1180</v>
      </c>
      <c r="E5" s="43">
        <v>1123</v>
      </c>
      <c r="F5" s="43">
        <v>1213</v>
      </c>
      <c r="G5" s="43">
        <v>948</v>
      </c>
      <c r="H5" s="43">
        <v>1194</v>
      </c>
      <c r="I5" s="43">
        <v>1131</v>
      </c>
      <c r="J5" s="43">
        <v>1193</v>
      </c>
      <c r="K5" s="43">
        <v>1278</v>
      </c>
      <c r="L5" s="43">
        <v>1302</v>
      </c>
      <c r="M5" s="43">
        <v>1255</v>
      </c>
      <c r="N5" s="43">
        <v>1264</v>
      </c>
      <c r="O5" s="43">
        <v>1051</v>
      </c>
      <c r="P5" s="42">
        <f>+SUM(D5:O5)</f>
        <v>14132</v>
      </c>
      <c r="Q5" s="44">
        <f t="shared" ref="Q5:Q20" si="0">+P5/$P$22*100</f>
        <v>45.76276674978142</v>
      </c>
      <c r="R5" s="25"/>
    </row>
    <row r="6" spans="1:18" ht="18.75" customHeight="1" x14ac:dyDescent="0.2">
      <c r="B6" s="51">
        <v>2</v>
      </c>
      <c r="C6" s="24" t="s">
        <v>18</v>
      </c>
      <c r="D6" s="43">
        <v>263</v>
      </c>
      <c r="E6" s="43">
        <v>238</v>
      </c>
      <c r="F6" s="43">
        <v>237</v>
      </c>
      <c r="G6" s="43">
        <v>185</v>
      </c>
      <c r="H6" s="43">
        <v>287</v>
      </c>
      <c r="I6" s="43">
        <v>236</v>
      </c>
      <c r="J6" s="43">
        <v>253</v>
      </c>
      <c r="K6" s="43">
        <v>283</v>
      </c>
      <c r="L6" s="43">
        <v>246</v>
      </c>
      <c r="M6" s="43">
        <v>252</v>
      </c>
      <c r="N6" s="43">
        <v>218</v>
      </c>
      <c r="O6" s="43">
        <v>196</v>
      </c>
      <c r="P6" s="42">
        <f t="shared" ref="P6:P20" si="1">+SUM(D6:O6)</f>
        <v>2894</v>
      </c>
      <c r="Q6" s="44">
        <f t="shared" si="0"/>
        <v>9.3714581781678064</v>
      </c>
      <c r="R6" s="25"/>
    </row>
    <row r="7" spans="1:18" ht="18.75" customHeight="1" x14ac:dyDescent="0.2">
      <c r="B7" s="51">
        <v>3</v>
      </c>
      <c r="C7" s="24" t="s">
        <v>22</v>
      </c>
      <c r="D7" s="43">
        <v>190</v>
      </c>
      <c r="E7" s="43">
        <v>211</v>
      </c>
      <c r="F7" s="43">
        <v>217</v>
      </c>
      <c r="G7" s="43">
        <v>144</v>
      </c>
      <c r="H7" s="43">
        <v>204</v>
      </c>
      <c r="I7" s="43">
        <v>212</v>
      </c>
      <c r="J7" s="43">
        <v>209</v>
      </c>
      <c r="K7" s="43">
        <v>255</v>
      </c>
      <c r="L7" s="43">
        <v>208</v>
      </c>
      <c r="M7" s="43">
        <v>273</v>
      </c>
      <c r="N7" s="43">
        <v>192</v>
      </c>
      <c r="O7" s="43">
        <v>183</v>
      </c>
      <c r="P7" s="42">
        <f t="shared" si="1"/>
        <v>2498</v>
      </c>
      <c r="Q7" s="44">
        <f t="shared" si="0"/>
        <v>8.089116285094395</v>
      </c>
      <c r="R7" s="25"/>
    </row>
    <row r="8" spans="1:18" ht="18.75" customHeight="1" x14ac:dyDescent="0.2">
      <c r="B8" s="51">
        <v>4</v>
      </c>
      <c r="C8" s="24" t="s">
        <v>19</v>
      </c>
      <c r="D8" s="43">
        <v>192</v>
      </c>
      <c r="E8" s="43">
        <v>195</v>
      </c>
      <c r="F8" s="43">
        <v>171</v>
      </c>
      <c r="G8" s="43">
        <v>106</v>
      </c>
      <c r="H8" s="43">
        <v>171</v>
      </c>
      <c r="I8" s="43">
        <v>159</v>
      </c>
      <c r="J8" s="43">
        <v>137</v>
      </c>
      <c r="K8" s="43">
        <v>181</v>
      </c>
      <c r="L8" s="43">
        <v>180</v>
      </c>
      <c r="M8" s="43">
        <v>173</v>
      </c>
      <c r="N8" s="43">
        <v>158</v>
      </c>
      <c r="O8" s="43">
        <v>129</v>
      </c>
      <c r="P8" s="42">
        <f t="shared" si="1"/>
        <v>1952</v>
      </c>
      <c r="Q8" s="44">
        <f>+P8/$P$22*100</f>
        <v>6.3210388264628738</v>
      </c>
      <c r="R8" s="25"/>
    </row>
    <row r="9" spans="1:18" ht="18.75" customHeight="1" x14ac:dyDescent="0.2">
      <c r="B9" s="51">
        <v>5</v>
      </c>
      <c r="C9" s="24" t="s">
        <v>20</v>
      </c>
      <c r="D9" s="43">
        <v>110</v>
      </c>
      <c r="E9" s="43">
        <v>118</v>
      </c>
      <c r="F9" s="43">
        <v>152</v>
      </c>
      <c r="G9" s="43">
        <v>128</v>
      </c>
      <c r="H9" s="43">
        <v>174</v>
      </c>
      <c r="I9" s="43">
        <v>160</v>
      </c>
      <c r="J9" s="43">
        <v>155</v>
      </c>
      <c r="K9" s="43">
        <v>171</v>
      </c>
      <c r="L9" s="43">
        <v>175</v>
      </c>
      <c r="M9" s="43">
        <v>172</v>
      </c>
      <c r="N9" s="43">
        <v>150</v>
      </c>
      <c r="O9" s="43">
        <v>131</v>
      </c>
      <c r="P9" s="42">
        <f t="shared" si="1"/>
        <v>1796</v>
      </c>
      <c r="Q9" s="44">
        <f t="shared" si="0"/>
        <v>5.8158738382824389</v>
      </c>
      <c r="R9" s="25"/>
    </row>
    <row r="10" spans="1:18" ht="18.75" customHeight="1" x14ac:dyDescent="0.2">
      <c r="B10" s="51">
        <v>6</v>
      </c>
      <c r="C10" s="24" t="s">
        <v>21</v>
      </c>
      <c r="D10" s="43">
        <v>183</v>
      </c>
      <c r="E10" s="43">
        <v>184</v>
      </c>
      <c r="F10" s="43">
        <v>160</v>
      </c>
      <c r="G10" s="43">
        <v>125</v>
      </c>
      <c r="H10" s="43">
        <v>144</v>
      </c>
      <c r="I10" s="43">
        <v>122</v>
      </c>
      <c r="J10" s="43">
        <v>138</v>
      </c>
      <c r="K10" s="43">
        <v>165</v>
      </c>
      <c r="L10" s="43">
        <v>170</v>
      </c>
      <c r="M10" s="43">
        <v>139</v>
      </c>
      <c r="N10" s="43">
        <v>129</v>
      </c>
      <c r="O10" s="43">
        <v>120</v>
      </c>
      <c r="P10" s="42">
        <f t="shared" si="1"/>
        <v>1779</v>
      </c>
      <c r="Q10" s="44">
        <f t="shared" si="0"/>
        <v>5.7608238075191869</v>
      </c>
      <c r="R10" s="25"/>
    </row>
    <row r="11" spans="1:18" ht="18.75" customHeight="1" x14ac:dyDescent="0.2">
      <c r="B11" s="51">
        <v>7</v>
      </c>
      <c r="C11" s="24" t="s">
        <v>23</v>
      </c>
      <c r="D11" s="43">
        <v>108</v>
      </c>
      <c r="E11" s="43">
        <v>102</v>
      </c>
      <c r="F11" s="43">
        <v>102</v>
      </c>
      <c r="G11" s="43">
        <v>85</v>
      </c>
      <c r="H11" s="43">
        <v>105</v>
      </c>
      <c r="I11" s="43">
        <v>132</v>
      </c>
      <c r="J11" s="43">
        <v>111</v>
      </c>
      <c r="K11" s="43">
        <v>140</v>
      </c>
      <c r="L11" s="43">
        <v>115</v>
      </c>
      <c r="M11" s="43">
        <v>124</v>
      </c>
      <c r="N11" s="43">
        <v>111</v>
      </c>
      <c r="O11" s="43">
        <v>89</v>
      </c>
      <c r="P11" s="42">
        <f t="shared" si="1"/>
        <v>1324</v>
      </c>
      <c r="Q11" s="44">
        <f t="shared" si="0"/>
        <v>4.2874259253262528</v>
      </c>
      <c r="R11" s="25"/>
    </row>
    <row r="12" spans="1:18" ht="18.75" customHeight="1" x14ac:dyDescent="0.2">
      <c r="B12" s="51">
        <v>8</v>
      </c>
      <c r="C12" s="24" t="s">
        <v>24</v>
      </c>
      <c r="D12" s="43">
        <v>77</v>
      </c>
      <c r="E12" s="43">
        <v>105</v>
      </c>
      <c r="F12" s="43">
        <v>88</v>
      </c>
      <c r="G12" s="43">
        <v>68</v>
      </c>
      <c r="H12" s="43">
        <v>93</v>
      </c>
      <c r="I12" s="43">
        <v>61</v>
      </c>
      <c r="J12" s="43">
        <v>97</v>
      </c>
      <c r="K12" s="43">
        <v>109</v>
      </c>
      <c r="L12" s="43">
        <v>82</v>
      </c>
      <c r="M12" s="43">
        <v>79</v>
      </c>
      <c r="N12" s="43">
        <v>84</v>
      </c>
      <c r="O12" s="43">
        <v>79</v>
      </c>
      <c r="P12" s="42">
        <f t="shared" si="1"/>
        <v>1022</v>
      </c>
      <c r="Q12" s="44">
        <f t="shared" si="0"/>
        <v>3.309478320002591</v>
      </c>
      <c r="R12" s="25"/>
    </row>
    <row r="13" spans="1:18" ht="18.75" customHeight="1" x14ac:dyDescent="0.2">
      <c r="B13" s="51">
        <v>9</v>
      </c>
      <c r="C13" s="24" t="s">
        <v>25</v>
      </c>
      <c r="D13" s="43">
        <v>46</v>
      </c>
      <c r="E13" s="43">
        <v>46</v>
      </c>
      <c r="F13" s="43">
        <v>65</v>
      </c>
      <c r="G13" s="43">
        <v>49</v>
      </c>
      <c r="H13" s="43">
        <v>62</v>
      </c>
      <c r="I13" s="43">
        <v>50</v>
      </c>
      <c r="J13" s="43">
        <v>43</v>
      </c>
      <c r="K13" s="43">
        <v>47</v>
      </c>
      <c r="L13" s="43">
        <v>53</v>
      </c>
      <c r="M13" s="43">
        <v>51</v>
      </c>
      <c r="N13" s="43">
        <v>74</v>
      </c>
      <c r="O13" s="43">
        <v>49</v>
      </c>
      <c r="P13" s="42">
        <f t="shared" si="1"/>
        <v>635</v>
      </c>
      <c r="Q13" s="44">
        <f t="shared" si="0"/>
        <v>2.0562805608626662</v>
      </c>
      <c r="R13" s="25"/>
    </row>
    <row r="14" spans="1:18" ht="18.75" customHeight="1" x14ac:dyDescent="0.2">
      <c r="B14" s="51">
        <v>10</v>
      </c>
      <c r="C14" s="24" t="s">
        <v>29</v>
      </c>
      <c r="D14" s="43">
        <v>42</v>
      </c>
      <c r="E14" s="43">
        <v>39</v>
      </c>
      <c r="F14" s="43">
        <v>45</v>
      </c>
      <c r="G14" s="43">
        <v>48</v>
      </c>
      <c r="H14" s="43">
        <v>52</v>
      </c>
      <c r="I14" s="43">
        <v>35</v>
      </c>
      <c r="J14" s="43">
        <v>56</v>
      </c>
      <c r="K14" s="43">
        <v>39</v>
      </c>
      <c r="L14" s="43">
        <v>54</v>
      </c>
      <c r="M14" s="43">
        <v>43</v>
      </c>
      <c r="N14" s="43">
        <v>52</v>
      </c>
      <c r="O14" s="43">
        <v>29</v>
      </c>
      <c r="P14" s="42">
        <f t="shared" si="1"/>
        <v>534</v>
      </c>
      <c r="Q14" s="44">
        <f t="shared" si="0"/>
        <v>1.7292186133868723</v>
      </c>
      <c r="R14" s="25"/>
    </row>
    <row r="15" spans="1:18" ht="18.75" customHeight="1" x14ac:dyDescent="0.2">
      <c r="B15" s="51">
        <v>11</v>
      </c>
      <c r="C15" s="24" t="s">
        <v>26</v>
      </c>
      <c r="D15" s="43">
        <v>38</v>
      </c>
      <c r="E15" s="43">
        <v>55</v>
      </c>
      <c r="F15" s="43">
        <v>55</v>
      </c>
      <c r="G15" s="43">
        <v>38</v>
      </c>
      <c r="H15" s="43">
        <v>46</v>
      </c>
      <c r="I15" s="43">
        <v>38</v>
      </c>
      <c r="J15" s="43">
        <v>40</v>
      </c>
      <c r="K15" s="43">
        <v>56</v>
      </c>
      <c r="L15" s="43">
        <v>42</v>
      </c>
      <c r="M15" s="43">
        <v>33</v>
      </c>
      <c r="N15" s="43">
        <v>50</v>
      </c>
      <c r="O15" s="43">
        <v>40</v>
      </c>
      <c r="P15" s="42">
        <f>+SUM(D15:O15)</f>
        <v>531</v>
      </c>
      <c r="Q15" s="44">
        <f>+P15/$P$22*100</f>
        <v>1.7195039020757099</v>
      </c>
      <c r="R15" s="25"/>
    </row>
    <row r="16" spans="1:18" ht="18.75" customHeight="1" x14ac:dyDescent="0.2">
      <c r="B16" s="51">
        <v>12</v>
      </c>
      <c r="C16" s="24" t="s">
        <v>74</v>
      </c>
      <c r="D16" s="43">
        <v>25</v>
      </c>
      <c r="E16" s="43">
        <v>37</v>
      </c>
      <c r="F16" s="43">
        <v>37</v>
      </c>
      <c r="G16" s="43">
        <v>36</v>
      </c>
      <c r="H16" s="43">
        <v>48</v>
      </c>
      <c r="I16" s="43">
        <v>40</v>
      </c>
      <c r="J16" s="43">
        <v>41</v>
      </c>
      <c r="K16" s="43">
        <v>41</v>
      </c>
      <c r="L16" s="43">
        <v>43</v>
      </c>
      <c r="M16" s="43">
        <v>39</v>
      </c>
      <c r="N16" s="43">
        <v>46</v>
      </c>
      <c r="O16" s="43">
        <v>35</v>
      </c>
      <c r="P16" s="42">
        <f t="shared" si="1"/>
        <v>468</v>
      </c>
      <c r="Q16" s="44">
        <f>+P16/$P$22*100</f>
        <v>1.5154949645413036</v>
      </c>
      <c r="R16" s="25"/>
    </row>
    <row r="17" spans="2:21" ht="18.75" customHeight="1" x14ac:dyDescent="0.2">
      <c r="B17" s="51">
        <v>13</v>
      </c>
      <c r="C17" s="24" t="s">
        <v>28</v>
      </c>
      <c r="D17" s="43">
        <v>35</v>
      </c>
      <c r="E17" s="43">
        <v>31</v>
      </c>
      <c r="F17" s="43">
        <v>53</v>
      </c>
      <c r="G17" s="43">
        <v>34</v>
      </c>
      <c r="H17" s="43">
        <v>59</v>
      </c>
      <c r="I17" s="43">
        <v>36</v>
      </c>
      <c r="J17" s="43">
        <v>36</v>
      </c>
      <c r="K17" s="43">
        <v>39</v>
      </c>
      <c r="L17" s="43">
        <v>45</v>
      </c>
      <c r="M17" s="43">
        <v>42</v>
      </c>
      <c r="N17" s="43">
        <v>28</v>
      </c>
      <c r="O17" s="43">
        <v>26</v>
      </c>
      <c r="P17" s="42">
        <f t="shared" si="1"/>
        <v>464</v>
      </c>
      <c r="Q17" s="44">
        <f t="shared" si="0"/>
        <v>1.5025420161264207</v>
      </c>
      <c r="R17" s="25"/>
    </row>
    <row r="18" spans="2:21" ht="18.75" customHeight="1" x14ac:dyDescent="0.2">
      <c r="B18" s="51">
        <v>14</v>
      </c>
      <c r="C18" s="24" t="s">
        <v>27</v>
      </c>
      <c r="D18" s="43">
        <v>30</v>
      </c>
      <c r="E18" s="43">
        <v>29</v>
      </c>
      <c r="F18" s="43">
        <v>34</v>
      </c>
      <c r="G18" s="43">
        <v>30</v>
      </c>
      <c r="H18" s="43">
        <v>35</v>
      </c>
      <c r="I18" s="43">
        <v>30</v>
      </c>
      <c r="J18" s="43">
        <v>28</v>
      </c>
      <c r="K18" s="43">
        <v>42</v>
      </c>
      <c r="L18" s="43">
        <v>39</v>
      </c>
      <c r="M18" s="43">
        <v>50</v>
      </c>
      <c r="N18" s="43">
        <v>41</v>
      </c>
      <c r="O18" s="43">
        <v>32</v>
      </c>
      <c r="P18" s="42">
        <f>+SUM(D18:O18)</f>
        <v>420</v>
      </c>
      <c r="Q18" s="44">
        <f t="shared" si="0"/>
        <v>1.3600595835627085</v>
      </c>
      <c r="R18" s="25"/>
    </row>
    <row r="19" spans="2:21" ht="18.75" customHeight="1" x14ac:dyDescent="0.2">
      <c r="B19" s="51">
        <v>15</v>
      </c>
      <c r="C19" s="24" t="s">
        <v>30</v>
      </c>
      <c r="D19" s="43">
        <v>12</v>
      </c>
      <c r="E19" s="43">
        <v>21</v>
      </c>
      <c r="F19" s="43">
        <v>23</v>
      </c>
      <c r="G19" s="43">
        <v>23</v>
      </c>
      <c r="H19" s="43">
        <v>34</v>
      </c>
      <c r="I19" s="43">
        <v>29</v>
      </c>
      <c r="J19" s="43">
        <v>25</v>
      </c>
      <c r="K19" s="43">
        <v>27</v>
      </c>
      <c r="L19" s="43">
        <v>25</v>
      </c>
      <c r="M19" s="43">
        <v>20</v>
      </c>
      <c r="N19" s="43">
        <v>15</v>
      </c>
      <c r="O19" s="43">
        <v>17</v>
      </c>
      <c r="P19" s="42">
        <f t="shared" si="1"/>
        <v>271</v>
      </c>
      <c r="Q19" s="44">
        <f t="shared" si="0"/>
        <v>0.87756225510831898</v>
      </c>
      <c r="R19" s="25"/>
    </row>
    <row r="20" spans="2:21" ht="18.75" customHeight="1" x14ac:dyDescent="0.2">
      <c r="B20" s="51">
        <v>16</v>
      </c>
      <c r="C20" s="24" t="s">
        <v>75</v>
      </c>
      <c r="D20" s="43">
        <v>15</v>
      </c>
      <c r="E20" s="43">
        <v>21</v>
      </c>
      <c r="F20" s="43">
        <v>23</v>
      </c>
      <c r="G20" s="43">
        <v>10</v>
      </c>
      <c r="H20" s="43">
        <v>12</v>
      </c>
      <c r="I20" s="43">
        <v>11</v>
      </c>
      <c r="J20" s="43">
        <v>7</v>
      </c>
      <c r="K20" s="43">
        <v>8</v>
      </c>
      <c r="L20" s="43">
        <v>11</v>
      </c>
      <c r="M20" s="43">
        <v>10</v>
      </c>
      <c r="N20" s="43">
        <v>7</v>
      </c>
      <c r="O20" s="43">
        <v>8</v>
      </c>
      <c r="P20" s="42">
        <f t="shared" si="1"/>
        <v>143</v>
      </c>
      <c r="Q20" s="44">
        <f t="shared" si="0"/>
        <v>0.46306790583206497</v>
      </c>
      <c r="R20" s="25"/>
      <c r="U20" s="25"/>
    </row>
    <row r="21" spans="2:21" ht="18.75" customHeight="1" x14ac:dyDescent="0.2">
      <c r="B21" s="51">
        <v>17</v>
      </c>
      <c r="C21" s="24" t="s">
        <v>100</v>
      </c>
      <c r="D21" s="43">
        <v>4</v>
      </c>
      <c r="E21" s="43">
        <v>3</v>
      </c>
      <c r="F21" s="43">
        <v>0</v>
      </c>
      <c r="G21" s="43">
        <v>2</v>
      </c>
      <c r="H21" s="43">
        <v>1</v>
      </c>
      <c r="I21" s="43">
        <v>2</v>
      </c>
      <c r="J21" s="43">
        <v>1</v>
      </c>
      <c r="K21" s="43">
        <v>1</v>
      </c>
      <c r="L21" s="43">
        <v>1</v>
      </c>
      <c r="M21" s="43">
        <v>1</v>
      </c>
      <c r="N21" s="43">
        <v>1</v>
      </c>
      <c r="O21" s="43">
        <v>1</v>
      </c>
      <c r="P21" s="42">
        <f>+SUM(D21:O21)</f>
        <v>18</v>
      </c>
      <c r="Q21" s="44">
        <f>+P21/$P$22*100</f>
        <v>5.828826786697322E-2</v>
      </c>
      <c r="R21" s="25"/>
    </row>
    <row r="22" spans="2:21" ht="18.75" customHeight="1" x14ac:dyDescent="0.2">
      <c r="B22" s="92" t="s">
        <v>0</v>
      </c>
      <c r="C22" s="92"/>
      <c r="D22" s="45">
        <f>SUM(D5:D21)</f>
        <v>2550</v>
      </c>
      <c r="E22" s="45">
        <f t="shared" ref="E22:P22" si="2">SUM(E5:E21)</f>
        <v>2558</v>
      </c>
      <c r="F22" s="45">
        <f>SUM(F5:F21)</f>
        <v>2675</v>
      </c>
      <c r="G22" s="45">
        <f t="shared" si="2"/>
        <v>2059</v>
      </c>
      <c r="H22" s="45">
        <f t="shared" si="2"/>
        <v>2721</v>
      </c>
      <c r="I22" s="45">
        <f t="shared" si="2"/>
        <v>2484</v>
      </c>
      <c r="J22" s="45">
        <f t="shared" si="2"/>
        <v>2570</v>
      </c>
      <c r="K22" s="45">
        <f t="shared" si="2"/>
        <v>2882</v>
      </c>
      <c r="L22" s="45">
        <f t="shared" si="2"/>
        <v>2791</v>
      </c>
      <c r="M22" s="45">
        <f t="shared" si="2"/>
        <v>2756</v>
      </c>
      <c r="N22" s="45">
        <f t="shared" si="2"/>
        <v>2620</v>
      </c>
      <c r="O22" s="45">
        <f>SUM(O5:O21)</f>
        <v>2215</v>
      </c>
      <c r="P22" s="45">
        <f t="shared" si="2"/>
        <v>30881</v>
      </c>
      <c r="Q22" s="41">
        <f>SUM(Q5:Q21)</f>
        <v>100</v>
      </c>
      <c r="R22" s="25"/>
    </row>
    <row r="23" spans="2:21" s="80" customFormat="1" ht="12.75" customHeight="1" x14ac:dyDescent="0.15">
      <c r="B23" s="65" t="s">
        <v>10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</row>
    <row r="24" spans="2:21" s="80" customFormat="1" ht="12.75" customHeight="1" x14ac:dyDescent="0.15">
      <c r="B24" s="64" t="s">
        <v>86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2:21" s="80" customFormat="1" ht="12.75" customHeight="1" x14ac:dyDescent="0.15">
      <c r="B25" s="65" t="s">
        <v>53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</row>
    <row r="26" spans="2:21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2:21" x14ac:dyDescent="0.2"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</sheetData>
  <mergeCells count="1">
    <mergeCell ref="B22:C22"/>
  </mergeCells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O40"/>
  <sheetViews>
    <sheetView showGridLines="0" zoomScale="85" zoomScaleNormal="85" workbookViewId="0">
      <selection activeCell="E32" sqref="E32"/>
    </sheetView>
  </sheetViews>
  <sheetFormatPr baseColWidth="10" defaultColWidth="11.42578125" defaultRowHeight="18.75" customHeight="1" x14ac:dyDescent="0.25"/>
  <cols>
    <col min="1" max="1" width="5.5703125" style="2" customWidth="1"/>
    <col min="2" max="2" width="3.7109375" style="2" customWidth="1"/>
    <col min="3" max="3" width="42.85546875" style="3" customWidth="1"/>
    <col min="4" max="15" width="6.7109375" style="2" customWidth="1"/>
    <col min="16" max="17" width="7.7109375" style="2" customWidth="1"/>
    <col min="18" max="18" width="11.42578125" style="2"/>
    <col min="19" max="19" width="7.140625" style="2" bestFit="1" customWidth="1"/>
    <col min="20" max="20" width="7.7109375" style="2" bestFit="1" customWidth="1"/>
    <col min="21" max="21" width="7.5703125" style="2" bestFit="1" customWidth="1"/>
    <col min="22" max="23" width="7.7109375" style="2" bestFit="1" customWidth="1"/>
    <col min="24" max="24" width="11.85546875" style="2" bestFit="1" customWidth="1"/>
    <col min="25" max="26" width="7.28515625" style="2" bestFit="1" customWidth="1"/>
    <col min="27" max="27" width="7.5703125" style="2" bestFit="1" customWidth="1"/>
    <col min="28" max="28" width="7.140625" style="2" bestFit="1" customWidth="1"/>
    <col min="29" max="29" width="7.5703125" style="2" bestFit="1" customWidth="1"/>
    <col min="30" max="30" width="6.5703125" style="2" customWidth="1"/>
    <col min="31" max="31" width="7.140625" style="2" bestFit="1" customWidth="1"/>
    <col min="32" max="32" width="10.7109375" style="2" bestFit="1" customWidth="1"/>
    <col min="33" max="33" width="7.140625" style="2" bestFit="1" customWidth="1"/>
    <col min="34" max="34" width="6.85546875" style="2" bestFit="1" customWidth="1"/>
    <col min="35" max="35" width="7.42578125" style="2" bestFit="1" customWidth="1"/>
    <col min="36" max="36" width="7" style="2" bestFit="1" customWidth="1"/>
    <col min="37" max="37" width="6.42578125" style="2" bestFit="1" customWidth="1"/>
    <col min="38" max="39" width="7.28515625" style="2" bestFit="1" customWidth="1"/>
    <col min="40" max="40" width="7" style="2" bestFit="1" customWidth="1"/>
    <col min="41" max="41" width="7.140625" style="2" bestFit="1" customWidth="1"/>
    <col min="42" max="42" width="7" style="2" bestFit="1" customWidth="1"/>
    <col min="43" max="16384" width="11.42578125" style="2"/>
  </cols>
  <sheetData>
    <row r="1" spans="1:197" ht="16.149999999999999" customHeight="1" x14ac:dyDescent="0.25">
      <c r="A1" s="1" t="s">
        <v>2</v>
      </c>
    </row>
    <row r="2" spans="1:197" ht="16.149999999999999" customHeight="1" x14ac:dyDescent="0.25">
      <c r="B2" s="11" t="s">
        <v>106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97" ht="16.149999999999999" customHeight="1" x14ac:dyDescent="0.25"/>
    <row r="4" spans="1:197" s="7" customFormat="1" ht="24" customHeight="1" x14ac:dyDescent="0.25">
      <c r="A4" s="2"/>
      <c r="B4" s="5" t="s">
        <v>102</v>
      </c>
      <c r="C4" s="15" t="s">
        <v>3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  <c r="R4" s="2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</row>
    <row r="5" spans="1:197" ht="18.75" customHeight="1" x14ac:dyDescent="0.25">
      <c r="B5" s="2">
        <v>1</v>
      </c>
      <c r="C5" s="3" t="s">
        <v>76</v>
      </c>
      <c r="D5" s="42">
        <v>927</v>
      </c>
      <c r="E5" s="42">
        <v>963</v>
      </c>
      <c r="F5" s="42">
        <v>937</v>
      </c>
      <c r="G5" s="42">
        <v>710</v>
      </c>
      <c r="H5" s="42">
        <v>975</v>
      </c>
      <c r="I5" s="42">
        <v>862</v>
      </c>
      <c r="J5" s="42">
        <v>895</v>
      </c>
      <c r="K5" s="42">
        <v>1062</v>
      </c>
      <c r="L5" s="42">
        <v>1024</v>
      </c>
      <c r="M5" s="42">
        <v>1043</v>
      </c>
      <c r="N5" s="42">
        <v>940</v>
      </c>
      <c r="O5" s="42">
        <v>756</v>
      </c>
      <c r="P5" s="42">
        <f>+SUM(D5:O5)</f>
        <v>11094</v>
      </c>
      <c r="Q5" s="21">
        <f t="shared" ref="Q5:Q24" si="0">+P5/$P$25*100</f>
        <v>32.634210913369614</v>
      </c>
      <c r="R5" s="19"/>
      <c r="S5"/>
    </row>
    <row r="6" spans="1:197" ht="18.75" customHeight="1" x14ac:dyDescent="0.25">
      <c r="B6" s="2">
        <v>2</v>
      </c>
      <c r="C6" s="3" t="s">
        <v>32</v>
      </c>
      <c r="D6" s="42">
        <v>171</v>
      </c>
      <c r="E6" s="42">
        <v>163</v>
      </c>
      <c r="F6" s="42">
        <v>190</v>
      </c>
      <c r="G6" s="42">
        <v>121</v>
      </c>
      <c r="H6" s="42">
        <v>203</v>
      </c>
      <c r="I6" s="42">
        <v>176</v>
      </c>
      <c r="J6" s="42">
        <v>216</v>
      </c>
      <c r="K6" s="42">
        <v>239</v>
      </c>
      <c r="L6" s="42">
        <v>251</v>
      </c>
      <c r="M6" s="42">
        <v>246</v>
      </c>
      <c r="N6" s="42">
        <v>228</v>
      </c>
      <c r="O6" s="42">
        <v>171</v>
      </c>
      <c r="P6" s="42">
        <f t="shared" ref="P6:P24" si="1">+SUM(D6:O6)</f>
        <v>2375</v>
      </c>
      <c r="Q6" s="21">
        <f t="shared" si="0"/>
        <v>6.9863215178702749</v>
      </c>
      <c r="R6" s="19"/>
      <c r="S6"/>
    </row>
    <row r="7" spans="1:197" ht="18.75" customHeight="1" x14ac:dyDescent="0.25">
      <c r="B7" s="2">
        <v>3</v>
      </c>
      <c r="C7" s="3" t="s">
        <v>77</v>
      </c>
      <c r="D7" s="42">
        <v>166</v>
      </c>
      <c r="E7" s="42">
        <v>183</v>
      </c>
      <c r="F7" s="42">
        <v>168</v>
      </c>
      <c r="G7" s="42">
        <v>159</v>
      </c>
      <c r="H7" s="42">
        <v>166</v>
      </c>
      <c r="I7" s="42">
        <v>173</v>
      </c>
      <c r="J7" s="42">
        <v>181</v>
      </c>
      <c r="K7" s="42">
        <v>206</v>
      </c>
      <c r="L7" s="42">
        <v>199</v>
      </c>
      <c r="M7" s="42">
        <v>157</v>
      </c>
      <c r="N7" s="42">
        <v>151</v>
      </c>
      <c r="O7" s="42">
        <v>121</v>
      </c>
      <c r="P7" s="42">
        <f t="shared" si="1"/>
        <v>2030</v>
      </c>
      <c r="Q7" s="21">
        <f t="shared" si="0"/>
        <v>5.9714663921164872</v>
      </c>
      <c r="R7" s="19"/>
      <c r="S7"/>
    </row>
    <row r="8" spans="1:197" ht="18.75" customHeight="1" x14ac:dyDescent="0.25">
      <c r="B8" s="2">
        <v>4</v>
      </c>
      <c r="C8" s="40" t="s">
        <v>78</v>
      </c>
      <c r="D8" s="42">
        <v>144</v>
      </c>
      <c r="E8" s="42">
        <v>147</v>
      </c>
      <c r="F8" s="42">
        <v>120</v>
      </c>
      <c r="G8" s="42">
        <v>126</v>
      </c>
      <c r="H8" s="42">
        <v>151</v>
      </c>
      <c r="I8" s="42">
        <v>143</v>
      </c>
      <c r="J8" s="42">
        <v>149</v>
      </c>
      <c r="K8" s="42">
        <v>184</v>
      </c>
      <c r="L8" s="42">
        <v>170</v>
      </c>
      <c r="M8" s="42">
        <v>158</v>
      </c>
      <c r="N8" s="42">
        <v>169</v>
      </c>
      <c r="O8" s="42">
        <v>101</v>
      </c>
      <c r="P8" s="42">
        <f t="shared" si="1"/>
        <v>1762</v>
      </c>
      <c r="Q8" s="21">
        <f t="shared" si="0"/>
        <v>5.1831151639947048</v>
      </c>
      <c r="R8" s="19"/>
      <c r="S8"/>
    </row>
    <row r="9" spans="1:197" s="17" customFormat="1" ht="18.75" customHeight="1" x14ac:dyDescent="0.25">
      <c r="B9" s="2">
        <v>5</v>
      </c>
      <c r="C9" s="3" t="s">
        <v>37</v>
      </c>
      <c r="D9" s="42">
        <v>134</v>
      </c>
      <c r="E9" s="42">
        <v>127</v>
      </c>
      <c r="F9" s="42">
        <v>123</v>
      </c>
      <c r="G9" s="42">
        <v>111</v>
      </c>
      <c r="H9" s="42">
        <v>128</v>
      </c>
      <c r="I9" s="42">
        <v>175</v>
      </c>
      <c r="J9" s="42">
        <v>187</v>
      </c>
      <c r="K9" s="42">
        <v>151</v>
      </c>
      <c r="L9" s="42">
        <v>176</v>
      </c>
      <c r="M9" s="42">
        <v>155</v>
      </c>
      <c r="N9" s="42">
        <v>136</v>
      </c>
      <c r="O9" s="42">
        <v>124</v>
      </c>
      <c r="P9" s="42">
        <f t="shared" si="1"/>
        <v>1727</v>
      </c>
      <c r="Q9" s="21">
        <f t="shared" si="0"/>
        <v>5.0801588468892485</v>
      </c>
      <c r="R9" s="19"/>
      <c r="S9"/>
    </row>
    <row r="10" spans="1:197" s="37" customFormat="1" ht="18.75" customHeight="1" x14ac:dyDescent="0.25">
      <c r="B10" s="2">
        <v>6</v>
      </c>
      <c r="C10" s="3" t="s">
        <v>31</v>
      </c>
      <c r="D10" s="58">
        <v>132</v>
      </c>
      <c r="E10" s="58">
        <v>107</v>
      </c>
      <c r="F10" s="58">
        <v>145</v>
      </c>
      <c r="G10" s="58">
        <v>91</v>
      </c>
      <c r="H10" s="58">
        <v>150</v>
      </c>
      <c r="I10" s="58">
        <v>116</v>
      </c>
      <c r="J10" s="58">
        <v>91</v>
      </c>
      <c r="K10" s="58">
        <v>109</v>
      </c>
      <c r="L10" s="58">
        <v>133</v>
      </c>
      <c r="M10" s="58">
        <v>120</v>
      </c>
      <c r="N10" s="58">
        <v>91</v>
      </c>
      <c r="O10" s="58">
        <v>112</v>
      </c>
      <c r="P10" s="42">
        <f t="shared" si="1"/>
        <v>1397</v>
      </c>
      <c r="Q10" s="21">
        <f t="shared" si="0"/>
        <v>4.1094278570378</v>
      </c>
      <c r="R10" s="59"/>
      <c r="S10"/>
    </row>
    <row r="11" spans="1:197" ht="18.75" customHeight="1" x14ac:dyDescent="0.25">
      <c r="B11" s="2">
        <v>7</v>
      </c>
      <c r="C11" s="3" t="s">
        <v>79</v>
      </c>
      <c r="D11" s="42">
        <v>112</v>
      </c>
      <c r="E11" s="42">
        <v>105</v>
      </c>
      <c r="F11" s="42">
        <v>130</v>
      </c>
      <c r="G11" s="42">
        <v>73</v>
      </c>
      <c r="H11" s="42">
        <v>102</v>
      </c>
      <c r="I11" s="42">
        <v>119</v>
      </c>
      <c r="J11" s="42">
        <v>114</v>
      </c>
      <c r="K11" s="42">
        <v>126</v>
      </c>
      <c r="L11" s="42">
        <v>112</v>
      </c>
      <c r="M11" s="42">
        <v>126</v>
      </c>
      <c r="N11" s="42">
        <v>100</v>
      </c>
      <c r="O11" s="42">
        <v>71</v>
      </c>
      <c r="P11" s="42">
        <f t="shared" si="1"/>
        <v>1290</v>
      </c>
      <c r="Q11" s="21">
        <f t="shared" si="0"/>
        <v>3.7946756876011181</v>
      </c>
      <c r="R11" s="18"/>
      <c r="S11"/>
    </row>
    <row r="12" spans="1:197" ht="18.75" customHeight="1" x14ac:dyDescent="0.25">
      <c r="B12" s="2">
        <v>8</v>
      </c>
      <c r="C12" s="3" t="s">
        <v>38</v>
      </c>
      <c r="D12" s="42">
        <v>75</v>
      </c>
      <c r="E12" s="42">
        <v>60</v>
      </c>
      <c r="F12" s="42">
        <v>108</v>
      </c>
      <c r="G12" s="42">
        <v>109</v>
      </c>
      <c r="H12" s="42">
        <v>110</v>
      </c>
      <c r="I12" s="42">
        <v>95</v>
      </c>
      <c r="J12" s="42">
        <v>92</v>
      </c>
      <c r="K12" s="42">
        <v>90</v>
      </c>
      <c r="L12" s="42">
        <v>81</v>
      </c>
      <c r="M12" s="42">
        <v>92</v>
      </c>
      <c r="N12" s="42">
        <v>77</v>
      </c>
      <c r="O12" s="42">
        <v>70</v>
      </c>
      <c r="P12" s="42">
        <f t="shared" si="1"/>
        <v>1059</v>
      </c>
      <c r="Q12" s="21">
        <f t="shared" si="0"/>
        <v>3.1151639947051035</v>
      </c>
      <c r="R12" s="18"/>
      <c r="S12"/>
    </row>
    <row r="13" spans="1:197" ht="18.75" customHeight="1" x14ac:dyDescent="0.25">
      <c r="B13" s="2">
        <v>9</v>
      </c>
      <c r="C13" s="3" t="s">
        <v>5</v>
      </c>
      <c r="D13" s="42">
        <v>74</v>
      </c>
      <c r="E13" s="42">
        <v>83</v>
      </c>
      <c r="F13" s="42">
        <v>93</v>
      </c>
      <c r="G13" s="42">
        <v>90</v>
      </c>
      <c r="H13" s="42">
        <v>105</v>
      </c>
      <c r="I13" s="42">
        <v>93</v>
      </c>
      <c r="J13" s="42">
        <v>74</v>
      </c>
      <c r="K13" s="42">
        <v>100</v>
      </c>
      <c r="L13" s="42">
        <v>87</v>
      </c>
      <c r="M13" s="42">
        <v>93</v>
      </c>
      <c r="N13" s="42">
        <v>89</v>
      </c>
      <c r="O13" s="42">
        <v>63</v>
      </c>
      <c r="P13" s="42">
        <f t="shared" si="1"/>
        <v>1044</v>
      </c>
      <c r="Q13" s="21">
        <f t="shared" si="0"/>
        <v>3.0710398588027652</v>
      </c>
      <c r="R13" s="18"/>
      <c r="S13"/>
    </row>
    <row r="14" spans="1:197" ht="18.75" customHeight="1" x14ac:dyDescent="0.25">
      <c r="B14" s="2">
        <v>10</v>
      </c>
      <c r="C14" s="3" t="s">
        <v>34</v>
      </c>
      <c r="D14" s="42">
        <v>70</v>
      </c>
      <c r="E14" s="42">
        <v>82</v>
      </c>
      <c r="F14" s="42">
        <v>74</v>
      </c>
      <c r="G14" s="42">
        <v>61</v>
      </c>
      <c r="H14" s="42">
        <v>71</v>
      </c>
      <c r="I14" s="42">
        <v>68</v>
      </c>
      <c r="J14" s="42">
        <v>78</v>
      </c>
      <c r="K14" s="42">
        <v>81</v>
      </c>
      <c r="L14" s="42">
        <v>98</v>
      </c>
      <c r="M14" s="42">
        <v>68</v>
      </c>
      <c r="N14" s="42">
        <v>69</v>
      </c>
      <c r="O14" s="42">
        <v>63</v>
      </c>
      <c r="P14" s="42">
        <f t="shared" si="1"/>
        <v>883</v>
      </c>
      <c r="Q14" s="21">
        <f t="shared" si="0"/>
        <v>2.5974408001176643</v>
      </c>
      <c r="R14" s="18"/>
      <c r="S14"/>
    </row>
    <row r="15" spans="1:197" ht="18.75" customHeight="1" x14ac:dyDescent="0.25">
      <c r="B15" s="2">
        <v>11</v>
      </c>
      <c r="C15" s="3" t="s">
        <v>80</v>
      </c>
      <c r="D15" s="42">
        <v>95</v>
      </c>
      <c r="E15" s="42">
        <v>104</v>
      </c>
      <c r="F15" s="42">
        <v>61</v>
      </c>
      <c r="G15" s="42">
        <v>60</v>
      </c>
      <c r="H15" s="42">
        <v>59</v>
      </c>
      <c r="I15" s="42">
        <v>62</v>
      </c>
      <c r="J15" s="42">
        <v>67</v>
      </c>
      <c r="K15" s="42">
        <v>73</v>
      </c>
      <c r="L15" s="42">
        <v>76</v>
      </c>
      <c r="M15" s="42">
        <v>79</v>
      </c>
      <c r="N15" s="42">
        <v>76</v>
      </c>
      <c r="O15" s="42">
        <v>69</v>
      </c>
      <c r="P15" s="42">
        <f t="shared" si="1"/>
        <v>881</v>
      </c>
      <c r="Q15" s="21">
        <f t="shared" si="0"/>
        <v>2.5915575819973524</v>
      </c>
      <c r="R15" s="18"/>
      <c r="S15"/>
    </row>
    <row r="16" spans="1:197" ht="18.75" customHeight="1" x14ac:dyDescent="0.25">
      <c r="B16" s="2">
        <v>12</v>
      </c>
      <c r="C16" s="3" t="s">
        <v>36</v>
      </c>
      <c r="D16" s="42">
        <v>73</v>
      </c>
      <c r="E16" s="42">
        <v>62</v>
      </c>
      <c r="F16" s="42">
        <v>89</v>
      </c>
      <c r="G16" s="42">
        <v>62</v>
      </c>
      <c r="H16" s="42">
        <v>102</v>
      </c>
      <c r="I16" s="42">
        <v>65</v>
      </c>
      <c r="J16" s="42">
        <v>89</v>
      </c>
      <c r="K16" s="42">
        <v>69</v>
      </c>
      <c r="L16" s="42">
        <v>64</v>
      </c>
      <c r="M16" s="42">
        <v>63</v>
      </c>
      <c r="N16" s="42">
        <v>70</v>
      </c>
      <c r="O16" s="42">
        <v>71</v>
      </c>
      <c r="P16" s="42">
        <f t="shared" si="1"/>
        <v>879</v>
      </c>
      <c r="Q16" s="21">
        <f t="shared" si="0"/>
        <v>2.5856743638770405</v>
      </c>
      <c r="R16" s="18"/>
      <c r="S16"/>
    </row>
    <row r="17" spans="1:42" ht="18.75" customHeight="1" x14ac:dyDescent="0.25">
      <c r="B17" s="2">
        <v>13</v>
      </c>
      <c r="C17" s="3" t="s">
        <v>33</v>
      </c>
      <c r="D17" s="42">
        <v>89</v>
      </c>
      <c r="E17" s="42">
        <v>86</v>
      </c>
      <c r="F17" s="42">
        <v>80</v>
      </c>
      <c r="G17" s="42">
        <v>44</v>
      </c>
      <c r="H17" s="42">
        <v>79</v>
      </c>
      <c r="I17" s="42">
        <v>62</v>
      </c>
      <c r="J17" s="42">
        <v>82</v>
      </c>
      <c r="K17" s="42">
        <v>69</v>
      </c>
      <c r="L17" s="42">
        <v>66</v>
      </c>
      <c r="M17" s="42">
        <v>65</v>
      </c>
      <c r="N17" s="42">
        <v>65</v>
      </c>
      <c r="O17" s="42">
        <v>56</v>
      </c>
      <c r="P17" s="42">
        <f t="shared" si="1"/>
        <v>843</v>
      </c>
      <c r="Q17" s="21">
        <f t="shared" si="0"/>
        <v>2.4797764377114282</v>
      </c>
      <c r="R17" s="18"/>
      <c r="S17"/>
    </row>
    <row r="18" spans="1:42" ht="18.75" customHeight="1" x14ac:dyDescent="0.25">
      <c r="B18" s="2">
        <v>14</v>
      </c>
      <c r="C18" s="3" t="s">
        <v>81</v>
      </c>
      <c r="D18" s="42">
        <v>82</v>
      </c>
      <c r="E18" s="42">
        <v>80</v>
      </c>
      <c r="F18" s="42">
        <v>65</v>
      </c>
      <c r="G18" s="42">
        <v>59</v>
      </c>
      <c r="H18" s="42">
        <v>67</v>
      </c>
      <c r="I18" s="42">
        <v>77</v>
      </c>
      <c r="J18" s="42">
        <v>66</v>
      </c>
      <c r="K18" s="42">
        <v>72</v>
      </c>
      <c r="L18" s="42">
        <v>56</v>
      </c>
      <c r="M18" s="42">
        <v>55</v>
      </c>
      <c r="N18" s="42">
        <v>74</v>
      </c>
      <c r="O18" s="42">
        <v>43</v>
      </c>
      <c r="P18" s="42">
        <f t="shared" si="1"/>
        <v>796</v>
      </c>
      <c r="Q18" s="21">
        <f t="shared" si="0"/>
        <v>2.3415208118841004</v>
      </c>
      <c r="R18" s="18"/>
      <c r="S18"/>
    </row>
    <row r="19" spans="1:42" ht="18.75" customHeight="1" x14ac:dyDescent="0.25">
      <c r="B19" s="2">
        <v>15</v>
      </c>
      <c r="C19" s="3" t="s">
        <v>35</v>
      </c>
      <c r="D19" s="42">
        <v>64</v>
      </c>
      <c r="E19" s="42">
        <v>49</v>
      </c>
      <c r="F19" s="42">
        <v>58</v>
      </c>
      <c r="G19" s="42">
        <v>44</v>
      </c>
      <c r="H19" s="42">
        <v>67</v>
      </c>
      <c r="I19" s="42">
        <v>55</v>
      </c>
      <c r="J19" s="42">
        <v>64</v>
      </c>
      <c r="K19" s="42">
        <v>62</v>
      </c>
      <c r="L19" s="42">
        <v>62</v>
      </c>
      <c r="M19" s="42">
        <v>57</v>
      </c>
      <c r="N19" s="42">
        <v>63</v>
      </c>
      <c r="O19" s="42">
        <v>49</v>
      </c>
      <c r="P19" s="42">
        <f t="shared" si="1"/>
        <v>694</v>
      </c>
      <c r="Q19" s="21">
        <f t="shared" si="0"/>
        <v>2.0414766877481982</v>
      </c>
      <c r="R19" s="18"/>
      <c r="S19"/>
    </row>
    <row r="20" spans="1:42" s="17" customFormat="1" ht="18.75" customHeight="1" x14ac:dyDescent="0.25">
      <c r="B20" s="2">
        <v>16</v>
      </c>
      <c r="C20" s="3" t="s">
        <v>82</v>
      </c>
      <c r="D20" s="42">
        <v>24</v>
      </c>
      <c r="E20" s="42">
        <v>43</v>
      </c>
      <c r="F20" s="42">
        <v>53</v>
      </c>
      <c r="G20" s="42">
        <v>47</v>
      </c>
      <c r="H20" s="42">
        <v>43</v>
      </c>
      <c r="I20" s="42">
        <v>38</v>
      </c>
      <c r="J20" s="42">
        <v>51</v>
      </c>
      <c r="K20" s="42">
        <v>64</v>
      </c>
      <c r="L20" s="42">
        <v>42</v>
      </c>
      <c r="M20" s="42">
        <v>53</v>
      </c>
      <c r="N20" s="42">
        <v>45</v>
      </c>
      <c r="O20" s="42">
        <v>68</v>
      </c>
      <c r="P20" s="42">
        <f t="shared" si="1"/>
        <v>571</v>
      </c>
      <c r="Q20" s="21">
        <f t="shared" si="0"/>
        <v>1.6796587733490218</v>
      </c>
      <c r="R20" s="18"/>
      <c r="S20"/>
    </row>
    <row r="21" spans="1:42" ht="25.5" x14ac:dyDescent="0.25">
      <c r="B21" s="2">
        <v>17</v>
      </c>
      <c r="C21" s="3" t="s">
        <v>40</v>
      </c>
      <c r="D21" s="42">
        <v>43</v>
      </c>
      <c r="E21" s="42">
        <v>46</v>
      </c>
      <c r="F21" s="42">
        <v>64</v>
      </c>
      <c r="G21" s="42">
        <v>21</v>
      </c>
      <c r="H21" s="42">
        <v>50</v>
      </c>
      <c r="I21" s="42">
        <v>37</v>
      </c>
      <c r="J21" s="42">
        <v>35</v>
      </c>
      <c r="K21" s="42">
        <v>63</v>
      </c>
      <c r="L21" s="42">
        <v>53</v>
      </c>
      <c r="M21" s="42">
        <v>42</v>
      </c>
      <c r="N21" s="42">
        <v>63</v>
      </c>
      <c r="O21" s="42">
        <v>43</v>
      </c>
      <c r="P21" s="42">
        <f t="shared" si="1"/>
        <v>560</v>
      </c>
      <c r="Q21" s="21">
        <f t="shared" si="0"/>
        <v>1.6473010736873068</v>
      </c>
      <c r="R21" s="18"/>
      <c r="S21"/>
    </row>
    <row r="22" spans="1:42" ht="18.75" customHeight="1" x14ac:dyDescent="0.25">
      <c r="B22" s="2">
        <v>18</v>
      </c>
      <c r="C22" s="3" t="s">
        <v>39</v>
      </c>
      <c r="D22" s="42">
        <v>37</v>
      </c>
      <c r="E22" s="42">
        <v>51</v>
      </c>
      <c r="F22" s="42">
        <v>36</v>
      </c>
      <c r="G22" s="42">
        <v>34</v>
      </c>
      <c r="H22" s="42">
        <v>44</v>
      </c>
      <c r="I22" s="42">
        <v>46</v>
      </c>
      <c r="J22" s="42">
        <v>44</v>
      </c>
      <c r="K22" s="42">
        <v>62</v>
      </c>
      <c r="L22" s="42">
        <v>60</v>
      </c>
      <c r="M22" s="42">
        <v>50</v>
      </c>
      <c r="N22" s="42">
        <v>47</v>
      </c>
      <c r="O22" s="42">
        <v>36</v>
      </c>
      <c r="P22" s="42">
        <f t="shared" si="1"/>
        <v>547</v>
      </c>
      <c r="Q22" s="21">
        <f t="shared" si="0"/>
        <v>1.6090601559052804</v>
      </c>
      <c r="R22" s="18"/>
      <c r="S22"/>
    </row>
    <row r="23" spans="1:42" ht="18.75" customHeight="1" x14ac:dyDescent="0.25">
      <c r="B23" s="2">
        <v>19</v>
      </c>
      <c r="C23" s="3" t="s">
        <v>83</v>
      </c>
      <c r="D23" s="42">
        <v>34</v>
      </c>
      <c r="E23" s="42">
        <v>43</v>
      </c>
      <c r="F23" s="42">
        <v>65</v>
      </c>
      <c r="G23" s="42">
        <v>39</v>
      </c>
      <c r="H23" s="42">
        <v>52</v>
      </c>
      <c r="I23" s="42">
        <v>49</v>
      </c>
      <c r="J23" s="42">
        <v>42</v>
      </c>
      <c r="K23" s="42">
        <v>60</v>
      </c>
      <c r="L23" s="42">
        <v>45</v>
      </c>
      <c r="M23" s="42">
        <v>36</v>
      </c>
      <c r="N23" s="42">
        <v>42</v>
      </c>
      <c r="O23" s="42">
        <v>31</v>
      </c>
      <c r="P23" s="42">
        <f t="shared" si="1"/>
        <v>538</v>
      </c>
      <c r="Q23" s="21">
        <f t="shared" si="0"/>
        <v>1.5825856743638771</v>
      </c>
      <c r="R23" s="18"/>
      <c r="S23"/>
    </row>
    <row r="24" spans="1:42" ht="18.75" customHeight="1" x14ac:dyDescent="0.25">
      <c r="B24" s="2" t="s">
        <v>86</v>
      </c>
      <c r="C24" s="40" t="s">
        <v>90</v>
      </c>
      <c r="D24" s="42">
        <v>252</v>
      </c>
      <c r="E24" s="42">
        <v>238</v>
      </c>
      <c r="F24" s="42">
        <v>239</v>
      </c>
      <c r="G24" s="42">
        <v>207</v>
      </c>
      <c r="H24" s="42">
        <v>259</v>
      </c>
      <c r="I24" s="42">
        <v>238</v>
      </c>
      <c r="J24" s="42">
        <v>245</v>
      </c>
      <c r="K24" s="42">
        <v>278</v>
      </c>
      <c r="L24" s="42">
        <v>252</v>
      </c>
      <c r="M24" s="42">
        <v>267</v>
      </c>
      <c r="N24" s="42">
        <v>286</v>
      </c>
      <c r="O24" s="42">
        <v>264</v>
      </c>
      <c r="P24" s="42">
        <f t="shared" si="1"/>
        <v>3025</v>
      </c>
      <c r="Q24" s="21">
        <f t="shared" si="0"/>
        <v>8.8983674069716141</v>
      </c>
      <c r="R24" s="18"/>
      <c r="S24"/>
    </row>
    <row r="25" spans="1:42" ht="18.75" customHeight="1" x14ac:dyDescent="0.25">
      <c r="B25" s="57" t="s">
        <v>0</v>
      </c>
      <c r="C25" s="57"/>
      <c r="D25" s="45">
        <f>SUM(D5:D24)</f>
        <v>2798</v>
      </c>
      <c r="E25" s="45">
        <f t="shared" ref="E25:P25" si="2">SUM(E5:E24)</f>
        <v>2822</v>
      </c>
      <c r="F25" s="45">
        <f t="shared" si="2"/>
        <v>2898</v>
      </c>
      <c r="G25" s="45">
        <f t="shared" si="2"/>
        <v>2268</v>
      </c>
      <c r="H25" s="45">
        <f t="shared" si="2"/>
        <v>2983</v>
      </c>
      <c r="I25" s="45">
        <f t="shared" si="2"/>
        <v>2749</v>
      </c>
      <c r="J25" s="45">
        <f t="shared" si="2"/>
        <v>2862</v>
      </c>
      <c r="K25" s="45">
        <f t="shared" si="2"/>
        <v>3220</v>
      </c>
      <c r="L25" s="45">
        <f t="shared" si="2"/>
        <v>3107</v>
      </c>
      <c r="M25" s="45">
        <f t="shared" si="2"/>
        <v>3025</v>
      </c>
      <c r="N25" s="45">
        <f t="shared" si="2"/>
        <v>2881</v>
      </c>
      <c r="O25" s="45">
        <f t="shared" si="2"/>
        <v>2382</v>
      </c>
      <c r="P25" s="45">
        <f t="shared" si="2"/>
        <v>33995</v>
      </c>
      <c r="Q25" s="82">
        <f>SUM(Q5:Q24)</f>
        <v>100</v>
      </c>
      <c r="R25" s="18"/>
      <c r="S25"/>
      <c r="T25"/>
      <c r="U25"/>
      <c r="V25"/>
      <c r="W25"/>
      <c r="X25"/>
      <c r="Y25"/>
      <c r="Z25"/>
      <c r="AA25"/>
      <c r="AB25"/>
      <c r="AC25"/>
      <c r="AD25"/>
      <c r="AE25"/>
      <c r="AF25" s="72"/>
      <c r="AG25"/>
      <c r="AH25"/>
      <c r="AI25"/>
      <c r="AJ25"/>
      <c r="AK25"/>
      <c r="AL25"/>
      <c r="AM25"/>
      <c r="AN25"/>
      <c r="AO25"/>
      <c r="AP25"/>
    </row>
    <row r="26" spans="1:42" s="78" customFormat="1" ht="12.75" customHeight="1" x14ac:dyDescent="0.15">
      <c r="B26" s="68" t="s">
        <v>87</v>
      </c>
      <c r="C26" s="7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5"/>
      <c r="AG26" s="84"/>
      <c r="AH26" s="84"/>
      <c r="AI26" s="84"/>
      <c r="AJ26" s="84"/>
      <c r="AK26" s="84"/>
      <c r="AL26" s="84"/>
      <c r="AM26" s="84"/>
      <c r="AN26" s="84"/>
      <c r="AO26" s="84"/>
      <c r="AP26" s="84"/>
    </row>
    <row r="27" spans="1:42" s="84" customFormat="1" ht="12.75" customHeight="1" x14ac:dyDescent="0.15">
      <c r="A27" s="86"/>
      <c r="B27" s="74" t="s">
        <v>88</v>
      </c>
      <c r="C27" s="70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</row>
    <row r="28" spans="1:42" s="78" customFormat="1" ht="12.75" customHeight="1" x14ac:dyDescent="0.25">
      <c r="B28" s="75" t="s">
        <v>92</v>
      </c>
      <c r="C28" s="73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</row>
    <row r="29" spans="1:42" s="78" customFormat="1" ht="12.75" customHeight="1" x14ac:dyDescent="0.25">
      <c r="B29" s="73" t="s">
        <v>89</v>
      </c>
      <c r="C29" s="73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</row>
    <row r="30" spans="1:42" s="87" customFormat="1" ht="12.75" customHeight="1" x14ac:dyDescent="0.25">
      <c r="B30" s="73" t="s">
        <v>91</v>
      </c>
    </row>
    <row r="31" spans="1:42" s="78" customFormat="1" ht="12.75" customHeight="1" x14ac:dyDescent="0.25">
      <c r="B31" s="73" t="s">
        <v>86</v>
      </c>
      <c r="C31" s="76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</row>
    <row r="32" spans="1:42" s="78" customFormat="1" ht="12.75" customHeight="1" x14ac:dyDescent="0.25">
      <c r="B32" s="73" t="s">
        <v>103</v>
      </c>
      <c r="C32" s="76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</row>
    <row r="36" spans="15:21" ht="18.75" customHeight="1" x14ac:dyDescent="0.25">
      <c r="O36"/>
      <c r="P36"/>
      <c r="Q36"/>
      <c r="R36"/>
      <c r="S36"/>
      <c r="T36"/>
      <c r="U36"/>
    </row>
    <row r="37" spans="15:21" ht="18.75" customHeight="1" x14ac:dyDescent="0.25">
      <c r="O37"/>
      <c r="P37"/>
      <c r="Q37"/>
      <c r="R37"/>
      <c r="S37"/>
      <c r="T37"/>
      <c r="U37"/>
    </row>
    <row r="38" spans="15:21" ht="18.75" customHeight="1" x14ac:dyDescent="0.25">
      <c r="O38"/>
      <c r="P38"/>
      <c r="Q38"/>
      <c r="R38"/>
      <c r="S38"/>
      <c r="T38"/>
      <c r="U38"/>
    </row>
    <row r="39" spans="15:21" ht="18.75" customHeight="1" x14ac:dyDescent="0.25">
      <c r="O39"/>
      <c r="P39"/>
      <c r="Q39"/>
      <c r="R39"/>
      <c r="S39"/>
      <c r="T39"/>
      <c r="U39"/>
    </row>
    <row r="40" spans="15:21" ht="18.75" customHeight="1" x14ac:dyDescent="0.25">
      <c r="O40"/>
      <c r="P40"/>
      <c r="Q40"/>
      <c r="R40"/>
      <c r="S40"/>
      <c r="T40"/>
      <c r="U40"/>
    </row>
  </sheetData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zoomScale="85" zoomScaleNormal="85" workbookViewId="0">
      <selection activeCell="E32" sqref="E32"/>
    </sheetView>
  </sheetViews>
  <sheetFormatPr baseColWidth="10" defaultColWidth="11.42578125" defaultRowHeight="12.75" x14ac:dyDescent="0.2"/>
  <cols>
    <col min="1" max="1" width="5.5703125" style="52" customWidth="1"/>
    <col min="2" max="2" width="3.7109375" style="52" customWidth="1"/>
    <col min="3" max="3" width="41.42578125" style="52" customWidth="1"/>
    <col min="4" max="15" width="6.7109375" style="52" customWidth="1"/>
    <col min="16" max="16" width="7.7109375" style="52" customWidth="1"/>
    <col min="17" max="17" width="7.7109375" style="62" customWidth="1"/>
    <col min="18" max="16384" width="11.42578125" style="52"/>
  </cols>
  <sheetData>
    <row r="1" spans="1:17" s="37" customFormat="1" ht="16.149999999999999" customHeight="1" x14ac:dyDescent="0.25">
      <c r="A1" s="1" t="s">
        <v>2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s="37" customFormat="1" ht="16.149999999999999" customHeight="1" x14ac:dyDescent="0.25">
      <c r="A2" s="2"/>
      <c r="B2" s="11" t="s">
        <v>107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2"/>
    </row>
    <row r="3" spans="1:17" s="37" customFormat="1" ht="16.149999999999999" customHeight="1" x14ac:dyDescent="0.25">
      <c r="A3" s="2"/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24" customHeight="1" x14ac:dyDescent="0.2">
      <c r="A4" s="2"/>
      <c r="B4" s="5" t="s">
        <v>102</v>
      </c>
      <c r="C4" s="10" t="s">
        <v>4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</row>
    <row r="5" spans="1:17" ht="18.75" customHeight="1" x14ac:dyDescent="0.2">
      <c r="A5" s="2"/>
      <c r="B5" s="2">
        <v>1</v>
      </c>
      <c r="C5" s="32" t="s">
        <v>11</v>
      </c>
      <c r="D5" s="42">
        <v>2404</v>
      </c>
      <c r="E5" s="42">
        <v>2384</v>
      </c>
      <c r="F5" s="42">
        <v>2672</v>
      </c>
      <c r="G5" s="42">
        <v>1961</v>
      </c>
      <c r="H5" s="42">
        <v>2570</v>
      </c>
      <c r="I5" s="42">
        <v>2344</v>
      </c>
      <c r="J5" s="42">
        <v>2240</v>
      </c>
      <c r="K5" s="42">
        <v>2458</v>
      </c>
      <c r="L5" s="42">
        <v>2574</v>
      </c>
      <c r="M5" s="42">
        <v>2728</v>
      </c>
      <c r="N5" s="42">
        <v>2621</v>
      </c>
      <c r="O5" s="42">
        <v>2284</v>
      </c>
      <c r="P5" s="42">
        <f>+SUM(D5:O5)</f>
        <v>29240</v>
      </c>
      <c r="Q5" s="46">
        <f t="shared" ref="Q5:Q17" si="0">+P5/$P$19*100</f>
        <v>78.427165195933796</v>
      </c>
    </row>
    <row r="6" spans="1:17" ht="18.75" customHeight="1" x14ac:dyDescent="0.2">
      <c r="A6" s="2"/>
      <c r="B6" s="2">
        <v>2</v>
      </c>
      <c r="C6" s="32" t="s">
        <v>12</v>
      </c>
      <c r="D6" s="42">
        <v>451</v>
      </c>
      <c r="E6" s="42">
        <v>430</v>
      </c>
      <c r="F6" s="42">
        <v>402</v>
      </c>
      <c r="G6" s="42">
        <v>465</v>
      </c>
      <c r="H6" s="42">
        <v>484</v>
      </c>
      <c r="I6" s="42">
        <v>456</v>
      </c>
      <c r="J6" s="42">
        <v>449</v>
      </c>
      <c r="K6" s="42">
        <v>504</v>
      </c>
      <c r="L6" s="42">
        <v>469</v>
      </c>
      <c r="M6" s="42">
        <v>395</v>
      </c>
      <c r="N6" s="42">
        <v>424</v>
      </c>
      <c r="O6" s="42">
        <v>425</v>
      </c>
      <c r="P6" s="42">
        <f>+SUM(D6:O6)</f>
        <v>5354</v>
      </c>
      <c r="Q6" s="46">
        <f t="shared" si="0"/>
        <v>14.360432368639863</v>
      </c>
    </row>
    <row r="7" spans="1:17" ht="18.75" customHeight="1" x14ac:dyDescent="0.2">
      <c r="A7" s="2"/>
      <c r="B7" s="2">
        <v>3</v>
      </c>
      <c r="C7" s="32" t="s">
        <v>14</v>
      </c>
      <c r="D7" s="42">
        <v>87</v>
      </c>
      <c r="E7" s="42">
        <v>87</v>
      </c>
      <c r="F7" s="42">
        <v>64</v>
      </c>
      <c r="G7" s="42">
        <v>46</v>
      </c>
      <c r="H7" s="42">
        <v>51</v>
      </c>
      <c r="I7" s="42">
        <v>45</v>
      </c>
      <c r="J7" s="42">
        <v>56</v>
      </c>
      <c r="K7" s="42">
        <v>117</v>
      </c>
      <c r="L7" s="42">
        <v>80</v>
      </c>
      <c r="M7" s="42">
        <v>48</v>
      </c>
      <c r="N7" s="42">
        <v>84</v>
      </c>
      <c r="O7" s="42">
        <v>52</v>
      </c>
      <c r="P7" s="42">
        <f t="shared" ref="P7:P17" si="1">+SUM(D7:O7)</f>
        <v>817</v>
      </c>
      <c r="Q7" s="46">
        <f t="shared" si="0"/>
        <v>2.1913472628275623</v>
      </c>
    </row>
    <row r="8" spans="1:17" ht="18.75" customHeight="1" x14ac:dyDescent="0.2">
      <c r="A8" s="2"/>
      <c r="B8" s="2">
        <v>4</v>
      </c>
      <c r="C8" s="32" t="s">
        <v>13</v>
      </c>
      <c r="D8" s="42">
        <v>49</v>
      </c>
      <c r="E8" s="42">
        <v>50</v>
      </c>
      <c r="F8" s="42">
        <v>62</v>
      </c>
      <c r="G8" s="42">
        <v>55</v>
      </c>
      <c r="H8" s="42">
        <v>56</v>
      </c>
      <c r="I8" s="42">
        <v>57</v>
      </c>
      <c r="J8" s="42">
        <v>46</v>
      </c>
      <c r="K8" s="42">
        <v>59</v>
      </c>
      <c r="L8" s="42">
        <v>54</v>
      </c>
      <c r="M8" s="42">
        <v>45</v>
      </c>
      <c r="N8" s="42">
        <v>68</v>
      </c>
      <c r="O8" s="42">
        <v>48</v>
      </c>
      <c r="P8" s="42">
        <f t="shared" si="1"/>
        <v>649</v>
      </c>
      <c r="Q8" s="46">
        <f t="shared" si="0"/>
        <v>1.7407397473379289</v>
      </c>
    </row>
    <row r="9" spans="1:17" ht="18.75" customHeight="1" x14ac:dyDescent="0.2">
      <c r="A9" s="2"/>
      <c r="B9" s="2">
        <v>5</v>
      </c>
      <c r="C9" s="32" t="s">
        <v>56</v>
      </c>
      <c r="D9" s="42">
        <v>23</v>
      </c>
      <c r="E9" s="42">
        <v>27</v>
      </c>
      <c r="F9" s="42">
        <v>29</v>
      </c>
      <c r="G9" s="42">
        <v>31</v>
      </c>
      <c r="H9" s="42">
        <v>31</v>
      </c>
      <c r="I9" s="42">
        <v>35</v>
      </c>
      <c r="J9" s="42">
        <v>36</v>
      </c>
      <c r="K9" s="42">
        <v>52</v>
      </c>
      <c r="L9" s="42">
        <v>49</v>
      </c>
      <c r="M9" s="42">
        <v>26</v>
      </c>
      <c r="N9" s="42">
        <v>30</v>
      </c>
      <c r="O9" s="42">
        <v>23</v>
      </c>
      <c r="P9" s="42">
        <f t="shared" si="1"/>
        <v>392</v>
      </c>
      <c r="Q9" s="46">
        <f t="shared" si="0"/>
        <v>1.0514175361424778</v>
      </c>
    </row>
    <row r="10" spans="1:17" ht="18.75" customHeight="1" x14ac:dyDescent="0.2">
      <c r="A10" s="2"/>
      <c r="B10" s="2">
        <v>6</v>
      </c>
      <c r="C10" s="32" t="s">
        <v>59</v>
      </c>
      <c r="D10" s="42">
        <v>13</v>
      </c>
      <c r="E10" s="42">
        <v>17</v>
      </c>
      <c r="F10" s="42">
        <v>18</v>
      </c>
      <c r="G10" s="42">
        <v>11</v>
      </c>
      <c r="H10" s="42">
        <v>9</v>
      </c>
      <c r="I10" s="42">
        <v>16</v>
      </c>
      <c r="J10" s="42">
        <v>21</v>
      </c>
      <c r="K10" s="42">
        <v>29</v>
      </c>
      <c r="L10" s="42">
        <v>26</v>
      </c>
      <c r="M10" s="42">
        <v>18</v>
      </c>
      <c r="N10" s="42">
        <v>20</v>
      </c>
      <c r="O10" s="42">
        <v>13</v>
      </c>
      <c r="P10" s="42">
        <f t="shared" si="1"/>
        <v>211</v>
      </c>
      <c r="Q10" s="46">
        <f t="shared" si="0"/>
        <v>0.56594158195424182</v>
      </c>
    </row>
    <row r="11" spans="1:17" ht="18.75" customHeight="1" x14ac:dyDescent="0.2">
      <c r="A11" s="2"/>
      <c r="B11" s="2">
        <v>7</v>
      </c>
      <c r="C11" s="32" t="s">
        <v>60</v>
      </c>
      <c r="D11" s="42">
        <v>8</v>
      </c>
      <c r="E11" s="42">
        <v>13</v>
      </c>
      <c r="F11" s="42">
        <v>15</v>
      </c>
      <c r="G11" s="42">
        <v>8</v>
      </c>
      <c r="H11" s="42">
        <v>19</v>
      </c>
      <c r="I11" s="42">
        <v>17</v>
      </c>
      <c r="J11" s="42">
        <v>10</v>
      </c>
      <c r="K11" s="42">
        <v>29</v>
      </c>
      <c r="L11" s="42">
        <v>15</v>
      </c>
      <c r="M11" s="42">
        <v>17</v>
      </c>
      <c r="N11" s="42">
        <v>16</v>
      </c>
      <c r="O11" s="42">
        <v>22</v>
      </c>
      <c r="P11" s="42">
        <f t="shared" si="1"/>
        <v>189</v>
      </c>
      <c r="Q11" s="46">
        <f t="shared" si="0"/>
        <v>0.50693345492583752</v>
      </c>
    </row>
    <row r="12" spans="1:17" ht="18.75" customHeight="1" x14ac:dyDescent="0.2">
      <c r="A12" s="2"/>
      <c r="B12" s="2">
        <v>8</v>
      </c>
      <c r="C12" s="32" t="s">
        <v>16</v>
      </c>
      <c r="D12" s="42">
        <v>12</v>
      </c>
      <c r="E12" s="42">
        <v>17</v>
      </c>
      <c r="F12" s="42">
        <v>8</v>
      </c>
      <c r="G12" s="42">
        <v>9</v>
      </c>
      <c r="H12" s="42">
        <v>13</v>
      </c>
      <c r="I12" s="42">
        <v>14</v>
      </c>
      <c r="J12" s="42">
        <v>11</v>
      </c>
      <c r="K12" s="42">
        <v>14</v>
      </c>
      <c r="L12" s="42">
        <v>28</v>
      </c>
      <c r="M12" s="42">
        <v>18</v>
      </c>
      <c r="N12" s="42">
        <v>27</v>
      </c>
      <c r="O12" s="42">
        <v>12</v>
      </c>
      <c r="P12" s="42">
        <f>+SUM(D12:O12)</f>
        <v>183</v>
      </c>
      <c r="Q12" s="46">
        <f t="shared" si="0"/>
        <v>0.49084032937263633</v>
      </c>
    </row>
    <row r="13" spans="1:17" ht="18.75" customHeight="1" x14ac:dyDescent="0.2">
      <c r="A13" s="2"/>
      <c r="B13" s="2">
        <v>9</v>
      </c>
      <c r="C13" s="32" t="s">
        <v>49</v>
      </c>
      <c r="D13" s="42">
        <v>7</v>
      </c>
      <c r="E13" s="42">
        <v>3</v>
      </c>
      <c r="F13" s="42">
        <v>4</v>
      </c>
      <c r="G13" s="42">
        <v>5</v>
      </c>
      <c r="H13" s="42">
        <v>7</v>
      </c>
      <c r="I13" s="42">
        <v>10</v>
      </c>
      <c r="J13" s="42">
        <v>6</v>
      </c>
      <c r="K13" s="42">
        <v>6</v>
      </c>
      <c r="L13" s="42">
        <v>6</v>
      </c>
      <c r="M13" s="42">
        <v>5</v>
      </c>
      <c r="N13" s="42">
        <v>2</v>
      </c>
      <c r="O13" s="42">
        <v>10</v>
      </c>
      <c r="P13" s="42">
        <f t="shared" si="1"/>
        <v>71</v>
      </c>
      <c r="Q13" s="46">
        <f t="shared" si="0"/>
        <v>0.19043531904621411</v>
      </c>
    </row>
    <row r="14" spans="1:17" ht="18.75" customHeight="1" x14ac:dyDescent="0.2">
      <c r="A14" s="2"/>
      <c r="B14" s="2">
        <v>10</v>
      </c>
      <c r="C14" s="32" t="s">
        <v>17</v>
      </c>
      <c r="D14" s="42">
        <v>7</v>
      </c>
      <c r="E14" s="42">
        <v>2</v>
      </c>
      <c r="F14" s="42">
        <v>4</v>
      </c>
      <c r="G14" s="42">
        <v>7</v>
      </c>
      <c r="H14" s="42">
        <v>2</v>
      </c>
      <c r="I14" s="42">
        <v>4</v>
      </c>
      <c r="J14" s="42">
        <v>9</v>
      </c>
      <c r="K14" s="42">
        <v>2</v>
      </c>
      <c r="L14" s="42">
        <v>8</v>
      </c>
      <c r="M14" s="42">
        <v>3</v>
      </c>
      <c r="N14" s="42">
        <v>7</v>
      </c>
      <c r="O14" s="42">
        <v>5</v>
      </c>
      <c r="P14" s="42">
        <f t="shared" si="1"/>
        <v>60</v>
      </c>
      <c r="Q14" s="46">
        <f t="shared" si="0"/>
        <v>0.1609312555320119</v>
      </c>
    </row>
    <row r="15" spans="1:17" ht="18.75" customHeight="1" x14ac:dyDescent="0.2">
      <c r="A15" s="2"/>
      <c r="B15" s="2">
        <v>11</v>
      </c>
      <c r="C15" s="32" t="s">
        <v>57</v>
      </c>
      <c r="D15" s="42">
        <v>7</v>
      </c>
      <c r="E15" s="42">
        <v>4</v>
      </c>
      <c r="F15" s="42">
        <v>1</v>
      </c>
      <c r="G15" s="42">
        <v>9</v>
      </c>
      <c r="H15" s="42">
        <v>7</v>
      </c>
      <c r="I15" s="42">
        <v>5</v>
      </c>
      <c r="J15" s="42">
        <v>3</v>
      </c>
      <c r="K15" s="42">
        <v>4</v>
      </c>
      <c r="L15" s="42">
        <v>1</v>
      </c>
      <c r="M15" s="42">
        <v>1</v>
      </c>
      <c r="N15" s="42">
        <v>3</v>
      </c>
      <c r="O15" s="42">
        <v>3</v>
      </c>
      <c r="P15" s="42">
        <f t="shared" si="1"/>
        <v>48</v>
      </c>
      <c r="Q15" s="46">
        <f t="shared" si="0"/>
        <v>0.12874500442560952</v>
      </c>
    </row>
    <row r="16" spans="1:17" ht="25.5" x14ac:dyDescent="0.2">
      <c r="A16" s="2"/>
      <c r="B16" s="2">
        <v>12</v>
      </c>
      <c r="C16" s="32" t="s">
        <v>15</v>
      </c>
      <c r="D16" s="42">
        <v>3</v>
      </c>
      <c r="E16" s="42">
        <v>2</v>
      </c>
      <c r="F16" s="42">
        <v>7</v>
      </c>
      <c r="G16" s="42">
        <v>4</v>
      </c>
      <c r="H16" s="42">
        <v>2</v>
      </c>
      <c r="I16" s="42">
        <v>1</v>
      </c>
      <c r="J16" s="42">
        <v>3</v>
      </c>
      <c r="K16" s="42">
        <v>2</v>
      </c>
      <c r="L16" s="42">
        <v>2</v>
      </c>
      <c r="M16" s="42">
        <v>7</v>
      </c>
      <c r="N16" s="42">
        <v>4</v>
      </c>
      <c r="O16" s="42">
        <v>2</v>
      </c>
      <c r="P16" s="42">
        <f t="shared" si="1"/>
        <v>39</v>
      </c>
      <c r="Q16" s="46">
        <f t="shared" si="0"/>
        <v>0.10460531609580775</v>
      </c>
    </row>
    <row r="17" spans="1:17" ht="18.75" customHeight="1" x14ac:dyDescent="0.2">
      <c r="A17" s="2"/>
      <c r="B17" s="2">
        <v>13</v>
      </c>
      <c r="C17" s="32" t="s">
        <v>58</v>
      </c>
      <c r="D17" s="42">
        <v>2</v>
      </c>
      <c r="E17" s="42">
        <v>0</v>
      </c>
      <c r="F17" s="42">
        <v>0</v>
      </c>
      <c r="G17" s="42">
        <v>0</v>
      </c>
      <c r="H17" s="42">
        <v>2</v>
      </c>
      <c r="I17" s="42">
        <v>2</v>
      </c>
      <c r="J17" s="42">
        <v>1</v>
      </c>
      <c r="K17" s="42">
        <v>4</v>
      </c>
      <c r="L17" s="42">
        <v>17</v>
      </c>
      <c r="M17" s="42">
        <v>0</v>
      </c>
      <c r="N17" s="42">
        <v>0</v>
      </c>
      <c r="O17" s="42">
        <v>1</v>
      </c>
      <c r="P17" s="42">
        <f t="shared" si="1"/>
        <v>29</v>
      </c>
      <c r="Q17" s="46">
        <f t="shared" si="0"/>
        <v>7.7783440173805757E-2</v>
      </c>
    </row>
    <row r="18" spans="1:17" ht="25.5" x14ac:dyDescent="0.2">
      <c r="A18" s="2"/>
      <c r="B18" s="2">
        <v>14</v>
      </c>
      <c r="C18" s="32" t="s">
        <v>52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1</v>
      </c>
      <c r="L18" s="42">
        <v>0</v>
      </c>
      <c r="M18" s="42">
        <v>0</v>
      </c>
      <c r="N18" s="42">
        <v>0</v>
      </c>
      <c r="O18" s="42">
        <v>0</v>
      </c>
      <c r="P18" s="42">
        <f t="shared" ref="P18" si="2">+SUM(D18:O18)</f>
        <v>1</v>
      </c>
      <c r="Q18" s="46">
        <f t="shared" ref="Q18" si="3">+P18/$P$19*100</f>
        <v>2.6821875922001985E-3</v>
      </c>
    </row>
    <row r="19" spans="1:17" ht="18.75" customHeight="1" x14ac:dyDescent="0.2">
      <c r="A19" s="2"/>
      <c r="B19" s="61" t="s">
        <v>0</v>
      </c>
      <c r="C19" s="56"/>
      <c r="D19" s="20">
        <f>+SUM(D5:D18)</f>
        <v>3073</v>
      </c>
      <c r="E19" s="20">
        <f t="shared" ref="E19:P19" si="4">+SUM(E5:E18)</f>
        <v>3036</v>
      </c>
      <c r="F19" s="20">
        <f t="shared" si="4"/>
        <v>3286</v>
      </c>
      <c r="G19" s="20">
        <f t="shared" si="4"/>
        <v>2611</v>
      </c>
      <c r="H19" s="20">
        <f t="shared" si="4"/>
        <v>3253</v>
      </c>
      <c r="I19" s="20">
        <f t="shared" si="4"/>
        <v>3006</v>
      </c>
      <c r="J19" s="20">
        <f t="shared" si="4"/>
        <v>2891</v>
      </c>
      <c r="K19" s="20">
        <f t="shared" si="4"/>
        <v>3281</v>
      </c>
      <c r="L19" s="20">
        <f t="shared" si="4"/>
        <v>3329</v>
      </c>
      <c r="M19" s="20">
        <f t="shared" si="4"/>
        <v>3311</v>
      </c>
      <c r="N19" s="20">
        <f t="shared" si="4"/>
        <v>3306</v>
      </c>
      <c r="O19" s="20">
        <f t="shared" si="4"/>
        <v>2900</v>
      </c>
      <c r="P19" s="20">
        <f t="shared" si="4"/>
        <v>37283</v>
      </c>
      <c r="Q19" s="82">
        <f>SUM(Q5:Q18)</f>
        <v>100</v>
      </c>
    </row>
    <row r="20" spans="1:17" s="88" customFormat="1" ht="12.75" customHeight="1" x14ac:dyDescent="0.15">
      <c r="B20" s="64" t="s">
        <v>9</v>
      </c>
      <c r="Q20" s="89"/>
    </row>
    <row r="21" spans="1:17" s="88" customFormat="1" ht="12.75" customHeight="1" x14ac:dyDescent="0.15">
      <c r="B21" s="64" t="s">
        <v>54</v>
      </c>
      <c r="Q21" s="89"/>
    </row>
    <row r="22" spans="1:17" s="88" customFormat="1" ht="12.75" customHeight="1" x14ac:dyDescent="0.15">
      <c r="B22" s="64" t="s">
        <v>99</v>
      </c>
      <c r="Q22" s="89"/>
    </row>
    <row r="23" spans="1:17" s="78" customFormat="1" ht="12.75" customHeight="1" x14ac:dyDescent="0.15">
      <c r="B23" s="64" t="s">
        <v>73</v>
      </c>
      <c r="C23" s="76"/>
    </row>
    <row r="24" spans="1:17" s="88" customFormat="1" ht="12.75" customHeight="1" x14ac:dyDescent="0.15">
      <c r="B24" s="73" t="s">
        <v>86</v>
      </c>
      <c r="Q24" s="89"/>
    </row>
    <row r="25" spans="1:17" s="88" customFormat="1" ht="12.75" customHeight="1" x14ac:dyDescent="0.15">
      <c r="B25" s="64" t="s">
        <v>103</v>
      </c>
      <c r="Q25" s="89"/>
    </row>
  </sheetData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1"/>
  <sheetViews>
    <sheetView zoomScale="85" zoomScaleNormal="85" workbookViewId="0">
      <selection activeCell="E32" sqref="E32"/>
    </sheetView>
  </sheetViews>
  <sheetFormatPr baseColWidth="10" defaultColWidth="11.42578125" defaultRowHeight="12.75" x14ac:dyDescent="0.2"/>
  <cols>
    <col min="1" max="1" width="5.5703125" style="52" customWidth="1"/>
    <col min="2" max="2" width="3.7109375" style="52" customWidth="1"/>
    <col min="3" max="3" width="27" style="52" customWidth="1"/>
    <col min="4" max="15" width="6.7109375" style="52" customWidth="1"/>
    <col min="16" max="17" width="7.7109375" style="52" customWidth="1"/>
    <col min="18" max="16384" width="11.42578125" style="52"/>
  </cols>
  <sheetData>
    <row r="1" spans="1:19" s="37" customFormat="1" ht="16.149999999999999" customHeight="1" x14ac:dyDescent="0.25">
      <c r="A1" s="1" t="s">
        <v>2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9" s="37" customFormat="1" ht="16.149999999999999" customHeight="1" x14ac:dyDescent="0.25">
      <c r="A2" s="2"/>
      <c r="B2" s="11" t="s">
        <v>108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2"/>
    </row>
    <row r="3" spans="1:19" s="37" customFormat="1" ht="16.149999999999999" customHeight="1" x14ac:dyDescent="0.25">
      <c r="A3" s="2"/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9" ht="24" customHeight="1" x14ac:dyDescent="0.2">
      <c r="A4" s="2"/>
      <c r="B4" s="5" t="s">
        <v>102</v>
      </c>
      <c r="C4" s="10" t="s">
        <v>98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</row>
    <row r="5" spans="1:19" s="37" customFormat="1" ht="18.75" customHeight="1" x14ac:dyDescent="0.2">
      <c r="A5" s="2"/>
      <c r="B5" s="2">
        <v>1</v>
      </c>
      <c r="C5" s="3" t="s">
        <v>97</v>
      </c>
      <c r="D5" s="42">
        <v>1108</v>
      </c>
      <c r="E5" s="42">
        <v>1126</v>
      </c>
      <c r="F5" s="42">
        <v>1198</v>
      </c>
      <c r="G5" s="42">
        <v>946</v>
      </c>
      <c r="H5" s="42">
        <v>1100</v>
      </c>
      <c r="I5" s="42">
        <v>1050</v>
      </c>
      <c r="J5" s="42">
        <v>1007</v>
      </c>
      <c r="K5" s="42">
        <v>1094</v>
      </c>
      <c r="L5" s="42">
        <v>1180</v>
      </c>
      <c r="M5" s="42">
        <v>1250</v>
      </c>
      <c r="N5" s="42">
        <v>1188</v>
      </c>
      <c r="O5" s="42">
        <v>1132</v>
      </c>
      <c r="P5" s="42">
        <f>+SUM(D5:O5)</f>
        <v>13379</v>
      </c>
      <c r="Q5" s="12">
        <f t="shared" ref="Q5:Q20" si="0">+P5/$P$22*100</f>
        <v>45.755813953488371</v>
      </c>
      <c r="R5" s="63"/>
      <c r="S5" s="38"/>
    </row>
    <row r="6" spans="1:19" s="37" customFormat="1" ht="18.75" customHeight="1" x14ac:dyDescent="0.2">
      <c r="A6" s="2"/>
      <c r="B6" s="2">
        <v>2</v>
      </c>
      <c r="C6" s="3" t="s">
        <v>18</v>
      </c>
      <c r="D6" s="42">
        <v>218</v>
      </c>
      <c r="E6" s="42">
        <v>186</v>
      </c>
      <c r="F6" s="42">
        <v>206</v>
      </c>
      <c r="G6" s="42">
        <v>145</v>
      </c>
      <c r="H6" s="42">
        <v>289</v>
      </c>
      <c r="I6" s="42">
        <v>230</v>
      </c>
      <c r="J6" s="42">
        <v>254</v>
      </c>
      <c r="K6" s="42">
        <v>225</v>
      </c>
      <c r="L6" s="42">
        <v>238</v>
      </c>
      <c r="M6" s="42">
        <v>220</v>
      </c>
      <c r="N6" s="42">
        <v>266</v>
      </c>
      <c r="O6" s="42">
        <v>231</v>
      </c>
      <c r="P6" s="42">
        <f t="shared" ref="P6:P20" si="1">+SUM(D6:O6)</f>
        <v>2708</v>
      </c>
      <c r="Q6" s="12">
        <f t="shared" si="0"/>
        <v>9.261285909712722</v>
      </c>
      <c r="R6" s="63"/>
      <c r="S6" s="39"/>
    </row>
    <row r="7" spans="1:19" s="37" customFormat="1" ht="18.75" customHeight="1" x14ac:dyDescent="0.2">
      <c r="A7" s="2"/>
      <c r="B7" s="2">
        <v>3</v>
      </c>
      <c r="C7" s="3" t="s">
        <v>22</v>
      </c>
      <c r="D7" s="42">
        <v>152</v>
      </c>
      <c r="E7" s="42">
        <v>186</v>
      </c>
      <c r="F7" s="42">
        <v>192</v>
      </c>
      <c r="G7" s="42">
        <v>113</v>
      </c>
      <c r="H7" s="42">
        <v>175</v>
      </c>
      <c r="I7" s="42">
        <v>155</v>
      </c>
      <c r="J7" s="42">
        <v>131</v>
      </c>
      <c r="K7" s="42">
        <v>186</v>
      </c>
      <c r="L7" s="42">
        <v>216</v>
      </c>
      <c r="M7" s="42">
        <v>205</v>
      </c>
      <c r="N7" s="42">
        <v>163</v>
      </c>
      <c r="O7" s="42">
        <v>159</v>
      </c>
      <c r="P7" s="42">
        <f t="shared" si="1"/>
        <v>2033</v>
      </c>
      <c r="Q7" s="12">
        <f t="shared" si="0"/>
        <v>6.9528043775649788</v>
      </c>
      <c r="R7" s="63"/>
      <c r="S7" s="39"/>
    </row>
    <row r="8" spans="1:19" s="37" customFormat="1" ht="18.75" customHeight="1" x14ac:dyDescent="0.2">
      <c r="A8" s="2"/>
      <c r="B8" s="2">
        <v>4</v>
      </c>
      <c r="C8" s="3" t="s">
        <v>19</v>
      </c>
      <c r="D8" s="42">
        <v>187</v>
      </c>
      <c r="E8" s="42">
        <v>151</v>
      </c>
      <c r="F8" s="42">
        <v>172</v>
      </c>
      <c r="G8" s="42">
        <v>98</v>
      </c>
      <c r="H8" s="42">
        <v>199</v>
      </c>
      <c r="I8" s="42">
        <v>207</v>
      </c>
      <c r="J8" s="42">
        <v>143</v>
      </c>
      <c r="K8" s="42">
        <v>158</v>
      </c>
      <c r="L8" s="42">
        <v>143</v>
      </c>
      <c r="M8" s="42">
        <v>191</v>
      </c>
      <c r="N8" s="42">
        <v>187</v>
      </c>
      <c r="O8" s="42">
        <v>153</v>
      </c>
      <c r="P8" s="42">
        <f t="shared" si="1"/>
        <v>1989</v>
      </c>
      <c r="Q8" s="12">
        <f t="shared" si="0"/>
        <v>6.8023255813953494</v>
      </c>
      <c r="R8" s="63"/>
      <c r="S8" s="39"/>
    </row>
    <row r="9" spans="1:19" s="37" customFormat="1" ht="18.75" customHeight="1" x14ac:dyDescent="0.2">
      <c r="A9" s="2"/>
      <c r="B9" s="2">
        <v>5</v>
      </c>
      <c r="C9" s="3" t="s">
        <v>20</v>
      </c>
      <c r="D9" s="42">
        <v>115</v>
      </c>
      <c r="E9" s="42">
        <v>148</v>
      </c>
      <c r="F9" s="42">
        <v>133</v>
      </c>
      <c r="G9" s="42">
        <v>133</v>
      </c>
      <c r="H9" s="42">
        <v>163</v>
      </c>
      <c r="I9" s="42">
        <v>156</v>
      </c>
      <c r="J9" s="42">
        <v>145</v>
      </c>
      <c r="K9" s="42">
        <v>153</v>
      </c>
      <c r="L9" s="42">
        <v>138</v>
      </c>
      <c r="M9" s="42">
        <v>170</v>
      </c>
      <c r="N9" s="42">
        <v>167</v>
      </c>
      <c r="O9" s="42">
        <v>119</v>
      </c>
      <c r="P9" s="42">
        <f t="shared" si="1"/>
        <v>1740</v>
      </c>
      <c r="Q9" s="12">
        <f t="shared" si="0"/>
        <v>5.9507523939808484</v>
      </c>
      <c r="R9" s="63"/>
      <c r="S9" s="39"/>
    </row>
    <row r="10" spans="1:19" s="37" customFormat="1" ht="18.75" customHeight="1" x14ac:dyDescent="0.2">
      <c r="A10" s="2"/>
      <c r="B10" s="2">
        <v>6</v>
      </c>
      <c r="C10" s="3" t="s">
        <v>21</v>
      </c>
      <c r="D10" s="42">
        <v>176</v>
      </c>
      <c r="E10" s="42">
        <v>134</v>
      </c>
      <c r="F10" s="42">
        <v>200</v>
      </c>
      <c r="G10" s="42">
        <v>133</v>
      </c>
      <c r="H10" s="42">
        <v>122</v>
      </c>
      <c r="I10" s="42">
        <v>123</v>
      </c>
      <c r="J10" s="42">
        <v>127</v>
      </c>
      <c r="K10" s="42">
        <v>128</v>
      </c>
      <c r="L10" s="42">
        <v>170</v>
      </c>
      <c r="M10" s="42">
        <v>169</v>
      </c>
      <c r="N10" s="42">
        <v>144</v>
      </c>
      <c r="O10" s="42">
        <v>90</v>
      </c>
      <c r="P10" s="42">
        <f t="shared" si="1"/>
        <v>1716</v>
      </c>
      <c r="Q10" s="12">
        <f t="shared" si="0"/>
        <v>5.8686730506155946</v>
      </c>
      <c r="R10" s="63"/>
      <c r="S10" s="39"/>
    </row>
    <row r="11" spans="1:19" s="37" customFormat="1" ht="18.75" customHeight="1" x14ac:dyDescent="0.2">
      <c r="A11" s="2"/>
      <c r="B11" s="2">
        <v>7</v>
      </c>
      <c r="C11" s="3" t="s">
        <v>23</v>
      </c>
      <c r="D11" s="42">
        <v>108</v>
      </c>
      <c r="E11" s="42">
        <v>107</v>
      </c>
      <c r="F11" s="42">
        <v>88</v>
      </c>
      <c r="G11" s="42">
        <v>81</v>
      </c>
      <c r="H11" s="42">
        <v>105</v>
      </c>
      <c r="I11" s="42">
        <v>97</v>
      </c>
      <c r="J11" s="42">
        <v>76</v>
      </c>
      <c r="K11" s="42">
        <v>121</v>
      </c>
      <c r="L11" s="42">
        <v>110</v>
      </c>
      <c r="M11" s="42">
        <v>112</v>
      </c>
      <c r="N11" s="42">
        <v>118</v>
      </c>
      <c r="O11" s="42">
        <v>117</v>
      </c>
      <c r="P11" s="42">
        <f t="shared" si="1"/>
        <v>1240</v>
      </c>
      <c r="Q11" s="12">
        <f t="shared" si="0"/>
        <v>4.2407660738714092</v>
      </c>
      <c r="R11" s="63"/>
      <c r="S11" s="39"/>
    </row>
    <row r="12" spans="1:19" s="37" customFormat="1" ht="18.75" customHeight="1" x14ac:dyDescent="0.2">
      <c r="A12" s="2"/>
      <c r="B12" s="2">
        <v>8</v>
      </c>
      <c r="C12" s="3" t="s">
        <v>24</v>
      </c>
      <c r="D12" s="42">
        <v>85</v>
      </c>
      <c r="E12" s="42">
        <v>86</v>
      </c>
      <c r="F12" s="42">
        <v>111</v>
      </c>
      <c r="G12" s="42">
        <v>77</v>
      </c>
      <c r="H12" s="42">
        <v>94</v>
      </c>
      <c r="I12" s="42">
        <v>67</v>
      </c>
      <c r="J12" s="42">
        <v>92</v>
      </c>
      <c r="K12" s="42">
        <v>110</v>
      </c>
      <c r="L12" s="42">
        <v>87</v>
      </c>
      <c r="M12" s="42">
        <v>99</v>
      </c>
      <c r="N12" s="42">
        <v>97</v>
      </c>
      <c r="O12" s="42">
        <v>61</v>
      </c>
      <c r="P12" s="42">
        <f t="shared" si="1"/>
        <v>1066</v>
      </c>
      <c r="Q12" s="12">
        <f t="shared" si="0"/>
        <v>3.6456908344733243</v>
      </c>
      <c r="R12" s="63"/>
      <c r="S12" s="39"/>
    </row>
    <row r="13" spans="1:19" s="37" customFormat="1" ht="18.75" customHeight="1" x14ac:dyDescent="0.2">
      <c r="A13" s="2"/>
      <c r="B13" s="2">
        <v>9</v>
      </c>
      <c r="C13" s="3" t="s">
        <v>25</v>
      </c>
      <c r="D13" s="42">
        <v>52</v>
      </c>
      <c r="E13" s="42">
        <v>35</v>
      </c>
      <c r="F13" s="42">
        <v>78</v>
      </c>
      <c r="G13" s="42">
        <v>40</v>
      </c>
      <c r="H13" s="42">
        <v>76</v>
      </c>
      <c r="I13" s="42">
        <v>46</v>
      </c>
      <c r="J13" s="42">
        <v>52</v>
      </c>
      <c r="K13" s="42">
        <v>47</v>
      </c>
      <c r="L13" s="42">
        <v>51</v>
      </c>
      <c r="M13" s="42">
        <v>51</v>
      </c>
      <c r="N13" s="42">
        <v>51</v>
      </c>
      <c r="O13" s="42">
        <v>65</v>
      </c>
      <c r="P13" s="42">
        <f>+SUM(D13:O13)</f>
        <v>644</v>
      </c>
      <c r="Q13" s="12">
        <f t="shared" si="0"/>
        <v>2.2024623803009575</v>
      </c>
      <c r="R13" s="63"/>
      <c r="S13" s="39"/>
    </row>
    <row r="14" spans="1:19" s="37" customFormat="1" ht="18.75" customHeight="1" x14ac:dyDescent="0.2">
      <c r="A14" s="2"/>
      <c r="B14" s="2">
        <v>10</v>
      </c>
      <c r="C14" s="3" t="s">
        <v>29</v>
      </c>
      <c r="D14" s="42">
        <v>38</v>
      </c>
      <c r="E14" s="42">
        <v>38</v>
      </c>
      <c r="F14" s="42">
        <v>44</v>
      </c>
      <c r="G14" s="42">
        <v>29</v>
      </c>
      <c r="H14" s="42">
        <v>51</v>
      </c>
      <c r="I14" s="42">
        <v>50</v>
      </c>
      <c r="J14" s="42">
        <v>35</v>
      </c>
      <c r="K14" s="42">
        <v>41</v>
      </c>
      <c r="L14" s="42">
        <v>43</v>
      </c>
      <c r="M14" s="42">
        <v>58</v>
      </c>
      <c r="N14" s="42">
        <v>54</v>
      </c>
      <c r="O14" s="42">
        <v>22</v>
      </c>
      <c r="P14" s="42">
        <f t="shared" si="1"/>
        <v>503</v>
      </c>
      <c r="Q14" s="12">
        <f t="shared" si="0"/>
        <v>1.720246238030096</v>
      </c>
      <c r="R14" s="63"/>
      <c r="S14" s="39"/>
    </row>
    <row r="15" spans="1:19" s="37" customFormat="1" ht="18.75" customHeight="1" x14ac:dyDescent="0.2">
      <c r="A15" s="2"/>
      <c r="B15" s="2">
        <v>11</v>
      </c>
      <c r="C15" s="3" t="s">
        <v>26</v>
      </c>
      <c r="D15" s="42">
        <v>38</v>
      </c>
      <c r="E15" s="42">
        <v>40</v>
      </c>
      <c r="F15" s="42">
        <v>72</v>
      </c>
      <c r="G15" s="42">
        <v>46</v>
      </c>
      <c r="H15" s="42">
        <v>45</v>
      </c>
      <c r="I15" s="42">
        <v>31</v>
      </c>
      <c r="J15" s="42">
        <v>33</v>
      </c>
      <c r="K15" s="42">
        <v>41</v>
      </c>
      <c r="L15" s="42">
        <v>35</v>
      </c>
      <c r="M15" s="42">
        <v>44</v>
      </c>
      <c r="N15" s="42">
        <v>36</v>
      </c>
      <c r="O15" s="42">
        <v>29</v>
      </c>
      <c r="P15" s="42">
        <f t="shared" si="1"/>
        <v>490</v>
      </c>
      <c r="Q15" s="12">
        <f t="shared" si="0"/>
        <v>1.6757865937072502</v>
      </c>
      <c r="R15" s="63"/>
      <c r="S15" s="39"/>
    </row>
    <row r="16" spans="1:19" s="37" customFormat="1" ht="18.75" customHeight="1" x14ac:dyDescent="0.2">
      <c r="A16" s="2"/>
      <c r="B16" s="2">
        <v>12</v>
      </c>
      <c r="C16" s="3" t="s">
        <v>28</v>
      </c>
      <c r="D16" s="42">
        <v>28</v>
      </c>
      <c r="E16" s="42">
        <v>55</v>
      </c>
      <c r="F16" s="42">
        <v>41</v>
      </c>
      <c r="G16" s="42">
        <v>35</v>
      </c>
      <c r="H16" s="42">
        <v>45</v>
      </c>
      <c r="I16" s="42">
        <v>28</v>
      </c>
      <c r="J16" s="42">
        <v>37</v>
      </c>
      <c r="K16" s="42">
        <v>40</v>
      </c>
      <c r="L16" s="42">
        <v>41</v>
      </c>
      <c r="M16" s="42">
        <v>47</v>
      </c>
      <c r="N16" s="42">
        <v>36</v>
      </c>
      <c r="O16" s="42">
        <v>33</v>
      </c>
      <c r="P16" s="42">
        <f t="shared" si="1"/>
        <v>466</v>
      </c>
      <c r="Q16" s="12">
        <f>+P16/$P$22*100</f>
        <v>1.5937072503419973</v>
      </c>
      <c r="R16" s="63"/>
      <c r="S16" s="39"/>
    </row>
    <row r="17" spans="1:19" s="37" customFormat="1" ht="18.75" customHeight="1" x14ac:dyDescent="0.2">
      <c r="A17" s="2"/>
      <c r="B17" s="2">
        <v>13</v>
      </c>
      <c r="C17" s="3" t="s">
        <v>74</v>
      </c>
      <c r="D17" s="42">
        <v>22</v>
      </c>
      <c r="E17" s="42">
        <v>24</v>
      </c>
      <c r="F17" s="42">
        <v>45</v>
      </c>
      <c r="G17" s="42">
        <v>33</v>
      </c>
      <c r="H17" s="42">
        <v>31</v>
      </c>
      <c r="I17" s="42">
        <v>28</v>
      </c>
      <c r="J17" s="42">
        <v>31</v>
      </c>
      <c r="K17" s="42">
        <v>41</v>
      </c>
      <c r="L17" s="42">
        <v>39</v>
      </c>
      <c r="M17" s="42">
        <v>36</v>
      </c>
      <c r="N17" s="42">
        <v>36</v>
      </c>
      <c r="O17" s="42">
        <v>35</v>
      </c>
      <c r="P17" s="42">
        <f t="shared" si="1"/>
        <v>401</v>
      </c>
      <c r="Q17" s="12">
        <f t="shared" si="0"/>
        <v>1.3714090287277703</v>
      </c>
      <c r="R17" s="63"/>
      <c r="S17" s="39"/>
    </row>
    <row r="18" spans="1:19" s="37" customFormat="1" ht="18.75" customHeight="1" x14ac:dyDescent="0.2">
      <c r="A18" s="2"/>
      <c r="B18" s="2">
        <v>14</v>
      </c>
      <c r="C18" s="3" t="s">
        <v>27</v>
      </c>
      <c r="D18" s="42">
        <v>32</v>
      </c>
      <c r="E18" s="42">
        <v>33</v>
      </c>
      <c r="F18" s="42">
        <v>36</v>
      </c>
      <c r="G18" s="42">
        <v>27</v>
      </c>
      <c r="H18" s="42">
        <v>30</v>
      </c>
      <c r="I18" s="42">
        <v>32</v>
      </c>
      <c r="J18" s="42">
        <v>31</v>
      </c>
      <c r="K18" s="42">
        <v>35</v>
      </c>
      <c r="L18" s="42">
        <v>44</v>
      </c>
      <c r="M18" s="42">
        <v>40</v>
      </c>
      <c r="N18" s="42">
        <v>37</v>
      </c>
      <c r="O18" s="42">
        <v>22</v>
      </c>
      <c r="P18" s="42">
        <f t="shared" si="1"/>
        <v>399</v>
      </c>
      <c r="Q18" s="12">
        <f t="shared" si="0"/>
        <v>1.3645690834473323</v>
      </c>
      <c r="R18" s="63"/>
      <c r="S18" s="39"/>
    </row>
    <row r="19" spans="1:19" s="37" customFormat="1" ht="18.75" customHeight="1" x14ac:dyDescent="0.2">
      <c r="A19" s="2"/>
      <c r="B19" s="2">
        <v>15</v>
      </c>
      <c r="C19" s="3" t="s">
        <v>30</v>
      </c>
      <c r="D19" s="42">
        <v>26</v>
      </c>
      <c r="E19" s="42">
        <v>12</v>
      </c>
      <c r="F19" s="42">
        <v>31</v>
      </c>
      <c r="G19" s="42">
        <v>13</v>
      </c>
      <c r="H19" s="42">
        <v>32</v>
      </c>
      <c r="I19" s="42">
        <v>23</v>
      </c>
      <c r="J19" s="42">
        <v>34</v>
      </c>
      <c r="K19" s="42">
        <v>25</v>
      </c>
      <c r="L19" s="42">
        <v>32</v>
      </c>
      <c r="M19" s="42">
        <v>25</v>
      </c>
      <c r="N19" s="42">
        <v>29</v>
      </c>
      <c r="O19" s="42">
        <v>7</v>
      </c>
      <c r="P19" s="42">
        <f t="shared" si="1"/>
        <v>289</v>
      </c>
      <c r="Q19" s="12">
        <f t="shared" si="0"/>
        <v>0.98837209302325579</v>
      </c>
      <c r="R19" s="63"/>
      <c r="S19" s="39"/>
    </row>
    <row r="20" spans="1:19" s="37" customFormat="1" ht="18.75" customHeight="1" x14ac:dyDescent="0.2">
      <c r="A20" s="2"/>
      <c r="B20" s="2">
        <v>16</v>
      </c>
      <c r="C20" s="3" t="s">
        <v>75</v>
      </c>
      <c r="D20" s="42">
        <v>16</v>
      </c>
      <c r="E20" s="42">
        <v>17</v>
      </c>
      <c r="F20" s="42">
        <v>24</v>
      </c>
      <c r="G20" s="42">
        <v>10</v>
      </c>
      <c r="H20" s="42">
        <v>11</v>
      </c>
      <c r="I20" s="42">
        <v>20</v>
      </c>
      <c r="J20" s="42">
        <v>12</v>
      </c>
      <c r="K20" s="42">
        <v>12</v>
      </c>
      <c r="L20" s="42">
        <v>7</v>
      </c>
      <c r="M20" s="42">
        <v>7</v>
      </c>
      <c r="N20" s="42">
        <v>11</v>
      </c>
      <c r="O20" s="42">
        <v>9</v>
      </c>
      <c r="P20" s="42">
        <f t="shared" si="1"/>
        <v>156</v>
      </c>
      <c r="Q20" s="12">
        <f t="shared" si="0"/>
        <v>0.53351573187414503</v>
      </c>
      <c r="R20" s="63"/>
      <c r="S20" s="39"/>
    </row>
    <row r="21" spans="1:19" s="37" customFormat="1" ht="18.75" customHeight="1" x14ac:dyDescent="0.2">
      <c r="A21" s="2"/>
      <c r="B21" s="2">
        <v>17</v>
      </c>
      <c r="C21" s="3" t="s">
        <v>100</v>
      </c>
      <c r="D21" s="42">
        <v>3</v>
      </c>
      <c r="E21" s="42">
        <v>6</v>
      </c>
      <c r="F21" s="42">
        <v>1</v>
      </c>
      <c r="G21" s="42">
        <v>2</v>
      </c>
      <c r="H21" s="42">
        <v>2</v>
      </c>
      <c r="I21" s="42">
        <v>1</v>
      </c>
      <c r="J21" s="42"/>
      <c r="K21" s="42">
        <v>1</v>
      </c>
      <c r="L21" s="42"/>
      <c r="M21" s="42">
        <v>4</v>
      </c>
      <c r="N21" s="42">
        <v>1</v>
      </c>
      <c r="O21" s="42"/>
      <c r="P21" s="42">
        <f>+SUM(D21:O21)</f>
        <v>21</v>
      </c>
      <c r="Q21" s="12">
        <f t="shared" ref="Q21" si="2">+P21/$P$22*100</f>
        <v>7.1819425444596435E-2</v>
      </c>
      <c r="R21" s="63"/>
      <c r="S21" s="39"/>
    </row>
    <row r="22" spans="1:19" ht="18.75" customHeight="1" x14ac:dyDescent="0.2">
      <c r="A22" s="2"/>
      <c r="B22" s="61" t="s">
        <v>0</v>
      </c>
      <c r="C22" s="56"/>
      <c r="D22" s="47">
        <f>+SUM(D5:D21)</f>
        <v>2404</v>
      </c>
      <c r="E22" s="47">
        <f>+SUM(E5:E21)</f>
        <v>2384</v>
      </c>
      <c r="F22" s="47">
        <f>+SUM(F5:F21)</f>
        <v>2672</v>
      </c>
      <c r="G22" s="47">
        <f>+SUM(G5:G21)</f>
        <v>1961</v>
      </c>
      <c r="H22" s="47">
        <f t="shared" ref="H22:N22" si="3">+SUM(H5:H21)</f>
        <v>2570</v>
      </c>
      <c r="I22" s="47">
        <f t="shared" si="3"/>
        <v>2344</v>
      </c>
      <c r="J22" s="47">
        <f t="shared" si="3"/>
        <v>2240</v>
      </c>
      <c r="K22" s="47">
        <f t="shared" si="3"/>
        <v>2458</v>
      </c>
      <c r="L22" s="47">
        <f t="shared" si="3"/>
        <v>2574</v>
      </c>
      <c r="M22" s="47">
        <f t="shared" si="3"/>
        <v>2728</v>
      </c>
      <c r="N22" s="47">
        <f t="shared" si="3"/>
        <v>2621</v>
      </c>
      <c r="O22" s="47">
        <f>+SUM(O5:O21)</f>
        <v>2284</v>
      </c>
      <c r="P22" s="47">
        <f>+SUM(P5:P21)</f>
        <v>29240</v>
      </c>
      <c r="Q22" s="82">
        <f>SUM(Q5:Q21)</f>
        <v>100.00000000000001</v>
      </c>
      <c r="R22" s="63"/>
    </row>
    <row r="23" spans="1:19" s="88" customFormat="1" ht="12.75" customHeight="1" x14ac:dyDescent="0.15">
      <c r="B23" s="68" t="s">
        <v>84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</row>
    <row r="24" spans="1:19" s="88" customFormat="1" ht="12.75" customHeight="1" x14ac:dyDescent="0.15">
      <c r="B24" s="73" t="s">
        <v>86</v>
      </c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</row>
    <row r="25" spans="1:19" s="88" customFormat="1" ht="12.75" customHeight="1" x14ac:dyDescent="0.15">
      <c r="B25" s="68" t="s">
        <v>103</v>
      </c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</row>
    <row r="26" spans="1:19" x14ac:dyDescent="0.2"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</row>
    <row r="27" spans="1:19" x14ac:dyDescent="0.2"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</row>
    <row r="28" spans="1:19" x14ac:dyDescent="0.2"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</row>
    <row r="29" spans="1:19" x14ac:dyDescent="0.2"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</row>
    <row r="30" spans="1:19" x14ac:dyDescent="0.2"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</row>
    <row r="31" spans="1:19" x14ac:dyDescent="0.2"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</row>
  </sheetData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0784-AB6C-48CB-98EA-02ECFBD4AD61}">
  <dimension ref="A1:GO40"/>
  <sheetViews>
    <sheetView showGridLines="0" zoomScale="85" zoomScaleNormal="85" workbookViewId="0">
      <selection activeCell="E32" sqref="E32"/>
    </sheetView>
  </sheetViews>
  <sheetFormatPr baseColWidth="10" defaultColWidth="11.42578125" defaultRowHeight="18.75" customHeight="1" x14ac:dyDescent="0.25"/>
  <cols>
    <col min="1" max="1" width="5.5703125" style="2" customWidth="1"/>
    <col min="2" max="2" width="3.7109375" style="2" customWidth="1"/>
    <col min="3" max="3" width="42.85546875" style="3" customWidth="1"/>
    <col min="4" max="15" width="6.7109375" style="2" customWidth="1"/>
    <col min="16" max="16" width="7.7109375" style="2" customWidth="1"/>
    <col min="17" max="17" width="7.140625" style="2" bestFit="1" customWidth="1"/>
    <col min="18" max="18" width="11.42578125" style="2"/>
    <col min="19" max="19" width="7.140625" style="2" bestFit="1" customWidth="1"/>
    <col min="20" max="20" width="7.7109375" style="2" bestFit="1" customWidth="1"/>
    <col min="21" max="21" width="7.5703125" style="2" bestFit="1" customWidth="1"/>
    <col min="22" max="23" width="7.7109375" style="2" bestFit="1" customWidth="1"/>
    <col min="24" max="24" width="7.5703125" style="2" bestFit="1" customWidth="1"/>
    <col min="25" max="26" width="7.28515625" style="2" bestFit="1" customWidth="1"/>
    <col min="27" max="27" width="7.5703125" style="2" bestFit="1" customWidth="1"/>
    <col min="28" max="28" width="7.140625" style="2" bestFit="1" customWidth="1"/>
    <col min="29" max="29" width="7.5703125" style="2" bestFit="1" customWidth="1"/>
    <col min="30" max="30" width="6.5703125" style="2" customWidth="1"/>
    <col min="31" max="33" width="7.140625" style="2" bestFit="1" customWidth="1"/>
    <col min="34" max="34" width="6.85546875" style="2" bestFit="1" customWidth="1"/>
    <col min="35" max="35" width="7.42578125" style="2" bestFit="1" customWidth="1"/>
    <col min="36" max="36" width="7" style="2" bestFit="1" customWidth="1"/>
    <col min="37" max="37" width="6.42578125" style="2" bestFit="1" customWidth="1"/>
    <col min="38" max="39" width="7.28515625" style="2" bestFit="1" customWidth="1"/>
    <col min="40" max="40" width="7" style="2" bestFit="1" customWidth="1"/>
    <col min="41" max="41" width="7.140625" style="2" bestFit="1" customWidth="1"/>
    <col min="42" max="42" width="7" style="2" bestFit="1" customWidth="1"/>
    <col min="43" max="16384" width="11.42578125" style="2"/>
  </cols>
  <sheetData>
    <row r="1" spans="1:197" ht="16.149999999999999" customHeight="1" x14ac:dyDescent="0.25">
      <c r="A1" s="1" t="s">
        <v>2</v>
      </c>
    </row>
    <row r="2" spans="1:197" ht="16.149999999999999" customHeight="1" x14ac:dyDescent="0.25">
      <c r="B2" s="11" t="s">
        <v>109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97" ht="16.149999999999999" customHeight="1" x14ac:dyDescent="0.25"/>
    <row r="4" spans="1:197" s="7" customFormat="1" ht="24" customHeight="1" x14ac:dyDescent="0.25">
      <c r="A4" s="2"/>
      <c r="B4" s="5" t="s">
        <v>102</v>
      </c>
      <c r="C4" s="15" t="s">
        <v>3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  <c r="R4" s="2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</row>
    <row r="5" spans="1:197" ht="18.75" customHeight="1" x14ac:dyDescent="0.25">
      <c r="B5" s="2">
        <v>1</v>
      </c>
      <c r="C5" s="3" t="s">
        <v>76</v>
      </c>
      <c r="D5" s="42">
        <v>818</v>
      </c>
      <c r="E5" s="42">
        <v>801</v>
      </c>
      <c r="F5" s="42">
        <v>980</v>
      </c>
      <c r="G5" s="42">
        <v>730</v>
      </c>
      <c r="H5" s="42">
        <v>841</v>
      </c>
      <c r="I5" s="42">
        <v>793</v>
      </c>
      <c r="J5" s="42">
        <v>793</v>
      </c>
      <c r="K5" s="42">
        <v>858</v>
      </c>
      <c r="L5" s="42">
        <v>885</v>
      </c>
      <c r="M5" s="42">
        <v>1062</v>
      </c>
      <c r="N5" s="42">
        <v>956</v>
      </c>
      <c r="O5" s="42">
        <v>795</v>
      </c>
      <c r="P5" s="42">
        <f>+SUM(D5:O5)</f>
        <v>10312</v>
      </c>
      <c r="Q5" s="21">
        <f t="shared" ref="Q5:Q24" si="0">+P5/$P$25*100</f>
        <v>32.048731974142221</v>
      </c>
      <c r="R5" s="19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</row>
    <row r="6" spans="1:197" ht="18.75" customHeight="1" x14ac:dyDescent="0.25">
      <c r="B6" s="2">
        <v>2</v>
      </c>
      <c r="C6" s="3" t="s">
        <v>32</v>
      </c>
      <c r="D6" s="42">
        <v>198</v>
      </c>
      <c r="E6" s="42">
        <v>171</v>
      </c>
      <c r="F6" s="42">
        <v>196</v>
      </c>
      <c r="G6" s="42">
        <v>130</v>
      </c>
      <c r="H6" s="42">
        <v>178</v>
      </c>
      <c r="I6" s="42">
        <v>152</v>
      </c>
      <c r="J6" s="42">
        <v>153</v>
      </c>
      <c r="K6" s="42">
        <v>150</v>
      </c>
      <c r="L6" s="42">
        <v>202</v>
      </c>
      <c r="M6" s="42">
        <v>233</v>
      </c>
      <c r="N6" s="42">
        <v>206</v>
      </c>
      <c r="O6" s="42">
        <v>176</v>
      </c>
      <c r="P6" s="42">
        <f t="shared" ref="P6:P24" si="1">+SUM(D6:O6)</f>
        <v>2145</v>
      </c>
      <c r="Q6" s="21">
        <f t="shared" si="0"/>
        <v>6.6664594728990556</v>
      </c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</row>
    <row r="7" spans="1:197" ht="18.75" customHeight="1" x14ac:dyDescent="0.25">
      <c r="B7" s="2">
        <v>3</v>
      </c>
      <c r="C7" s="3" t="s">
        <v>77</v>
      </c>
      <c r="D7" s="42">
        <v>162</v>
      </c>
      <c r="E7" s="42">
        <v>171</v>
      </c>
      <c r="F7" s="42">
        <v>188</v>
      </c>
      <c r="G7" s="42">
        <v>144</v>
      </c>
      <c r="H7" s="42">
        <v>173</v>
      </c>
      <c r="I7" s="42">
        <v>164</v>
      </c>
      <c r="J7" s="42">
        <v>160</v>
      </c>
      <c r="K7" s="42">
        <v>163</v>
      </c>
      <c r="L7" s="42">
        <v>174</v>
      </c>
      <c r="M7" s="42">
        <v>165</v>
      </c>
      <c r="N7" s="42">
        <v>196</v>
      </c>
      <c r="O7" s="42">
        <v>155</v>
      </c>
      <c r="P7" s="42">
        <f t="shared" si="1"/>
        <v>2015</v>
      </c>
      <c r="Q7" s="21">
        <f t="shared" si="0"/>
        <v>6.2624316260566886</v>
      </c>
      <c r="R7" s="19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</row>
    <row r="8" spans="1:197" ht="18.75" customHeight="1" x14ac:dyDescent="0.25">
      <c r="B8" s="2">
        <v>4</v>
      </c>
      <c r="C8" s="40" t="s">
        <v>78</v>
      </c>
      <c r="D8" s="42">
        <v>81</v>
      </c>
      <c r="E8" s="42">
        <v>117</v>
      </c>
      <c r="F8" s="42">
        <v>142</v>
      </c>
      <c r="G8" s="42">
        <v>89</v>
      </c>
      <c r="H8" s="42">
        <v>133</v>
      </c>
      <c r="I8" s="42">
        <v>144</v>
      </c>
      <c r="J8" s="42">
        <v>108</v>
      </c>
      <c r="K8" s="42">
        <v>136</v>
      </c>
      <c r="L8" s="42">
        <v>158</v>
      </c>
      <c r="M8" s="42">
        <v>167</v>
      </c>
      <c r="N8" s="42">
        <v>129</v>
      </c>
      <c r="O8" s="42">
        <v>143</v>
      </c>
      <c r="P8" s="42">
        <f t="shared" si="1"/>
        <v>1547</v>
      </c>
      <c r="Q8" s="21">
        <f t="shared" si="0"/>
        <v>4.8079313774241665</v>
      </c>
      <c r="R8" s="19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</row>
    <row r="9" spans="1:197" s="17" customFormat="1" ht="18.75" customHeight="1" x14ac:dyDescent="0.25">
      <c r="B9" s="2">
        <v>5</v>
      </c>
      <c r="C9" s="3" t="s">
        <v>37</v>
      </c>
      <c r="D9" s="42">
        <v>111</v>
      </c>
      <c r="E9" s="42">
        <v>129</v>
      </c>
      <c r="F9" s="42">
        <v>129</v>
      </c>
      <c r="G9" s="42">
        <v>85</v>
      </c>
      <c r="H9" s="42">
        <v>123</v>
      </c>
      <c r="I9" s="42">
        <v>133</v>
      </c>
      <c r="J9" s="42">
        <v>120</v>
      </c>
      <c r="K9" s="42">
        <v>152</v>
      </c>
      <c r="L9" s="42">
        <v>150</v>
      </c>
      <c r="M9" s="42">
        <v>122</v>
      </c>
      <c r="N9" s="42">
        <v>154</v>
      </c>
      <c r="O9" s="42">
        <v>125</v>
      </c>
      <c r="P9" s="42">
        <f t="shared" si="1"/>
        <v>1533</v>
      </c>
      <c r="Q9" s="21">
        <f t="shared" si="0"/>
        <v>4.7644206862257583</v>
      </c>
      <c r="R9" s="1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</row>
    <row r="10" spans="1:197" s="37" customFormat="1" ht="18.75" customHeight="1" x14ac:dyDescent="0.25">
      <c r="B10" s="2">
        <v>6</v>
      </c>
      <c r="C10" s="3" t="s">
        <v>31</v>
      </c>
      <c r="D10" s="58">
        <v>123</v>
      </c>
      <c r="E10" s="58">
        <v>136</v>
      </c>
      <c r="F10" s="58">
        <v>145</v>
      </c>
      <c r="G10" s="58">
        <v>98</v>
      </c>
      <c r="H10" s="58">
        <v>164</v>
      </c>
      <c r="I10" s="58">
        <v>129</v>
      </c>
      <c r="J10" s="58">
        <v>125</v>
      </c>
      <c r="K10" s="58">
        <v>133</v>
      </c>
      <c r="L10" s="58">
        <v>114</v>
      </c>
      <c r="M10" s="58">
        <v>129</v>
      </c>
      <c r="N10" s="58">
        <v>106</v>
      </c>
      <c r="O10" s="58">
        <v>128</v>
      </c>
      <c r="P10" s="42">
        <f t="shared" si="1"/>
        <v>1530</v>
      </c>
      <c r="Q10" s="21">
        <f t="shared" si="0"/>
        <v>4.7550969666832419</v>
      </c>
      <c r="R10" s="59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</row>
    <row r="11" spans="1:197" ht="18.75" customHeight="1" x14ac:dyDescent="0.25">
      <c r="B11" s="2">
        <v>7</v>
      </c>
      <c r="C11" s="3" t="s">
        <v>79</v>
      </c>
      <c r="D11" s="42">
        <v>105</v>
      </c>
      <c r="E11" s="42">
        <v>95</v>
      </c>
      <c r="F11" s="42">
        <v>118</v>
      </c>
      <c r="G11" s="42">
        <v>91</v>
      </c>
      <c r="H11" s="42">
        <v>104</v>
      </c>
      <c r="I11" s="42">
        <v>90</v>
      </c>
      <c r="J11" s="42">
        <v>105</v>
      </c>
      <c r="K11" s="42">
        <v>85</v>
      </c>
      <c r="L11" s="42">
        <v>109</v>
      </c>
      <c r="M11" s="42">
        <v>117</v>
      </c>
      <c r="N11" s="42">
        <v>110</v>
      </c>
      <c r="O11" s="42">
        <v>97</v>
      </c>
      <c r="P11" s="42">
        <f t="shared" si="1"/>
        <v>1226</v>
      </c>
      <c r="Q11" s="21">
        <f t="shared" si="0"/>
        <v>3.8102933863749375</v>
      </c>
      <c r="R11" s="18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</row>
    <row r="12" spans="1:197" ht="18.75" customHeight="1" x14ac:dyDescent="0.25">
      <c r="B12" s="2">
        <v>8</v>
      </c>
      <c r="C12" s="3" t="s">
        <v>5</v>
      </c>
      <c r="D12" s="42">
        <v>85</v>
      </c>
      <c r="E12" s="42">
        <v>70</v>
      </c>
      <c r="F12" s="42">
        <v>89</v>
      </c>
      <c r="G12" s="42">
        <v>63</v>
      </c>
      <c r="H12" s="42">
        <v>100</v>
      </c>
      <c r="I12" s="42">
        <v>102</v>
      </c>
      <c r="J12" s="42">
        <v>77</v>
      </c>
      <c r="K12" s="42">
        <v>88</v>
      </c>
      <c r="L12" s="42">
        <v>78</v>
      </c>
      <c r="M12" s="42">
        <v>74</v>
      </c>
      <c r="N12" s="42">
        <v>85</v>
      </c>
      <c r="O12" s="42">
        <v>80</v>
      </c>
      <c r="P12" s="42">
        <f t="shared" si="1"/>
        <v>991</v>
      </c>
      <c r="Q12" s="21">
        <f t="shared" si="0"/>
        <v>3.0799353555445053</v>
      </c>
      <c r="R12" s="18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</row>
    <row r="13" spans="1:197" ht="18.75" customHeight="1" x14ac:dyDescent="0.25">
      <c r="B13" s="2">
        <v>9</v>
      </c>
      <c r="C13" s="3" t="s">
        <v>38</v>
      </c>
      <c r="D13" s="42">
        <v>60</v>
      </c>
      <c r="E13" s="42">
        <v>88</v>
      </c>
      <c r="F13" s="42">
        <v>86</v>
      </c>
      <c r="G13" s="42">
        <v>60</v>
      </c>
      <c r="H13" s="42">
        <v>96</v>
      </c>
      <c r="I13" s="42">
        <v>102</v>
      </c>
      <c r="J13" s="42">
        <v>90</v>
      </c>
      <c r="K13" s="42">
        <v>87</v>
      </c>
      <c r="L13" s="42">
        <v>90</v>
      </c>
      <c r="M13" s="42">
        <v>67</v>
      </c>
      <c r="N13" s="42">
        <v>88</v>
      </c>
      <c r="O13" s="42">
        <v>67</v>
      </c>
      <c r="P13" s="42">
        <f t="shared" si="1"/>
        <v>981</v>
      </c>
      <c r="Q13" s="21">
        <f t="shared" si="0"/>
        <v>3.0488562904027847</v>
      </c>
      <c r="R13" s="18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</row>
    <row r="14" spans="1:197" ht="18.75" customHeight="1" x14ac:dyDescent="0.25">
      <c r="B14" s="2">
        <v>10</v>
      </c>
      <c r="C14" s="3" t="s">
        <v>36</v>
      </c>
      <c r="D14" s="42">
        <v>66</v>
      </c>
      <c r="E14" s="42">
        <v>79</v>
      </c>
      <c r="F14" s="42">
        <v>71</v>
      </c>
      <c r="G14" s="42">
        <v>55</v>
      </c>
      <c r="H14" s="42">
        <v>92</v>
      </c>
      <c r="I14" s="42">
        <v>72</v>
      </c>
      <c r="J14" s="42">
        <v>71</v>
      </c>
      <c r="K14" s="42">
        <v>88</v>
      </c>
      <c r="L14" s="42">
        <v>70</v>
      </c>
      <c r="M14" s="42">
        <v>80</v>
      </c>
      <c r="N14" s="42">
        <v>68</v>
      </c>
      <c r="O14" s="42">
        <v>92</v>
      </c>
      <c r="P14" s="42">
        <f t="shared" si="1"/>
        <v>904</v>
      </c>
      <c r="Q14" s="21">
        <f t="shared" si="0"/>
        <v>2.8095474888115364</v>
      </c>
      <c r="R14" s="18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</row>
    <row r="15" spans="1:197" ht="18.75" customHeight="1" x14ac:dyDescent="0.25">
      <c r="B15" s="2">
        <v>11</v>
      </c>
      <c r="C15" s="3" t="s">
        <v>33</v>
      </c>
      <c r="D15" s="42">
        <v>84</v>
      </c>
      <c r="E15" s="42">
        <v>103</v>
      </c>
      <c r="F15" s="42">
        <v>77</v>
      </c>
      <c r="G15" s="42">
        <v>76</v>
      </c>
      <c r="H15" s="42">
        <v>105</v>
      </c>
      <c r="I15" s="42">
        <v>69</v>
      </c>
      <c r="J15" s="42">
        <v>60</v>
      </c>
      <c r="K15" s="42">
        <v>66</v>
      </c>
      <c r="L15" s="42">
        <v>64</v>
      </c>
      <c r="M15" s="42">
        <v>59</v>
      </c>
      <c r="N15" s="42">
        <v>72</v>
      </c>
      <c r="O15" s="42">
        <v>61</v>
      </c>
      <c r="P15" s="42">
        <f t="shared" si="1"/>
        <v>896</v>
      </c>
      <c r="Q15" s="21">
        <f t="shared" si="0"/>
        <v>2.7846842366981601</v>
      </c>
      <c r="R15" s="18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</row>
    <row r="16" spans="1:197" ht="18.75" customHeight="1" x14ac:dyDescent="0.25">
      <c r="B16" s="2">
        <v>12</v>
      </c>
      <c r="C16" s="3" t="s">
        <v>81</v>
      </c>
      <c r="D16" s="42">
        <v>99</v>
      </c>
      <c r="E16" s="42">
        <v>74</v>
      </c>
      <c r="F16" s="42">
        <v>72</v>
      </c>
      <c r="G16" s="42">
        <v>61</v>
      </c>
      <c r="H16" s="42">
        <v>67</v>
      </c>
      <c r="I16" s="42">
        <v>69</v>
      </c>
      <c r="J16" s="42">
        <v>59</v>
      </c>
      <c r="K16" s="42">
        <v>81</v>
      </c>
      <c r="L16" s="42">
        <v>89</v>
      </c>
      <c r="M16" s="42">
        <v>79</v>
      </c>
      <c r="N16" s="42">
        <v>62</v>
      </c>
      <c r="O16" s="42">
        <v>65</v>
      </c>
      <c r="P16" s="42">
        <f t="shared" si="1"/>
        <v>877</v>
      </c>
      <c r="Q16" s="21">
        <f t="shared" si="0"/>
        <v>2.7256340129288912</v>
      </c>
      <c r="R16" s="18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 ht="18.75" customHeight="1" x14ac:dyDescent="0.25">
      <c r="B17" s="2">
        <v>13</v>
      </c>
      <c r="C17" s="3" t="s">
        <v>80</v>
      </c>
      <c r="D17" s="42">
        <v>86</v>
      </c>
      <c r="E17" s="42">
        <v>75</v>
      </c>
      <c r="F17" s="42">
        <v>91</v>
      </c>
      <c r="G17" s="42">
        <v>48</v>
      </c>
      <c r="H17" s="42">
        <v>66</v>
      </c>
      <c r="I17" s="42">
        <v>80</v>
      </c>
      <c r="J17" s="42">
        <v>54</v>
      </c>
      <c r="K17" s="42">
        <v>64</v>
      </c>
      <c r="L17" s="42">
        <v>72</v>
      </c>
      <c r="M17" s="42">
        <v>100</v>
      </c>
      <c r="N17" s="42">
        <v>68</v>
      </c>
      <c r="O17" s="42">
        <v>62</v>
      </c>
      <c r="P17" s="42">
        <f t="shared" si="1"/>
        <v>866</v>
      </c>
      <c r="Q17" s="21">
        <f t="shared" si="0"/>
        <v>2.6914470412729985</v>
      </c>
      <c r="R17" s="18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</row>
    <row r="18" spans="1:42" ht="18.75" customHeight="1" x14ac:dyDescent="0.25">
      <c r="B18" s="2">
        <v>14</v>
      </c>
      <c r="C18" s="3" t="s">
        <v>34</v>
      </c>
      <c r="D18" s="42">
        <v>56</v>
      </c>
      <c r="E18" s="42">
        <v>66</v>
      </c>
      <c r="F18" s="42">
        <v>70</v>
      </c>
      <c r="G18" s="42">
        <v>55</v>
      </c>
      <c r="H18" s="42">
        <v>74</v>
      </c>
      <c r="I18" s="42">
        <v>55</v>
      </c>
      <c r="J18" s="42">
        <v>52</v>
      </c>
      <c r="K18" s="42">
        <v>59</v>
      </c>
      <c r="L18" s="42">
        <v>73</v>
      </c>
      <c r="M18" s="42">
        <v>66</v>
      </c>
      <c r="N18" s="42">
        <v>93</v>
      </c>
      <c r="O18" s="42">
        <v>55</v>
      </c>
      <c r="P18" s="42">
        <f t="shared" si="1"/>
        <v>774</v>
      </c>
      <c r="Q18" s="21">
        <f t="shared" si="0"/>
        <v>2.4055196419691693</v>
      </c>
      <c r="R18" s="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</row>
    <row r="19" spans="1:42" ht="18.75" customHeight="1" x14ac:dyDescent="0.25">
      <c r="B19" s="2">
        <v>15</v>
      </c>
      <c r="C19" s="3" t="s">
        <v>35</v>
      </c>
      <c r="D19" s="42">
        <v>64</v>
      </c>
      <c r="E19" s="42">
        <v>42</v>
      </c>
      <c r="F19" s="42">
        <v>64</v>
      </c>
      <c r="G19" s="42">
        <v>41</v>
      </c>
      <c r="H19" s="42">
        <v>61</v>
      </c>
      <c r="I19" s="42">
        <v>56</v>
      </c>
      <c r="J19" s="42">
        <v>61</v>
      </c>
      <c r="K19" s="42">
        <v>72</v>
      </c>
      <c r="L19" s="42">
        <v>57</v>
      </c>
      <c r="M19" s="42">
        <v>59</v>
      </c>
      <c r="N19" s="42">
        <v>63</v>
      </c>
      <c r="O19" s="42">
        <v>49</v>
      </c>
      <c r="P19" s="42">
        <f t="shared" si="1"/>
        <v>689</v>
      </c>
      <c r="Q19" s="21">
        <f t="shared" si="0"/>
        <v>2.1413475882645452</v>
      </c>
      <c r="R19" s="18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</row>
    <row r="20" spans="1:42" s="17" customFormat="1" ht="25.5" customHeight="1" x14ac:dyDescent="0.25">
      <c r="B20" s="2">
        <v>16</v>
      </c>
      <c r="C20" s="3" t="s">
        <v>83</v>
      </c>
      <c r="D20" s="42">
        <v>59</v>
      </c>
      <c r="E20" s="42">
        <v>66</v>
      </c>
      <c r="F20" s="42">
        <v>40</v>
      </c>
      <c r="G20" s="42">
        <v>47</v>
      </c>
      <c r="H20" s="42">
        <v>69</v>
      </c>
      <c r="I20" s="42">
        <v>50</v>
      </c>
      <c r="J20" s="42">
        <v>61</v>
      </c>
      <c r="K20" s="42">
        <v>66</v>
      </c>
      <c r="L20" s="42">
        <v>43</v>
      </c>
      <c r="M20" s="42">
        <v>67</v>
      </c>
      <c r="N20" s="42">
        <v>54</v>
      </c>
      <c r="O20" s="42">
        <v>30</v>
      </c>
      <c r="P20" s="42">
        <f t="shared" si="1"/>
        <v>652</v>
      </c>
      <c r="Q20" s="21">
        <f t="shared" si="0"/>
        <v>2.026355047240179</v>
      </c>
      <c r="R20" s="18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ht="18.600000000000001" customHeight="1" x14ac:dyDescent="0.25">
      <c r="B21" s="2">
        <v>17</v>
      </c>
      <c r="C21" s="3" t="s">
        <v>39</v>
      </c>
      <c r="D21" s="42">
        <v>42</v>
      </c>
      <c r="E21" s="42">
        <v>43</v>
      </c>
      <c r="F21" s="42">
        <v>40</v>
      </c>
      <c r="G21" s="42">
        <v>40</v>
      </c>
      <c r="H21" s="42">
        <v>38</v>
      </c>
      <c r="I21" s="42">
        <v>33</v>
      </c>
      <c r="J21" s="42">
        <v>42</v>
      </c>
      <c r="K21" s="42">
        <v>52</v>
      </c>
      <c r="L21" s="42">
        <v>38</v>
      </c>
      <c r="M21" s="42">
        <v>57</v>
      </c>
      <c r="N21" s="42">
        <v>38</v>
      </c>
      <c r="O21" s="42">
        <v>50</v>
      </c>
      <c r="P21" s="42">
        <f t="shared" si="1"/>
        <v>513</v>
      </c>
      <c r="Q21" s="21">
        <f t="shared" si="0"/>
        <v>1.5943560417702636</v>
      </c>
      <c r="R21" s="18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 ht="25.5" x14ac:dyDescent="0.25">
      <c r="B22" s="2">
        <v>18</v>
      </c>
      <c r="C22" s="3" t="s">
        <v>40</v>
      </c>
      <c r="D22" s="42">
        <v>44</v>
      </c>
      <c r="E22" s="42">
        <v>45</v>
      </c>
      <c r="F22" s="42">
        <v>58</v>
      </c>
      <c r="G22" s="42">
        <v>28</v>
      </c>
      <c r="H22" s="42">
        <v>44</v>
      </c>
      <c r="I22" s="42">
        <v>37</v>
      </c>
      <c r="J22" s="42">
        <v>41</v>
      </c>
      <c r="K22" s="42">
        <v>39</v>
      </c>
      <c r="L22" s="42">
        <v>44</v>
      </c>
      <c r="M22" s="42">
        <v>45</v>
      </c>
      <c r="N22" s="42">
        <v>47</v>
      </c>
      <c r="O22" s="42">
        <v>39</v>
      </c>
      <c r="P22" s="42">
        <f t="shared" si="1"/>
        <v>511</v>
      </c>
      <c r="Q22" s="21">
        <f t="shared" si="0"/>
        <v>1.5881402287419195</v>
      </c>
      <c r="R22" s="18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 ht="18.600000000000001" customHeight="1" x14ac:dyDescent="0.25">
      <c r="B23" s="2">
        <v>19</v>
      </c>
      <c r="C23" s="3" t="s">
        <v>85</v>
      </c>
      <c r="D23" s="42">
        <v>52</v>
      </c>
      <c r="E23" s="42">
        <v>51</v>
      </c>
      <c r="F23" s="42">
        <v>47</v>
      </c>
      <c r="G23" s="42">
        <v>29</v>
      </c>
      <c r="H23" s="42">
        <v>32</v>
      </c>
      <c r="I23" s="42">
        <v>31</v>
      </c>
      <c r="J23" s="42">
        <v>38</v>
      </c>
      <c r="K23" s="42">
        <v>31</v>
      </c>
      <c r="L23" s="42">
        <v>42</v>
      </c>
      <c r="M23" s="42">
        <v>30</v>
      </c>
      <c r="N23" s="42">
        <v>46</v>
      </c>
      <c r="O23" s="42">
        <v>40</v>
      </c>
      <c r="P23" s="42">
        <f t="shared" si="1"/>
        <v>469</v>
      </c>
      <c r="Q23" s="21">
        <f t="shared" si="0"/>
        <v>1.4576081551466933</v>
      </c>
      <c r="R23" s="18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18.600000000000001" customHeight="1" x14ac:dyDescent="0.25">
      <c r="B24" s="2" t="s">
        <v>86</v>
      </c>
      <c r="C24" s="40" t="s">
        <v>90</v>
      </c>
      <c r="D24" s="42">
        <v>226</v>
      </c>
      <c r="E24" s="42">
        <v>239</v>
      </c>
      <c r="F24" s="42">
        <v>216</v>
      </c>
      <c r="G24" s="42">
        <v>193</v>
      </c>
      <c r="H24" s="42">
        <v>262</v>
      </c>
      <c r="I24" s="42">
        <v>193</v>
      </c>
      <c r="J24" s="42">
        <v>208</v>
      </c>
      <c r="K24" s="42">
        <v>230</v>
      </c>
      <c r="L24" s="42">
        <v>280</v>
      </c>
      <c r="M24" s="42">
        <v>209</v>
      </c>
      <c r="N24" s="42">
        <v>260</v>
      </c>
      <c r="O24" s="42">
        <v>229</v>
      </c>
      <c r="P24" s="42">
        <f t="shared" si="1"/>
        <v>2745</v>
      </c>
      <c r="Q24" s="21">
        <f t="shared" si="0"/>
        <v>8.5312033814022872</v>
      </c>
      <c r="R24" s="18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 ht="18.75" customHeight="1" x14ac:dyDescent="0.25">
      <c r="B25" s="57" t="s">
        <v>0</v>
      </c>
      <c r="C25" s="57"/>
      <c r="D25" s="45">
        <f t="shared" ref="D25:Q25" si="2">SUM(D5:D24)</f>
        <v>2621</v>
      </c>
      <c r="E25" s="45">
        <f t="shared" si="2"/>
        <v>2661</v>
      </c>
      <c r="F25" s="45">
        <f t="shared" si="2"/>
        <v>2919</v>
      </c>
      <c r="G25" s="45">
        <f t="shared" si="2"/>
        <v>2163</v>
      </c>
      <c r="H25" s="45">
        <f t="shared" si="2"/>
        <v>2822</v>
      </c>
      <c r="I25" s="45">
        <f t="shared" si="2"/>
        <v>2554</v>
      </c>
      <c r="J25" s="45">
        <f t="shared" si="2"/>
        <v>2478</v>
      </c>
      <c r="K25" s="45">
        <f t="shared" si="2"/>
        <v>2700</v>
      </c>
      <c r="L25" s="45">
        <f t="shared" si="2"/>
        <v>2832</v>
      </c>
      <c r="M25" s="45">
        <f t="shared" si="2"/>
        <v>2987</v>
      </c>
      <c r="N25" s="45">
        <f t="shared" si="2"/>
        <v>2901</v>
      </c>
      <c r="O25" s="45">
        <f t="shared" si="2"/>
        <v>2538</v>
      </c>
      <c r="P25" s="45">
        <f t="shared" si="2"/>
        <v>32176</v>
      </c>
      <c r="Q25" s="82">
        <f t="shared" si="2"/>
        <v>99.999999999999986</v>
      </c>
      <c r="R25" s="18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</row>
    <row r="26" spans="1:42" ht="13.5" customHeight="1" x14ac:dyDescent="0.25">
      <c r="B26" s="68" t="s">
        <v>87</v>
      </c>
      <c r="C26" s="73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</row>
    <row r="27" spans="1:42" customFormat="1" ht="12.75" customHeight="1" x14ac:dyDescent="0.25">
      <c r="A27" s="77"/>
      <c r="B27" s="74" t="s">
        <v>94</v>
      </c>
      <c r="C27" s="70"/>
      <c r="D27" s="69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</row>
    <row r="28" spans="1:42" customFormat="1" ht="12.75" customHeight="1" x14ac:dyDescent="0.25">
      <c r="A28" s="77"/>
      <c r="B28" s="74" t="s">
        <v>95</v>
      </c>
      <c r="C28" s="70"/>
      <c r="D28" s="69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</row>
    <row r="29" spans="1:42" ht="13.5" customHeight="1" x14ac:dyDescent="0.25">
      <c r="B29" s="73" t="s">
        <v>89</v>
      </c>
      <c r="C29" s="73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</row>
    <row r="30" spans="1:42" ht="13.5" customHeight="1" x14ac:dyDescent="0.25">
      <c r="B30" s="73" t="s">
        <v>93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  <row r="31" spans="1:42" s="69" customFormat="1" ht="13.5" customHeight="1" x14ac:dyDescent="0.25">
      <c r="B31" s="73" t="s">
        <v>86</v>
      </c>
      <c r="C31" s="76"/>
    </row>
    <row r="32" spans="1:42" ht="13.5" customHeight="1" x14ac:dyDescent="0.25">
      <c r="B32" s="73" t="s">
        <v>103</v>
      </c>
      <c r="C32" s="76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</row>
    <row r="36" spans="15:21" ht="18.75" customHeight="1" x14ac:dyDescent="0.25">
      <c r="O36"/>
      <c r="P36"/>
      <c r="Q36"/>
      <c r="R36"/>
      <c r="S36"/>
      <c r="T36"/>
      <c r="U36"/>
    </row>
    <row r="37" spans="15:21" ht="18.75" customHeight="1" x14ac:dyDescent="0.25">
      <c r="O37"/>
      <c r="P37"/>
      <c r="Q37"/>
      <c r="R37"/>
      <c r="S37"/>
      <c r="T37"/>
      <c r="U37"/>
    </row>
    <row r="38" spans="15:21" ht="18.75" customHeight="1" x14ac:dyDescent="0.25">
      <c r="O38"/>
      <c r="P38"/>
      <c r="Q38"/>
      <c r="R38"/>
      <c r="S38"/>
      <c r="T38"/>
      <c r="U38"/>
    </row>
    <row r="39" spans="15:21" ht="18.75" customHeight="1" x14ac:dyDescent="0.25">
      <c r="O39"/>
      <c r="P39"/>
      <c r="Q39"/>
      <c r="R39"/>
      <c r="S39"/>
      <c r="T39"/>
      <c r="U39"/>
    </row>
    <row r="40" spans="15:21" ht="18.75" customHeight="1" x14ac:dyDescent="0.25">
      <c r="O40"/>
      <c r="P40"/>
      <c r="Q40"/>
      <c r="R40"/>
      <c r="S40"/>
      <c r="T40"/>
      <c r="U40"/>
    </row>
  </sheetData>
  <hyperlinks>
    <hyperlink ref="A1" location="índice!A1" display="volver" xr:uid="{3B9A262D-0F1A-4D97-ABE3-8821E07EC66B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V19"/>
  <sheetViews>
    <sheetView showGridLines="0" zoomScale="85" zoomScaleNormal="85" workbookViewId="0">
      <selection activeCell="C21" sqref="C21"/>
    </sheetView>
  </sheetViews>
  <sheetFormatPr baseColWidth="10" defaultColWidth="11.42578125" defaultRowHeight="18.75" customHeight="1" x14ac:dyDescent="0.25"/>
  <cols>
    <col min="1" max="1" width="5.5703125" style="2" customWidth="1"/>
    <col min="2" max="2" width="3.7109375" style="2" customWidth="1"/>
    <col min="3" max="3" width="21.140625" style="3" customWidth="1"/>
    <col min="4" max="15" width="6.7109375" style="2" customWidth="1"/>
    <col min="16" max="17" width="7.7109375" style="2" customWidth="1"/>
    <col min="18" max="19" width="11.42578125" style="2"/>
    <col min="20" max="20" width="12.7109375" style="2" bestFit="1" customWidth="1"/>
    <col min="21" max="16384" width="11.42578125" style="2"/>
  </cols>
  <sheetData>
    <row r="1" spans="1:204" ht="16.149999999999999" customHeight="1" x14ac:dyDescent="0.25">
      <c r="A1" s="1" t="s">
        <v>2</v>
      </c>
    </row>
    <row r="2" spans="1:204" ht="16.149999999999999" customHeight="1" x14ac:dyDescent="0.25">
      <c r="B2" s="11" t="s">
        <v>110</v>
      </c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04" ht="16.149999999999999" customHeight="1" x14ac:dyDescent="0.25"/>
    <row r="4" spans="1:204" s="7" customFormat="1" ht="24" customHeight="1" x14ac:dyDescent="0.25">
      <c r="A4" s="2"/>
      <c r="B4" s="5" t="s">
        <v>102</v>
      </c>
      <c r="C4" s="10" t="s">
        <v>6</v>
      </c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  <c r="J4" s="53" t="s">
        <v>67</v>
      </c>
      <c r="K4" s="53" t="s">
        <v>68</v>
      </c>
      <c r="L4" s="53" t="s">
        <v>69</v>
      </c>
      <c r="M4" s="53" t="s">
        <v>70</v>
      </c>
      <c r="N4" s="53" t="s">
        <v>71</v>
      </c>
      <c r="O4" s="53" t="s">
        <v>72</v>
      </c>
      <c r="P4" s="6" t="s">
        <v>0</v>
      </c>
      <c r="Q4" s="16" t="s">
        <v>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</row>
    <row r="5" spans="1:204" ht="18.75" customHeight="1" x14ac:dyDescent="0.25">
      <c r="B5" s="2">
        <v>1</v>
      </c>
      <c r="C5" s="3" t="s">
        <v>41</v>
      </c>
      <c r="D5" s="54">
        <v>1277</v>
      </c>
      <c r="E5" s="54">
        <v>1403</v>
      </c>
      <c r="F5" s="54">
        <v>1366</v>
      </c>
      <c r="G5" s="54">
        <v>1012</v>
      </c>
      <c r="H5" s="54">
        <v>1197</v>
      </c>
      <c r="I5" s="54">
        <v>1204</v>
      </c>
      <c r="J5" s="54">
        <v>1174</v>
      </c>
      <c r="K5" s="54">
        <v>1450</v>
      </c>
      <c r="L5" s="54">
        <v>1452</v>
      </c>
      <c r="M5" s="54">
        <v>1278</v>
      </c>
      <c r="N5" s="54">
        <v>1514</v>
      </c>
      <c r="O5" s="54">
        <v>1383</v>
      </c>
      <c r="P5" s="54">
        <f>+SUM(D5:O5)</f>
        <v>15710</v>
      </c>
      <c r="Q5" s="21">
        <f t="shared" ref="Q5:Q14" si="0">+P5/$P$15*100</f>
        <v>29.328852795668816</v>
      </c>
      <c r="R5" s="13"/>
      <c r="S5" s="13"/>
      <c r="T5" s="13"/>
    </row>
    <row r="6" spans="1:204" ht="18.75" customHeight="1" x14ac:dyDescent="0.25">
      <c r="B6" s="2">
        <v>2</v>
      </c>
      <c r="C6" s="3" t="s">
        <v>42</v>
      </c>
      <c r="D6" s="54">
        <v>1266</v>
      </c>
      <c r="E6" s="54">
        <v>1172</v>
      </c>
      <c r="F6" s="54">
        <v>1344</v>
      </c>
      <c r="G6" s="54">
        <v>869</v>
      </c>
      <c r="H6" s="54">
        <v>1050</v>
      </c>
      <c r="I6" s="54">
        <v>1019</v>
      </c>
      <c r="J6" s="54">
        <v>928</v>
      </c>
      <c r="K6" s="54">
        <v>1085</v>
      </c>
      <c r="L6" s="54">
        <v>1259</v>
      </c>
      <c r="M6" s="54">
        <v>1192</v>
      </c>
      <c r="N6" s="54">
        <v>1266</v>
      </c>
      <c r="O6" s="54">
        <v>1222</v>
      </c>
      <c r="P6" s="54">
        <f t="shared" ref="P6:P13" si="1">+SUM(D6:O6)</f>
        <v>13672</v>
      </c>
      <c r="Q6" s="21">
        <f t="shared" si="0"/>
        <v>25.524129562214132</v>
      </c>
      <c r="R6" s="13"/>
      <c r="S6" s="13"/>
      <c r="T6" s="14"/>
    </row>
    <row r="7" spans="1:204" ht="18.75" customHeight="1" x14ac:dyDescent="0.25">
      <c r="B7" s="2">
        <v>3</v>
      </c>
      <c r="C7" s="3" t="s">
        <v>43</v>
      </c>
      <c r="D7" s="54">
        <v>579</v>
      </c>
      <c r="E7" s="54">
        <v>549</v>
      </c>
      <c r="F7" s="54">
        <v>571</v>
      </c>
      <c r="G7" s="54">
        <v>430</v>
      </c>
      <c r="H7" s="54">
        <v>738</v>
      </c>
      <c r="I7" s="54">
        <v>618</v>
      </c>
      <c r="J7" s="54">
        <v>613</v>
      </c>
      <c r="K7" s="54">
        <v>609</v>
      </c>
      <c r="L7" s="54">
        <v>716</v>
      </c>
      <c r="M7" s="54">
        <v>610</v>
      </c>
      <c r="N7" s="54">
        <v>650</v>
      </c>
      <c r="O7" s="54">
        <v>599</v>
      </c>
      <c r="P7" s="54">
        <f t="shared" si="1"/>
        <v>7282</v>
      </c>
      <c r="Q7" s="21">
        <f>+P7/$P$15*100</f>
        <v>13.594698030430319</v>
      </c>
      <c r="R7" s="13"/>
      <c r="S7" s="13"/>
      <c r="T7" s="14"/>
    </row>
    <row r="8" spans="1:204" ht="18.75" customHeight="1" x14ac:dyDescent="0.25">
      <c r="B8" s="2">
        <v>4</v>
      </c>
      <c r="C8" s="3" t="s">
        <v>44</v>
      </c>
      <c r="D8" s="54">
        <v>517</v>
      </c>
      <c r="E8" s="54">
        <v>595</v>
      </c>
      <c r="F8" s="54">
        <v>643</v>
      </c>
      <c r="G8" s="54">
        <v>460</v>
      </c>
      <c r="H8" s="54">
        <v>466</v>
      </c>
      <c r="I8" s="54">
        <v>442</v>
      </c>
      <c r="J8" s="54">
        <v>507</v>
      </c>
      <c r="K8" s="54">
        <v>553</v>
      </c>
      <c r="L8" s="54">
        <v>577</v>
      </c>
      <c r="M8" s="54">
        <v>566</v>
      </c>
      <c r="N8" s="54">
        <v>580</v>
      </c>
      <c r="O8" s="54">
        <v>456</v>
      </c>
      <c r="P8" s="54">
        <f t="shared" si="1"/>
        <v>6362</v>
      </c>
      <c r="Q8" s="21">
        <f t="shared" si="0"/>
        <v>11.877158592364417</v>
      </c>
      <c r="R8" s="13"/>
      <c r="S8" s="13"/>
      <c r="T8" s="14"/>
    </row>
    <row r="9" spans="1:204" ht="18.75" customHeight="1" x14ac:dyDescent="0.25">
      <c r="B9" s="2">
        <v>5</v>
      </c>
      <c r="C9" s="3" t="s">
        <v>45</v>
      </c>
      <c r="D9" s="54">
        <v>422</v>
      </c>
      <c r="E9" s="54">
        <v>423</v>
      </c>
      <c r="F9" s="54">
        <v>473</v>
      </c>
      <c r="G9" s="54">
        <v>366</v>
      </c>
      <c r="H9" s="54">
        <v>536</v>
      </c>
      <c r="I9" s="54">
        <v>439</v>
      </c>
      <c r="J9" s="54">
        <v>416</v>
      </c>
      <c r="K9" s="54">
        <v>469</v>
      </c>
      <c r="L9" s="54">
        <v>566</v>
      </c>
      <c r="M9" s="54">
        <v>513</v>
      </c>
      <c r="N9" s="54">
        <v>467</v>
      </c>
      <c r="O9" s="54">
        <v>360</v>
      </c>
      <c r="P9" s="54">
        <f>+SUM(D9:O9)</f>
        <v>5450</v>
      </c>
      <c r="Q9" s="21">
        <f t="shared" si="0"/>
        <v>10.174554279846914</v>
      </c>
      <c r="R9" s="13"/>
      <c r="S9" s="13"/>
      <c r="T9" s="14"/>
    </row>
    <row r="10" spans="1:204" ht="18.75" customHeight="1" x14ac:dyDescent="0.25">
      <c r="B10" s="2">
        <v>6</v>
      </c>
      <c r="C10" s="3" t="s">
        <v>46</v>
      </c>
      <c r="D10" s="54">
        <v>183</v>
      </c>
      <c r="E10" s="54">
        <v>188</v>
      </c>
      <c r="F10" s="54">
        <v>249</v>
      </c>
      <c r="G10" s="54">
        <v>188</v>
      </c>
      <c r="H10" s="54">
        <v>185</v>
      </c>
      <c r="I10" s="54">
        <v>159</v>
      </c>
      <c r="J10" s="54">
        <v>249</v>
      </c>
      <c r="K10" s="54">
        <v>193</v>
      </c>
      <c r="L10" s="54">
        <v>212</v>
      </c>
      <c r="M10" s="54">
        <v>280</v>
      </c>
      <c r="N10" s="54">
        <v>216</v>
      </c>
      <c r="O10" s="54">
        <v>197</v>
      </c>
      <c r="P10" s="54">
        <f t="shared" si="1"/>
        <v>2499</v>
      </c>
      <c r="Q10" s="21">
        <f t="shared" si="0"/>
        <v>4.6653598431811822</v>
      </c>
      <c r="R10" s="13"/>
      <c r="S10" s="13"/>
      <c r="T10" s="14"/>
    </row>
    <row r="11" spans="1:204" ht="18.75" customHeight="1" x14ac:dyDescent="0.25">
      <c r="B11" s="2">
        <v>7</v>
      </c>
      <c r="C11" s="3" t="s">
        <v>47</v>
      </c>
      <c r="D11" s="54">
        <v>117</v>
      </c>
      <c r="E11" s="54">
        <v>55</v>
      </c>
      <c r="F11" s="54">
        <v>65</v>
      </c>
      <c r="G11" s="54">
        <v>142</v>
      </c>
      <c r="H11" s="54">
        <v>88</v>
      </c>
      <c r="I11" s="54">
        <v>68</v>
      </c>
      <c r="J11" s="54">
        <v>93</v>
      </c>
      <c r="K11" s="54">
        <v>124</v>
      </c>
      <c r="L11" s="54">
        <v>68</v>
      </c>
      <c r="M11" s="54">
        <v>217</v>
      </c>
      <c r="N11" s="54">
        <v>152</v>
      </c>
      <c r="O11" s="54">
        <v>165</v>
      </c>
      <c r="P11" s="54">
        <f t="shared" si="1"/>
        <v>1354</v>
      </c>
      <c r="Q11" s="21">
        <f t="shared" si="0"/>
        <v>2.5277699990665545</v>
      </c>
      <c r="R11" s="13"/>
      <c r="S11" s="13"/>
      <c r="T11" s="14"/>
    </row>
    <row r="12" spans="1:204" ht="18.75" customHeight="1" x14ac:dyDescent="0.25">
      <c r="B12" s="2">
        <v>8</v>
      </c>
      <c r="C12" s="3" t="s">
        <v>48</v>
      </c>
      <c r="D12" s="54">
        <v>78</v>
      </c>
      <c r="E12" s="54">
        <v>64</v>
      </c>
      <c r="F12" s="54">
        <v>72</v>
      </c>
      <c r="G12" s="54">
        <v>69</v>
      </c>
      <c r="H12" s="54">
        <v>67</v>
      </c>
      <c r="I12" s="54">
        <v>64</v>
      </c>
      <c r="J12" s="54">
        <v>56</v>
      </c>
      <c r="K12" s="54">
        <v>74</v>
      </c>
      <c r="L12" s="54">
        <v>103</v>
      </c>
      <c r="M12" s="54">
        <v>105</v>
      </c>
      <c r="N12" s="54">
        <v>94</v>
      </c>
      <c r="O12" s="54">
        <v>62</v>
      </c>
      <c r="P12" s="54">
        <f>+SUM(D12:O12)</f>
        <v>908</v>
      </c>
      <c r="Q12" s="21">
        <f t="shared" si="0"/>
        <v>1.6951367497433023</v>
      </c>
      <c r="R12" s="13"/>
      <c r="S12" s="13"/>
      <c r="T12" s="14"/>
    </row>
    <row r="13" spans="1:204" ht="18.75" customHeight="1" x14ac:dyDescent="0.25">
      <c r="B13" s="2">
        <v>9</v>
      </c>
      <c r="C13" s="3" t="s">
        <v>51</v>
      </c>
      <c r="D13" s="54">
        <v>14</v>
      </c>
      <c r="E13" s="54">
        <v>10</v>
      </c>
      <c r="F13" s="54">
        <v>12</v>
      </c>
      <c r="G13" s="54">
        <v>14</v>
      </c>
      <c r="H13" s="54">
        <v>4</v>
      </c>
      <c r="I13" s="54">
        <v>17</v>
      </c>
      <c r="J13" s="54">
        <v>13</v>
      </c>
      <c r="K13" s="54">
        <v>18</v>
      </c>
      <c r="L13" s="54">
        <v>9</v>
      </c>
      <c r="M13" s="54">
        <v>18</v>
      </c>
      <c r="N13" s="54">
        <v>14</v>
      </c>
      <c r="O13" s="54">
        <v>25</v>
      </c>
      <c r="P13" s="54">
        <f t="shared" si="1"/>
        <v>168</v>
      </c>
      <c r="Q13" s="21">
        <f t="shared" si="0"/>
        <v>0.31363763651638193</v>
      </c>
      <c r="R13" s="13"/>
      <c r="S13" s="13"/>
      <c r="T13" s="14"/>
    </row>
    <row r="14" spans="1:204" ht="18.75" customHeight="1" x14ac:dyDescent="0.25">
      <c r="B14" s="2">
        <v>10</v>
      </c>
      <c r="C14" s="3" t="s">
        <v>50</v>
      </c>
      <c r="D14" s="54">
        <v>7</v>
      </c>
      <c r="E14" s="54">
        <v>6</v>
      </c>
      <c r="F14" s="54">
        <v>14</v>
      </c>
      <c r="G14" s="54">
        <v>19</v>
      </c>
      <c r="H14" s="54">
        <v>10</v>
      </c>
      <c r="I14" s="54">
        <v>5</v>
      </c>
      <c r="J14" s="54">
        <v>9</v>
      </c>
      <c r="K14" s="54">
        <v>13</v>
      </c>
      <c r="L14" s="54">
        <v>21</v>
      </c>
      <c r="M14" s="54">
        <v>18</v>
      </c>
      <c r="N14" s="54">
        <v>16</v>
      </c>
      <c r="O14" s="54">
        <v>22</v>
      </c>
      <c r="P14" s="54">
        <f>+SUM(D14:O14)</f>
        <v>160</v>
      </c>
      <c r="Q14" s="21">
        <f t="shared" si="0"/>
        <v>0.29870251096798278</v>
      </c>
      <c r="R14" s="13"/>
      <c r="S14" s="13"/>
      <c r="T14" s="14"/>
    </row>
    <row r="15" spans="1:204" s="8" customFormat="1" ht="18.75" customHeight="1" x14ac:dyDescent="0.25">
      <c r="A15" s="2"/>
      <c r="B15" s="60" t="s">
        <v>0</v>
      </c>
      <c r="C15" s="56"/>
      <c r="D15" s="55">
        <f t="shared" ref="D15:P15" si="2">+SUM(D5:D14)</f>
        <v>4460</v>
      </c>
      <c r="E15" s="55">
        <f t="shared" si="2"/>
        <v>4465</v>
      </c>
      <c r="F15" s="55">
        <f t="shared" si="2"/>
        <v>4809</v>
      </c>
      <c r="G15" s="55">
        <f>+SUM(G5:G14)</f>
        <v>3569</v>
      </c>
      <c r="H15" s="55">
        <f t="shared" si="2"/>
        <v>4341</v>
      </c>
      <c r="I15" s="55">
        <f t="shared" si="2"/>
        <v>4035</v>
      </c>
      <c r="J15" s="55">
        <f t="shared" si="2"/>
        <v>4058</v>
      </c>
      <c r="K15" s="55">
        <f t="shared" si="2"/>
        <v>4588</v>
      </c>
      <c r="L15" s="55">
        <f t="shared" si="2"/>
        <v>4983</v>
      </c>
      <c r="M15" s="55">
        <f t="shared" si="2"/>
        <v>4797</v>
      </c>
      <c r="N15" s="55">
        <f t="shared" si="2"/>
        <v>4969</v>
      </c>
      <c r="O15" s="55">
        <f t="shared" si="2"/>
        <v>4491</v>
      </c>
      <c r="P15" s="55">
        <f t="shared" si="2"/>
        <v>53565</v>
      </c>
      <c r="Q15" s="82">
        <f>SUM(Q5:Q14)</f>
        <v>100</v>
      </c>
      <c r="R15" s="13"/>
      <c r="S15" s="13"/>
      <c r="T15" s="14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</row>
    <row r="16" spans="1:204" s="78" customFormat="1" ht="12.75" customHeight="1" x14ac:dyDescent="0.25">
      <c r="B16" s="66" t="s">
        <v>101</v>
      </c>
      <c r="C16" s="76"/>
    </row>
    <row r="17" spans="2:3" s="78" customFormat="1" ht="12.75" customHeight="1" x14ac:dyDescent="0.25">
      <c r="B17" s="67" t="s">
        <v>96</v>
      </c>
      <c r="C17" s="76"/>
    </row>
    <row r="18" spans="2:3" s="78" customFormat="1" ht="12.75" customHeight="1" x14ac:dyDescent="0.25">
      <c r="B18" s="73" t="s">
        <v>86</v>
      </c>
      <c r="C18" s="76"/>
    </row>
    <row r="19" spans="2:3" s="78" customFormat="1" ht="12.75" customHeight="1" x14ac:dyDescent="0.25">
      <c r="B19" s="66" t="s">
        <v>103</v>
      </c>
      <c r="C19" s="76"/>
    </row>
  </sheetData>
  <hyperlinks>
    <hyperlink ref="A1" location="índice!A1" display="volver" xr:uid="{00000000-0004-0000-0600-000000000000}"/>
  </hyperlink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4.1</vt:lpstr>
      <vt:lpstr>4.2</vt:lpstr>
      <vt:lpstr>4.3</vt:lpstr>
      <vt:lpstr>4.4</vt:lpstr>
      <vt:lpstr>4.5</vt:lpstr>
      <vt:lpstr>4.6</vt:lpstr>
      <vt:lpstr>4.7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OEE Apoyo 2</cp:lastModifiedBy>
  <cp:lastPrinted>2023-05-31T22:16:42Z</cp:lastPrinted>
  <dcterms:created xsi:type="dcterms:W3CDTF">2010-05-17T19:52:15Z</dcterms:created>
  <dcterms:modified xsi:type="dcterms:W3CDTF">2024-08-15T22:52:18Z</dcterms:modified>
</cp:coreProperties>
</file>