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G:\ESTADISTICAS\ANUARIOS\ANUARIO 2023\Productos\Cuadros Excel (Publicación)\"/>
    </mc:Choice>
  </mc:AlternateContent>
  <xr:revisionPtr revIDLastSave="0" documentId="13_ncr:1_{9B422D9A-4417-416F-BABA-B7E73FA9EF86}" xr6:coauthVersionLast="47" xr6:coauthVersionMax="47" xr10:uidLastSave="{00000000-0000-0000-0000-000000000000}"/>
  <bookViews>
    <workbookView xWindow="-120" yWindow="-120" windowWidth="23520" windowHeight="11520" activeTab="8" xr2:uid="{C4178AEF-EC28-4E45-A8AC-B0C3921A5E90}"/>
  </bookViews>
  <sheets>
    <sheet name="Índice" sheetId="9" r:id="rId1"/>
    <sheet name="2.1 " sheetId="10" r:id="rId2"/>
    <sheet name="2.2" sheetId="2" r:id="rId3"/>
    <sheet name="2.3" sheetId="3" r:id="rId4"/>
    <sheet name="2.4 " sheetId="11" r:id="rId5"/>
    <sheet name="2.5" sheetId="5" r:id="rId6"/>
    <sheet name="2.6" sheetId="6" r:id="rId7"/>
    <sheet name="2.7" sheetId="7" r:id="rId8"/>
    <sheet name="2.8" sheetId="8" r:id="rId9"/>
  </sheets>
  <definedNames>
    <definedName name="_xlnm._FilterDatabase" localSheetId="2" hidden="1">'2.2'!#REF!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3" i="11" l="1"/>
  <c r="R14" i="10"/>
  <c r="R13" i="10"/>
  <c r="E30" i="10"/>
  <c r="E38" i="11"/>
  <c r="X13" i="11" l="1"/>
  <c r="Y13" i="11"/>
  <c r="Z13" i="11"/>
  <c r="AA13" i="11"/>
  <c r="AB13" i="11"/>
  <c r="AC13" i="11"/>
  <c r="AD13" i="11"/>
  <c r="AE13" i="11"/>
  <c r="AF13" i="11"/>
  <c r="AG13" i="11"/>
  <c r="AH13" i="11"/>
  <c r="AI13" i="11"/>
  <c r="W13" i="11"/>
  <c r="AI5" i="2" l="1"/>
  <c r="AJ5" i="2"/>
  <c r="AK5" i="2"/>
  <c r="AL5" i="2"/>
  <c r="AM5" i="2"/>
  <c r="AN5" i="2"/>
  <c r="AO5" i="2"/>
  <c r="AP5" i="2"/>
  <c r="AQ5" i="2"/>
  <c r="AR5" i="2"/>
  <c r="AS5" i="2"/>
  <c r="AI6" i="2"/>
  <c r="AJ6" i="2"/>
  <c r="AK6" i="2"/>
  <c r="AL6" i="2"/>
  <c r="AM6" i="2"/>
  <c r="AN6" i="2"/>
  <c r="AO6" i="2"/>
  <c r="AP6" i="2"/>
  <c r="AQ6" i="2"/>
  <c r="AR6" i="2"/>
  <c r="AS6" i="2"/>
  <c r="AI7" i="2"/>
  <c r="AJ7" i="2"/>
  <c r="AK7" i="2"/>
  <c r="AL7" i="2"/>
  <c r="AM7" i="2"/>
  <c r="AN7" i="2"/>
  <c r="AO7" i="2"/>
  <c r="AP7" i="2"/>
  <c r="AQ7" i="2"/>
  <c r="AR7" i="2"/>
  <c r="AS7" i="2"/>
  <c r="AI8" i="2"/>
  <c r="AJ8" i="2"/>
  <c r="AK8" i="2"/>
  <c r="AL8" i="2"/>
  <c r="AM8" i="2"/>
  <c r="AN8" i="2"/>
  <c r="AO8" i="2"/>
  <c r="AP8" i="2"/>
  <c r="AQ8" i="2"/>
  <c r="AR8" i="2"/>
  <c r="AS8" i="2"/>
  <c r="AI9" i="2"/>
  <c r="AJ9" i="2"/>
  <c r="AK9" i="2"/>
  <c r="AL9" i="2"/>
  <c r="AM9" i="2"/>
  <c r="AN9" i="2"/>
  <c r="AO9" i="2"/>
  <c r="AP9" i="2"/>
  <c r="AQ9" i="2"/>
  <c r="AR9" i="2"/>
  <c r="AS9" i="2"/>
  <c r="AI10" i="2"/>
  <c r="AJ10" i="2"/>
  <c r="AK10" i="2"/>
  <c r="AL10" i="2"/>
  <c r="AM10" i="2"/>
  <c r="AN10" i="2"/>
  <c r="AO10" i="2"/>
  <c r="AP10" i="2"/>
  <c r="AQ10" i="2"/>
  <c r="AR10" i="2"/>
  <c r="AS10" i="2"/>
  <c r="AI11" i="2"/>
  <c r="AJ11" i="2"/>
  <c r="AK11" i="2"/>
  <c r="AL11" i="2"/>
  <c r="AM11" i="2"/>
  <c r="AN11" i="2"/>
  <c r="AO11" i="2"/>
  <c r="AP11" i="2"/>
  <c r="AQ11" i="2"/>
  <c r="AR11" i="2"/>
  <c r="AS11" i="2"/>
  <c r="AI12" i="2"/>
  <c r="AJ12" i="2"/>
  <c r="AK12" i="2"/>
  <c r="AL12" i="2"/>
  <c r="AM12" i="2"/>
  <c r="AN12" i="2"/>
  <c r="AO12" i="2"/>
  <c r="AP12" i="2"/>
  <c r="AQ12" i="2"/>
  <c r="AR12" i="2"/>
  <c r="AS12" i="2"/>
  <c r="AI13" i="2"/>
  <c r="AJ13" i="2"/>
  <c r="AK13" i="2"/>
  <c r="AL13" i="2"/>
  <c r="AM13" i="2"/>
  <c r="AN13" i="2"/>
  <c r="AO13" i="2"/>
  <c r="AP13" i="2"/>
  <c r="AQ13" i="2"/>
  <c r="AR13" i="2"/>
  <c r="AS13" i="2"/>
  <c r="AI14" i="2"/>
  <c r="AJ14" i="2"/>
  <c r="AK14" i="2"/>
  <c r="AL14" i="2"/>
  <c r="AM14" i="2"/>
  <c r="AN14" i="2"/>
  <c r="AO14" i="2"/>
  <c r="AP14" i="2"/>
  <c r="AQ14" i="2"/>
  <c r="AR14" i="2"/>
  <c r="AS14" i="2"/>
  <c r="AI15" i="2"/>
  <c r="AJ15" i="2"/>
  <c r="AK15" i="2"/>
  <c r="AL15" i="2"/>
  <c r="AM15" i="2"/>
  <c r="AN15" i="2"/>
  <c r="AO15" i="2"/>
  <c r="AP15" i="2"/>
  <c r="AQ15" i="2"/>
  <c r="AR15" i="2"/>
  <c r="AS15" i="2"/>
  <c r="AI16" i="2"/>
  <c r="AJ16" i="2"/>
  <c r="AK16" i="2"/>
  <c r="AL16" i="2"/>
  <c r="AM16" i="2"/>
  <c r="AN16" i="2"/>
  <c r="AO16" i="2"/>
  <c r="AP16" i="2"/>
  <c r="AQ16" i="2"/>
  <c r="AR16" i="2"/>
  <c r="AS16" i="2"/>
  <c r="AI17" i="2"/>
  <c r="AJ17" i="2"/>
  <c r="AK17" i="2"/>
  <c r="AL17" i="2"/>
  <c r="AM17" i="2"/>
  <c r="AN17" i="2"/>
  <c r="AO17" i="2"/>
  <c r="AP17" i="2"/>
  <c r="AQ17" i="2"/>
  <c r="AR17" i="2"/>
  <c r="AS17" i="2"/>
  <c r="AI18" i="2"/>
  <c r="AJ18" i="2"/>
  <c r="AK18" i="2"/>
  <c r="AL18" i="2"/>
  <c r="AM18" i="2"/>
  <c r="AN18" i="2"/>
  <c r="AO18" i="2"/>
  <c r="AP18" i="2"/>
  <c r="AQ18" i="2"/>
  <c r="AR18" i="2"/>
  <c r="AS18" i="2"/>
  <c r="AI19" i="2"/>
  <c r="AJ19" i="2"/>
  <c r="AK19" i="2"/>
  <c r="AL19" i="2"/>
  <c r="AM19" i="2"/>
  <c r="AN19" i="2"/>
  <c r="AO19" i="2"/>
  <c r="AP19" i="2"/>
  <c r="AQ19" i="2"/>
  <c r="AR19" i="2"/>
  <c r="AS19" i="2"/>
  <c r="AI20" i="2"/>
  <c r="AJ20" i="2"/>
  <c r="AK20" i="2"/>
  <c r="AL20" i="2"/>
  <c r="AM20" i="2"/>
  <c r="AN20" i="2"/>
  <c r="AO20" i="2"/>
  <c r="AP20" i="2"/>
  <c r="AQ20" i="2"/>
  <c r="AR20" i="2"/>
  <c r="AS20" i="2"/>
  <c r="AI21" i="2"/>
  <c r="AJ21" i="2"/>
  <c r="AK21" i="2"/>
  <c r="AL21" i="2"/>
  <c r="AM21" i="2"/>
  <c r="AN21" i="2"/>
  <c r="AO21" i="2"/>
  <c r="AP21" i="2"/>
  <c r="AQ21" i="2"/>
  <c r="AR21" i="2"/>
  <c r="AS21" i="2"/>
  <c r="AI22" i="2"/>
  <c r="AJ22" i="2"/>
  <c r="AK22" i="2"/>
  <c r="AL22" i="2"/>
  <c r="AM22" i="2"/>
  <c r="AN22" i="2"/>
  <c r="AO22" i="2"/>
  <c r="AP22" i="2"/>
  <c r="AQ22" i="2"/>
  <c r="AR22" i="2"/>
  <c r="AS22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5" i="2"/>
  <c r="AI25" i="10"/>
  <c r="AJ25" i="10"/>
  <c r="AK25" i="10"/>
  <c r="AL25" i="10"/>
  <c r="AM25" i="10"/>
  <c r="AN25" i="10"/>
  <c r="AO25" i="10"/>
  <c r="AP25" i="10"/>
  <c r="AQ25" i="10"/>
  <c r="AR25" i="10"/>
  <c r="AS25" i="10"/>
  <c r="AI26" i="10"/>
  <c r="AJ26" i="10"/>
  <c r="AK26" i="10"/>
  <c r="AL26" i="10"/>
  <c r="AM26" i="10"/>
  <c r="AN26" i="10"/>
  <c r="AO26" i="10"/>
  <c r="AP26" i="10"/>
  <c r="AQ26" i="10"/>
  <c r="AR26" i="10"/>
  <c r="AS26" i="10"/>
  <c r="AI27" i="10"/>
  <c r="AJ27" i="10"/>
  <c r="AK27" i="10"/>
  <c r="AL27" i="10"/>
  <c r="AM27" i="10"/>
  <c r="AN27" i="10"/>
  <c r="AO27" i="10"/>
  <c r="AP27" i="10"/>
  <c r="AQ27" i="10"/>
  <c r="AR27" i="10"/>
  <c r="AS27" i="10"/>
  <c r="AI28" i="10"/>
  <c r="AJ28" i="10"/>
  <c r="AK28" i="10"/>
  <c r="AL28" i="10"/>
  <c r="AM28" i="10"/>
  <c r="AN28" i="10"/>
  <c r="AO28" i="10"/>
  <c r="AP28" i="10"/>
  <c r="AQ28" i="10"/>
  <c r="AR28" i="10"/>
  <c r="AS28" i="10"/>
  <c r="AS24" i="10"/>
  <c r="AR24" i="10"/>
  <c r="AQ24" i="10"/>
  <c r="AP24" i="10"/>
  <c r="AO24" i="10"/>
  <c r="AN24" i="10"/>
  <c r="AM24" i="10"/>
  <c r="AL24" i="10"/>
  <c r="AK24" i="10"/>
  <c r="AJ24" i="10"/>
  <c r="AI24" i="10"/>
  <c r="AI16" i="10"/>
  <c r="AJ16" i="10"/>
  <c r="AK16" i="10"/>
  <c r="AL16" i="10"/>
  <c r="AM16" i="10"/>
  <c r="AN16" i="10"/>
  <c r="AO16" i="10"/>
  <c r="AP16" i="10"/>
  <c r="AQ16" i="10"/>
  <c r="AR16" i="10"/>
  <c r="AS16" i="10"/>
  <c r="AI17" i="10"/>
  <c r="AJ17" i="10"/>
  <c r="AK17" i="10"/>
  <c r="AL17" i="10"/>
  <c r="AM17" i="10"/>
  <c r="AN17" i="10"/>
  <c r="AO17" i="10"/>
  <c r="AP17" i="10"/>
  <c r="AQ17" i="10"/>
  <c r="AR17" i="10"/>
  <c r="AS17" i="10"/>
  <c r="AI18" i="10"/>
  <c r="AJ18" i="10"/>
  <c r="AK18" i="10"/>
  <c r="AL18" i="10"/>
  <c r="AM18" i="10"/>
  <c r="AN18" i="10"/>
  <c r="AO18" i="10"/>
  <c r="AP18" i="10"/>
  <c r="AQ18" i="10"/>
  <c r="AR18" i="10"/>
  <c r="AS18" i="10"/>
  <c r="AI19" i="10"/>
  <c r="AJ19" i="10"/>
  <c r="AK19" i="10"/>
  <c r="AL19" i="10"/>
  <c r="AM19" i="10"/>
  <c r="AN19" i="10"/>
  <c r="AO19" i="10"/>
  <c r="AP19" i="10"/>
  <c r="AQ19" i="10"/>
  <c r="AR19" i="10"/>
  <c r="AS19" i="10"/>
  <c r="AI20" i="10"/>
  <c r="AJ20" i="10"/>
  <c r="AK20" i="10"/>
  <c r="AL20" i="10"/>
  <c r="AM20" i="10"/>
  <c r="AN20" i="10"/>
  <c r="AO20" i="10"/>
  <c r="AP20" i="10"/>
  <c r="AQ20" i="10"/>
  <c r="AR20" i="10"/>
  <c r="AS20" i="10"/>
  <c r="AI21" i="10"/>
  <c r="AJ21" i="10"/>
  <c r="AK21" i="10"/>
  <c r="AL21" i="10"/>
  <c r="AM21" i="10"/>
  <c r="AN21" i="10"/>
  <c r="AO21" i="10"/>
  <c r="AP21" i="10"/>
  <c r="AQ21" i="10"/>
  <c r="AR21" i="10"/>
  <c r="AS21" i="10"/>
  <c r="AI22" i="10"/>
  <c r="AJ22" i="10"/>
  <c r="AK22" i="10"/>
  <c r="AL22" i="10"/>
  <c r="AM22" i="10"/>
  <c r="AN22" i="10"/>
  <c r="AO22" i="10"/>
  <c r="AP22" i="10"/>
  <c r="AQ22" i="10"/>
  <c r="AR22" i="10"/>
  <c r="AS22" i="10"/>
  <c r="AS15" i="10"/>
  <c r="AR15" i="10"/>
  <c r="AQ15" i="10"/>
  <c r="AP15" i="10"/>
  <c r="AO15" i="10"/>
  <c r="AN15" i="10"/>
  <c r="AM15" i="10"/>
  <c r="AL15" i="10"/>
  <c r="AK15" i="10"/>
  <c r="AJ15" i="10"/>
  <c r="AI15" i="10"/>
  <c r="AS14" i="10"/>
  <c r="AR14" i="10"/>
  <c r="AQ14" i="10"/>
  <c r="AP14" i="10"/>
  <c r="AO14" i="10"/>
  <c r="AN14" i="10"/>
  <c r="AM14" i="10"/>
  <c r="AL14" i="10"/>
  <c r="AK14" i="10"/>
  <c r="AJ14" i="10"/>
  <c r="AI14" i="10"/>
  <c r="AS13" i="10"/>
  <c r="AR13" i="10"/>
  <c r="AQ13" i="10"/>
  <c r="AP13" i="10"/>
  <c r="AO13" i="10"/>
  <c r="AN13" i="10"/>
  <c r="AM13" i="10"/>
  <c r="AL13" i="10"/>
  <c r="AK13" i="10"/>
  <c r="AJ13" i="10"/>
  <c r="AI13" i="10"/>
  <c r="AI5" i="10"/>
  <c r="AJ5" i="10"/>
  <c r="AK5" i="10"/>
  <c r="AL5" i="10"/>
  <c r="AM5" i="10"/>
  <c r="AN5" i="10"/>
  <c r="AO5" i="10"/>
  <c r="AP5" i="10"/>
  <c r="AQ5" i="10"/>
  <c r="AR5" i="10"/>
  <c r="AS5" i="10"/>
  <c r="AI6" i="10"/>
  <c r="AJ6" i="10"/>
  <c r="AK6" i="10"/>
  <c r="AL6" i="10"/>
  <c r="AM6" i="10"/>
  <c r="AN6" i="10"/>
  <c r="AO6" i="10"/>
  <c r="AP6" i="10"/>
  <c r="AQ6" i="10"/>
  <c r="AR6" i="10"/>
  <c r="AS6" i="10"/>
  <c r="AI7" i="10"/>
  <c r="AJ7" i="10"/>
  <c r="AK7" i="10"/>
  <c r="AL7" i="10"/>
  <c r="AM7" i="10"/>
  <c r="AN7" i="10"/>
  <c r="AO7" i="10"/>
  <c r="AP7" i="10"/>
  <c r="AQ7" i="10"/>
  <c r="AR7" i="10"/>
  <c r="AS7" i="10"/>
  <c r="AI8" i="10"/>
  <c r="AJ8" i="10"/>
  <c r="AK8" i="10"/>
  <c r="AL8" i="10"/>
  <c r="AM8" i="10"/>
  <c r="AN8" i="10"/>
  <c r="AO8" i="10"/>
  <c r="AP8" i="10"/>
  <c r="AQ8" i="10"/>
  <c r="AR8" i="10"/>
  <c r="AS8" i="10"/>
  <c r="AI9" i="10"/>
  <c r="AJ9" i="10"/>
  <c r="AK9" i="10"/>
  <c r="AL9" i="10"/>
  <c r="AM9" i="10"/>
  <c r="AN9" i="10"/>
  <c r="AO9" i="10"/>
  <c r="AP9" i="10"/>
  <c r="AQ9" i="10"/>
  <c r="AR9" i="10"/>
  <c r="AS9" i="10"/>
  <c r="AI10" i="10"/>
  <c r="AJ10" i="10"/>
  <c r="AK10" i="10"/>
  <c r="AL10" i="10"/>
  <c r="AM10" i="10"/>
  <c r="AN10" i="10"/>
  <c r="AO10" i="10"/>
  <c r="AP10" i="10"/>
  <c r="AQ10" i="10"/>
  <c r="AR10" i="10"/>
  <c r="AS10" i="10"/>
  <c r="AI11" i="10"/>
  <c r="AJ11" i="10"/>
  <c r="AK11" i="10"/>
  <c r="AL11" i="10"/>
  <c r="AM11" i="10"/>
  <c r="AN11" i="10"/>
  <c r="AO11" i="10"/>
  <c r="AP11" i="10"/>
  <c r="AQ11" i="10"/>
  <c r="AR11" i="10"/>
  <c r="AS11" i="10"/>
  <c r="AH6" i="10"/>
  <c r="AH7" i="10"/>
  <c r="AH8" i="10"/>
  <c r="AH9" i="10"/>
  <c r="AH10" i="10"/>
  <c r="AH11" i="10"/>
  <c r="AH5" i="10"/>
  <c r="N14" i="7" l="1"/>
  <c r="D15" i="7"/>
  <c r="E15" i="7"/>
  <c r="G15" i="7"/>
  <c r="H15" i="7"/>
  <c r="I15" i="7"/>
  <c r="J15" i="7"/>
  <c r="K15" i="7"/>
  <c r="L15" i="7"/>
  <c r="E12" i="10"/>
  <c r="F12" i="10"/>
  <c r="G12" i="10"/>
  <c r="H12" i="10"/>
  <c r="I12" i="10"/>
  <c r="J12" i="10"/>
  <c r="K12" i="10"/>
  <c r="L12" i="10"/>
  <c r="M12" i="10"/>
  <c r="N12" i="10"/>
  <c r="O12" i="10"/>
  <c r="P12" i="10"/>
  <c r="N15" i="7" l="1"/>
  <c r="O15" i="7"/>
  <c r="F15" i="7"/>
  <c r="M15" i="7"/>
  <c r="E39" i="11" l="1"/>
  <c r="F39" i="11"/>
  <c r="G39" i="11"/>
  <c r="H39" i="11"/>
  <c r="I39" i="11"/>
  <c r="J39" i="11"/>
  <c r="K39" i="11"/>
  <c r="L39" i="11"/>
  <c r="M39" i="11"/>
  <c r="N39" i="11"/>
  <c r="O39" i="11"/>
  <c r="P39" i="11"/>
  <c r="J35" i="11"/>
  <c r="K35" i="11"/>
  <c r="L37" i="11"/>
  <c r="M37" i="11"/>
  <c r="M35" i="10"/>
  <c r="N36" i="10"/>
  <c r="O37" i="10"/>
  <c r="F29" i="10"/>
  <c r="G29" i="10"/>
  <c r="H29" i="10"/>
  <c r="I29" i="10"/>
  <c r="J29" i="10"/>
  <c r="K29" i="10"/>
  <c r="L29" i="10"/>
  <c r="M29" i="10"/>
  <c r="N29" i="10"/>
  <c r="O29" i="10"/>
  <c r="P29" i="10"/>
  <c r="E29" i="10"/>
  <c r="P30" i="10"/>
  <c r="F30" i="10"/>
  <c r="G30" i="10"/>
  <c r="H30" i="10"/>
  <c r="I30" i="10"/>
  <c r="J30" i="10"/>
  <c r="K30" i="10"/>
  <c r="L30" i="10"/>
  <c r="M30" i="10"/>
  <c r="N30" i="10"/>
  <c r="P23" i="10"/>
  <c r="F31" i="10"/>
  <c r="G31" i="10"/>
  <c r="H31" i="10"/>
  <c r="I31" i="10"/>
  <c r="J31" i="10"/>
  <c r="K31" i="10"/>
  <c r="L31" i="10"/>
  <c r="M31" i="10"/>
  <c r="N31" i="10"/>
  <c r="O31" i="10"/>
  <c r="P31" i="10"/>
  <c r="F33" i="10"/>
  <c r="G33" i="10"/>
  <c r="H33" i="10"/>
  <c r="I33" i="10"/>
  <c r="J33" i="10"/>
  <c r="K33" i="10"/>
  <c r="L33" i="10"/>
  <c r="M33" i="10"/>
  <c r="N33" i="10"/>
  <c r="O33" i="10"/>
  <c r="P33" i="10"/>
  <c r="F34" i="10"/>
  <c r="G34" i="10"/>
  <c r="H34" i="10"/>
  <c r="I34" i="10"/>
  <c r="J34" i="10"/>
  <c r="K34" i="10"/>
  <c r="L34" i="10"/>
  <c r="M34" i="10"/>
  <c r="N34" i="10"/>
  <c r="O34" i="10"/>
  <c r="P34" i="10"/>
  <c r="F32" i="10"/>
  <c r="G32" i="10"/>
  <c r="H32" i="10"/>
  <c r="I32" i="10"/>
  <c r="J32" i="10"/>
  <c r="K32" i="10"/>
  <c r="L32" i="10"/>
  <c r="M32" i="10"/>
  <c r="N32" i="10"/>
  <c r="O32" i="10"/>
  <c r="P32" i="10"/>
  <c r="F35" i="10"/>
  <c r="G35" i="10"/>
  <c r="H35" i="10"/>
  <c r="I35" i="10"/>
  <c r="J35" i="10"/>
  <c r="K35" i="10"/>
  <c r="L35" i="10"/>
  <c r="N35" i="10"/>
  <c r="O35" i="10"/>
  <c r="P35" i="10"/>
  <c r="F36" i="10"/>
  <c r="G36" i="10"/>
  <c r="H36" i="10"/>
  <c r="I36" i="10"/>
  <c r="J36" i="10"/>
  <c r="K36" i="10"/>
  <c r="L36" i="10"/>
  <c r="M36" i="10"/>
  <c r="O36" i="10"/>
  <c r="P36" i="10"/>
  <c r="F37" i="10"/>
  <c r="G37" i="10"/>
  <c r="H37" i="10"/>
  <c r="I37" i="10"/>
  <c r="J37" i="10"/>
  <c r="K37" i="10"/>
  <c r="L37" i="10"/>
  <c r="M37" i="10"/>
  <c r="N37" i="10"/>
  <c r="P37" i="10"/>
  <c r="E37" i="10"/>
  <c r="E31" i="10"/>
  <c r="E33" i="10"/>
  <c r="E34" i="10"/>
  <c r="E32" i="10"/>
  <c r="E35" i="10"/>
  <c r="E36" i="10"/>
  <c r="O23" i="10" l="1"/>
  <c r="O30" i="10"/>
  <c r="E34" i="11"/>
  <c r="H37" i="11"/>
  <c r="O34" i="11"/>
  <c r="N34" i="11"/>
  <c r="M36" i="11"/>
  <c r="J32" i="11"/>
  <c r="N38" i="11"/>
  <c r="K36" i="11"/>
  <c r="M38" i="11"/>
  <c r="O38" i="11"/>
  <c r="L36" i="11"/>
  <c r="J33" i="11"/>
  <c r="K33" i="11"/>
  <c r="J36" i="11"/>
  <c r="I32" i="11"/>
  <c r="I33" i="11"/>
  <c r="H32" i="11"/>
  <c r="I38" i="11"/>
  <c r="E35" i="11"/>
  <c r="F35" i="11"/>
  <c r="P36" i="11"/>
  <c r="H38" i="11"/>
  <c r="G37" i="11"/>
  <c r="E33" i="11"/>
  <c r="O36" i="11"/>
  <c r="G38" i="11"/>
  <c r="F37" i="11"/>
  <c r="N36" i="11"/>
  <c r="F38" i="11"/>
  <c r="P34" i="11"/>
  <c r="E36" i="11"/>
  <c r="P35" i="11"/>
  <c r="O33" i="11"/>
  <c r="M32" i="11"/>
  <c r="O35" i="11"/>
  <c r="N33" i="11"/>
  <c r="L32" i="11"/>
  <c r="P37" i="11"/>
  <c r="N35" i="11"/>
  <c r="M33" i="11"/>
  <c r="K32" i="11"/>
  <c r="P38" i="11"/>
  <c r="O37" i="11"/>
  <c r="M35" i="11"/>
  <c r="L33" i="11"/>
  <c r="O32" i="11"/>
  <c r="N32" i="11"/>
  <c r="L34" i="11"/>
  <c r="K34" i="11"/>
  <c r="G32" i="11"/>
  <c r="L38" i="11"/>
  <c r="J34" i="11"/>
  <c r="F32" i="11"/>
  <c r="K38" i="11"/>
  <c r="J37" i="11"/>
  <c r="I34" i="11"/>
  <c r="E32" i="11"/>
  <c r="H35" i="11"/>
  <c r="G33" i="11"/>
  <c r="F36" i="11"/>
  <c r="G34" i="11"/>
  <c r="F34" i="11"/>
  <c r="P33" i="11"/>
  <c r="M34" i="11"/>
  <c r="I36" i="11"/>
  <c r="H36" i="11"/>
  <c r="K37" i="11"/>
  <c r="I35" i="11"/>
  <c r="H33" i="11"/>
  <c r="G36" i="11"/>
  <c r="N37" i="11"/>
  <c r="L35" i="11"/>
  <c r="E37" i="11"/>
  <c r="J38" i="11"/>
  <c r="I37" i="11"/>
  <c r="H34" i="11"/>
  <c r="G35" i="11"/>
  <c r="F33" i="11"/>
  <c r="P32" i="11"/>
  <c r="E25" i="11"/>
  <c r="W24" i="11" s="1"/>
  <c r="P25" i="11"/>
  <c r="AH24" i="11" s="1"/>
  <c r="N25" i="11"/>
  <c r="AF24" i="11" s="1"/>
  <c r="M25" i="11"/>
  <c r="AE24" i="11" s="1"/>
  <c r="L25" i="11"/>
  <c r="AD24" i="11" s="1"/>
  <c r="K25" i="11"/>
  <c r="AC24" i="11" s="1"/>
  <c r="J25" i="11"/>
  <c r="AB24" i="11" s="1"/>
  <c r="O25" i="11"/>
  <c r="AG24" i="11" s="1"/>
  <c r="I25" i="11"/>
  <c r="AA24" i="11" s="1"/>
  <c r="O12" i="11"/>
  <c r="AG11" i="11" s="1"/>
  <c r="H25" i="11"/>
  <c r="Z24" i="11" s="1"/>
  <c r="G25" i="11"/>
  <c r="Y24" i="11" s="1"/>
  <c r="Q24" i="11"/>
  <c r="F25" i="11"/>
  <c r="X24" i="11" s="1"/>
  <c r="M12" i="11"/>
  <c r="AE11" i="11" s="1"/>
  <c r="L12" i="11"/>
  <c r="AD11" i="11" s="1"/>
  <c r="K12" i="11"/>
  <c r="AC11" i="11" s="1"/>
  <c r="P12" i="11"/>
  <c r="AH11" i="11" s="1"/>
  <c r="J12" i="11"/>
  <c r="AB11" i="11" s="1"/>
  <c r="N12" i="11"/>
  <c r="AF11" i="11" s="1"/>
  <c r="I12" i="11"/>
  <c r="AA11" i="11" s="1"/>
  <c r="H12" i="11"/>
  <c r="Z11" i="11" s="1"/>
  <c r="G12" i="11"/>
  <c r="Y11" i="11" s="1"/>
  <c r="F12" i="11"/>
  <c r="X11" i="11" s="1"/>
  <c r="Q22" i="10"/>
  <c r="N23" i="10"/>
  <c r="M23" i="10"/>
  <c r="L23" i="10"/>
  <c r="K23" i="10"/>
  <c r="J23" i="10"/>
  <c r="I23" i="10"/>
  <c r="H23" i="10"/>
  <c r="G23" i="10"/>
  <c r="E23" i="10"/>
  <c r="F23" i="10"/>
  <c r="Q34" i="11" l="1"/>
  <c r="P40" i="11"/>
  <c r="AH39" i="11" s="1"/>
  <c r="E40" i="11"/>
  <c r="W39" i="11" s="1"/>
  <c r="E25" i="6"/>
  <c r="F25" i="6"/>
  <c r="G25" i="6"/>
  <c r="H25" i="6"/>
  <c r="I25" i="6"/>
  <c r="J25" i="6"/>
  <c r="K25" i="6"/>
  <c r="L25" i="6"/>
  <c r="M25" i="6"/>
  <c r="N25" i="6"/>
  <c r="O25" i="6"/>
  <c r="D25" i="6"/>
  <c r="P16" i="3"/>
  <c r="B6" i="9"/>
  <c r="B7" i="9"/>
  <c r="B12" i="9"/>
  <c r="P14" i="7"/>
  <c r="P12" i="7"/>
  <c r="E25" i="8"/>
  <c r="F25" i="8"/>
  <c r="G25" i="8"/>
  <c r="H25" i="8"/>
  <c r="I25" i="8"/>
  <c r="J25" i="8"/>
  <c r="K25" i="8"/>
  <c r="L25" i="8"/>
  <c r="M25" i="8"/>
  <c r="N25" i="8"/>
  <c r="O25" i="8"/>
  <c r="D25" i="8"/>
  <c r="P25" i="6" l="1"/>
  <c r="P20" i="3"/>
  <c r="P5" i="3"/>
  <c r="P23" i="8"/>
  <c r="P22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8" i="8"/>
  <c r="P7" i="8"/>
  <c r="P6" i="8"/>
  <c r="P5" i="8"/>
  <c r="P13" i="7"/>
  <c r="P11" i="7"/>
  <c r="P10" i="7"/>
  <c r="P9" i="7"/>
  <c r="P8" i="7"/>
  <c r="P7" i="7"/>
  <c r="P6" i="7"/>
  <c r="P5" i="7"/>
  <c r="P23" i="6"/>
  <c r="Q23" i="6" s="1"/>
  <c r="P22" i="6"/>
  <c r="Q22" i="6" s="1"/>
  <c r="P21" i="6"/>
  <c r="Q21" i="6" s="1"/>
  <c r="P20" i="6"/>
  <c r="Q20" i="6" s="1"/>
  <c r="P19" i="6"/>
  <c r="Q19" i="6" s="1"/>
  <c r="P18" i="6"/>
  <c r="Q18" i="6" s="1"/>
  <c r="P17" i="6"/>
  <c r="Q17" i="6" s="1"/>
  <c r="P16" i="6"/>
  <c r="P15" i="6"/>
  <c r="P14" i="6"/>
  <c r="P13" i="6"/>
  <c r="P12" i="6"/>
  <c r="P11" i="6"/>
  <c r="Q11" i="6" s="1"/>
  <c r="P10" i="6"/>
  <c r="Q10" i="6" s="1"/>
  <c r="P9" i="6"/>
  <c r="Q9" i="6" s="1"/>
  <c r="P8" i="6"/>
  <c r="Q8" i="6" s="1"/>
  <c r="P7" i="6"/>
  <c r="Q7" i="6" s="1"/>
  <c r="P6" i="6"/>
  <c r="Q6" i="6" s="1"/>
  <c r="P5" i="6"/>
  <c r="Q5" i="6" s="1"/>
  <c r="Q14" i="6" l="1"/>
  <c r="Q13" i="6"/>
  <c r="Q12" i="6"/>
  <c r="Q15" i="6"/>
  <c r="Q16" i="6"/>
  <c r="P24" i="6"/>
  <c r="Q24" i="6" s="1"/>
  <c r="Q25" i="6" s="1"/>
  <c r="P15" i="7"/>
  <c r="Q9" i="7" l="1"/>
  <c r="Q14" i="7"/>
  <c r="Q8" i="7"/>
  <c r="Q5" i="7"/>
  <c r="Q13" i="7"/>
  <c r="Q7" i="7"/>
  <c r="Q12" i="7"/>
  <c r="Q11" i="7"/>
  <c r="Q10" i="7"/>
  <c r="Q6" i="7"/>
  <c r="Q15" i="7" l="1"/>
  <c r="O23" i="5"/>
  <c r="N23" i="5"/>
  <c r="M23" i="5"/>
  <c r="L23" i="5"/>
  <c r="K23" i="5"/>
  <c r="J23" i="5"/>
  <c r="I23" i="5"/>
  <c r="H23" i="5"/>
  <c r="G23" i="5"/>
  <c r="F23" i="5"/>
  <c r="E23" i="5"/>
  <c r="D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F31" i="11"/>
  <c r="G31" i="11"/>
  <c r="H31" i="11"/>
  <c r="I31" i="11"/>
  <c r="J31" i="11"/>
  <c r="K31" i="11"/>
  <c r="L31" i="11"/>
  <c r="M31" i="11"/>
  <c r="N31" i="11"/>
  <c r="O31" i="11"/>
  <c r="P31" i="11"/>
  <c r="E31" i="11"/>
  <c r="Q26" i="11"/>
  <c r="P23" i="5" l="1"/>
  <c r="Q13" i="5" s="1"/>
  <c r="Q31" i="11"/>
  <c r="R31" i="11" s="1"/>
  <c r="P16" i="11"/>
  <c r="AH15" i="11" s="1"/>
  <c r="O16" i="11"/>
  <c r="AG15" i="11" s="1"/>
  <c r="N16" i="11"/>
  <c r="AF15" i="11" s="1"/>
  <c r="M16" i="11"/>
  <c r="AE15" i="11" s="1"/>
  <c r="L16" i="11"/>
  <c r="AD15" i="11" s="1"/>
  <c r="K16" i="11"/>
  <c r="AC15" i="11" s="1"/>
  <c r="J16" i="11"/>
  <c r="AB15" i="11" s="1"/>
  <c r="I16" i="11"/>
  <c r="AA15" i="11" s="1"/>
  <c r="H16" i="11"/>
  <c r="Z15" i="11" s="1"/>
  <c r="G16" i="11"/>
  <c r="Y15" i="11" s="1"/>
  <c r="F16" i="11"/>
  <c r="X15" i="11" s="1"/>
  <c r="E16" i="11"/>
  <c r="W15" i="11" s="1"/>
  <c r="E12" i="11"/>
  <c r="W11" i="11" s="1"/>
  <c r="O40" i="11"/>
  <c r="AG39" i="11" s="1"/>
  <c r="N40" i="11"/>
  <c r="AF39" i="11" s="1"/>
  <c r="M40" i="11"/>
  <c r="AE39" i="11" s="1"/>
  <c r="L40" i="11"/>
  <c r="AD39" i="11" s="1"/>
  <c r="K40" i="11"/>
  <c r="AC39" i="11" s="1"/>
  <c r="J40" i="11"/>
  <c r="AB39" i="11" s="1"/>
  <c r="I40" i="11"/>
  <c r="AA39" i="11" s="1"/>
  <c r="H40" i="11"/>
  <c r="Z39" i="11" s="1"/>
  <c r="G40" i="11"/>
  <c r="Y39" i="11" s="1"/>
  <c r="F40" i="11"/>
  <c r="X39" i="11" s="1"/>
  <c r="Q39" i="11"/>
  <c r="Q38" i="11"/>
  <c r="Q37" i="11"/>
  <c r="Q36" i="11"/>
  <c r="Q35" i="11"/>
  <c r="Q33" i="11"/>
  <c r="Q32" i="11"/>
  <c r="Q30" i="11"/>
  <c r="Q29" i="11"/>
  <c r="Q28" i="11"/>
  <c r="Q27" i="11"/>
  <c r="Q23" i="11"/>
  <c r="Q22" i="11"/>
  <c r="Q21" i="11"/>
  <c r="Q20" i="11"/>
  <c r="Q19" i="11"/>
  <c r="Q18" i="11"/>
  <c r="Q17" i="11"/>
  <c r="Q15" i="11"/>
  <c r="Q14" i="11"/>
  <c r="Q13" i="11"/>
  <c r="Q11" i="11"/>
  <c r="Q10" i="11"/>
  <c r="Q9" i="11"/>
  <c r="Q8" i="11"/>
  <c r="Q7" i="11"/>
  <c r="Q6" i="11"/>
  <c r="Q5" i="11"/>
  <c r="O25" i="3"/>
  <c r="N25" i="3"/>
  <c r="M25" i="3"/>
  <c r="L25" i="3"/>
  <c r="K25" i="3"/>
  <c r="J25" i="3"/>
  <c r="I25" i="3"/>
  <c r="H25" i="3"/>
  <c r="G25" i="3"/>
  <c r="F25" i="3"/>
  <c r="E25" i="3"/>
  <c r="D25" i="3"/>
  <c r="P24" i="3"/>
  <c r="P23" i="3"/>
  <c r="P22" i="3"/>
  <c r="P21" i="3"/>
  <c r="P19" i="3"/>
  <c r="P18" i="3"/>
  <c r="P17" i="3"/>
  <c r="P15" i="3"/>
  <c r="P14" i="3"/>
  <c r="P13" i="3"/>
  <c r="P12" i="3"/>
  <c r="P11" i="3"/>
  <c r="P10" i="3"/>
  <c r="P9" i="3"/>
  <c r="P8" i="3"/>
  <c r="P7" i="3"/>
  <c r="P6" i="3"/>
  <c r="O23" i="2"/>
  <c r="N23" i="2"/>
  <c r="M23" i="2"/>
  <c r="L23" i="2"/>
  <c r="K23" i="2"/>
  <c r="J23" i="2"/>
  <c r="I23" i="2"/>
  <c r="H23" i="2"/>
  <c r="G23" i="2"/>
  <c r="F23" i="2"/>
  <c r="E23" i="2"/>
  <c r="D23" i="2"/>
  <c r="P22" i="2"/>
  <c r="AT22" i="2" s="1"/>
  <c r="P21" i="2"/>
  <c r="AT21" i="2" s="1"/>
  <c r="P20" i="2"/>
  <c r="AT20" i="2" s="1"/>
  <c r="P19" i="2"/>
  <c r="AT19" i="2" s="1"/>
  <c r="P18" i="2"/>
  <c r="AT18" i="2" s="1"/>
  <c r="P17" i="2"/>
  <c r="AT17" i="2" s="1"/>
  <c r="P16" i="2"/>
  <c r="AT16" i="2" s="1"/>
  <c r="P15" i="2"/>
  <c r="AT15" i="2" s="1"/>
  <c r="P14" i="2"/>
  <c r="AT14" i="2" s="1"/>
  <c r="P13" i="2"/>
  <c r="AT13" i="2" s="1"/>
  <c r="P12" i="2"/>
  <c r="AT12" i="2" s="1"/>
  <c r="P11" i="2"/>
  <c r="AT11" i="2" s="1"/>
  <c r="P10" i="2"/>
  <c r="AT10" i="2" s="1"/>
  <c r="P9" i="2"/>
  <c r="AT9" i="2" s="1"/>
  <c r="P8" i="2"/>
  <c r="AT8" i="2" s="1"/>
  <c r="P7" i="2"/>
  <c r="AT7" i="2" s="1"/>
  <c r="P6" i="2"/>
  <c r="AT6" i="2" s="1"/>
  <c r="P5" i="2"/>
  <c r="AT5" i="2" s="1"/>
  <c r="Q40" i="11" l="1"/>
  <c r="AI39" i="11" s="1"/>
  <c r="Q12" i="11"/>
  <c r="AI11" i="11" s="1"/>
  <c r="Q25" i="11"/>
  <c r="AI24" i="11" s="1"/>
  <c r="Q22" i="5"/>
  <c r="Q9" i="5"/>
  <c r="Q8" i="5"/>
  <c r="Q19" i="5"/>
  <c r="Q7" i="5"/>
  <c r="Q12" i="5"/>
  <c r="Q16" i="11"/>
  <c r="P25" i="3"/>
  <c r="Q18" i="3" s="1"/>
  <c r="Q18" i="5"/>
  <c r="Q17" i="5"/>
  <c r="Q15" i="5"/>
  <c r="Q10" i="5"/>
  <c r="Q16" i="5"/>
  <c r="Q20" i="5"/>
  <c r="Q14" i="5"/>
  <c r="Q6" i="5"/>
  <c r="Q11" i="5"/>
  <c r="Q5" i="5"/>
  <c r="Q21" i="5"/>
  <c r="R30" i="11"/>
  <c r="R27" i="11"/>
  <c r="R26" i="11"/>
  <c r="R28" i="11"/>
  <c r="R29" i="11"/>
  <c r="P23" i="2"/>
  <c r="Q10" i="2" s="1"/>
  <c r="R16" i="11" l="1"/>
  <c r="AI15" i="11"/>
  <c r="Q21" i="3"/>
  <c r="Q23" i="3"/>
  <c r="Q9" i="3"/>
  <c r="Q11" i="3"/>
  <c r="Q7" i="3"/>
  <c r="Q13" i="3"/>
  <c r="Q19" i="3"/>
  <c r="Q14" i="3"/>
  <c r="Q8" i="3"/>
  <c r="Q20" i="3"/>
  <c r="Q6" i="3"/>
  <c r="Q15" i="3"/>
  <c r="Q5" i="2"/>
  <c r="Q9" i="2"/>
  <c r="Q16" i="2"/>
  <c r="R5" i="11"/>
  <c r="R7" i="11"/>
  <c r="R19" i="11"/>
  <c r="R24" i="11"/>
  <c r="R12" i="11"/>
  <c r="R9" i="11"/>
  <c r="R6" i="11"/>
  <c r="R8" i="11"/>
  <c r="R11" i="11"/>
  <c r="R10" i="11"/>
  <c r="R22" i="11"/>
  <c r="R17" i="11"/>
  <c r="R21" i="11"/>
  <c r="R23" i="11"/>
  <c r="R25" i="11"/>
  <c r="R20" i="11"/>
  <c r="R18" i="11"/>
  <c r="Q23" i="5"/>
  <c r="R14" i="11"/>
  <c r="R15" i="11"/>
  <c r="Q22" i="3"/>
  <c r="Q12" i="3"/>
  <c r="Q24" i="3"/>
  <c r="Q17" i="3"/>
  <c r="Q10" i="3"/>
  <c r="Q16" i="3"/>
  <c r="Q5" i="3"/>
  <c r="Q11" i="2"/>
  <c r="Q15" i="2"/>
  <c r="Q12" i="2"/>
  <c r="Q14" i="2"/>
  <c r="Q20" i="2"/>
  <c r="Q8" i="2"/>
  <c r="Q19" i="2"/>
  <c r="Q6" i="2"/>
  <c r="Q13" i="2"/>
  <c r="Q7" i="2"/>
  <c r="Q21" i="2"/>
  <c r="Q18" i="2"/>
  <c r="Q22" i="2"/>
  <c r="Q17" i="2"/>
  <c r="R40" i="11"/>
  <c r="R33" i="11"/>
  <c r="R34" i="11"/>
  <c r="R35" i="11"/>
  <c r="R36" i="11"/>
  <c r="R32" i="11"/>
  <c r="R37" i="11"/>
  <c r="R38" i="11"/>
  <c r="R39" i="11"/>
  <c r="Q25" i="3" l="1"/>
  <c r="Q23" i="2"/>
  <c r="F38" i="10"/>
  <c r="AJ38" i="10" s="1"/>
  <c r="G38" i="10"/>
  <c r="AK38" i="10" s="1"/>
  <c r="H38" i="10"/>
  <c r="AL38" i="10" s="1"/>
  <c r="I38" i="10"/>
  <c r="AM38" i="10" s="1"/>
  <c r="J38" i="10"/>
  <c r="AN38" i="10" s="1"/>
  <c r="K38" i="10"/>
  <c r="AO38" i="10" s="1"/>
  <c r="L38" i="10"/>
  <c r="AP38" i="10" s="1"/>
  <c r="M38" i="10"/>
  <c r="AQ38" i="10" s="1"/>
  <c r="N38" i="10"/>
  <c r="AR38" i="10" s="1"/>
  <c r="O38" i="10"/>
  <c r="AS38" i="10" s="1"/>
  <c r="P38" i="10"/>
  <c r="E38" i="10"/>
  <c r="AI38" i="10" s="1"/>
  <c r="Q31" i="10"/>
  <c r="Q32" i="10"/>
  <c r="Q33" i="10"/>
  <c r="Q34" i="10"/>
  <c r="Q35" i="10"/>
  <c r="Q36" i="10"/>
  <c r="Q37" i="10"/>
  <c r="Q30" i="10"/>
  <c r="Q6" i="10"/>
  <c r="Q7" i="10"/>
  <c r="Q8" i="10"/>
  <c r="Q9" i="10"/>
  <c r="Q10" i="10"/>
  <c r="Q11" i="10"/>
  <c r="Q12" i="10"/>
  <c r="R12" i="10" s="1"/>
  <c r="Q13" i="10"/>
  <c r="Q14" i="10"/>
  <c r="Q15" i="10"/>
  <c r="Q16" i="10"/>
  <c r="Q17" i="10"/>
  <c r="Q18" i="10"/>
  <c r="Q19" i="10"/>
  <c r="Q20" i="10"/>
  <c r="Q21" i="10"/>
  <c r="Q23" i="10"/>
  <c r="Q24" i="10"/>
  <c r="Q25" i="10"/>
  <c r="Q26" i="10"/>
  <c r="Q27" i="10"/>
  <c r="Q28" i="10"/>
  <c r="Q29" i="10"/>
  <c r="R29" i="10" s="1"/>
  <c r="Q5" i="10"/>
  <c r="R5" i="10" s="1"/>
  <c r="B16" i="9"/>
  <c r="B15" i="9"/>
  <c r="B14" i="9"/>
  <c r="B13" i="9"/>
  <c r="B8" i="9"/>
  <c r="R23" i="10" l="1"/>
  <c r="R22" i="10"/>
  <c r="Q38" i="10"/>
  <c r="R37" i="10" s="1"/>
  <c r="R27" i="10"/>
  <c r="R26" i="10"/>
  <c r="R24" i="10"/>
  <c r="R25" i="10"/>
  <c r="R28" i="10"/>
  <c r="R21" i="10"/>
  <c r="R20" i="10"/>
  <c r="R19" i="10"/>
  <c r="R16" i="10"/>
  <c r="R15" i="10"/>
  <c r="R7" i="10"/>
  <c r="R6" i="10"/>
  <c r="R9" i="10"/>
  <c r="R10" i="10"/>
  <c r="R11" i="10"/>
  <c r="R8" i="10"/>
  <c r="R18" i="10"/>
  <c r="R17" i="10"/>
  <c r="R31" i="10" l="1"/>
  <c r="R32" i="10"/>
  <c r="R38" i="10"/>
  <c r="R33" i="10"/>
  <c r="R34" i="10"/>
  <c r="R30" i="10"/>
  <c r="R35" i="10"/>
  <c r="R36" i="10"/>
  <c r="P24" i="8" l="1"/>
  <c r="P25" i="8" l="1"/>
  <c r="Q14" i="8" l="1"/>
  <c r="Q12" i="8"/>
  <c r="Q15" i="8"/>
  <c r="Q9" i="8"/>
  <c r="Q6" i="8"/>
  <c r="Q10" i="8"/>
  <c r="Q7" i="8"/>
  <c r="Q16" i="8"/>
  <c r="Q18" i="8"/>
  <c r="Q22" i="8"/>
  <c r="Q13" i="8"/>
  <c r="Q21" i="8"/>
  <c r="Q17" i="8"/>
  <c r="Q11" i="8"/>
  <c r="Q23" i="8"/>
  <c r="Q20" i="8"/>
  <c r="Q5" i="8"/>
  <c r="Q8" i="8"/>
  <c r="Q19" i="8"/>
  <c r="Q24" i="8"/>
  <c r="Q25" i="8" l="1"/>
</calcChain>
</file>

<file path=xl/sharedStrings.xml><?xml version="1.0" encoding="utf-8"?>
<sst xmlns="http://schemas.openxmlformats.org/spreadsheetml/2006/main" count="422" uniqueCount="121">
  <si>
    <t>volver</t>
  </si>
  <si>
    <t>Tipo de expediente</t>
  </si>
  <si>
    <t>Total</t>
  </si>
  <si>
    <t>%</t>
  </si>
  <si>
    <t>1/ Incluye otras actividades de servicios no clasificadas previamente; lavado y limpieza de prendas de tela y de piel, incluso la limpieza en seco; actividades postales nacionales; entre otros servicios.</t>
  </si>
  <si>
    <t>Denuncia</t>
  </si>
  <si>
    <t>Liquidación de costas y costos</t>
  </si>
  <si>
    <t>Incumplimiento de medidas correctivas</t>
  </si>
  <si>
    <t>Incumplimiento de pago de costas y costos</t>
  </si>
  <si>
    <t>Incumplimiento de acuerdo conciliatorio SAC 1/</t>
  </si>
  <si>
    <t>Incumplimiento de acuerdo conciliatorio</t>
  </si>
  <si>
    <t>Sancionador por incumplimiento del artículo 5 Decreto Legislativo 807</t>
  </si>
  <si>
    <t>Sede Central: OPS 2</t>
  </si>
  <si>
    <t>Sede Central: OPS 3</t>
  </si>
  <si>
    <t>Sede Lima Norte</t>
  </si>
  <si>
    <t>ORI Piura</t>
  </si>
  <si>
    <t>ORI Lambayeque</t>
  </si>
  <si>
    <t>ORI Arequipa</t>
  </si>
  <si>
    <t>ORI La Libertad</t>
  </si>
  <si>
    <t>ORI Cusco</t>
  </si>
  <si>
    <t>ORI Junín</t>
  </si>
  <si>
    <t>ORI Ica</t>
  </si>
  <si>
    <t>ORI Loreto</t>
  </si>
  <si>
    <t>ORI Cajamarca</t>
  </si>
  <si>
    <t>ORI Tacna</t>
  </si>
  <si>
    <t>ORI San Martín</t>
  </si>
  <si>
    <t>ORI Puno</t>
  </si>
  <si>
    <t>Tipo de conclusión</t>
  </si>
  <si>
    <t>Archivo del procedimiento</t>
  </si>
  <si>
    <t>Acuerdo extraproceso</t>
  </si>
  <si>
    <t>Transporte por vía aérea</t>
  </si>
  <si>
    <t>Telecomunicaciones</t>
  </si>
  <si>
    <t>Servicios profesionales, técnicos y otros</t>
  </si>
  <si>
    <t>Agencias de viaje y otros servicios de transporte</t>
  </si>
  <si>
    <t>Comercio minorista de otros productos</t>
  </si>
  <si>
    <t>Seguros</t>
  </si>
  <si>
    <t>Comercio mayorista de otros productos</t>
  </si>
  <si>
    <t>Servicios varios 1/</t>
  </si>
  <si>
    <t>Venta, mantenimiento y reparación de vehículos</t>
  </si>
  <si>
    <t>PROCEDIMIENTOS INICIADOS</t>
  </si>
  <si>
    <t>PROCEDIMIENTOS CONCLUIDOS</t>
  </si>
  <si>
    <t>Otras actividades económicas 2/</t>
  </si>
  <si>
    <t>Actividades artísticas, de entretenimiento y esparcimiento</t>
  </si>
  <si>
    <t>Desistimiento</t>
  </si>
  <si>
    <t>Nota: La información incluye expedientes reingresados a trámite por mandato expreso de las Comisiones de Protección al Consumidor del Indecopi.</t>
  </si>
  <si>
    <t>a/ Cabe precisar que el OPS Nº 1, además de tramitar denuncias, tiene a su cargo la competencia exclusiva en materias de Incumplimientos y de Liquidaciones de Costas y Costos.</t>
  </si>
  <si>
    <t>Sede Central: OPS 1 a/</t>
  </si>
  <si>
    <t>Sede Lima Norte (e)</t>
  </si>
  <si>
    <t>2. ÓRGANOS RESOLUTIVOS DE PROCEDIMIENTOS SUMARÍSIMOS – PERÚ</t>
  </si>
  <si>
    <t>Oficinas Regionales</t>
  </si>
  <si>
    <t>Sancionador por incumplimiento del artículo 7 Decreto Legislativo 807</t>
  </si>
  <si>
    <t>Sede central:
OPS 1 (d)</t>
  </si>
  <si>
    <t>Sede central:
OPS 3 (c)</t>
  </si>
  <si>
    <t>1/ Incluye infracciones parciales a las normas de protección al consumidor.</t>
  </si>
  <si>
    <t>2/ Incluye derivado a ORI competente.</t>
  </si>
  <si>
    <t>3/ Incluye conciliación del proceso y conciliación de las partes.</t>
  </si>
  <si>
    <t>Declinación de competencia a O.R. competente</t>
  </si>
  <si>
    <t>Improcedente</t>
  </si>
  <si>
    <t>Abandono</t>
  </si>
  <si>
    <t xml:space="preserve">Subtotal </t>
  </si>
  <si>
    <t>Infracción a las normas de protección al consumidor 1/</t>
  </si>
  <si>
    <t>Inadmisible 2/</t>
  </si>
  <si>
    <t>Conciliación 3/</t>
  </si>
  <si>
    <t>Otros 4/</t>
  </si>
  <si>
    <t>4/ Incluye sustracción de la materia, causal sobreviniente que impide continuar con el procedimiento, entre otras formas de conclusión</t>
  </si>
  <si>
    <t>Oficinas Regionales
(a)</t>
  </si>
  <si>
    <t>Sede central:
OPS 1 
(d)</t>
  </si>
  <si>
    <t xml:space="preserve"> Ene-23</t>
  </si>
  <si>
    <t xml:space="preserve"> Feb-23</t>
  </si>
  <si>
    <t xml:space="preserve"> Mar-23</t>
  </si>
  <si>
    <t xml:space="preserve"> Abr-23</t>
  </si>
  <si>
    <t xml:space="preserve"> May-23</t>
  </si>
  <si>
    <t xml:space="preserve"> Jun-23</t>
  </si>
  <si>
    <t xml:space="preserve"> Jul-23</t>
  </si>
  <si>
    <t xml:space="preserve"> Ago-23</t>
  </si>
  <si>
    <t xml:space="preserve"> Sep-23</t>
  </si>
  <si>
    <t xml:space="preserve"> Oct-23</t>
  </si>
  <si>
    <t xml:space="preserve"> Nov-23</t>
  </si>
  <si>
    <t xml:space="preserve"> Dic-23</t>
  </si>
  <si>
    <t>Bancos</t>
  </si>
  <si>
    <t>Comercio interno</t>
  </si>
  <si>
    <t>Financieras</t>
  </si>
  <si>
    <t>Actividades inmobiliarias</t>
  </si>
  <si>
    <t>Transporte terrestre y otros tipos de transporte</t>
  </si>
  <si>
    <t>Cajas municipales y rurales</t>
  </si>
  <si>
    <t>Otras empresas del sistema financiero</t>
  </si>
  <si>
    <t>Educación superior universitaria</t>
  </si>
  <si>
    <t>Otros tipos de enseñanza</t>
  </si>
  <si>
    <t xml:space="preserve">2/ Incluye cajas de ahorro y crédito; otras actividades manufactureras; construcción; entre otras actividades económicas. </t>
  </si>
  <si>
    <t>Cooperativas de ahorro y crédito</t>
  </si>
  <si>
    <t>2/ Incluye otras actividades manufactureras; construcción; otros tipos de enseñanza; restaurantes bares y cantinas; entre otras actividades económicas.</t>
  </si>
  <si>
    <t>Restaurantes, bares y cantinas</t>
  </si>
  <si>
    <t>2/ Incluye comercio minorista de otros productos; otras actividades manufactureras; comercio minorista de textiles, prendas de vestir y calzado; educación superior no universitaria; entre otras actividades económicas.</t>
  </si>
  <si>
    <t>Incumplimiento de acuerdo conciliatorio SAC</t>
  </si>
  <si>
    <t>Sede Central: OPS2</t>
  </si>
  <si>
    <t>Sede Central: OPS3</t>
  </si>
  <si>
    <t>Sede Central: OPS1</t>
  </si>
  <si>
    <t>ORI Ancash Sede Chimbote</t>
  </si>
  <si>
    <t>ORI Ancash Sede Huaraz</t>
  </si>
  <si>
    <t>ORI Áncash-Chimbote</t>
  </si>
  <si>
    <t>ORI Áncash-Huaraz</t>
  </si>
  <si>
    <t>Sede central:
OPS 2 (b)</t>
  </si>
  <si>
    <t>1/ Servicio de Atención al Ciudadano (SAC), hoy denominado Subdirección de Atención al Ciudadano (SBC).</t>
  </si>
  <si>
    <t>Sede u oficina
regional</t>
  </si>
  <si>
    <t>Actividad económica</t>
  </si>
  <si>
    <t>n.°</t>
  </si>
  <si>
    <t>Total nacional (a)+(b)+(c)+
(d)+(e)</t>
  </si>
  <si>
    <t>Elaboración: Oficina de Estudios Económicos</t>
  </si>
  <si>
    <t>2.2 OPS-PERÚ: DENUNCIAS INGRESADAS, SEGÚN SEDE U OFICINA REGIONAL, ENERO-DICIEMBRE 2023</t>
  </si>
  <si>
    <t>2.3 OPS-PERÚ: DENUNCIAS INGRESADAS, SEGÚN TIPO DE ACTIVIDAD ECONÓMICA, ENERO-DICIEMBRE 2023</t>
  </si>
  <si>
    <t>2.4 OPS-PERÚ: PROCEDIMIENTOS CONCLUIDOS, SEGÚN SEDE U OFICINA REGIONAL Y TIPO DE EXPEDIENTE, ENERO-DICIEMBRE 2023</t>
  </si>
  <si>
    <t>2.5 OPS-PERÚ: DENUNCIAS CONCLUIDAS, SEGÚN SEDE U OFICINA REGIONAL, ENERO-DICIEMBRE 2023</t>
  </si>
  <si>
    <t>2.6 OPS-PERÚ: DENUNCIAS CONCLUIDAS, SEGÚN TIPO DE ACTIVIDAD ECONÓMICA, ENERO-DICIEMBRE 2023</t>
  </si>
  <si>
    <t>2.7 OPS-PERÚ: HECHOS DENUNCIADOS CONCLUIDOS, SEGÚN TIPO DE CONCLUSIÓN, ENERO-DICIEMBRE 2023</t>
  </si>
  <si>
    <t>2.8 OPS-PERÚ: HECHOS DENUNCIADOS CONCLUIDOS CON INFRACCIÓN A LAS NORMAS DE PROTECCIÓN AL CONSUMIDOR, SEGÚN ACTIVIDAD ECONÓMICA, ENERO-DICIEMBRE 2023</t>
  </si>
  <si>
    <t>2.1 OPS-PERÚ: PROCEDIMIENTOS INGRESADOS, SEGÚN SEDE U OFICINA REGIONAL Y TIPO DE EXPEDIENTE, ENERO-DICIEMBRE 2023</t>
  </si>
  <si>
    <t>- La información incluye expedientes reingresados a trámite por mandato expreso de las Comisiones de Protección al Consumidor del Indecopi.</t>
  </si>
  <si>
    <t>- La clasificación de actividades económicas utilizada toma en cuenta el CIIU (Clasificación Industrial Internacional Uniforme) revisión 3.0. que el denunciado tiene registrado en la Sunat. Un expediente puede incluir a empresas denunciadas de más de una actividad económica.</t>
  </si>
  <si>
    <t>Notas:</t>
  </si>
  <si>
    <t>- A partir del 2018, se tiene información del tipo de conclusión desagregada, por lo que una denuncia puede tener más de una conclusión por hecho denunciado.</t>
  </si>
  <si>
    <t>Fuente: Sistema Integrado Resolutivo (SIR)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</si>
</sst>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64" formatCode="_ * #,##0_ ;_ * \-#,##0_ ;_ * &quot;-&quot;_ ;_ @_ "/>
    <numFmt numFmtId="165" formatCode="_ * #,##0.00_ ;_ * \-#,##0.00_ ;_ * &quot;-&quot;??_ ;_ @_ "/>
    <numFmt numFmtId="166" formatCode="[$-C0A]mmm/yy;@"/>
    <numFmt numFmtId="167" formatCode="_ * #,##0.00_ ;_ * \-#,##0.00_ ;_ * &quot;-&quot;_ ;_ @_ "/>
    <numFmt numFmtId="168" formatCode="_-* #,##0.00_-;\-* #,##0.00_-;_-* &quot;-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70C0"/>
      <name val="Arial"/>
      <family val="2"/>
    </font>
    <font>
      <b/>
      <sz val="10"/>
      <color rgb="FF970033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970033"/>
      <name val="Arial"/>
      <family val="2"/>
    </font>
    <font>
      <sz val="10"/>
      <color indexed="8"/>
      <name val="Arial"/>
      <family val="2"/>
    </font>
    <font>
      <u/>
      <sz val="11"/>
      <color rgb="FF970033"/>
      <name val="Arial"/>
      <family val="2"/>
    </font>
    <font>
      <sz val="14"/>
      <color theme="1"/>
      <name val="Arial"/>
      <family val="2"/>
    </font>
    <font>
      <sz val="7.5"/>
      <color theme="1"/>
      <name val="Arial"/>
      <family val="2"/>
    </font>
    <font>
      <sz val="7.5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u/>
      <sz val="10"/>
      <color rgb="FF0070C0"/>
      <name val="Arial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70033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thin">
        <color rgb="FF999999"/>
      </left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</cellStyleXfs>
  <cellXfs count="133">
    <xf numFmtId="0" fontId="0" fillId="0" borderId="0" xfId="0"/>
    <xf numFmtId="0" fontId="3" fillId="2" borderId="0" xfId="1" applyFont="1" applyFill="1" applyAlignment="1">
      <alignment vertical="center"/>
    </xf>
    <xf numFmtId="0" fontId="4" fillId="0" borderId="0" xfId="0" applyFont="1"/>
    <xf numFmtId="166" fontId="6" fillId="4" borderId="0" xfId="0" applyNumberFormat="1" applyFont="1" applyFill="1" applyAlignment="1">
      <alignment horizontal="center" vertical="center" wrapText="1"/>
    </xf>
    <xf numFmtId="17" fontId="6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164" fontId="6" fillId="3" borderId="0" xfId="0" applyNumberFormat="1" applyFont="1" applyFill="1" applyAlignment="1">
      <alignment horizontal="right" vertical="center" wrapText="1"/>
    </xf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/>
    </xf>
    <xf numFmtId="164" fontId="5" fillId="4" borderId="3" xfId="0" applyNumberFormat="1" applyFont="1" applyFill="1" applyBorder="1" applyAlignment="1">
      <alignment horizontal="right" vertical="center" wrapText="1"/>
    </xf>
    <xf numFmtId="2" fontId="5" fillId="4" borderId="3" xfId="0" applyNumberFormat="1" applyFont="1" applyFill="1" applyBorder="1" applyAlignment="1">
      <alignment horizontal="right" vertical="center" wrapText="1"/>
    </xf>
    <xf numFmtId="2" fontId="6" fillId="3" borderId="0" xfId="0" applyNumberFormat="1" applyFont="1" applyFill="1" applyAlignment="1">
      <alignment horizontal="right" vertical="center" wrapText="1"/>
    </xf>
    <xf numFmtId="166" fontId="6" fillId="3" borderId="0" xfId="0" applyNumberFormat="1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  <xf numFmtId="164" fontId="11" fillId="5" borderId="0" xfId="0" applyNumberFormat="1" applyFont="1" applyFill="1" applyAlignment="1">
      <alignment horizontal="right" vertical="center" wrapText="1"/>
    </xf>
    <xf numFmtId="167" fontId="11" fillId="5" borderId="0" xfId="2" applyNumberFormat="1" applyFont="1" applyFill="1" applyAlignment="1">
      <alignment horizontal="right" vertical="center" wrapText="1"/>
    </xf>
    <xf numFmtId="164" fontId="5" fillId="4" borderId="0" xfId="0" applyNumberFormat="1" applyFont="1" applyFill="1" applyAlignment="1">
      <alignment horizontal="right" vertical="center" wrapText="1"/>
    </xf>
    <xf numFmtId="167" fontId="5" fillId="4" borderId="0" xfId="0" applyNumberFormat="1" applyFont="1" applyFill="1" applyAlignment="1">
      <alignment horizontal="right" vertical="center" wrapText="1"/>
    </xf>
    <xf numFmtId="0" fontId="10" fillId="2" borderId="0" xfId="0" applyFont="1" applyFill="1"/>
    <xf numFmtId="0" fontId="0" fillId="2" borderId="0" xfId="0" applyFill="1"/>
    <xf numFmtId="0" fontId="12" fillId="2" borderId="0" xfId="1" applyFont="1" applyFill="1"/>
    <xf numFmtId="0" fontId="13" fillId="0" borderId="0" xfId="0" applyFont="1" applyAlignment="1">
      <alignment horizontal="right" vertical="center" wrapText="1"/>
    </xf>
    <xf numFmtId="2" fontId="7" fillId="2" borderId="0" xfId="0" applyNumberFormat="1" applyFont="1" applyFill="1" applyAlignment="1">
      <alignment horizontal="right" vertical="center" wrapText="1"/>
    </xf>
    <xf numFmtId="0" fontId="9" fillId="2" borderId="0" xfId="0" applyFont="1" applyFill="1"/>
    <xf numFmtId="0" fontId="0" fillId="0" borderId="4" xfId="0" applyBorder="1"/>
    <xf numFmtId="0" fontId="9" fillId="0" borderId="0" xfId="0" pivotButton="1" applyFont="1"/>
    <xf numFmtId="0" fontId="13" fillId="0" borderId="0" xfId="0" pivotButton="1" applyFont="1" applyAlignment="1">
      <alignment horizontal="right" vertical="center" wrapText="1"/>
    </xf>
    <xf numFmtId="164" fontId="0" fillId="2" borderId="0" xfId="0" applyNumberFormat="1" applyFill="1"/>
    <xf numFmtId="0" fontId="0" fillId="2" borderId="0" xfId="0" applyFill="1" applyAlignment="1">
      <alignment horizontal="left"/>
    </xf>
    <xf numFmtId="3" fontId="0" fillId="0" borderId="0" xfId="0" applyNumberFormat="1"/>
    <xf numFmtId="3" fontId="7" fillId="0" borderId="0" xfId="0" applyNumberFormat="1" applyFont="1" applyAlignment="1">
      <alignment horizontal="right" vertical="center" wrapText="1"/>
    </xf>
    <xf numFmtId="164" fontId="7" fillId="0" borderId="0" xfId="0" applyNumberFormat="1" applyFont="1" applyAlignment="1">
      <alignment horizontal="right" vertical="center" wrapText="1"/>
    </xf>
    <xf numFmtId="41" fontId="3" fillId="2" borderId="0" xfId="1" applyNumberFormat="1" applyFont="1" applyFill="1" applyAlignment="1">
      <alignment vertical="center"/>
    </xf>
    <xf numFmtId="41" fontId="0" fillId="0" borderId="0" xfId="0" applyNumberFormat="1"/>
    <xf numFmtId="41" fontId="4" fillId="0" borderId="0" xfId="0" applyNumberFormat="1" applyFont="1"/>
    <xf numFmtId="41" fontId="5" fillId="3" borderId="0" xfId="0" applyNumberFormat="1" applyFont="1" applyFill="1" applyAlignment="1">
      <alignment horizontal="center" vertical="center" wrapText="1"/>
    </xf>
    <xf numFmtId="41" fontId="6" fillId="4" borderId="0" xfId="0" applyNumberFormat="1" applyFont="1" applyFill="1" applyAlignment="1">
      <alignment horizontal="center" vertical="center" wrapText="1"/>
    </xf>
    <xf numFmtId="41" fontId="6" fillId="3" borderId="0" xfId="0" applyNumberFormat="1" applyFont="1" applyFill="1" applyAlignment="1">
      <alignment horizontal="center" vertical="center"/>
    </xf>
    <xf numFmtId="41" fontId="7" fillId="0" borderId="0" xfId="0" applyNumberFormat="1" applyFont="1" applyAlignment="1">
      <alignment horizontal="right" vertical="center" wrapText="1"/>
    </xf>
    <xf numFmtId="41" fontId="8" fillId="0" borderId="0" xfId="0" applyNumberFormat="1" applyFont="1" applyAlignment="1">
      <alignment horizontal="right" vertical="center" wrapText="1"/>
    </xf>
    <xf numFmtId="41" fontId="8" fillId="0" borderId="1" xfId="0" applyNumberFormat="1" applyFont="1" applyBorder="1" applyAlignment="1">
      <alignment horizontal="right" vertical="center" wrapText="1"/>
    </xf>
    <xf numFmtId="41" fontId="0" fillId="2" borderId="0" xfId="0" applyNumberFormat="1" applyFill="1"/>
    <xf numFmtId="168" fontId="7" fillId="0" borderId="0" xfId="0" applyNumberFormat="1" applyFont="1" applyAlignment="1">
      <alignment horizontal="right" vertical="center" wrapText="1"/>
    </xf>
    <xf numFmtId="168" fontId="8" fillId="0" borderId="0" xfId="0" applyNumberFormat="1" applyFont="1" applyAlignment="1">
      <alignment horizontal="right" vertical="center" wrapText="1"/>
    </xf>
    <xf numFmtId="168" fontId="8" fillId="0" borderId="1" xfId="0" applyNumberFormat="1" applyFont="1" applyBorder="1" applyAlignment="1">
      <alignment horizontal="right" vertical="center" wrapText="1"/>
    </xf>
    <xf numFmtId="41" fontId="7" fillId="0" borderId="0" xfId="0" applyNumberFormat="1" applyFont="1" applyAlignment="1">
      <alignment horizontal="center" vertical="center"/>
    </xf>
    <xf numFmtId="167" fontId="6" fillId="3" borderId="0" xfId="0" applyNumberFormat="1" applyFont="1" applyFill="1" applyAlignment="1">
      <alignment horizontal="right" vertical="center" wrapText="1"/>
    </xf>
    <xf numFmtId="41" fontId="9" fillId="0" borderId="0" xfId="0" applyNumberFormat="1" applyFont="1"/>
    <xf numFmtId="41" fontId="10" fillId="0" borderId="0" xfId="0" applyNumberFormat="1" applyFont="1"/>
    <xf numFmtId="41" fontId="9" fillId="0" borderId="0" xfId="0" pivotButton="1" applyNumberFormat="1" applyFont="1"/>
    <xf numFmtId="41" fontId="5" fillId="4" borderId="3" xfId="0" applyNumberFormat="1" applyFont="1" applyFill="1" applyBorder="1" applyAlignment="1">
      <alignment horizontal="right" vertical="center" wrapText="1"/>
    </xf>
    <xf numFmtId="41" fontId="0" fillId="2" borderId="0" xfId="0" applyNumberFormat="1" applyFill="1" applyAlignment="1">
      <alignment horizontal="left"/>
    </xf>
    <xf numFmtId="0" fontId="14" fillId="0" borderId="0" xfId="0" applyFont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164" fontId="16" fillId="5" borderId="1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5" borderId="0" xfId="0" applyNumberFormat="1" applyFont="1" applyFill="1" applyAlignment="1">
      <alignment horizontal="right" vertical="center" wrapText="1"/>
    </xf>
    <xf numFmtId="41" fontId="7" fillId="0" borderId="0" xfId="0" applyNumberFormat="1" applyFont="1" applyAlignment="1">
      <alignment vertical="center" wrapText="1"/>
    </xf>
    <xf numFmtId="167" fontId="16" fillId="5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0" fontId="16" fillId="0" borderId="0" xfId="0" applyFont="1" applyAlignment="1">
      <alignment horizontal="left" vertical="center" wrapText="1" indent="1"/>
    </xf>
    <xf numFmtId="0" fontId="17" fillId="0" borderId="0" xfId="0" applyFont="1" applyAlignment="1">
      <alignment horizontal="left" vertical="center" wrapText="1" indent="1"/>
    </xf>
    <xf numFmtId="0" fontId="7" fillId="2" borderId="0" xfId="0" applyFont="1" applyFill="1" applyAlignment="1">
      <alignment horizontal="left" vertical="center" wrapText="1" indent="1"/>
    </xf>
    <xf numFmtId="41" fontId="9" fillId="0" borderId="0" xfId="0" applyNumberFormat="1" applyFont="1" applyAlignment="1">
      <alignment horizontal="left"/>
    </xf>
    <xf numFmtId="0" fontId="16" fillId="2" borderId="1" xfId="0" applyFont="1" applyFill="1" applyBorder="1" applyAlignment="1">
      <alignment horizontal="right" vertical="center" wrapText="1"/>
    </xf>
    <xf numFmtId="2" fontId="16" fillId="2" borderId="1" xfId="0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left" vertical="center" wrapText="1" indent="1"/>
    </xf>
    <xf numFmtId="164" fontId="11" fillId="2" borderId="0" xfId="0" applyNumberFormat="1" applyFont="1" applyFill="1" applyAlignment="1">
      <alignment horizontal="right" vertical="center" wrapText="1"/>
    </xf>
    <xf numFmtId="168" fontId="7" fillId="2" borderId="0" xfId="0" applyNumberFormat="1" applyFont="1" applyFill="1" applyAlignment="1">
      <alignment horizontal="right" vertical="center" wrapText="1"/>
    </xf>
    <xf numFmtId="168" fontId="5" fillId="4" borderId="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68" fontId="7" fillId="0" borderId="2" xfId="0" applyNumberFormat="1" applyFont="1" applyBorder="1" applyAlignment="1">
      <alignment horizontal="right" vertical="center" wrapText="1"/>
    </xf>
    <xf numFmtId="41" fontId="18" fillId="2" borderId="0" xfId="1" applyNumberFormat="1" applyFont="1" applyFill="1" applyAlignment="1">
      <alignment vertical="center"/>
    </xf>
    <xf numFmtId="0" fontId="7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41" fontId="7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41" fontId="7" fillId="2" borderId="0" xfId="0" applyNumberFormat="1" applyFont="1" applyFill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8" fillId="0" borderId="1" xfId="0" applyFont="1" applyBorder="1" applyAlignment="1">
      <alignment horizontal="left" vertical="center" indent="1"/>
    </xf>
    <xf numFmtId="3" fontId="6" fillId="3" borderId="0" xfId="0" applyNumberFormat="1" applyFont="1" applyFill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6" fillId="4" borderId="0" xfId="0" quotePrefix="1" applyFont="1" applyFill="1" applyAlignment="1">
      <alignment horizontal="center" vertical="center"/>
    </xf>
    <xf numFmtId="41" fontId="7" fillId="0" borderId="2" xfId="0" applyNumberFormat="1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9" fillId="0" borderId="0" xfId="0" applyFont="1"/>
    <xf numFmtId="0" fontId="19" fillId="6" borderId="5" xfId="0" applyFont="1" applyFill="1" applyBorder="1"/>
    <xf numFmtId="0" fontId="7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1" fontId="8" fillId="0" borderId="6" xfId="0" applyNumberFormat="1" applyFont="1" applyBorder="1" applyAlignment="1">
      <alignment horizontal="right" vertical="center" wrapText="1"/>
    </xf>
    <xf numFmtId="168" fontId="8" fillId="0" borderId="6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7" fillId="0" borderId="6" xfId="0" applyFont="1" applyBorder="1" applyAlignment="1">
      <alignment horizontal="left" vertical="center" indent="1"/>
    </xf>
    <xf numFmtId="0" fontId="5" fillId="3" borderId="0" xfId="0" applyFont="1" applyFill="1" applyAlignment="1">
      <alignment horizontal="center" vertical="center" wrapText="1"/>
    </xf>
    <xf numFmtId="41" fontId="3" fillId="2" borderId="0" xfId="1" applyNumberFormat="1" applyFont="1" applyFill="1" applyAlignment="1">
      <alignment horizontal="left" vertical="center"/>
    </xf>
    <xf numFmtId="0" fontId="9" fillId="0" borderId="0" xfId="0" applyFont="1" applyAlignment="1">
      <alignment horizontal="left"/>
    </xf>
    <xf numFmtId="0" fontId="18" fillId="2" borderId="0" xfId="1" applyNumberFormat="1" applyFont="1" applyFill="1" applyAlignment="1">
      <alignment horizontal="left" vertical="center"/>
    </xf>
    <xf numFmtId="0" fontId="14" fillId="0" borderId="0" xfId="0" quotePrefix="1" applyFont="1" applyAlignment="1">
      <alignment horizontal="left" vertical="center" indent="1"/>
    </xf>
    <xf numFmtId="0" fontId="17" fillId="0" borderId="0" xfId="0" applyFont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41" fontId="7" fillId="0" borderId="0" xfId="0" applyNumberFormat="1" applyFont="1" applyAlignment="1">
      <alignment horizontal="center" vertical="center" wrapText="1"/>
    </xf>
    <xf numFmtId="41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1" fontId="7" fillId="0" borderId="2" xfId="0" applyNumberFormat="1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14" fillId="0" borderId="0" xfId="0" applyFont="1" applyAlignment="1">
      <alignment vertical="center" wrapText="1"/>
    </xf>
    <xf numFmtId="164" fontId="5" fillId="4" borderId="3" xfId="0" applyNumberFormat="1" applyFont="1" applyFill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3" fontId="6" fillId="3" borderId="0" xfId="0" applyNumberFormat="1" applyFont="1" applyFill="1" applyAlignment="1">
      <alignment horizontal="left" vertical="center" wrapText="1"/>
    </xf>
    <xf numFmtId="41" fontId="5" fillId="4" borderId="3" xfId="0" applyNumberFormat="1" applyFont="1" applyFill="1" applyBorder="1" applyAlignment="1">
      <alignment horizontal="left" vertical="center" wrapText="1"/>
    </xf>
  </cellXfs>
  <cellStyles count="3">
    <cellStyle name="Hipervínculo" xfId="1" builtinId="8"/>
    <cellStyle name="Millares 4" xfId="2" xr:uid="{8FB33C3A-E32F-4257-80DE-00047EFDE3C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54C66-5F4E-4692-99F8-C51901732F9C}">
  <sheetPr codeName="Hoja1"/>
  <dimension ref="B2:B16"/>
  <sheetViews>
    <sheetView zoomScale="90" zoomScaleNormal="90" workbookViewId="0">
      <selection activeCell="B6" sqref="B6"/>
    </sheetView>
  </sheetViews>
  <sheetFormatPr baseColWidth="10" defaultColWidth="11.42578125" defaultRowHeight="15" x14ac:dyDescent="0.25"/>
  <cols>
    <col min="1" max="1" width="3.5703125" style="24" customWidth="1"/>
    <col min="2" max="16384" width="11.42578125" style="24"/>
  </cols>
  <sheetData>
    <row r="2" spans="2:2" x14ac:dyDescent="0.25">
      <c r="B2" s="23" t="s">
        <v>48</v>
      </c>
    </row>
    <row r="4" spans="2:2" x14ac:dyDescent="0.25">
      <c r="B4" s="23" t="s">
        <v>39</v>
      </c>
    </row>
    <row r="5" spans="2:2" x14ac:dyDescent="0.25">
      <c r="B5" s="23"/>
    </row>
    <row r="6" spans="2:2" x14ac:dyDescent="0.25">
      <c r="B6" s="25" t="str">
        <f>'2.1 '!B2</f>
        <v>2.1 OPS-PERÚ: PROCEDIMIENTOS INGRESADOS, SEGÚN SEDE U OFICINA REGIONAL Y TIPO DE EXPEDIENTE, ENERO-DICIEMBRE 2023</v>
      </c>
    </row>
    <row r="7" spans="2:2" x14ac:dyDescent="0.25">
      <c r="B7" s="25" t="str">
        <f>'2.2'!B2</f>
        <v>2.2 OPS-PERÚ: DENUNCIAS INGRESADAS, SEGÚN SEDE U OFICINA REGIONAL, ENERO-DICIEMBRE 2023</v>
      </c>
    </row>
    <row r="8" spans="2:2" x14ac:dyDescent="0.25">
      <c r="B8" s="25" t="str">
        <f>'2.3'!B2</f>
        <v>2.3 OPS-PERÚ: DENUNCIAS INGRESADAS, SEGÚN TIPO DE ACTIVIDAD ECONÓMICA, ENERO-DICIEMBRE 2023</v>
      </c>
    </row>
    <row r="10" spans="2:2" x14ac:dyDescent="0.25">
      <c r="B10" s="23" t="s">
        <v>40</v>
      </c>
    </row>
    <row r="11" spans="2:2" x14ac:dyDescent="0.25">
      <c r="B11" s="23"/>
    </row>
    <row r="12" spans="2:2" x14ac:dyDescent="0.25">
      <c r="B12" s="25" t="str">
        <f>'2.4 '!B2</f>
        <v>2.4 OPS-PERÚ: PROCEDIMIENTOS CONCLUIDOS, SEGÚN SEDE U OFICINA REGIONAL Y TIPO DE EXPEDIENTE, ENERO-DICIEMBRE 2023</v>
      </c>
    </row>
    <row r="13" spans="2:2" x14ac:dyDescent="0.25">
      <c r="B13" s="25" t="str">
        <f>'2.5'!B2</f>
        <v>2.5 OPS-PERÚ: DENUNCIAS CONCLUIDAS, SEGÚN SEDE U OFICINA REGIONAL, ENERO-DICIEMBRE 2023</v>
      </c>
    </row>
    <row r="14" spans="2:2" x14ac:dyDescent="0.25">
      <c r="B14" s="25" t="str">
        <f>'2.6'!B2</f>
        <v>2.6 OPS-PERÚ: DENUNCIAS CONCLUIDAS, SEGÚN TIPO DE ACTIVIDAD ECONÓMICA, ENERO-DICIEMBRE 2023</v>
      </c>
    </row>
    <row r="15" spans="2:2" x14ac:dyDescent="0.25">
      <c r="B15" s="25" t="str">
        <f>'2.7'!B2</f>
        <v>2.7 OPS-PERÚ: HECHOS DENUNCIADOS CONCLUIDOS, SEGÚN TIPO DE CONCLUSIÓN, ENERO-DICIEMBRE 2023</v>
      </c>
    </row>
    <row r="16" spans="2:2" x14ac:dyDescent="0.25">
      <c r="B16" s="25" t="str">
        <f>'2.8'!B2</f>
        <v>2.8 OPS-PERÚ: HECHOS DENUNCIADOS CONCLUIDOS CON INFRACCIÓN A LAS NORMAS DE PROTECCIÓN AL CONSUMIDOR, SEGÚN ACTIVIDAD ECONÓMICA, ENERO-DICIEMBRE 2023</v>
      </c>
    </row>
  </sheetData>
  <hyperlinks>
    <hyperlink ref="B7" location="'2.2'!A1" display="'2.2'!A1" xr:uid="{110D6181-1359-4389-8592-936F26FD0CCF}"/>
    <hyperlink ref="B8" location="'2.3'!A1" display="'2.3'!A1" xr:uid="{4A436CE0-6876-4F9C-81A1-3CFEBE006E55}"/>
    <hyperlink ref="B16" location="'2.8'!A1" display="'2.8'!A1" xr:uid="{E24D3476-7700-4C62-9D6B-8AB8BE3A98EE}"/>
    <hyperlink ref="B15" location="'2.7'!A1" display="'2.7'!A1" xr:uid="{7625CECD-1DE4-4014-9781-3862F5ABE803}"/>
    <hyperlink ref="B13" location="'2.5'!A1" display="'2.5'!A1" xr:uid="{00039EFE-B1D7-4DBE-ABB9-2381E2ACAFE6}"/>
    <hyperlink ref="B14" location="'2.6'!A1" display="'2.6'!A1" xr:uid="{B91EA3A7-FFDC-49D1-9ACB-3FA28B22BC50}"/>
    <hyperlink ref="B6" location="'2.1 '!A1" display="'2.1 '!A1" xr:uid="{AC56BDF5-EBBE-4B7F-9153-FA2667C101BE}"/>
    <hyperlink ref="B12" location="'2.4 '!A1" display="'2.4 '!A1" xr:uid="{C2389D19-F584-466C-B2BB-5ABC4DAEA05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9F819-ED1A-4BCB-9F6F-607D2C47EDD7}">
  <dimension ref="A1:AS42"/>
  <sheetViews>
    <sheetView showGridLines="0" zoomScale="85" zoomScaleNormal="85" workbookViewId="0">
      <selection activeCell="D47" sqref="D47"/>
    </sheetView>
  </sheetViews>
  <sheetFormatPr baseColWidth="10" defaultColWidth="11.5703125" defaultRowHeight="12.75" x14ac:dyDescent="0.25"/>
  <cols>
    <col min="1" max="1" width="6.42578125" style="81" customWidth="1"/>
    <col min="2" max="2" width="3.7109375" style="81" customWidth="1"/>
    <col min="3" max="3" width="15.140625" style="81" customWidth="1"/>
    <col min="4" max="4" width="44.7109375" style="81" customWidth="1"/>
    <col min="5" max="16" width="7.5703125" style="81" customWidth="1"/>
    <col min="17" max="17" width="8" style="81" customWidth="1"/>
    <col min="18" max="18" width="7.85546875" style="81" bestFit="1" customWidth="1"/>
    <col min="19" max="19" width="4.140625" style="81" customWidth="1"/>
    <col min="20" max="20" width="42.28515625" style="81" hidden="1" customWidth="1"/>
    <col min="21" max="33" width="7.28515625" style="81" hidden="1" customWidth="1"/>
    <col min="34" max="35" width="16.7109375" style="81" hidden="1" customWidth="1"/>
    <col min="36" max="45" width="13.85546875" style="81" hidden="1" customWidth="1"/>
    <col min="46" max="46" width="0" style="81" hidden="1" customWidth="1"/>
    <col min="47" max="16384" width="11.5703125" style="81"/>
  </cols>
  <sheetData>
    <row r="1" spans="1:45" ht="15" customHeight="1" x14ac:dyDescent="0.25">
      <c r="A1" s="112" t="s">
        <v>0</v>
      </c>
    </row>
    <row r="2" spans="1:45" ht="15" customHeight="1" x14ac:dyDescent="0.25">
      <c r="A2" s="78"/>
      <c r="B2" s="82" t="s">
        <v>115</v>
      </c>
    </row>
    <row r="3" spans="1:45" ht="15" customHeight="1" x14ac:dyDescent="0.25"/>
    <row r="4" spans="1:45" ht="27.95" customHeight="1" x14ac:dyDescent="0.25">
      <c r="B4" s="109" t="s">
        <v>105</v>
      </c>
      <c r="C4" s="40" t="s">
        <v>103</v>
      </c>
      <c r="D4" s="40" t="s">
        <v>1</v>
      </c>
      <c r="E4" s="97" t="s">
        <v>67</v>
      </c>
      <c r="F4" s="97" t="s">
        <v>68</v>
      </c>
      <c r="G4" s="97" t="s">
        <v>69</v>
      </c>
      <c r="H4" s="97" t="s">
        <v>70</v>
      </c>
      <c r="I4" s="97" t="s">
        <v>71</v>
      </c>
      <c r="J4" s="97" t="s">
        <v>72</v>
      </c>
      <c r="K4" s="97" t="s">
        <v>73</v>
      </c>
      <c r="L4" s="97" t="s">
        <v>74</v>
      </c>
      <c r="M4" s="97" t="s">
        <v>75</v>
      </c>
      <c r="N4" s="97" t="s">
        <v>76</v>
      </c>
      <c r="O4" s="97" t="s">
        <v>77</v>
      </c>
      <c r="P4" s="97" t="s">
        <v>78</v>
      </c>
      <c r="Q4" s="97" t="s">
        <v>2</v>
      </c>
      <c r="R4" s="97" t="s">
        <v>3</v>
      </c>
      <c r="S4" s="83"/>
    </row>
    <row r="5" spans="1:45" ht="18.75" customHeight="1" x14ac:dyDescent="0.25">
      <c r="B5" s="121">
        <v>1</v>
      </c>
      <c r="C5" s="121" t="s">
        <v>65</v>
      </c>
      <c r="D5" s="76" t="s">
        <v>5</v>
      </c>
      <c r="E5" s="43">
        <v>765</v>
      </c>
      <c r="F5" s="43">
        <v>822</v>
      </c>
      <c r="G5" s="43">
        <v>866</v>
      </c>
      <c r="H5" s="43">
        <v>678</v>
      </c>
      <c r="I5" s="43">
        <v>876</v>
      </c>
      <c r="J5" s="43">
        <v>786</v>
      </c>
      <c r="K5" s="43">
        <v>781</v>
      </c>
      <c r="L5" s="43">
        <v>897</v>
      </c>
      <c r="M5" s="43">
        <v>871</v>
      </c>
      <c r="N5" s="43">
        <v>859</v>
      </c>
      <c r="O5" s="43">
        <v>788</v>
      </c>
      <c r="P5" s="43">
        <v>652</v>
      </c>
      <c r="Q5" s="81">
        <f>SUM(E5:P5)</f>
        <v>9641</v>
      </c>
      <c r="R5" s="47">
        <f>Q5/$Q$12*100</f>
        <v>91.731684110371077</v>
      </c>
      <c r="T5" s="100" t="s">
        <v>5</v>
      </c>
      <c r="U5">
        <v>764</v>
      </c>
      <c r="V5">
        <v>822</v>
      </c>
      <c r="W5">
        <v>866</v>
      </c>
      <c r="X5">
        <v>678</v>
      </c>
      <c r="Y5">
        <v>876</v>
      </c>
      <c r="Z5">
        <v>786</v>
      </c>
      <c r="AA5">
        <v>782</v>
      </c>
      <c r="AB5">
        <v>897</v>
      </c>
      <c r="AC5">
        <v>871</v>
      </c>
      <c r="AD5">
        <v>859</v>
      </c>
      <c r="AE5">
        <v>788</v>
      </c>
      <c r="AF5">
        <v>652</v>
      </c>
      <c r="AG5">
        <v>9641</v>
      </c>
      <c r="AH5" s="81" t="b">
        <f>EXACT(T5,D5)</f>
        <v>1</v>
      </c>
      <c r="AI5" s="81" t="b">
        <f t="shared" ref="AI5:AS11" si="0">EXACT(U5,E5)</f>
        <v>0</v>
      </c>
      <c r="AJ5" s="81" t="b">
        <f t="shared" si="0"/>
        <v>1</v>
      </c>
      <c r="AK5" s="81" t="b">
        <f t="shared" si="0"/>
        <v>1</v>
      </c>
      <c r="AL5" s="81" t="b">
        <f t="shared" si="0"/>
        <v>1</v>
      </c>
      <c r="AM5" s="81" t="b">
        <f t="shared" si="0"/>
        <v>1</v>
      </c>
      <c r="AN5" s="81" t="b">
        <f t="shared" si="0"/>
        <v>1</v>
      </c>
      <c r="AO5" s="81" t="b">
        <f t="shared" si="0"/>
        <v>0</v>
      </c>
      <c r="AP5" s="81" t="b">
        <f t="shared" si="0"/>
        <v>1</v>
      </c>
      <c r="AQ5" s="81" t="b">
        <f t="shared" si="0"/>
        <v>1</v>
      </c>
      <c r="AR5" s="81" t="b">
        <f t="shared" si="0"/>
        <v>1</v>
      </c>
      <c r="AS5" s="81" t="b">
        <f t="shared" si="0"/>
        <v>1</v>
      </c>
    </row>
    <row r="6" spans="1:45" ht="18.75" customHeight="1" x14ac:dyDescent="0.25">
      <c r="B6" s="121"/>
      <c r="C6" s="121"/>
      <c r="D6" s="76" t="s">
        <v>6</v>
      </c>
      <c r="E6" s="43">
        <v>28</v>
      </c>
      <c r="F6" s="43">
        <v>24</v>
      </c>
      <c r="G6" s="43">
        <v>46</v>
      </c>
      <c r="H6" s="43">
        <v>26</v>
      </c>
      <c r="I6" s="43">
        <v>31</v>
      </c>
      <c r="J6" s="43">
        <v>25</v>
      </c>
      <c r="K6" s="43">
        <v>25</v>
      </c>
      <c r="L6" s="43">
        <v>26</v>
      </c>
      <c r="M6" s="43">
        <v>25</v>
      </c>
      <c r="N6" s="43">
        <v>27</v>
      </c>
      <c r="O6" s="43">
        <v>37</v>
      </c>
      <c r="P6" s="43">
        <v>32</v>
      </c>
      <c r="Q6" s="81">
        <f t="shared" ref="Q6:Q29" si="1">SUM(E6:P6)</f>
        <v>352</v>
      </c>
      <c r="R6" s="47">
        <f t="shared" ref="R6:R12" si="2">Q6/$Q$12*100</f>
        <v>3.3491912464319693</v>
      </c>
      <c r="T6" s="100" t="s">
        <v>6</v>
      </c>
      <c r="U6">
        <v>28</v>
      </c>
      <c r="V6">
        <v>24</v>
      </c>
      <c r="W6">
        <v>46</v>
      </c>
      <c r="X6">
        <v>26</v>
      </c>
      <c r="Y6">
        <v>31</v>
      </c>
      <c r="Z6">
        <v>25</v>
      </c>
      <c r="AA6">
        <v>25</v>
      </c>
      <c r="AB6">
        <v>26</v>
      </c>
      <c r="AC6">
        <v>25</v>
      </c>
      <c r="AD6">
        <v>27</v>
      </c>
      <c r="AE6">
        <v>37</v>
      </c>
      <c r="AF6">
        <v>32</v>
      </c>
      <c r="AG6">
        <v>352</v>
      </c>
      <c r="AH6" s="81" t="b">
        <f t="shared" ref="AH6:AH11" si="3">EXACT(T6,D6)</f>
        <v>1</v>
      </c>
      <c r="AI6" s="81" t="b">
        <f t="shared" si="0"/>
        <v>1</v>
      </c>
      <c r="AJ6" s="81" t="b">
        <f t="shared" si="0"/>
        <v>1</v>
      </c>
      <c r="AK6" s="81" t="b">
        <f t="shared" si="0"/>
        <v>1</v>
      </c>
      <c r="AL6" s="81" t="b">
        <f t="shared" si="0"/>
        <v>1</v>
      </c>
      <c r="AM6" s="81" t="b">
        <f t="shared" si="0"/>
        <v>1</v>
      </c>
      <c r="AN6" s="81" t="b">
        <f t="shared" si="0"/>
        <v>1</v>
      </c>
      <c r="AO6" s="81" t="b">
        <f t="shared" si="0"/>
        <v>1</v>
      </c>
      <c r="AP6" s="81" t="b">
        <f t="shared" si="0"/>
        <v>1</v>
      </c>
      <c r="AQ6" s="81" t="b">
        <f t="shared" si="0"/>
        <v>1</v>
      </c>
      <c r="AR6" s="81" t="b">
        <f t="shared" si="0"/>
        <v>1</v>
      </c>
      <c r="AS6" s="81" t="b">
        <f t="shared" si="0"/>
        <v>1</v>
      </c>
    </row>
    <row r="7" spans="1:45" ht="18.75" customHeight="1" x14ac:dyDescent="0.25">
      <c r="B7" s="121"/>
      <c r="C7" s="121"/>
      <c r="D7" s="76" t="s">
        <v>7</v>
      </c>
      <c r="E7" s="43">
        <v>27</v>
      </c>
      <c r="F7" s="43">
        <v>23</v>
      </c>
      <c r="G7" s="43">
        <v>22</v>
      </c>
      <c r="H7" s="43">
        <v>27</v>
      </c>
      <c r="I7" s="43">
        <v>51</v>
      </c>
      <c r="J7" s="43">
        <v>39</v>
      </c>
      <c r="K7" s="43">
        <v>35</v>
      </c>
      <c r="L7" s="43">
        <v>26</v>
      </c>
      <c r="M7" s="43">
        <v>23</v>
      </c>
      <c r="N7" s="43">
        <v>24</v>
      </c>
      <c r="O7" s="43">
        <v>22</v>
      </c>
      <c r="P7" s="43">
        <v>21</v>
      </c>
      <c r="Q7" s="81">
        <f t="shared" si="1"/>
        <v>340</v>
      </c>
      <c r="R7" s="47">
        <f t="shared" si="2"/>
        <v>3.2350142721217887</v>
      </c>
      <c r="T7" s="100" t="s">
        <v>7</v>
      </c>
      <c r="U7">
        <v>27</v>
      </c>
      <c r="V7">
        <v>23</v>
      </c>
      <c r="W7">
        <v>22</v>
      </c>
      <c r="X7">
        <v>27</v>
      </c>
      <c r="Y7">
        <v>51</v>
      </c>
      <c r="Z7">
        <v>39</v>
      </c>
      <c r="AA7">
        <v>35</v>
      </c>
      <c r="AB7">
        <v>26</v>
      </c>
      <c r="AC7">
        <v>23</v>
      </c>
      <c r="AD7">
        <v>24</v>
      </c>
      <c r="AE7">
        <v>22</v>
      </c>
      <c r="AF7">
        <v>21</v>
      </c>
      <c r="AG7">
        <v>340</v>
      </c>
      <c r="AH7" s="81" t="b">
        <f t="shared" si="3"/>
        <v>1</v>
      </c>
      <c r="AI7" s="81" t="b">
        <f t="shared" si="0"/>
        <v>1</v>
      </c>
      <c r="AJ7" s="81" t="b">
        <f t="shared" si="0"/>
        <v>1</v>
      </c>
      <c r="AK7" s="81" t="b">
        <f t="shared" si="0"/>
        <v>1</v>
      </c>
      <c r="AL7" s="81" t="b">
        <f t="shared" si="0"/>
        <v>1</v>
      </c>
      <c r="AM7" s="81" t="b">
        <f t="shared" si="0"/>
        <v>1</v>
      </c>
      <c r="AN7" s="81" t="b">
        <f t="shared" si="0"/>
        <v>1</v>
      </c>
      <c r="AO7" s="81" t="b">
        <f t="shared" si="0"/>
        <v>1</v>
      </c>
      <c r="AP7" s="81" t="b">
        <f t="shared" si="0"/>
        <v>1</v>
      </c>
      <c r="AQ7" s="81" t="b">
        <f t="shared" si="0"/>
        <v>1</v>
      </c>
      <c r="AR7" s="81" t="b">
        <f t="shared" si="0"/>
        <v>1</v>
      </c>
      <c r="AS7" s="81" t="b">
        <f t="shared" si="0"/>
        <v>1</v>
      </c>
    </row>
    <row r="8" spans="1:45" ht="18.75" customHeight="1" x14ac:dyDescent="0.25">
      <c r="B8" s="121"/>
      <c r="C8" s="121"/>
      <c r="D8" s="76" t="s">
        <v>9</v>
      </c>
      <c r="E8" s="43">
        <v>7</v>
      </c>
      <c r="F8" s="43">
        <v>1</v>
      </c>
      <c r="G8" s="43">
        <v>6</v>
      </c>
      <c r="H8" s="43">
        <v>4</v>
      </c>
      <c r="I8" s="43">
        <v>4</v>
      </c>
      <c r="J8" s="43">
        <v>4</v>
      </c>
      <c r="K8" s="43">
        <v>5</v>
      </c>
      <c r="L8" s="43">
        <v>10</v>
      </c>
      <c r="M8" s="43">
        <v>7</v>
      </c>
      <c r="N8" s="43">
        <v>9</v>
      </c>
      <c r="O8" s="43">
        <v>10</v>
      </c>
      <c r="P8" s="43">
        <v>7</v>
      </c>
      <c r="Q8" s="81">
        <f t="shared" si="1"/>
        <v>74</v>
      </c>
      <c r="R8" s="47">
        <f t="shared" si="2"/>
        <v>0.70409134157944819</v>
      </c>
      <c r="T8" s="100" t="s">
        <v>93</v>
      </c>
      <c r="U8">
        <v>7</v>
      </c>
      <c r="V8">
        <v>1</v>
      </c>
      <c r="W8">
        <v>6</v>
      </c>
      <c r="X8">
        <v>4</v>
      </c>
      <c r="Y8">
        <v>4</v>
      </c>
      <c r="Z8">
        <v>4</v>
      </c>
      <c r="AA8">
        <v>5</v>
      </c>
      <c r="AB8">
        <v>10</v>
      </c>
      <c r="AC8">
        <v>7</v>
      </c>
      <c r="AD8">
        <v>9</v>
      </c>
      <c r="AE8">
        <v>10</v>
      </c>
      <c r="AF8">
        <v>7</v>
      </c>
      <c r="AG8">
        <v>74</v>
      </c>
      <c r="AH8" s="81" t="b">
        <f t="shared" si="3"/>
        <v>0</v>
      </c>
      <c r="AI8" s="81" t="b">
        <f t="shared" si="0"/>
        <v>1</v>
      </c>
      <c r="AJ8" s="81" t="b">
        <f t="shared" si="0"/>
        <v>1</v>
      </c>
      <c r="AK8" s="81" t="b">
        <f t="shared" si="0"/>
        <v>1</v>
      </c>
      <c r="AL8" s="81" t="b">
        <f t="shared" si="0"/>
        <v>1</v>
      </c>
      <c r="AM8" s="81" t="b">
        <f t="shared" si="0"/>
        <v>1</v>
      </c>
      <c r="AN8" s="81" t="b">
        <f t="shared" si="0"/>
        <v>1</v>
      </c>
      <c r="AO8" s="81" t="b">
        <f t="shared" si="0"/>
        <v>1</v>
      </c>
      <c r="AP8" s="81" t="b">
        <f t="shared" si="0"/>
        <v>1</v>
      </c>
      <c r="AQ8" s="81" t="b">
        <f t="shared" si="0"/>
        <v>1</v>
      </c>
      <c r="AR8" s="81" t="b">
        <f t="shared" si="0"/>
        <v>1</v>
      </c>
      <c r="AS8" s="81" t="b">
        <f t="shared" si="0"/>
        <v>1</v>
      </c>
    </row>
    <row r="9" spans="1:45" ht="18.75" customHeight="1" x14ac:dyDescent="0.25">
      <c r="B9" s="121"/>
      <c r="C9" s="121"/>
      <c r="D9" s="76" t="s">
        <v>10</v>
      </c>
      <c r="E9" s="43">
        <v>2</v>
      </c>
      <c r="F9" s="43">
        <v>5</v>
      </c>
      <c r="G9" s="43">
        <v>2</v>
      </c>
      <c r="H9" s="43">
        <v>3</v>
      </c>
      <c r="I9" s="43">
        <v>3</v>
      </c>
      <c r="J9" s="43">
        <v>4</v>
      </c>
      <c r="K9" s="43">
        <v>6</v>
      </c>
      <c r="L9" s="43">
        <v>5</v>
      </c>
      <c r="M9" s="43">
        <v>9</v>
      </c>
      <c r="N9" s="43">
        <v>6</v>
      </c>
      <c r="O9" s="43">
        <v>11</v>
      </c>
      <c r="P9" s="43">
        <v>6</v>
      </c>
      <c r="Q9" s="81">
        <f t="shared" si="1"/>
        <v>62</v>
      </c>
      <c r="R9" s="47">
        <f t="shared" si="2"/>
        <v>0.58991436726926738</v>
      </c>
      <c r="T9" s="100" t="s">
        <v>10</v>
      </c>
      <c r="U9">
        <v>2</v>
      </c>
      <c r="V9">
        <v>5</v>
      </c>
      <c r="W9">
        <v>2</v>
      </c>
      <c r="X9">
        <v>3</v>
      </c>
      <c r="Y9">
        <v>3</v>
      </c>
      <c r="Z9">
        <v>4</v>
      </c>
      <c r="AA9">
        <v>6</v>
      </c>
      <c r="AB9">
        <v>5</v>
      </c>
      <c r="AC9">
        <v>9</v>
      </c>
      <c r="AD9">
        <v>6</v>
      </c>
      <c r="AE9">
        <v>11</v>
      </c>
      <c r="AF9">
        <v>6</v>
      </c>
      <c r="AG9">
        <v>62</v>
      </c>
      <c r="AH9" s="81" t="b">
        <f t="shared" si="3"/>
        <v>1</v>
      </c>
      <c r="AI9" s="81" t="b">
        <f t="shared" si="0"/>
        <v>1</v>
      </c>
      <c r="AJ9" s="81" t="b">
        <f t="shared" si="0"/>
        <v>1</v>
      </c>
      <c r="AK9" s="81" t="b">
        <f t="shared" si="0"/>
        <v>1</v>
      </c>
      <c r="AL9" s="81" t="b">
        <f t="shared" si="0"/>
        <v>1</v>
      </c>
      <c r="AM9" s="81" t="b">
        <f t="shared" si="0"/>
        <v>1</v>
      </c>
      <c r="AN9" s="81" t="b">
        <f t="shared" si="0"/>
        <v>1</v>
      </c>
      <c r="AO9" s="81" t="b">
        <f t="shared" si="0"/>
        <v>1</v>
      </c>
      <c r="AP9" s="81" t="b">
        <f t="shared" si="0"/>
        <v>1</v>
      </c>
      <c r="AQ9" s="81" t="b">
        <f t="shared" si="0"/>
        <v>1</v>
      </c>
      <c r="AR9" s="81" t="b">
        <f t="shared" si="0"/>
        <v>1</v>
      </c>
      <c r="AS9" s="81" t="b">
        <f t="shared" si="0"/>
        <v>1</v>
      </c>
    </row>
    <row r="10" spans="1:45" ht="18.75" customHeight="1" x14ac:dyDescent="0.25">
      <c r="B10" s="121"/>
      <c r="C10" s="121"/>
      <c r="D10" s="76" t="s">
        <v>8</v>
      </c>
      <c r="E10" s="43">
        <v>2</v>
      </c>
      <c r="F10" s="43">
        <v>8</v>
      </c>
      <c r="G10" s="43">
        <v>9</v>
      </c>
      <c r="H10" s="43">
        <v>0</v>
      </c>
      <c r="I10" s="43">
        <v>2</v>
      </c>
      <c r="J10" s="43">
        <v>4</v>
      </c>
      <c r="K10" s="43">
        <v>1</v>
      </c>
      <c r="L10" s="43">
        <v>3</v>
      </c>
      <c r="M10" s="43">
        <v>1</v>
      </c>
      <c r="N10" s="43">
        <v>3</v>
      </c>
      <c r="O10" s="43">
        <v>2</v>
      </c>
      <c r="P10" s="43">
        <v>1</v>
      </c>
      <c r="Q10" s="81">
        <f t="shared" si="1"/>
        <v>36</v>
      </c>
      <c r="R10" s="47">
        <f t="shared" si="2"/>
        <v>0.34253092293054233</v>
      </c>
      <c r="T10" s="100" t="s">
        <v>8</v>
      </c>
      <c r="U10">
        <v>2</v>
      </c>
      <c r="V10">
        <v>8</v>
      </c>
      <c r="W10">
        <v>9</v>
      </c>
      <c r="X10">
        <v>0</v>
      </c>
      <c r="Y10">
        <v>2</v>
      </c>
      <c r="Z10">
        <v>4</v>
      </c>
      <c r="AA10">
        <v>1</v>
      </c>
      <c r="AB10">
        <v>3</v>
      </c>
      <c r="AC10">
        <v>1</v>
      </c>
      <c r="AD10">
        <v>3</v>
      </c>
      <c r="AE10">
        <v>2</v>
      </c>
      <c r="AF10">
        <v>1</v>
      </c>
      <c r="AG10">
        <v>36</v>
      </c>
      <c r="AH10" s="81" t="b">
        <f t="shared" si="3"/>
        <v>1</v>
      </c>
      <c r="AI10" s="81" t="b">
        <f t="shared" si="0"/>
        <v>1</v>
      </c>
      <c r="AJ10" s="81" t="b">
        <f t="shared" si="0"/>
        <v>1</v>
      </c>
      <c r="AK10" s="81" t="b">
        <f t="shared" si="0"/>
        <v>1</v>
      </c>
      <c r="AL10" s="81" t="b">
        <f t="shared" si="0"/>
        <v>1</v>
      </c>
      <c r="AM10" s="81" t="b">
        <f t="shared" si="0"/>
        <v>1</v>
      </c>
      <c r="AN10" s="81" t="b">
        <f t="shared" si="0"/>
        <v>1</v>
      </c>
      <c r="AO10" s="81" t="b">
        <f t="shared" si="0"/>
        <v>1</v>
      </c>
      <c r="AP10" s="81" t="b">
        <f t="shared" si="0"/>
        <v>1</v>
      </c>
      <c r="AQ10" s="81" t="b">
        <f t="shared" si="0"/>
        <v>1</v>
      </c>
      <c r="AR10" s="81" t="b">
        <f t="shared" si="0"/>
        <v>1</v>
      </c>
      <c r="AS10" s="81" t="b">
        <f t="shared" si="0"/>
        <v>1</v>
      </c>
    </row>
    <row r="11" spans="1:45" ht="27.75" customHeight="1" x14ac:dyDescent="0.25">
      <c r="B11" s="121"/>
      <c r="C11" s="121"/>
      <c r="D11" s="76" t="s">
        <v>11</v>
      </c>
      <c r="E11" s="43">
        <v>1</v>
      </c>
      <c r="F11" s="43">
        <v>0</v>
      </c>
      <c r="G11" s="43">
        <v>2</v>
      </c>
      <c r="H11" s="43">
        <v>0</v>
      </c>
      <c r="I11" s="43">
        <v>0</v>
      </c>
      <c r="J11" s="43">
        <v>0</v>
      </c>
      <c r="K11" s="43">
        <v>0</v>
      </c>
      <c r="L11" s="43">
        <v>1</v>
      </c>
      <c r="M11" s="43">
        <v>0</v>
      </c>
      <c r="N11" s="43">
        <v>0</v>
      </c>
      <c r="O11" s="43">
        <v>1</v>
      </c>
      <c r="P11" s="43">
        <v>0</v>
      </c>
      <c r="Q11" s="81">
        <f t="shared" si="1"/>
        <v>5</v>
      </c>
      <c r="R11" s="47">
        <f t="shared" si="2"/>
        <v>4.7573739295908662E-2</v>
      </c>
      <c r="T11" s="100" t="s">
        <v>11</v>
      </c>
      <c r="U11">
        <v>1</v>
      </c>
      <c r="V11">
        <v>0</v>
      </c>
      <c r="W11">
        <v>2</v>
      </c>
      <c r="X11">
        <v>0</v>
      </c>
      <c r="Y11">
        <v>0</v>
      </c>
      <c r="Z11">
        <v>0</v>
      </c>
      <c r="AA11">
        <v>0</v>
      </c>
      <c r="AB11">
        <v>1</v>
      </c>
      <c r="AC11">
        <v>0</v>
      </c>
      <c r="AD11">
        <v>0</v>
      </c>
      <c r="AE11">
        <v>1</v>
      </c>
      <c r="AF11">
        <v>0</v>
      </c>
      <c r="AG11">
        <v>5</v>
      </c>
      <c r="AH11" s="81" t="b">
        <f t="shared" si="3"/>
        <v>1</v>
      </c>
      <c r="AI11" s="81" t="b">
        <f t="shared" si="0"/>
        <v>1</v>
      </c>
      <c r="AJ11" s="81" t="b">
        <f t="shared" si="0"/>
        <v>1</v>
      </c>
      <c r="AK11" s="81" t="b">
        <f t="shared" si="0"/>
        <v>1</v>
      </c>
      <c r="AL11" s="81" t="b">
        <f t="shared" si="0"/>
        <v>1</v>
      </c>
      <c r="AM11" s="81" t="b">
        <f t="shared" si="0"/>
        <v>1</v>
      </c>
      <c r="AN11" s="81" t="b">
        <f t="shared" si="0"/>
        <v>1</v>
      </c>
      <c r="AO11" s="81" t="b">
        <f t="shared" si="0"/>
        <v>1</v>
      </c>
      <c r="AP11" s="81" t="b">
        <f t="shared" si="0"/>
        <v>1</v>
      </c>
      <c r="AQ11" s="81" t="b">
        <f t="shared" si="0"/>
        <v>1</v>
      </c>
      <c r="AR11" s="81" t="b">
        <f t="shared" si="0"/>
        <v>1</v>
      </c>
      <c r="AS11" s="81" t="b">
        <f t="shared" si="0"/>
        <v>1</v>
      </c>
    </row>
    <row r="12" spans="1:45" ht="18.75" customHeight="1" x14ac:dyDescent="0.25">
      <c r="B12" s="122"/>
      <c r="C12" s="122"/>
      <c r="D12" s="86" t="s">
        <v>59</v>
      </c>
      <c r="E12" s="88">
        <f t="shared" ref="E12:P12" si="4">SUM(E5:E11)</f>
        <v>832</v>
      </c>
      <c r="F12" s="88">
        <f t="shared" si="4"/>
        <v>883</v>
      </c>
      <c r="G12" s="88">
        <f t="shared" si="4"/>
        <v>953</v>
      </c>
      <c r="H12" s="88">
        <f t="shared" si="4"/>
        <v>738</v>
      </c>
      <c r="I12" s="88">
        <f t="shared" si="4"/>
        <v>967</v>
      </c>
      <c r="J12" s="88">
        <f t="shared" si="4"/>
        <v>862</v>
      </c>
      <c r="K12" s="88">
        <f t="shared" si="4"/>
        <v>853</v>
      </c>
      <c r="L12" s="88">
        <f t="shared" si="4"/>
        <v>968</v>
      </c>
      <c r="M12" s="88">
        <f t="shared" si="4"/>
        <v>936</v>
      </c>
      <c r="N12" s="88">
        <f t="shared" si="4"/>
        <v>928</v>
      </c>
      <c r="O12" s="88">
        <f t="shared" si="4"/>
        <v>871</v>
      </c>
      <c r="P12" s="88">
        <f t="shared" si="4"/>
        <v>719</v>
      </c>
      <c r="Q12" s="89">
        <f t="shared" si="1"/>
        <v>10510</v>
      </c>
      <c r="R12" s="87">
        <f t="shared" si="2"/>
        <v>100</v>
      </c>
    </row>
    <row r="13" spans="1:45" ht="27.75" customHeight="1" x14ac:dyDescent="0.25">
      <c r="B13" s="98">
        <v>2</v>
      </c>
      <c r="C13" s="99" t="s">
        <v>101</v>
      </c>
      <c r="D13" s="104" t="s">
        <v>5</v>
      </c>
      <c r="E13" s="105">
        <v>328</v>
      </c>
      <c r="F13" s="105">
        <v>304</v>
      </c>
      <c r="G13" s="105">
        <v>333</v>
      </c>
      <c r="H13" s="105">
        <v>228</v>
      </c>
      <c r="I13" s="105">
        <v>303</v>
      </c>
      <c r="J13" s="105">
        <v>279</v>
      </c>
      <c r="K13" s="105">
        <v>305</v>
      </c>
      <c r="L13" s="105">
        <v>346</v>
      </c>
      <c r="M13" s="105">
        <v>373</v>
      </c>
      <c r="N13" s="105">
        <v>333</v>
      </c>
      <c r="O13" s="105">
        <v>362</v>
      </c>
      <c r="P13" s="105">
        <v>265</v>
      </c>
      <c r="Q13" s="105">
        <f t="shared" si="1"/>
        <v>3759</v>
      </c>
      <c r="R13" s="106">
        <f>Q13/Q13*100</f>
        <v>100</v>
      </c>
      <c r="U13">
        <v>328</v>
      </c>
      <c r="V13">
        <v>304</v>
      </c>
      <c r="W13">
        <v>333</v>
      </c>
      <c r="X13">
        <v>228</v>
      </c>
      <c r="Y13">
        <v>303</v>
      </c>
      <c r="Z13">
        <v>279</v>
      </c>
      <c r="AA13">
        <v>305</v>
      </c>
      <c r="AB13">
        <v>346</v>
      </c>
      <c r="AC13">
        <v>373</v>
      </c>
      <c r="AD13">
        <v>333</v>
      </c>
      <c r="AE13">
        <v>362</v>
      </c>
      <c r="AF13">
        <v>265</v>
      </c>
      <c r="AG13">
        <v>3759</v>
      </c>
      <c r="AI13" s="81" t="b">
        <f t="shared" ref="AI13" si="5">EXACT(U13,E13)</f>
        <v>1</v>
      </c>
      <c r="AJ13" s="81" t="b">
        <f t="shared" ref="AJ13" si="6">EXACT(V13,F13)</f>
        <v>1</v>
      </c>
      <c r="AK13" s="81" t="b">
        <f t="shared" ref="AK13" si="7">EXACT(W13,G13)</f>
        <v>1</v>
      </c>
      <c r="AL13" s="81" t="b">
        <f t="shared" ref="AL13" si="8">EXACT(X13,H13)</f>
        <v>1</v>
      </c>
      <c r="AM13" s="81" t="b">
        <f t="shared" ref="AM13" si="9">EXACT(Y13,I13)</f>
        <v>1</v>
      </c>
      <c r="AN13" s="81" t="b">
        <f t="shared" ref="AN13" si="10">EXACT(Z13,J13)</f>
        <v>1</v>
      </c>
      <c r="AO13" s="81" t="b">
        <f t="shared" ref="AO13" si="11">EXACT(AA13,K13)</f>
        <v>1</v>
      </c>
      <c r="AP13" s="81" t="b">
        <f t="shared" ref="AP13" si="12">EXACT(AB13,L13)</f>
        <v>1</v>
      </c>
      <c r="AQ13" s="81" t="b">
        <f t="shared" ref="AQ13" si="13">EXACT(AC13,M13)</f>
        <v>1</v>
      </c>
      <c r="AR13" s="81" t="b">
        <f t="shared" ref="AR13" si="14">EXACT(AD13,N13)</f>
        <v>1</v>
      </c>
      <c r="AS13" s="81" t="b">
        <f t="shared" ref="AS13" si="15">EXACT(AE13,O13)</f>
        <v>1</v>
      </c>
    </row>
    <row r="14" spans="1:45" ht="27.75" customHeight="1" x14ac:dyDescent="0.25">
      <c r="B14" s="99">
        <v>3</v>
      </c>
      <c r="C14" s="99" t="s">
        <v>52</v>
      </c>
      <c r="D14" s="103" t="s">
        <v>5</v>
      </c>
      <c r="E14" s="45">
        <v>264</v>
      </c>
      <c r="F14" s="45">
        <v>257</v>
      </c>
      <c r="G14" s="45">
        <v>284</v>
      </c>
      <c r="H14" s="45">
        <v>233</v>
      </c>
      <c r="I14" s="45">
        <v>260</v>
      </c>
      <c r="J14" s="45">
        <v>247</v>
      </c>
      <c r="K14" s="45">
        <v>252</v>
      </c>
      <c r="L14" s="45">
        <v>277</v>
      </c>
      <c r="M14" s="45">
        <v>281</v>
      </c>
      <c r="N14" s="45">
        <v>268</v>
      </c>
      <c r="O14" s="45">
        <v>287</v>
      </c>
      <c r="P14" s="45">
        <v>248</v>
      </c>
      <c r="Q14" s="45">
        <f t="shared" si="1"/>
        <v>3158</v>
      </c>
      <c r="R14" s="49">
        <f>Q14/Q14*100</f>
        <v>100</v>
      </c>
      <c r="U14">
        <v>264</v>
      </c>
      <c r="V14">
        <v>257</v>
      </c>
      <c r="W14">
        <v>284</v>
      </c>
      <c r="X14">
        <v>233</v>
      </c>
      <c r="Y14">
        <v>260</v>
      </c>
      <c r="Z14">
        <v>247</v>
      </c>
      <c r="AA14">
        <v>252</v>
      </c>
      <c r="AB14">
        <v>277</v>
      </c>
      <c r="AC14">
        <v>281</v>
      </c>
      <c r="AD14">
        <v>268</v>
      </c>
      <c r="AE14">
        <v>287</v>
      </c>
      <c r="AF14">
        <v>248</v>
      </c>
      <c r="AG14">
        <v>3158</v>
      </c>
      <c r="AI14" s="81" t="b">
        <f t="shared" ref="AI14" si="16">EXACT(U14,E14)</f>
        <v>1</v>
      </c>
      <c r="AJ14" s="81" t="b">
        <f t="shared" ref="AJ14" si="17">EXACT(V14,F14)</f>
        <v>1</v>
      </c>
      <c r="AK14" s="81" t="b">
        <f t="shared" ref="AK14" si="18">EXACT(W14,G14)</f>
        <v>1</v>
      </c>
      <c r="AL14" s="81" t="b">
        <f t="shared" ref="AL14" si="19">EXACT(X14,H14)</f>
        <v>1</v>
      </c>
      <c r="AM14" s="81" t="b">
        <f t="shared" ref="AM14" si="20">EXACT(Y14,I14)</f>
        <v>1</v>
      </c>
      <c r="AN14" s="81" t="b">
        <f t="shared" ref="AN14" si="21">EXACT(Z14,J14)</f>
        <v>1</v>
      </c>
      <c r="AO14" s="81" t="b">
        <f t="shared" ref="AO14" si="22">EXACT(AA14,K14)</f>
        <v>1</v>
      </c>
      <c r="AP14" s="81" t="b">
        <f t="shared" ref="AP14" si="23">EXACT(AB14,L14)</f>
        <v>1</v>
      </c>
      <c r="AQ14" s="81" t="b">
        <f t="shared" ref="AQ14" si="24">EXACT(AC14,M14)</f>
        <v>1</v>
      </c>
      <c r="AR14" s="81" t="b">
        <f t="shared" ref="AR14" si="25">EXACT(AD14,N14)</f>
        <v>1</v>
      </c>
      <c r="AS14" s="81" t="b">
        <f t="shared" ref="AS14" si="26">EXACT(AE14,O14)</f>
        <v>1</v>
      </c>
    </row>
    <row r="15" spans="1:45" ht="18.75" customHeight="1" x14ac:dyDescent="0.25">
      <c r="B15" s="124">
        <v>4</v>
      </c>
      <c r="C15" s="124" t="s">
        <v>66</v>
      </c>
      <c r="D15" s="76" t="s">
        <v>5</v>
      </c>
      <c r="E15" s="43">
        <v>191</v>
      </c>
      <c r="F15" s="43">
        <v>133</v>
      </c>
      <c r="G15" s="43">
        <v>197</v>
      </c>
      <c r="H15" s="43">
        <v>122</v>
      </c>
      <c r="I15" s="43">
        <v>183</v>
      </c>
      <c r="J15" s="43">
        <v>173</v>
      </c>
      <c r="K15" s="43">
        <v>166</v>
      </c>
      <c r="L15" s="43">
        <v>182</v>
      </c>
      <c r="M15" s="43">
        <v>179</v>
      </c>
      <c r="N15" s="43">
        <v>189</v>
      </c>
      <c r="O15" s="43">
        <v>150</v>
      </c>
      <c r="P15" s="43">
        <v>160</v>
      </c>
      <c r="Q15" s="43">
        <f t="shared" si="1"/>
        <v>2025</v>
      </c>
      <c r="R15" s="47">
        <f t="shared" ref="R15:R23" si="27">Q15/$Q$23*100</f>
        <v>75.194949870033426</v>
      </c>
      <c r="T15" s="100" t="s">
        <v>5</v>
      </c>
      <c r="U15">
        <v>191</v>
      </c>
      <c r="V15">
        <v>133</v>
      </c>
      <c r="W15">
        <v>197</v>
      </c>
      <c r="X15">
        <v>122</v>
      </c>
      <c r="Y15">
        <v>183</v>
      </c>
      <c r="Z15">
        <v>173</v>
      </c>
      <c r="AA15">
        <v>166</v>
      </c>
      <c r="AB15">
        <v>182</v>
      </c>
      <c r="AC15">
        <v>179</v>
      </c>
      <c r="AD15">
        <v>189</v>
      </c>
      <c r="AE15">
        <v>150</v>
      </c>
      <c r="AF15">
        <v>160</v>
      </c>
      <c r="AG15">
        <v>2025</v>
      </c>
      <c r="AI15" s="81" t="b">
        <f t="shared" ref="AI15" si="28">EXACT(U15,E15)</f>
        <v>1</v>
      </c>
      <c r="AJ15" s="81" t="b">
        <f t="shared" ref="AJ15" si="29">EXACT(V15,F15)</f>
        <v>1</v>
      </c>
      <c r="AK15" s="81" t="b">
        <f t="shared" ref="AK15" si="30">EXACT(W15,G15)</f>
        <v>1</v>
      </c>
      <c r="AL15" s="81" t="b">
        <f t="shared" ref="AL15" si="31">EXACT(X15,H15)</f>
        <v>1</v>
      </c>
      <c r="AM15" s="81" t="b">
        <f t="shared" ref="AM15" si="32">EXACT(Y15,I15)</f>
        <v>1</v>
      </c>
      <c r="AN15" s="81" t="b">
        <f t="shared" ref="AN15" si="33">EXACT(Z15,J15)</f>
        <v>1</v>
      </c>
      <c r="AO15" s="81" t="b">
        <f t="shared" ref="AO15" si="34">EXACT(AA15,K15)</f>
        <v>1</v>
      </c>
      <c r="AP15" s="81" t="b">
        <f t="shared" ref="AP15" si="35">EXACT(AB15,L15)</f>
        <v>1</v>
      </c>
      <c r="AQ15" s="81" t="b">
        <f t="shared" ref="AQ15" si="36">EXACT(AC15,M15)</f>
        <v>1</v>
      </c>
      <c r="AR15" s="81" t="b">
        <f t="shared" ref="AR15" si="37">EXACT(AD15,N15)</f>
        <v>1</v>
      </c>
      <c r="AS15" s="81" t="b">
        <f t="shared" ref="AS15" si="38">EXACT(AE15,O15)</f>
        <v>1</v>
      </c>
    </row>
    <row r="16" spans="1:45" ht="18.75" customHeight="1" x14ac:dyDescent="0.25">
      <c r="B16" s="121"/>
      <c r="C16" s="121"/>
      <c r="D16" s="76" t="s">
        <v>6</v>
      </c>
      <c r="E16" s="43">
        <v>32</v>
      </c>
      <c r="F16" s="43">
        <v>21</v>
      </c>
      <c r="G16" s="43">
        <v>32</v>
      </c>
      <c r="H16" s="43">
        <v>16</v>
      </c>
      <c r="I16" s="43">
        <v>19</v>
      </c>
      <c r="J16" s="43">
        <v>30</v>
      </c>
      <c r="K16" s="43">
        <v>28</v>
      </c>
      <c r="L16" s="43">
        <v>25</v>
      </c>
      <c r="M16" s="43">
        <v>29</v>
      </c>
      <c r="N16" s="43">
        <v>24</v>
      </c>
      <c r="O16" s="43">
        <v>27</v>
      </c>
      <c r="P16" s="43">
        <v>20</v>
      </c>
      <c r="Q16" s="43">
        <f t="shared" si="1"/>
        <v>303</v>
      </c>
      <c r="R16" s="47">
        <f t="shared" si="27"/>
        <v>11.251392499071668</v>
      </c>
      <c r="T16" s="100" t="s">
        <v>6</v>
      </c>
      <c r="U16">
        <v>32</v>
      </c>
      <c r="V16">
        <v>21</v>
      </c>
      <c r="W16">
        <v>32</v>
      </c>
      <c r="X16">
        <v>16</v>
      </c>
      <c r="Y16">
        <v>19</v>
      </c>
      <c r="Z16">
        <v>30</v>
      </c>
      <c r="AA16">
        <v>28</v>
      </c>
      <c r="AB16">
        <v>25</v>
      </c>
      <c r="AC16">
        <v>29</v>
      </c>
      <c r="AD16">
        <v>24</v>
      </c>
      <c r="AE16">
        <v>27</v>
      </c>
      <c r="AF16">
        <v>20</v>
      </c>
      <c r="AG16">
        <v>303</v>
      </c>
      <c r="AI16" s="81" t="b">
        <f t="shared" ref="AI16:AI22" si="39">EXACT(U16,E16)</f>
        <v>1</v>
      </c>
      <c r="AJ16" s="81" t="b">
        <f t="shared" ref="AJ16:AJ22" si="40">EXACT(V16,F16)</f>
        <v>1</v>
      </c>
      <c r="AK16" s="81" t="b">
        <f t="shared" ref="AK16:AK22" si="41">EXACT(W16,G16)</f>
        <v>1</v>
      </c>
      <c r="AL16" s="81" t="b">
        <f t="shared" ref="AL16:AL22" si="42">EXACT(X16,H16)</f>
        <v>1</v>
      </c>
      <c r="AM16" s="81" t="b">
        <f t="shared" ref="AM16:AM22" si="43">EXACT(Y16,I16)</f>
        <v>1</v>
      </c>
      <c r="AN16" s="81" t="b">
        <f t="shared" ref="AN16:AN22" si="44">EXACT(Z16,J16)</f>
        <v>1</v>
      </c>
      <c r="AO16" s="81" t="b">
        <f t="shared" ref="AO16:AO22" si="45">EXACT(AA16,K16)</f>
        <v>1</v>
      </c>
      <c r="AP16" s="81" t="b">
        <f t="shared" ref="AP16:AP22" si="46">EXACT(AB16,L16)</f>
        <v>1</v>
      </c>
      <c r="AQ16" s="81" t="b">
        <f t="shared" ref="AQ16:AQ22" si="47">EXACT(AC16,M16)</f>
        <v>1</v>
      </c>
      <c r="AR16" s="81" t="b">
        <f t="shared" ref="AR16:AR22" si="48">EXACT(AD16,N16)</f>
        <v>1</v>
      </c>
      <c r="AS16" s="81" t="b">
        <f t="shared" ref="AS16:AS22" si="49">EXACT(AE16,O16)</f>
        <v>1</v>
      </c>
    </row>
    <row r="17" spans="1:45" ht="18.75" customHeight="1" x14ac:dyDescent="0.25">
      <c r="B17" s="121"/>
      <c r="C17" s="121"/>
      <c r="D17" s="76" t="s">
        <v>10</v>
      </c>
      <c r="E17" s="43">
        <v>14</v>
      </c>
      <c r="F17" s="43">
        <v>5</v>
      </c>
      <c r="G17" s="43">
        <v>10</v>
      </c>
      <c r="H17" s="43">
        <v>9</v>
      </c>
      <c r="I17" s="43">
        <v>10</v>
      </c>
      <c r="J17" s="43">
        <v>11</v>
      </c>
      <c r="K17" s="43">
        <v>8</v>
      </c>
      <c r="L17" s="43">
        <v>19</v>
      </c>
      <c r="M17" s="43">
        <v>21</v>
      </c>
      <c r="N17" s="43">
        <v>16</v>
      </c>
      <c r="O17" s="43">
        <v>11</v>
      </c>
      <c r="P17" s="43">
        <v>8</v>
      </c>
      <c r="Q17" s="43">
        <f t="shared" si="1"/>
        <v>142</v>
      </c>
      <c r="R17" s="47">
        <f t="shared" si="27"/>
        <v>5.2729298180467881</v>
      </c>
      <c r="T17" s="100" t="s">
        <v>10</v>
      </c>
      <c r="U17">
        <v>14</v>
      </c>
      <c r="V17">
        <v>5</v>
      </c>
      <c r="W17">
        <v>10</v>
      </c>
      <c r="X17">
        <v>9</v>
      </c>
      <c r="Y17">
        <v>10</v>
      </c>
      <c r="Z17">
        <v>11</v>
      </c>
      <c r="AA17">
        <v>8</v>
      </c>
      <c r="AB17">
        <v>19</v>
      </c>
      <c r="AC17">
        <v>21</v>
      </c>
      <c r="AD17">
        <v>16</v>
      </c>
      <c r="AE17">
        <v>11</v>
      </c>
      <c r="AF17">
        <v>8</v>
      </c>
      <c r="AG17">
        <v>142</v>
      </c>
      <c r="AI17" s="81" t="b">
        <f t="shared" si="39"/>
        <v>1</v>
      </c>
      <c r="AJ17" s="81" t="b">
        <f t="shared" si="40"/>
        <v>1</v>
      </c>
      <c r="AK17" s="81" t="b">
        <f t="shared" si="41"/>
        <v>1</v>
      </c>
      <c r="AL17" s="81" t="b">
        <f t="shared" si="42"/>
        <v>1</v>
      </c>
      <c r="AM17" s="81" t="b">
        <f t="shared" si="43"/>
        <v>1</v>
      </c>
      <c r="AN17" s="81" t="b">
        <f t="shared" si="44"/>
        <v>1</v>
      </c>
      <c r="AO17" s="81" t="b">
        <f t="shared" si="45"/>
        <v>1</v>
      </c>
      <c r="AP17" s="81" t="b">
        <f t="shared" si="46"/>
        <v>1</v>
      </c>
      <c r="AQ17" s="81" t="b">
        <f t="shared" si="47"/>
        <v>1</v>
      </c>
      <c r="AR17" s="81" t="b">
        <f t="shared" si="48"/>
        <v>1</v>
      </c>
      <c r="AS17" s="81" t="b">
        <f t="shared" si="49"/>
        <v>1</v>
      </c>
    </row>
    <row r="18" spans="1:45" ht="18.75" customHeight="1" x14ac:dyDescent="0.25">
      <c r="B18" s="121"/>
      <c r="C18" s="121"/>
      <c r="D18" s="76" t="s">
        <v>9</v>
      </c>
      <c r="E18" s="43">
        <v>9</v>
      </c>
      <c r="F18" s="43">
        <v>6</v>
      </c>
      <c r="G18" s="43">
        <v>10</v>
      </c>
      <c r="H18" s="43">
        <v>5</v>
      </c>
      <c r="I18" s="43">
        <v>12</v>
      </c>
      <c r="J18" s="43">
        <v>16</v>
      </c>
      <c r="K18" s="43">
        <v>16</v>
      </c>
      <c r="L18" s="43">
        <v>11</v>
      </c>
      <c r="M18" s="43">
        <v>10</v>
      </c>
      <c r="N18" s="43">
        <v>10</v>
      </c>
      <c r="O18" s="43">
        <v>16</v>
      </c>
      <c r="P18" s="43">
        <v>13</v>
      </c>
      <c r="Q18" s="43">
        <f t="shared" si="1"/>
        <v>134</v>
      </c>
      <c r="R18" s="47">
        <f t="shared" si="27"/>
        <v>4.9758633494244338</v>
      </c>
      <c r="T18" s="100" t="s">
        <v>93</v>
      </c>
      <c r="U18">
        <v>9</v>
      </c>
      <c r="V18">
        <v>6</v>
      </c>
      <c r="W18">
        <v>10</v>
      </c>
      <c r="X18">
        <v>5</v>
      </c>
      <c r="Y18">
        <v>12</v>
      </c>
      <c r="Z18">
        <v>16</v>
      </c>
      <c r="AA18">
        <v>16</v>
      </c>
      <c r="AB18">
        <v>11</v>
      </c>
      <c r="AC18">
        <v>10</v>
      </c>
      <c r="AD18">
        <v>10</v>
      </c>
      <c r="AE18">
        <v>16</v>
      </c>
      <c r="AF18">
        <v>13</v>
      </c>
      <c r="AG18">
        <v>134</v>
      </c>
      <c r="AI18" s="81" t="b">
        <f t="shared" si="39"/>
        <v>1</v>
      </c>
      <c r="AJ18" s="81" t="b">
        <f t="shared" si="40"/>
        <v>1</v>
      </c>
      <c r="AK18" s="81" t="b">
        <f t="shared" si="41"/>
        <v>1</v>
      </c>
      <c r="AL18" s="81" t="b">
        <f t="shared" si="42"/>
        <v>1</v>
      </c>
      <c r="AM18" s="81" t="b">
        <f t="shared" si="43"/>
        <v>1</v>
      </c>
      <c r="AN18" s="81" t="b">
        <f t="shared" si="44"/>
        <v>1</v>
      </c>
      <c r="AO18" s="81" t="b">
        <f t="shared" si="45"/>
        <v>1</v>
      </c>
      <c r="AP18" s="81" t="b">
        <f t="shared" si="46"/>
        <v>1</v>
      </c>
      <c r="AQ18" s="81" t="b">
        <f t="shared" si="47"/>
        <v>1</v>
      </c>
      <c r="AR18" s="81" t="b">
        <f t="shared" si="48"/>
        <v>1</v>
      </c>
      <c r="AS18" s="81" t="b">
        <f t="shared" si="49"/>
        <v>1</v>
      </c>
    </row>
    <row r="19" spans="1:45" ht="18.75" customHeight="1" x14ac:dyDescent="0.25">
      <c r="B19" s="121"/>
      <c r="C19" s="121"/>
      <c r="D19" s="76" t="s">
        <v>7</v>
      </c>
      <c r="E19" s="43">
        <v>4</v>
      </c>
      <c r="F19" s="43">
        <v>8</v>
      </c>
      <c r="G19" s="43">
        <v>9</v>
      </c>
      <c r="H19" s="43">
        <v>6</v>
      </c>
      <c r="I19" s="43">
        <v>9</v>
      </c>
      <c r="J19" s="43">
        <v>2</v>
      </c>
      <c r="K19" s="43">
        <v>11</v>
      </c>
      <c r="L19" s="43">
        <v>7</v>
      </c>
      <c r="M19" s="43">
        <v>2</v>
      </c>
      <c r="N19" s="43">
        <v>5</v>
      </c>
      <c r="O19" s="43">
        <v>3</v>
      </c>
      <c r="P19" s="43">
        <v>7</v>
      </c>
      <c r="Q19" s="43">
        <f t="shared" si="1"/>
        <v>73</v>
      </c>
      <c r="R19" s="47">
        <f t="shared" si="27"/>
        <v>2.7107315261789826</v>
      </c>
      <c r="T19" s="100" t="s">
        <v>7</v>
      </c>
      <c r="U19">
        <v>4</v>
      </c>
      <c r="V19">
        <v>8</v>
      </c>
      <c r="W19">
        <v>9</v>
      </c>
      <c r="X19">
        <v>6</v>
      </c>
      <c r="Y19">
        <v>9</v>
      </c>
      <c r="Z19">
        <v>2</v>
      </c>
      <c r="AA19">
        <v>11</v>
      </c>
      <c r="AB19">
        <v>8</v>
      </c>
      <c r="AC19">
        <v>2</v>
      </c>
      <c r="AD19">
        <v>5</v>
      </c>
      <c r="AE19">
        <v>3</v>
      </c>
      <c r="AF19">
        <v>7</v>
      </c>
      <c r="AG19">
        <v>74</v>
      </c>
      <c r="AI19" s="81" t="b">
        <f t="shared" si="39"/>
        <v>1</v>
      </c>
      <c r="AJ19" s="81" t="b">
        <f t="shared" si="40"/>
        <v>1</v>
      </c>
      <c r="AK19" s="81" t="b">
        <f t="shared" si="41"/>
        <v>1</v>
      </c>
      <c r="AL19" s="81" t="b">
        <f t="shared" si="42"/>
        <v>1</v>
      </c>
      <c r="AM19" s="81" t="b">
        <f t="shared" si="43"/>
        <v>1</v>
      </c>
      <c r="AN19" s="81" t="b">
        <f t="shared" si="44"/>
        <v>1</v>
      </c>
      <c r="AO19" s="81" t="b">
        <f t="shared" si="45"/>
        <v>1</v>
      </c>
      <c r="AP19" s="81" t="b">
        <f t="shared" si="46"/>
        <v>0</v>
      </c>
      <c r="AQ19" s="81" t="b">
        <f t="shared" si="47"/>
        <v>1</v>
      </c>
      <c r="AR19" s="81" t="b">
        <f t="shared" si="48"/>
        <v>1</v>
      </c>
      <c r="AS19" s="81" t="b">
        <f t="shared" si="49"/>
        <v>1</v>
      </c>
    </row>
    <row r="20" spans="1:45" ht="18.75" customHeight="1" x14ac:dyDescent="0.25">
      <c r="B20" s="121"/>
      <c r="C20" s="121"/>
      <c r="D20" s="76" t="s">
        <v>8</v>
      </c>
      <c r="E20" s="43">
        <v>2</v>
      </c>
      <c r="F20" s="43">
        <v>1</v>
      </c>
      <c r="G20" s="43">
        <v>1</v>
      </c>
      <c r="H20" s="43">
        <v>0</v>
      </c>
      <c r="I20" s="43">
        <v>1</v>
      </c>
      <c r="J20" s="43">
        <v>1</v>
      </c>
      <c r="K20" s="43">
        <v>2</v>
      </c>
      <c r="L20" s="43">
        <v>1</v>
      </c>
      <c r="M20" s="43">
        <v>0</v>
      </c>
      <c r="N20" s="43">
        <v>0</v>
      </c>
      <c r="O20" s="43">
        <v>0</v>
      </c>
      <c r="P20" s="43">
        <v>1</v>
      </c>
      <c r="Q20" s="43">
        <f t="shared" si="1"/>
        <v>10</v>
      </c>
      <c r="R20" s="47">
        <f t="shared" si="27"/>
        <v>0.37133308577794283</v>
      </c>
      <c r="T20" s="100" t="s">
        <v>8</v>
      </c>
      <c r="U20">
        <v>2</v>
      </c>
      <c r="V20">
        <v>1</v>
      </c>
      <c r="W20">
        <v>1</v>
      </c>
      <c r="X20">
        <v>0</v>
      </c>
      <c r="Y20">
        <v>1</v>
      </c>
      <c r="Z20">
        <v>1</v>
      </c>
      <c r="AA20">
        <v>2</v>
      </c>
      <c r="AB20">
        <v>1</v>
      </c>
      <c r="AC20">
        <v>0</v>
      </c>
      <c r="AD20">
        <v>0</v>
      </c>
      <c r="AE20">
        <v>0</v>
      </c>
      <c r="AF20">
        <v>1</v>
      </c>
      <c r="AG20">
        <v>10</v>
      </c>
      <c r="AI20" s="81" t="b">
        <f t="shared" si="39"/>
        <v>1</v>
      </c>
      <c r="AJ20" s="81" t="b">
        <f t="shared" si="40"/>
        <v>1</v>
      </c>
      <c r="AK20" s="81" t="b">
        <f t="shared" si="41"/>
        <v>1</v>
      </c>
      <c r="AL20" s="81" t="b">
        <f t="shared" si="42"/>
        <v>1</v>
      </c>
      <c r="AM20" s="81" t="b">
        <f t="shared" si="43"/>
        <v>1</v>
      </c>
      <c r="AN20" s="81" t="b">
        <f t="shared" si="44"/>
        <v>1</v>
      </c>
      <c r="AO20" s="81" t="b">
        <f t="shared" si="45"/>
        <v>1</v>
      </c>
      <c r="AP20" s="81" t="b">
        <f t="shared" si="46"/>
        <v>1</v>
      </c>
      <c r="AQ20" s="81" t="b">
        <f t="shared" si="47"/>
        <v>1</v>
      </c>
      <c r="AR20" s="81" t="b">
        <f t="shared" si="48"/>
        <v>1</v>
      </c>
      <c r="AS20" s="81" t="b">
        <f t="shared" si="49"/>
        <v>1</v>
      </c>
    </row>
    <row r="21" spans="1:45" ht="27.75" customHeight="1" x14ac:dyDescent="0.25">
      <c r="B21" s="121"/>
      <c r="C21" s="121"/>
      <c r="D21" s="76" t="s">
        <v>11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1</v>
      </c>
      <c r="K21" s="43">
        <v>0</v>
      </c>
      <c r="L21" s="43">
        <v>0</v>
      </c>
      <c r="M21" s="43">
        <v>0</v>
      </c>
      <c r="N21" s="43">
        <v>0</v>
      </c>
      <c r="O21" s="43">
        <v>2</v>
      </c>
      <c r="P21" s="43">
        <v>1</v>
      </c>
      <c r="Q21" s="43">
        <f t="shared" si="1"/>
        <v>4</v>
      </c>
      <c r="R21" s="47">
        <f t="shared" si="27"/>
        <v>0.14853323431117713</v>
      </c>
      <c r="T21" s="100" t="s">
        <v>11</v>
      </c>
      <c r="U21">
        <v>0</v>
      </c>
      <c r="V21">
        <v>0</v>
      </c>
      <c r="W21">
        <v>0</v>
      </c>
      <c r="X21">
        <v>0</v>
      </c>
      <c r="Y21">
        <v>0</v>
      </c>
      <c r="Z21">
        <v>1</v>
      </c>
      <c r="AA21">
        <v>0</v>
      </c>
      <c r="AB21">
        <v>0</v>
      </c>
      <c r="AC21">
        <v>0</v>
      </c>
      <c r="AD21">
        <v>0</v>
      </c>
      <c r="AE21">
        <v>2</v>
      </c>
      <c r="AF21">
        <v>1</v>
      </c>
      <c r="AG21">
        <v>4</v>
      </c>
      <c r="AI21" s="81" t="b">
        <f t="shared" si="39"/>
        <v>1</v>
      </c>
      <c r="AJ21" s="81" t="b">
        <f t="shared" si="40"/>
        <v>1</v>
      </c>
      <c r="AK21" s="81" t="b">
        <f t="shared" si="41"/>
        <v>1</v>
      </c>
      <c r="AL21" s="81" t="b">
        <f t="shared" si="42"/>
        <v>1</v>
      </c>
      <c r="AM21" s="81" t="b">
        <f t="shared" si="43"/>
        <v>1</v>
      </c>
      <c r="AN21" s="81" t="b">
        <f t="shared" si="44"/>
        <v>1</v>
      </c>
      <c r="AO21" s="81" t="b">
        <f t="shared" si="45"/>
        <v>1</v>
      </c>
      <c r="AP21" s="81" t="b">
        <f t="shared" si="46"/>
        <v>1</v>
      </c>
      <c r="AQ21" s="81" t="b">
        <f t="shared" si="47"/>
        <v>1</v>
      </c>
      <c r="AR21" s="81" t="b">
        <f t="shared" si="48"/>
        <v>1</v>
      </c>
      <c r="AS21" s="81" t="b">
        <f t="shared" si="49"/>
        <v>1</v>
      </c>
    </row>
    <row r="22" spans="1:45" ht="27.75" customHeight="1" x14ac:dyDescent="0.25">
      <c r="B22" s="121"/>
      <c r="C22" s="121"/>
      <c r="D22" s="76" t="s">
        <v>50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1</v>
      </c>
      <c r="K22" s="43">
        <v>0</v>
      </c>
      <c r="L22" s="43">
        <v>0</v>
      </c>
      <c r="M22" s="43">
        <v>0</v>
      </c>
      <c r="N22" s="43">
        <v>0</v>
      </c>
      <c r="O22" s="43">
        <v>1</v>
      </c>
      <c r="P22" s="43">
        <v>0</v>
      </c>
      <c r="Q22" s="43">
        <f t="shared" ref="Q22" si="50">SUM(E22:P22)</f>
        <v>2</v>
      </c>
      <c r="R22" s="47">
        <f t="shared" si="27"/>
        <v>7.4266617155588563E-2</v>
      </c>
      <c r="T22" s="100" t="s">
        <v>50</v>
      </c>
      <c r="U22">
        <v>0</v>
      </c>
      <c r="V22">
        <v>0</v>
      </c>
      <c r="W22">
        <v>0</v>
      </c>
      <c r="X22">
        <v>0</v>
      </c>
      <c r="Y22">
        <v>0</v>
      </c>
      <c r="Z22">
        <v>1</v>
      </c>
      <c r="AA22">
        <v>0</v>
      </c>
      <c r="AB22">
        <v>0</v>
      </c>
      <c r="AC22">
        <v>0</v>
      </c>
      <c r="AD22">
        <v>0</v>
      </c>
      <c r="AE22">
        <v>1</v>
      </c>
      <c r="AF22">
        <v>0</v>
      </c>
      <c r="AG22">
        <v>2</v>
      </c>
      <c r="AI22" s="81" t="b">
        <f t="shared" si="39"/>
        <v>1</v>
      </c>
      <c r="AJ22" s="81" t="b">
        <f t="shared" si="40"/>
        <v>1</v>
      </c>
      <c r="AK22" s="81" t="b">
        <f t="shared" si="41"/>
        <v>1</v>
      </c>
      <c r="AL22" s="81" t="b">
        <f t="shared" si="42"/>
        <v>1</v>
      </c>
      <c r="AM22" s="81" t="b">
        <f t="shared" si="43"/>
        <v>1</v>
      </c>
      <c r="AN22" s="81" t="b">
        <f t="shared" si="44"/>
        <v>1</v>
      </c>
      <c r="AO22" s="81" t="b">
        <f t="shared" si="45"/>
        <v>1</v>
      </c>
      <c r="AP22" s="81" t="b">
        <f t="shared" si="46"/>
        <v>1</v>
      </c>
      <c r="AQ22" s="81" t="b">
        <f t="shared" si="47"/>
        <v>1</v>
      </c>
      <c r="AR22" s="81" t="b">
        <f t="shared" si="48"/>
        <v>1</v>
      </c>
      <c r="AS22" s="81" t="b">
        <f t="shared" si="49"/>
        <v>1</v>
      </c>
    </row>
    <row r="23" spans="1:45" s="58" customFormat="1" ht="18.75" customHeight="1" x14ac:dyDescent="0.25">
      <c r="B23" s="122"/>
      <c r="C23" s="122"/>
      <c r="D23" s="86" t="s">
        <v>59</v>
      </c>
      <c r="E23" s="88">
        <f>SUM(E15:E22)</f>
        <v>252</v>
      </c>
      <c r="F23" s="88">
        <f t="shared" ref="F23:P23" si="51">SUM(F15:F22)</f>
        <v>174</v>
      </c>
      <c r="G23" s="88">
        <f t="shared" si="51"/>
        <v>259</v>
      </c>
      <c r="H23" s="88">
        <f t="shared" si="51"/>
        <v>158</v>
      </c>
      <c r="I23" s="88">
        <f t="shared" si="51"/>
        <v>234</v>
      </c>
      <c r="J23" s="88">
        <f t="shared" si="51"/>
        <v>235</v>
      </c>
      <c r="K23" s="88">
        <f t="shared" si="51"/>
        <v>231</v>
      </c>
      <c r="L23" s="88">
        <f t="shared" si="51"/>
        <v>245</v>
      </c>
      <c r="M23" s="88">
        <f t="shared" si="51"/>
        <v>241</v>
      </c>
      <c r="N23" s="88">
        <f t="shared" si="51"/>
        <v>244</v>
      </c>
      <c r="O23" s="88">
        <f t="shared" si="51"/>
        <v>210</v>
      </c>
      <c r="P23" s="88">
        <f t="shared" si="51"/>
        <v>210</v>
      </c>
      <c r="Q23" s="89">
        <f t="shared" si="1"/>
        <v>2693</v>
      </c>
      <c r="R23" s="87">
        <f t="shared" si="27"/>
        <v>100</v>
      </c>
    </row>
    <row r="24" spans="1:45" s="58" customFormat="1" ht="18.75" customHeight="1" x14ac:dyDescent="0.25">
      <c r="B24" s="115">
        <v>5</v>
      </c>
      <c r="C24" s="115" t="s">
        <v>47</v>
      </c>
      <c r="D24" s="76" t="s">
        <v>5</v>
      </c>
      <c r="E24" s="43">
        <v>188</v>
      </c>
      <c r="F24" s="43">
        <v>175</v>
      </c>
      <c r="G24" s="43">
        <v>183</v>
      </c>
      <c r="H24" s="43">
        <v>147</v>
      </c>
      <c r="I24" s="43">
        <v>223</v>
      </c>
      <c r="J24" s="43">
        <v>189</v>
      </c>
      <c r="K24" s="43">
        <v>187</v>
      </c>
      <c r="L24" s="43">
        <v>227</v>
      </c>
      <c r="M24" s="43">
        <v>188</v>
      </c>
      <c r="N24" s="43">
        <v>187</v>
      </c>
      <c r="O24" s="43">
        <v>165</v>
      </c>
      <c r="P24" s="43">
        <v>159</v>
      </c>
      <c r="Q24" s="43">
        <f t="shared" si="1"/>
        <v>2218</v>
      </c>
      <c r="R24" s="47">
        <f t="shared" ref="R24:R29" si="52">Q24/$Q$29*100</f>
        <v>96.644880174291941</v>
      </c>
      <c r="S24" s="47"/>
      <c r="U24">
        <v>188</v>
      </c>
      <c r="V24">
        <v>175</v>
      </c>
      <c r="W24">
        <v>183</v>
      </c>
      <c r="X24">
        <v>147</v>
      </c>
      <c r="Y24">
        <v>223</v>
      </c>
      <c r="Z24">
        <v>189</v>
      </c>
      <c r="AA24">
        <v>187</v>
      </c>
      <c r="AB24">
        <v>227</v>
      </c>
      <c r="AC24">
        <v>188</v>
      </c>
      <c r="AD24">
        <v>187</v>
      </c>
      <c r="AE24">
        <v>165</v>
      </c>
      <c r="AF24">
        <v>159</v>
      </c>
      <c r="AG24">
        <v>2218</v>
      </c>
      <c r="AI24" s="81" t="b">
        <f t="shared" ref="AI24" si="53">EXACT(U24,E24)</f>
        <v>1</v>
      </c>
      <c r="AJ24" s="81" t="b">
        <f t="shared" ref="AJ24" si="54">EXACT(V24,F24)</f>
        <v>1</v>
      </c>
      <c r="AK24" s="81" t="b">
        <f t="shared" ref="AK24" si="55">EXACT(W24,G24)</f>
        <v>1</v>
      </c>
      <c r="AL24" s="81" t="b">
        <f t="shared" ref="AL24" si="56">EXACT(X24,H24)</f>
        <v>1</v>
      </c>
      <c r="AM24" s="81" t="b">
        <f t="shared" ref="AM24" si="57">EXACT(Y24,I24)</f>
        <v>1</v>
      </c>
      <c r="AN24" s="81" t="b">
        <f t="shared" ref="AN24" si="58">EXACT(Z24,J24)</f>
        <v>1</v>
      </c>
      <c r="AO24" s="81" t="b">
        <f t="shared" ref="AO24" si="59">EXACT(AA24,K24)</f>
        <v>1</v>
      </c>
      <c r="AP24" s="81" t="b">
        <f t="shared" ref="AP24" si="60">EXACT(AB24,L24)</f>
        <v>1</v>
      </c>
      <c r="AQ24" s="81" t="b">
        <f t="shared" ref="AQ24" si="61">EXACT(AC24,M24)</f>
        <v>1</v>
      </c>
      <c r="AR24" s="81" t="b">
        <f t="shared" ref="AR24" si="62">EXACT(AD24,N24)</f>
        <v>1</v>
      </c>
      <c r="AS24" s="81" t="b">
        <f t="shared" ref="AS24" si="63">EXACT(AE24,O24)</f>
        <v>1</v>
      </c>
    </row>
    <row r="25" spans="1:45" s="58" customFormat="1" ht="18.75" customHeight="1" x14ac:dyDescent="0.25">
      <c r="B25" s="116"/>
      <c r="C25" s="116"/>
      <c r="D25" s="76" t="s">
        <v>9</v>
      </c>
      <c r="E25" s="43">
        <v>3</v>
      </c>
      <c r="F25" s="43">
        <v>1</v>
      </c>
      <c r="G25" s="43">
        <v>2</v>
      </c>
      <c r="H25" s="43">
        <v>1</v>
      </c>
      <c r="I25" s="43">
        <v>1</v>
      </c>
      <c r="J25" s="43">
        <v>5</v>
      </c>
      <c r="K25" s="43">
        <v>10</v>
      </c>
      <c r="L25" s="43">
        <v>2</v>
      </c>
      <c r="M25" s="43">
        <v>2</v>
      </c>
      <c r="N25" s="43">
        <v>3</v>
      </c>
      <c r="O25" s="43">
        <v>2</v>
      </c>
      <c r="P25" s="43">
        <v>3</v>
      </c>
      <c r="Q25" s="43">
        <f t="shared" si="1"/>
        <v>35</v>
      </c>
      <c r="R25" s="47">
        <f t="shared" si="52"/>
        <v>1.5250544662309369</v>
      </c>
      <c r="S25" s="47"/>
      <c r="U25">
        <v>3</v>
      </c>
      <c r="V25">
        <v>1</v>
      </c>
      <c r="W25">
        <v>2</v>
      </c>
      <c r="X25">
        <v>1</v>
      </c>
      <c r="Y25">
        <v>1</v>
      </c>
      <c r="Z25">
        <v>5</v>
      </c>
      <c r="AA25">
        <v>10</v>
      </c>
      <c r="AB25">
        <v>2</v>
      </c>
      <c r="AC25">
        <v>2</v>
      </c>
      <c r="AD25">
        <v>3</v>
      </c>
      <c r="AE25">
        <v>2</v>
      </c>
      <c r="AF25">
        <v>3</v>
      </c>
      <c r="AG25">
        <v>35</v>
      </c>
      <c r="AI25" s="81" t="b">
        <f t="shared" ref="AI25:AI28" si="64">EXACT(U25,E25)</f>
        <v>1</v>
      </c>
      <c r="AJ25" s="81" t="b">
        <f t="shared" ref="AJ25:AJ28" si="65">EXACT(V25,F25)</f>
        <v>1</v>
      </c>
      <c r="AK25" s="81" t="b">
        <f t="shared" ref="AK25:AK28" si="66">EXACT(W25,G25)</f>
        <v>1</v>
      </c>
      <c r="AL25" s="81" t="b">
        <f t="shared" ref="AL25:AL28" si="67">EXACT(X25,H25)</f>
        <v>1</v>
      </c>
      <c r="AM25" s="81" t="b">
        <f t="shared" ref="AM25:AM28" si="68">EXACT(Y25,I25)</f>
        <v>1</v>
      </c>
      <c r="AN25" s="81" t="b">
        <f t="shared" ref="AN25:AN28" si="69">EXACT(Z25,J25)</f>
        <v>1</v>
      </c>
      <c r="AO25" s="81" t="b">
        <f t="shared" ref="AO25:AO28" si="70">EXACT(AA25,K25)</f>
        <v>1</v>
      </c>
      <c r="AP25" s="81" t="b">
        <f t="shared" ref="AP25:AP28" si="71">EXACT(AB25,L25)</f>
        <v>1</v>
      </c>
      <c r="AQ25" s="81" t="b">
        <f t="shared" ref="AQ25:AQ28" si="72">EXACT(AC25,M25)</f>
        <v>1</v>
      </c>
      <c r="AR25" s="81" t="b">
        <f t="shared" ref="AR25:AR28" si="73">EXACT(AD25,N25)</f>
        <v>1</v>
      </c>
      <c r="AS25" s="81" t="b">
        <f t="shared" ref="AS25:AS28" si="74">EXACT(AE25,O25)</f>
        <v>1</v>
      </c>
    </row>
    <row r="26" spans="1:45" s="58" customFormat="1" ht="18.75" customHeight="1" x14ac:dyDescent="0.25">
      <c r="B26" s="116"/>
      <c r="C26" s="116"/>
      <c r="D26" s="76" t="s">
        <v>6</v>
      </c>
      <c r="E26" s="43">
        <v>2</v>
      </c>
      <c r="F26" s="43">
        <v>4</v>
      </c>
      <c r="G26" s="43">
        <v>1</v>
      </c>
      <c r="H26" s="43">
        <v>2</v>
      </c>
      <c r="I26" s="43">
        <v>3</v>
      </c>
      <c r="J26" s="43">
        <v>0</v>
      </c>
      <c r="K26" s="43">
        <v>2</v>
      </c>
      <c r="L26" s="43">
        <v>4</v>
      </c>
      <c r="M26" s="43">
        <v>5</v>
      </c>
      <c r="N26" s="43">
        <v>2</v>
      </c>
      <c r="O26" s="43">
        <v>1</v>
      </c>
      <c r="P26" s="43">
        <v>3</v>
      </c>
      <c r="Q26" s="43">
        <f t="shared" si="1"/>
        <v>29</v>
      </c>
      <c r="R26" s="47">
        <f t="shared" si="52"/>
        <v>1.2636165577342049</v>
      </c>
      <c r="S26" s="47"/>
      <c r="U26">
        <v>2</v>
      </c>
      <c r="V26">
        <v>4</v>
      </c>
      <c r="W26">
        <v>1</v>
      </c>
      <c r="X26">
        <v>2</v>
      </c>
      <c r="Y26">
        <v>3</v>
      </c>
      <c r="Z26"/>
      <c r="AA26">
        <v>2</v>
      </c>
      <c r="AB26">
        <v>4</v>
      </c>
      <c r="AC26">
        <v>5</v>
      </c>
      <c r="AD26">
        <v>2</v>
      </c>
      <c r="AE26">
        <v>1</v>
      </c>
      <c r="AF26">
        <v>3</v>
      </c>
      <c r="AG26">
        <v>29</v>
      </c>
      <c r="AI26" s="81" t="b">
        <f t="shared" si="64"/>
        <v>1</v>
      </c>
      <c r="AJ26" s="81" t="b">
        <f t="shared" si="65"/>
        <v>1</v>
      </c>
      <c r="AK26" s="81" t="b">
        <f t="shared" si="66"/>
        <v>1</v>
      </c>
      <c r="AL26" s="81" t="b">
        <f t="shared" si="67"/>
        <v>1</v>
      </c>
      <c r="AM26" s="81" t="b">
        <f t="shared" si="68"/>
        <v>1</v>
      </c>
      <c r="AN26" s="81" t="b">
        <f t="shared" si="69"/>
        <v>0</v>
      </c>
      <c r="AO26" s="81" t="b">
        <f t="shared" si="70"/>
        <v>1</v>
      </c>
      <c r="AP26" s="81" t="b">
        <f t="shared" si="71"/>
        <v>1</v>
      </c>
      <c r="AQ26" s="81" t="b">
        <f t="shared" si="72"/>
        <v>1</v>
      </c>
      <c r="AR26" s="81" t="b">
        <f t="shared" si="73"/>
        <v>1</v>
      </c>
      <c r="AS26" s="81" t="b">
        <f t="shared" si="74"/>
        <v>1</v>
      </c>
    </row>
    <row r="27" spans="1:45" s="58" customFormat="1" ht="18.75" customHeight="1" x14ac:dyDescent="0.25">
      <c r="B27" s="116"/>
      <c r="C27" s="116"/>
      <c r="D27" s="76" t="s">
        <v>10</v>
      </c>
      <c r="E27" s="43">
        <v>1</v>
      </c>
      <c r="F27" s="43">
        <v>1</v>
      </c>
      <c r="G27" s="43">
        <v>0</v>
      </c>
      <c r="H27" s="43">
        <v>0</v>
      </c>
      <c r="I27" s="43">
        <v>0</v>
      </c>
      <c r="J27" s="43">
        <v>1</v>
      </c>
      <c r="K27" s="43">
        <v>0</v>
      </c>
      <c r="L27" s="43">
        <v>1</v>
      </c>
      <c r="M27" s="43">
        <v>0</v>
      </c>
      <c r="N27" s="43">
        <v>1</v>
      </c>
      <c r="O27" s="43">
        <v>2</v>
      </c>
      <c r="P27" s="43">
        <v>2</v>
      </c>
      <c r="Q27" s="43">
        <f t="shared" si="1"/>
        <v>9</v>
      </c>
      <c r="R27" s="47">
        <f t="shared" si="52"/>
        <v>0.39215686274509803</v>
      </c>
      <c r="S27" s="47"/>
      <c r="U27">
        <v>1</v>
      </c>
      <c r="V27">
        <v>1</v>
      </c>
      <c r="W27">
        <v>0</v>
      </c>
      <c r="X27">
        <v>0</v>
      </c>
      <c r="Y27">
        <v>0</v>
      </c>
      <c r="Z27">
        <v>1</v>
      </c>
      <c r="AA27">
        <v>0</v>
      </c>
      <c r="AB27">
        <v>1</v>
      </c>
      <c r="AC27">
        <v>0</v>
      </c>
      <c r="AD27">
        <v>1</v>
      </c>
      <c r="AE27">
        <v>2</v>
      </c>
      <c r="AF27">
        <v>2</v>
      </c>
      <c r="AG27">
        <v>9</v>
      </c>
      <c r="AI27" s="81" t="b">
        <f t="shared" si="64"/>
        <v>1</v>
      </c>
      <c r="AJ27" s="81" t="b">
        <f t="shared" si="65"/>
        <v>1</v>
      </c>
      <c r="AK27" s="81" t="b">
        <f t="shared" si="66"/>
        <v>1</v>
      </c>
      <c r="AL27" s="81" t="b">
        <f t="shared" si="67"/>
        <v>1</v>
      </c>
      <c r="AM27" s="81" t="b">
        <f t="shared" si="68"/>
        <v>1</v>
      </c>
      <c r="AN27" s="81" t="b">
        <f t="shared" si="69"/>
        <v>1</v>
      </c>
      <c r="AO27" s="81" t="b">
        <f t="shared" si="70"/>
        <v>1</v>
      </c>
      <c r="AP27" s="81" t="b">
        <f t="shared" si="71"/>
        <v>1</v>
      </c>
      <c r="AQ27" s="81" t="b">
        <f t="shared" si="72"/>
        <v>1</v>
      </c>
      <c r="AR27" s="81" t="b">
        <f t="shared" si="73"/>
        <v>1</v>
      </c>
      <c r="AS27" s="81" t="b">
        <f t="shared" si="74"/>
        <v>1</v>
      </c>
    </row>
    <row r="28" spans="1:45" s="58" customFormat="1" ht="18.75" customHeight="1" x14ac:dyDescent="0.25">
      <c r="B28" s="116"/>
      <c r="C28" s="116"/>
      <c r="D28" s="76" t="s">
        <v>7</v>
      </c>
      <c r="E28" s="43">
        <v>0</v>
      </c>
      <c r="F28" s="43">
        <v>1</v>
      </c>
      <c r="G28" s="43">
        <v>1</v>
      </c>
      <c r="H28" s="43">
        <v>0</v>
      </c>
      <c r="I28" s="43">
        <v>0</v>
      </c>
      <c r="J28" s="43">
        <v>0</v>
      </c>
      <c r="K28" s="43">
        <v>1</v>
      </c>
      <c r="L28" s="43">
        <v>0</v>
      </c>
      <c r="M28" s="43">
        <v>1</v>
      </c>
      <c r="N28" s="43">
        <v>0</v>
      </c>
      <c r="O28" s="43">
        <v>0</v>
      </c>
      <c r="P28" s="43">
        <v>0</v>
      </c>
      <c r="Q28" s="43">
        <f t="shared" si="1"/>
        <v>4</v>
      </c>
      <c r="R28" s="47">
        <f t="shared" si="52"/>
        <v>0.17429193899782133</v>
      </c>
      <c r="S28" s="47"/>
      <c r="U28">
        <v>0</v>
      </c>
      <c r="V28">
        <v>1</v>
      </c>
      <c r="W28">
        <v>1</v>
      </c>
      <c r="X28">
        <v>0</v>
      </c>
      <c r="Y28">
        <v>0</v>
      </c>
      <c r="Z28">
        <v>0</v>
      </c>
      <c r="AA28">
        <v>1</v>
      </c>
      <c r="AB28">
        <v>0</v>
      </c>
      <c r="AC28">
        <v>1</v>
      </c>
      <c r="AD28">
        <v>0</v>
      </c>
      <c r="AE28">
        <v>0</v>
      </c>
      <c r="AF28">
        <v>0</v>
      </c>
      <c r="AG28">
        <v>4</v>
      </c>
      <c r="AI28" s="81" t="b">
        <f t="shared" si="64"/>
        <v>1</v>
      </c>
      <c r="AJ28" s="81" t="b">
        <f t="shared" si="65"/>
        <v>1</v>
      </c>
      <c r="AK28" s="81" t="b">
        <f t="shared" si="66"/>
        <v>1</v>
      </c>
      <c r="AL28" s="81" t="b">
        <f t="shared" si="67"/>
        <v>1</v>
      </c>
      <c r="AM28" s="81" t="b">
        <f t="shared" si="68"/>
        <v>1</v>
      </c>
      <c r="AN28" s="81" t="b">
        <f t="shared" si="69"/>
        <v>1</v>
      </c>
      <c r="AO28" s="81" t="b">
        <f t="shared" si="70"/>
        <v>1</v>
      </c>
      <c r="AP28" s="81" t="b">
        <f t="shared" si="71"/>
        <v>1</v>
      </c>
      <c r="AQ28" s="81" t="b">
        <f t="shared" si="72"/>
        <v>1</v>
      </c>
      <c r="AR28" s="81" t="b">
        <f t="shared" si="73"/>
        <v>1</v>
      </c>
      <c r="AS28" s="81" t="b">
        <f t="shared" si="74"/>
        <v>1</v>
      </c>
    </row>
    <row r="29" spans="1:45" s="58" customFormat="1" ht="18.75" customHeight="1" x14ac:dyDescent="0.25">
      <c r="B29" s="117"/>
      <c r="C29" s="117"/>
      <c r="D29" s="86" t="s">
        <v>59</v>
      </c>
      <c r="E29" s="88">
        <f t="shared" ref="E29:P29" si="75">SUM(E24:E28)</f>
        <v>194</v>
      </c>
      <c r="F29" s="88">
        <f t="shared" si="75"/>
        <v>182</v>
      </c>
      <c r="G29" s="88">
        <f t="shared" si="75"/>
        <v>187</v>
      </c>
      <c r="H29" s="88">
        <f t="shared" si="75"/>
        <v>150</v>
      </c>
      <c r="I29" s="88">
        <f t="shared" si="75"/>
        <v>227</v>
      </c>
      <c r="J29" s="88">
        <f t="shared" si="75"/>
        <v>195</v>
      </c>
      <c r="K29" s="88">
        <f t="shared" si="75"/>
        <v>200</v>
      </c>
      <c r="L29" s="88">
        <f t="shared" si="75"/>
        <v>234</v>
      </c>
      <c r="M29" s="88">
        <f t="shared" si="75"/>
        <v>196</v>
      </c>
      <c r="N29" s="88">
        <f t="shared" si="75"/>
        <v>193</v>
      </c>
      <c r="O29" s="88">
        <f t="shared" si="75"/>
        <v>170</v>
      </c>
      <c r="P29" s="88">
        <f t="shared" si="75"/>
        <v>167</v>
      </c>
      <c r="Q29" s="89">
        <f t="shared" si="1"/>
        <v>2295</v>
      </c>
      <c r="R29" s="87">
        <f t="shared" si="52"/>
        <v>100</v>
      </c>
    </row>
    <row r="30" spans="1:45" s="83" customFormat="1" ht="18.75" customHeight="1" x14ac:dyDescent="0.25">
      <c r="A30" s="58"/>
      <c r="B30" s="118">
        <v>6</v>
      </c>
      <c r="C30" s="118" t="s">
        <v>106</v>
      </c>
      <c r="D30" s="84" t="s">
        <v>5</v>
      </c>
      <c r="E30" s="61">
        <f t="shared" ref="E30:P30" si="76">+E24+E15+E14+E13+E5</f>
        <v>1736</v>
      </c>
      <c r="F30" s="61">
        <f t="shared" si="76"/>
        <v>1691</v>
      </c>
      <c r="G30" s="61">
        <f t="shared" si="76"/>
        <v>1863</v>
      </c>
      <c r="H30" s="61">
        <f t="shared" si="76"/>
        <v>1408</v>
      </c>
      <c r="I30" s="61">
        <f t="shared" si="76"/>
        <v>1845</v>
      </c>
      <c r="J30" s="61">
        <f t="shared" si="76"/>
        <v>1674</v>
      </c>
      <c r="K30" s="61">
        <f t="shared" si="76"/>
        <v>1691</v>
      </c>
      <c r="L30" s="61">
        <f t="shared" si="76"/>
        <v>1929</v>
      </c>
      <c r="M30" s="61">
        <f t="shared" si="76"/>
        <v>1892</v>
      </c>
      <c r="N30" s="61">
        <f t="shared" si="76"/>
        <v>1836</v>
      </c>
      <c r="O30" s="61">
        <f t="shared" si="76"/>
        <v>1752</v>
      </c>
      <c r="P30" s="61">
        <f t="shared" si="76"/>
        <v>1484</v>
      </c>
      <c r="Q30" s="61">
        <f>SUM(E30:P30)</f>
        <v>20801</v>
      </c>
      <c r="R30" s="48">
        <f>Q30/$Q$38*100</f>
        <v>92.799464644211454</v>
      </c>
    </row>
    <row r="31" spans="1:45" s="83" customFormat="1" ht="18.75" customHeight="1" x14ac:dyDescent="0.25">
      <c r="A31" s="58"/>
      <c r="B31" s="119"/>
      <c r="C31" s="119"/>
      <c r="D31" s="84" t="s">
        <v>6</v>
      </c>
      <c r="E31" s="61">
        <f t="shared" ref="E31:P31" si="77">+E26+E16+E6</f>
        <v>62</v>
      </c>
      <c r="F31" s="61">
        <f t="shared" si="77"/>
        <v>49</v>
      </c>
      <c r="G31" s="61">
        <f t="shared" si="77"/>
        <v>79</v>
      </c>
      <c r="H31" s="61">
        <f t="shared" si="77"/>
        <v>44</v>
      </c>
      <c r="I31" s="61">
        <f t="shared" si="77"/>
        <v>53</v>
      </c>
      <c r="J31" s="61">
        <f t="shared" si="77"/>
        <v>55</v>
      </c>
      <c r="K31" s="61">
        <f t="shared" si="77"/>
        <v>55</v>
      </c>
      <c r="L31" s="61">
        <f t="shared" si="77"/>
        <v>55</v>
      </c>
      <c r="M31" s="61">
        <f t="shared" si="77"/>
        <v>59</v>
      </c>
      <c r="N31" s="61">
        <f t="shared" si="77"/>
        <v>53</v>
      </c>
      <c r="O31" s="61">
        <f t="shared" si="77"/>
        <v>65</v>
      </c>
      <c r="P31" s="61">
        <f t="shared" si="77"/>
        <v>55</v>
      </c>
      <c r="Q31" s="61">
        <f t="shared" ref="Q31:Q37" si="78">SUM(E31:P31)</f>
        <v>684</v>
      </c>
      <c r="R31" s="48">
        <f t="shared" ref="R31:R38" si="79">Q31/$Q$38*100</f>
        <v>3.0515279946464422</v>
      </c>
    </row>
    <row r="32" spans="1:45" ht="18.75" customHeight="1" x14ac:dyDescent="0.25">
      <c r="A32" s="58"/>
      <c r="B32" s="119"/>
      <c r="C32" s="119"/>
      <c r="D32" s="84" t="s">
        <v>7</v>
      </c>
      <c r="E32" s="61">
        <f t="shared" ref="E32:P32" si="80">+E28+E19+E7</f>
        <v>31</v>
      </c>
      <c r="F32" s="61">
        <f t="shared" si="80"/>
        <v>32</v>
      </c>
      <c r="G32" s="61">
        <f t="shared" si="80"/>
        <v>32</v>
      </c>
      <c r="H32" s="61">
        <f t="shared" si="80"/>
        <v>33</v>
      </c>
      <c r="I32" s="61">
        <f t="shared" si="80"/>
        <v>60</v>
      </c>
      <c r="J32" s="61">
        <f t="shared" si="80"/>
        <v>41</v>
      </c>
      <c r="K32" s="61">
        <f t="shared" si="80"/>
        <v>47</v>
      </c>
      <c r="L32" s="61">
        <f t="shared" si="80"/>
        <v>33</v>
      </c>
      <c r="M32" s="61">
        <f t="shared" si="80"/>
        <v>26</v>
      </c>
      <c r="N32" s="61">
        <f t="shared" si="80"/>
        <v>29</v>
      </c>
      <c r="O32" s="61">
        <f t="shared" si="80"/>
        <v>25</v>
      </c>
      <c r="P32" s="61">
        <f t="shared" si="80"/>
        <v>28</v>
      </c>
      <c r="Q32" s="61">
        <f t="shared" si="78"/>
        <v>417</v>
      </c>
      <c r="R32" s="48">
        <f t="shared" si="79"/>
        <v>1.8603613651572606</v>
      </c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</row>
    <row r="33" spans="1:45" ht="18.75" customHeight="1" x14ac:dyDescent="0.25">
      <c r="A33" s="58"/>
      <c r="B33" s="119"/>
      <c r="C33" s="119"/>
      <c r="D33" s="84" t="s">
        <v>10</v>
      </c>
      <c r="E33" s="61">
        <f t="shared" ref="E33:P33" si="81">+E27+E17+E9</f>
        <v>17</v>
      </c>
      <c r="F33" s="61">
        <f t="shared" si="81"/>
        <v>11</v>
      </c>
      <c r="G33" s="61">
        <f t="shared" si="81"/>
        <v>12</v>
      </c>
      <c r="H33" s="61">
        <f t="shared" si="81"/>
        <v>12</v>
      </c>
      <c r="I33" s="61">
        <f t="shared" si="81"/>
        <v>13</v>
      </c>
      <c r="J33" s="61">
        <f t="shared" si="81"/>
        <v>16</v>
      </c>
      <c r="K33" s="61">
        <f t="shared" si="81"/>
        <v>14</v>
      </c>
      <c r="L33" s="61">
        <f t="shared" si="81"/>
        <v>25</v>
      </c>
      <c r="M33" s="61">
        <f t="shared" si="81"/>
        <v>30</v>
      </c>
      <c r="N33" s="61">
        <f t="shared" si="81"/>
        <v>23</v>
      </c>
      <c r="O33" s="61">
        <f t="shared" si="81"/>
        <v>24</v>
      </c>
      <c r="P33" s="61">
        <f t="shared" si="81"/>
        <v>16</v>
      </c>
      <c r="Q33" s="61">
        <f t="shared" si="78"/>
        <v>213</v>
      </c>
      <c r="R33" s="48">
        <f t="shared" si="79"/>
        <v>0.95025652464867283</v>
      </c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</row>
    <row r="34" spans="1:45" ht="18.75" customHeight="1" x14ac:dyDescent="0.25">
      <c r="A34" s="83"/>
      <c r="B34" s="119"/>
      <c r="C34" s="119"/>
      <c r="D34" s="84" t="s">
        <v>9</v>
      </c>
      <c r="E34" s="61">
        <f t="shared" ref="E34:P34" si="82">+E25+E18+E8</f>
        <v>19</v>
      </c>
      <c r="F34" s="61">
        <f t="shared" si="82"/>
        <v>8</v>
      </c>
      <c r="G34" s="61">
        <f t="shared" si="82"/>
        <v>18</v>
      </c>
      <c r="H34" s="61">
        <f t="shared" si="82"/>
        <v>10</v>
      </c>
      <c r="I34" s="61">
        <f t="shared" si="82"/>
        <v>17</v>
      </c>
      <c r="J34" s="61">
        <f t="shared" si="82"/>
        <v>25</v>
      </c>
      <c r="K34" s="61">
        <f t="shared" si="82"/>
        <v>31</v>
      </c>
      <c r="L34" s="61">
        <f t="shared" si="82"/>
        <v>23</v>
      </c>
      <c r="M34" s="61">
        <f t="shared" si="82"/>
        <v>19</v>
      </c>
      <c r="N34" s="61">
        <f t="shared" si="82"/>
        <v>22</v>
      </c>
      <c r="O34" s="61">
        <f t="shared" si="82"/>
        <v>28</v>
      </c>
      <c r="P34" s="61">
        <f t="shared" si="82"/>
        <v>23</v>
      </c>
      <c r="Q34" s="61">
        <f t="shared" si="78"/>
        <v>243</v>
      </c>
      <c r="R34" s="48">
        <f t="shared" si="79"/>
        <v>1.0840954717822886</v>
      </c>
    </row>
    <row r="35" spans="1:45" ht="18.75" customHeight="1" x14ac:dyDescent="0.25">
      <c r="A35" s="83"/>
      <c r="B35" s="119"/>
      <c r="C35" s="119"/>
      <c r="D35" s="84" t="s">
        <v>8</v>
      </c>
      <c r="E35" s="61">
        <f t="shared" ref="E35:P35" si="83">+E20+E10</f>
        <v>4</v>
      </c>
      <c r="F35" s="61">
        <f t="shared" si="83"/>
        <v>9</v>
      </c>
      <c r="G35" s="61">
        <f t="shared" si="83"/>
        <v>10</v>
      </c>
      <c r="H35" s="61">
        <f t="shared" si="83"/>
        <v>0</v>
      </c>
      <c r="I35" s="61">
        <f t="shared" si="83"/>
        <v>3</v>
      </c>
      <c r="J35" s="61">
        <f t="shared" si="83"/>
        <v>5</v>
      </c>
      <c r="K35" s="61">
        <f t="shared" si="83"/>
        <v>3</v>
      </c>
      <c r="L35" s="61">
        <f t="shared" si="83"/>
        <v>4</v>
      </c>
      <c r="M35" s="61">
        <f t="shared" si="83"/>
        <v>1</v>
      </c>
      <c r="N35" s="61">
        <f t="shared" si="83"/>
        <v>3</v>
      </c>
      <c r="O35" s="61">
        <f t="shared" si="83"/>
        <v>2</v>
      </c>
      <c r="P35" s="61">
        <f t="shared" si="83"/>
        <v>2</v>
      </c>
      <c r="Q35" s="61">
        <f t="shared" si="78"/>
        <v>46</v>
      </c>
      <c r="R35" s="48">
        <f t="shared" si="79"/>
        <v>0.20521971893821103</v>
      </c>
    </row>
    <row r="36" spans="1:45" ht="27.75" customHeight="1" x14ac:dyDescent="0.25">
      <c r="A36" s="83"/>
      <c r="B36" s="119"/>
      <c r="C36" s="119"/>
      <c r="D36" s="84" t="s">
        <v>11</v>
      </c>
      <c r="E36" s="61">
        <f t="shared" ref="E36:P36" si="84">+E21+E11</f>
        <v>1</v>
      </c>
      <c r="F36" s="61">
        <f t="shared" si="84"/>
        <v>0</v>
      </c>
      <c r="G36" s="61">
        <f t="shared" si="84"/>
        <v>2</v>
      </c>
      <c r="H36" s="61">
        <f t="shared" si="84"/>
        <v>0</v>
      </c>
      <c r="I36" s="61">
        <f t="shared" si="84"/>
        <v>0</v>
      </c>
      <c r="J36" s="61">
        <f t="shared" si="84"/>
        <v>1</v>
      </c>
      <c r="K36" s="61">
        <f t="shared" si="84"/>
        <v>0</v>
      </c>
      <c r="L36" s="61">
        <f t="shared" si="84"/>
        <v>1</v>
      </c>
      <c r="M36" s="61">
        <f t="shared" si="84"/>
        <v>0</v>
      </c>
      <c r="N36" s="61">
        <f t="shared" si="84"/>
        <v>0</v>
      </c>
      <c r="O36" s="61">
        <f t="shared" si="84"/>
        <v>3</v>
      </c>
      <c r="P36" s="61">
        <f t="shared" si="84"/>
        <v>1</v>
      </c>
      <c r="Q36" s="61">
        <f t="shared" si="78"/>
        <v>9</v>
      </c>
      <c r="R36" s="48">
        <f t="shared" si="79"/>
        <v>4.0151684140084763E-2</v>
      </c>
    </row>
    <row r="37" spans="1:45" ht="27.75" customHeight="1" x14ac:dyDescent="0.25">
      <c r="A37" s="83"/>
      <c r="B37" s="119"/>
      <c r="C37" s="119"/>
      <c r="D37" s="84" t="s">
        <v>50</v>
      </c>
      <c r="E37" s="61">
        <f t="shared" ref="E37:P37" si="85">+E22</f>
        <v>0</v>
      </c>
      <c r="F37" s="61">
        <f t="shared" si="85"/>
        <v>0</v>
      </c>
      <c r="G37" s="61">
        <f t="shared" si="85"/>
        <v>0</v>
      </c>
      <c r="H37" s="61">
        <f t="shared" si="85"/>
        <v>0</v>
      </c>
      <c r="I37" s="61">
        <f t="shared" si="85"/>
        <v>0</v>
      </c>
      <c r="J37" s="61">
        <f t="shared" si="85"/>
        <v>1</v>
      </c>
      <c r="K37" s="61">
        <f t="shared" si="85"/>
        <v>0</v>
      </c>
      <c r="L37" s="61">
        <f t="shared" si="85"/>
        <v>0</v>
      </c>
      <c r="M37" s="61">
        <f t="shared" si="85"/>
        <v>0</v>
      </c>
      <c r="N37" s="61">
        <f t="shared" si="85"/>
        <v>0</v>
      </c>
      <c r="O37" s="61">
        <f t="shared" si="85"/>
        <v>1</v>
      </c>
      <c r="P37" s="61">
        <f t="shared" si="85"/>
        <v>0</v>
      </c>
      <c r="Q37" s="61">
        <f t="shared" si="78"/>
        <v>2</v>
      </c>
      <c r="R37" s="48">
        <f t="shared" si="79"/>
        <v>8.922596475574392E-3</v>
      </c>
    </row>
    <row r="38" spans="1:45" ht="18.75" customHeight="1" x14ac:dyDescent="0.25">
      <c r="B38" s="120"/>
      <c r="C38" s="120"/>
      <c r="D38" s="86" t="s">
        <v>2</v>
      </c>
      <c r="E38" s="89">
        <f>SUM(E30:E37)</f>
        <v>1870</v>
      </c>
      <c r="F38" s="89">
        <f t="shared" ref="F38:P38" si="86">SUM(F30:F37)</f>
        <v>1800</v>
      </c>
      <c r="G38" s="89">
        <f t="shared" si="86"/>
        <v>2016</v>
      </c>
      <c r="H38" s="89">
        <f t="shared" si="86"/>
        <v>1507</v>
      </c>
      <c r="I38" s="89">
        <f t="shared" si="86"/>
        <v>1991</v>
      </c>
      <c r="J38" s="89">
        <f t="shared" si="86"/>
        <v>1818</v>
      </c>
      <c r="K38" s="89">
        <f t="shared" si="86"/>
        <v>1841</v>
      </c>
      <c r="L38" s="89">
        <f t="shared" si="86"/>
        <v>2070</v>
      </c>
      <c r="M38" s="89">
        <f t="shared" si="86"/>
        <v>2027</v>
      </c>
      <c r="N38" s="89">
        <f t="shared" si="86"/>
        <v>1966</v>
      </c>
      <c r="O38" s="89">
        <f t="shared" si="86"/>
        <v>1900</v>
      </c>
      <c r="P38" s="89">
        <f t="shared" si="86"/>
        <v>1609</v>
      </c>
      <c r="Q38" s="89">
        <f>SUM(E38:P38)</f>
        <v>22415</v>
      </c>
      <c r="R38" s="87">
        <f t="shared" si="79"/>
        <v>100</v>
      </c>
      <c r="U38" s="102">
        <v>1869</v>
      </c>
      <c r="V38" s="102">
        <v>1800</v>
      </c>
      <c r="W38" s="102">
        <v>2016</v>
      </c>
      <c r="X38" s="102">
        <v>1507</v>
      </c>
      <c r="Y38" s="102">
        <v>1991</v>
      </c>
      <c r="Z38" s="102">
        <v>1818</v>
      </c>
      <c r="AA38" s="102">
        <v>1842</v>
      </c>
      <c r="AB38" s="102">
        <v>2071</v>
      </c>
      <c r="AC38" s="102">
        <v>2027</v>
      </c>
      <c r="AD38" s="102">
        <v>1966</v>
      </c>
      <c r="AE38" s="102">
        <v>1900</v>
      </c>
      <c r="AF38" s="102">
        <v>1609</v>
      </c>
      <c r="AG38" s="102">
        <v>22416</v>
      </c>
      <c r="AI38" s="81" t="b">
        <f t="shared" ref="AI38" si="87">EXACT(U38,E38)</f>
        <v>0</v>
      </c>
      <c r="AJ38" s="81" t="b">
        <f t="shared" ref="AJ38" si="88">EXACT(V38,F38)</f>
        <v>1</v>
      </c>
      <c r="AK38" s="81" t="b">
        <f t="shared" ref="AK38" si="89">EXACT(W38,G38)</f>
        <v>1</v>
      </c>
      <c r="AL38" s="81" t="b">
        <f t="shared" ref="AL38" si="90">EXACT(X38,H38)</f>
        <v>1</v>
      </c>
      <c r="AM38" s="81" t="b">
        <f t="shared" ref="AM38" si="91">EXACT(Y38,I38)</f>
        <v>1</v>
      </c>
      <c r="AN38" s="81" t="b">
        <f t="shared" ref="AN38" si="92">EXACT(Z38,J38)</f>
        <v>1</v>
      </c>
      <c r="AO38" s="81" t="b">
        <f t="shared" ref="AO38" si="93">EXACT(AA38,K38)</f>
        <v>0</v>
      </c>
      <c r="AP38" s="81" t="b">
        <f t="shared" ref="AP38" si="94">EXACT(AB38,L38)</f>
        <v>0</v>
      </c>
      <c r="AQ38" s="81" t="b">
        <f t="shared" ref="AQ38" si="95">EXACT(AC38,M38)</f>
        <v>1</v>
      </c>
      <c r="AR38" s="81" t="b">
        <f t="shared" ref="AR38" si="96">EXACT(AD38,N38)</f>
        <v>1</v>
      </c>
      <c r="AS38" s="81" t="b">
        <f t="shared" ref="AS38" si="97">EXACT(AE38,O38)</f>
        <v>1</v>
      </c>
    </row>
    <row r="39" spans="1:45" s="62" customFormat="1" ht="12" customHeight="1" x14ac:dyDescent="0.25">
      <c r="A39" s="79"/>
      <c r="B39" s="123" t="s">
        <v>44</v>
      </c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</row>
    <row r="40" spans="1:45" s="62" customFormat="1" ht="12" customHeight="1" x14ac:dyDescent="0.25">
      <c r="A40" s="79"/>
      <c r="B40" s="114" t="s">
        <v>102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</row>
    <row r="41" spans="1:45" s="62" customFormat="1" ht="12" customHeight="1" x14ac:dyDescent="0.25">
      <c r="A41" s="79"/>
      <c r="B41" s="83" t="s">
        <v>120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</row>
    <row r="42" spans="1:45" s="62" customFormat="1" ht="12" customHeight="1" x14ac:dyDescent="0.25">
      <c r="A42" s="80"/>
      <c r="B42" s="90" t="s">
        <v>107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</row>
  </sheetData>
  <mergeCells count="10">
    <mergeCell ref="B5:B12"/>
    <mergeCell ref="C5:C12"/>
    <mergeCell ref="B39:R39"/>
    <mergeCell ref="B15:B23"/>
    <mergeCell ref="C15:C23"/>
    <mergeCell ref="B40:R40"/>
    <mergeCell ref="B24:B29"/>
    <mergeCell ref="C24:C29"/>
    <mergeCell ref="B30:B38"/>
    <mergeCell ref="C30:C38"/>
  </mergeCells>
  <hyperlinks>
    <hyperlink ref="A1" location="Índice!A1" display="volver" xr:uid="{6C8647C7-AD15-4D16-A937-7E7C9433F3CD}"/>
  </hyperlinks>
  <pageMargins left="0.7" right="0.7" top="0.75" bottom="0.75" header="0.3" footer="0.3"/>
  <pageSetup paperSize="9" orientation="portrait" r:id="rId1"/>
  <ignoredErrors>
    <ignoredError sqref="E38:P38 E23:P2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3280A-ECEC-44FC-A588-A3999BEDCD1C}">
  <sheetPr codeName="Hoja3"/>
  <dimension ref="A1:AT42"/>
  <sheetViews>
    <sheetView showGridLines="0" zoomScale="85" zoomScaleNormal="85" workbookViewId="0">
      <selection activeCell="D30" sqref="D30"/>
    </sheetView>
  </sheetViews>
  <sheetFormatPr baseColWidth="10" defaultColWidth="11.42578125" defaultRowHeight="14.25" x14ac:dyDescent="0.2"/>
  <cols>
    <col min="1" max="1" width="6.42578125" style="10" customWidth="1"/>
    <col min="2" max="2" width="3.7109375" style="10" customWidth="1"/>
    <col min="3" max="3" width="22.42578125" style="10" customWidth="1"/>
    <col min="4" max="15" width="7.5703125" style="10" customWidth="1"/>
    <col min="16" max="17" width="7.85546875" style="10" customWidth="1"/>
    <col min="18" max="18" width="6.5703125" style="10" customWidth="1"/>
    <col min="19" max="19" width="28.7109375" style="10" bestFit="1" customWidth="1"/>
    <col min="20" max="31" width="13.7109375" style="10" hidden="1" customWidth="1"/>
    <col min="32" max="32" width="12.7109375" style="10" hidden="1" customWidth="1"/>
    <col min="33" max="33" width="0" style="10" hidden="1" customWidth="1"/>
    <col min="34" max="34" width="14.42578125" style="10" hidden="1" customWidth="1"/>
    <col min="35" max="46" width="17.28515625" style="10" hidden="1" customWidth="1"/>
    <col min="47" max="47" width="0" style="10" hidden="1" customWidth="1"/>
    <col min="48" max="16384" width="11.42578125" style="10"/>
  </cols>
  <sheetData>
    <row r="1" spans="1:46" ht="15" customHeight="1" x14ac:dyDescent="0.25">
      <c r="A1" s="112" t="s">
        <v>0</v>
      </c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</row>
    <row r="2" spans="1:46" ht="15" customHeight="1" x14ac:dyDescent="0.25">
      <c r="A2" s="1"/>
      <c r="B2" s="2" t="s">
        <v>108</v>
      </c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</row>
    <row r="3" spans="1:46" ht="15" customHeight="1" x14ac:dyDescent="0.25"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</row>
    <row r="4" spans="1:46" ht="27.95" customHeight="1" x14ac:dyDescent="0.25">
      <c r="B4" s="109" t="s">
        <v>105</v>
      </c>
      <c r="C4" s="40" t="s">
        <v>103</v>
      </c>
      <c r="D4" s="97" t="s">
        <v>67</v>
      </c>
      <c r="E4" s="97" t="s">
        <v>68</v>
      </c>
      <c r="F4" s="97" t="s">
        <v>69</v>
      </c>
      <c r="G4" s="97" t="s">
        <v>70</v>
      </c>
      <c r="H4" s="97" t="s">
        <v>71</v>
      </c>
      <c r="I4" s="97" t="s">
        <v>72</v>
      </c>
      <c r="J4" s="97" t="s">
        <v>73</v>
      </c>
      <c r="K4" s="97" t="s">
        <v>74</v>
      </c>
      <c r="L4" s="97" t="s">
        <v>75</v>
      </c>
      <c r="M4" s="97" t="s">
        <v>76</v>
      </c>
      <c r="N4" s="97" t="s">
        <v>77</v>
      </c>
      <c r="O4" s="97" t="s">
        <v>78</v>
      </c>
      <c r="P4" s="97" t="s">
        <v>2</v>
      </c>
      <c r="Q4" s="97" t="s">
        <v>3</v>
      </c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</row>
    <row r="5" spans="1:46" ht="18.75" customHeight="1" x14ac:dyDescent="0.25">
      <c r="B5" s="5">
        <v>1</v>
      </c>
      <c r="C5" s="64" t="s">
        <v>12</v>
      </c>
      <c r="D5" s="6">
        <v>328</v>
      </c>
      <c r="E5" s="6">
        <v>304</v>
      </c>
      <c r="F5" s="6">
        <v>333</v>
      </c>
      <c r="G5" s="6">
        <v>228</v>
      </c>
      <c r="H5" s="6">
        <v>303</v>
      </c>
      <c r="I5" s="6">
        <v>279</v>
      </c>
      <c r="J5" s="6">
        <v>305</v>
      </c>
      <c r="K5" s="6">
        <v>346</v>
      </c>
      <c r="L5" s="6">
        <v>373</v>
      </c>
      <c r="M5" s="6">
        <v>333</v>
      </c>
      <c r="N5" s="6">
        <v>362</v>
      </c>
      <c r="O5" s="6">
        <v>265</v>
      </c>
      <c r="P5" s="35">
        <f>+SUM(D5:O5)</f>
        <v>3759</v>
      </c>
      <c r="Q5" s="7">
        <f>+P5/$P$23*100</f>
        <v>18.071246574683911</v>
      </c>
      <c r="T5" s="13" t="s">
        <v>94</v>
      </c>
      <c r="U5">
        <v>328</v>
      </c>
      <c r="V5">
        <v>304</v>
      </c>
      <c r="W5">
        <v>333</v>
      </c>
      <c r="X5">
        <v>228</v>
      </c>
      <c r="Y5">
        <v>303</v>
      </c>
      <c r="Z5">
        <v>279</v>
      </c>
      <c r="AA5">
        <v>305</v>
      </c>
      <c r="AB5">
        <v>346</v>
      </c>
      <c r="AC5">
        <v>373</v>
      </c>
      <c r="AD5">
        <v>333</v>
      </c>
      <c r="AE5">
        <v>362</v>
      </c>
      <c r="AF5">
        <v>265</v>
      </c>
      <c r="AG5">
        <v>3759</v>
      </c>
      <c r="AH5" s="10" t="b">
        <f>EXACT(U5,D5)</f>
        <v>1</v>
      </c>
      <c r="AI5" s="10" t="b">
        <f t="shared" ref="AI5:AT20" si="0">EXACT(V5,E5)</f>
        <v>1</v>
      </c>
      <c r="AJ5" s="10" t="b">
        <f t="shared" si="0"/>
        <v>1</v>
      </c>
      <c r="AK5" s="10" t="b">
        <f t="shared" si="0"/>
        <v>1</v>
      </c>
      <c r="AL5" s="10" t="b">
        <f t="shared" si="0"/>
        <v>1</v>
      </c>
      <c r="AM5" s="10" t="b">
        <f t="shared" si="0"/>
        <v>1</v>
      </c>
      <c r="AN5" s="10" t="b">
        <f t="shared" si="0"/>
        <v>1</v>
      </c>
      <c r="AO5" s="10" t="b">
        <f t="shared" si="0"/>
        <v>1</v>
      </c>
      <c r="AP5" s="10" t="b">
        <f t="shared" si="0"/>
        <v>1</v>
      </c>
      <c r="AQ5" s="10" t="b">
        <f t="shared" si="0"/>
        <v>1</v>
      </c>
      <c r="AR5" s="10" t="b">
        <f t="shared" si="0"/>
        <v>1</v>
      </c>
      <c r="AS5" s="10" t="b">
        <f t="shared" si="0"/>
        <v>1</v>
      </c>
      <c r="AT5" s="10" t="b">
        <f t="shared" si="0"/>
        <v>1</v>
      </c>
    </row>
    <row r="6" spans="1:46" ht="18.75" customHeight="1" x14ac:dyDescent="0.25">
      <c r="B6" s="5">
        <v>2</v>
      </c>
      <c r="C6" s="64" t="s">
        <v>13</v>
      </c>
      <c r="D6" s="6">
        <v>264</v>
      </c>
      <c r="E6" s="6">
        <v>257</v>
      </c>
      <c r="F6" s="6">
        <v>284</v>
      </c>
      <c r="G6" s="6">
        <v>233</v>
      </c>
      <c r="H6" s="6">
        <v>260</v>
      </c>
      <c r="I6" s="6">
        <v>247</v>
      </c>
      <c r="J6" s="6">
        <v>252</v>
      </c>
      <c r="K6" s="6">
        <v>277</v>
      </c>
      <c r="L6" s="6">
        <v>281</v>
      </c>
      <c r="M6" s="6">
        <v>268</v>
      </c>
      <c r="N6" s="6">
        <v>287</v>
      </c>
      <c r="O6" s="6">
        <v>248</v>
      </c>
      <c r="P6" s="35">
        <f>+SUM(D6:O6)</f>
        <v>3158</v>
      </c>
      <c r="Q6" s="7">
        <f t="shared" ref="Q6:Q22" si="1">+P6/$P$23*100</f>
        <v>15.181962405653573</v>
      </c>
      <c r="T6" s="13" t="s">
        <v>95</v>
      </c>
      <c r="U6">
        <v>264</v>
      </c>
      <c r="V6">
        <v>257</v>
      </c>
      <c r="W6">
        <v>284</v>
      </c>
      <c r="X6">
        <v>233</v>
      </c>
      <c r="Y6">
        <v>260</v>
      </c>
      <c r="Z6">
        <v>247</v>
      </c>
      <c r="AA6">
        <v>252</v>
      </c>
      <c r="AB6">
        <v>277</v>
      </c>
      <c r="AC6">
        <v>281</v>
      </c>
      <c r="AD6">
        <v>268</v>
      </c>
      <c r="AE6">
        <v>287</v>
      </c>
      <c r="AF6">
        <v>248</v>
      </c>
      <c r="AG6">
        <v>3158</v>
      </c>
      <c r="AH6" s="10" t="b">
        <f t="shared" ref="AH6:AH22" si="2">EXACT(U6,D6)</f>
        <v>1</v>
      </c>
      <c r="AI6" s="10" t="b">
        <f t="shared" si="0"/>
        <v>1</v>
      </c>
      <c r="AJ6" s="10" t="b">
        <f t="shared" si="0"/>
        <v>1</v>
      </c>
      <c r="AK6" s="10" t="b">
        <f t="shared" si="0"/>
        <v>1</v>
      </c>
      <c r="AL6" s="10" t="b">
        <f t="shared" si="0"/>
        <v>1</v>
      </c>
      <c r="AM6" s="10" t="b">
        <f t="shared" si="0"/>
        <v>1</v>
      </c>
      <c r="AN6" s="10" t="b">
        <f t="shared" si="0"/>
        <v>1</v>
      </c>
      <c r="AO6" s="10" t="b">
        <f t="shared" si="0"/>
        <v>1</v>
      </c>
      <c r="AP6" s="10" t="b">
        <f t="shared" si="0"/>
        <v>1</v>
      </c>
      <c r="AQ6" s="10" t="b">
        <f t="shared" si="0"/>
        <v>1</v>
      </c>
      <c r="AR6" s="10" t="b">
        <f t="shared" si="0"/>
        <v>1</v>
      </c>
      <c r="AS6" s="10" t="b">
        <f t="shared" si="0"/>
        <v>1</v>
      </c>
      <c r="AT6" s="10" t="b">
        <f t="shared" si="0"/>
        <v>1</v>
      </c>
    </row>
    <row r="7" spans="1:46" ht="18.75" customHeight="1" x14ac:dyDescent="0.25">
      <c r="B7" s="5">
        <v>3</v>
      </c>
      <c r="C7" s="64" t="s">
        <v>14</v>
      </c>
      <c r="D7" s="6">
        <v>188</v>
      </c>
      <c r="E7" s="6">
        <v>175</v>
      </c>
      <c r="F7" s="6">
        <v>183</v>
      </c>
      <c r="G7" s="6">
        <v>147</v>
      </c>
      <c r="H7" s="6">
        <v>223</v>
      </c>
      <c r="I7" s="6">
        <v>189</v>
      </c>
      <c r="J7" s="6">
        <v>187</v>
      </c>
      <c r="K7" s="6">
        <v>227</v>
      </c>
      <c r="L7" s="6">
        <v>188</v>
      </c>
      <c r="M7" s="6">
        <v>187</v>
      </c>
      <c r="N7" s="6">
        <v>165</v>
      </c>
      <c r="O7" s="6">
        <v>159</v>
      </c>
      <c r="P7" s="35">
        <f t="shared" ref="P7:P22" si="3">+SUM(D7:O7)</f>
        <v>2218</v>
      </c>
      <c r="Q7" s="7">
        <f t="shared" si="1"/>
        <v>10.662948896687659</v>
      </c>
      <c r="T7" s="13" t="s">
        <v>14</v>
      </c>
      <c r="U7">
        <v>188</v>
      </c>
      <c r="V7">
        <v>175</v>
      </c>
      <c r="W7">
        <v>183</v>
      </c>
      <c r="X7">
        <v>147</v>
      </c>
      <c r="Y7">
        <v>223</v>
      </c>
      <c r="Z7">
        <v>189</v>
      </c>
      <c r="AA7">
        <v>187</v>
      </c>
      <c r="AB7">
        <v>227</v>
      </c>
      <c r="AC7">
        <v>188</v>
      </c>
      <c r="AD7">
        <v>187</v>
      </c>
      <c r="AE7">
        <v>165</v>
      </c>
      <c r="AF7">
        <v>159</v>
      </c>
      <c r="AG7">
        <v>2218</v>
      </c>
      <c r="AH7" s="10" t="b">
        <f t="shared" si="2"/>
        <v>1</v>
      </c>
      <c r="AI7" s="10" t="b">
        <f t="shared" si="0"/>
        <v>1</v>
      </c>
      <c r="AJ7" s="10" t="b">
        <f t="shared" si="0"/>
        <v>1</v>
      </c>
      <c r="AK7" s="10" t="b">
        <f t="shared" si="0"/>
        <v>1</v>
      </c>
      <c r="AL7" s="10" t="b">
        <f t="shared" si="0"/>
        <v>1</v>
      </c>
      <c r="AM7" s="10" t="b">
        <f t="shared" si="0"/>
        <v>1</v>
      </c>
      <c r="AN7" s="10" t="b">
        <f t="shared" si="0"/>
        <v>1</v>
      </c>
      <c r="AO7" s="10" t="b">
        <f t="shared" si="0"/>
        <v>1</v>
      </c>
      <c r="AP7" s="10" t="b">
        <f t="shared" si="0"/>
        <v>1</v>
      </c>
      <c r="AQ7" s="10" t="b">
        <f t="shared" si="0"/>
        <v>1</v>
      </c>
      <c r="AR7" s="10" t="b">
        <f t="shared" si="0"/>
        <v>1</v>
      </c>
      <c r="AS7" s="10" t="b">
        <f t="shared" si="0"/>
        <v>1</v>
      </c>
      <c r="AT7" s="10" t="b">
        <f t="shared" si="0"/>
        <v>1</v>
      </c>
    </row>
    <row r="8" spans="1:46" ht="18.75" customHeight="1" x14ac:dyDescent="0.25">
      <c r="B8" s="5">
        <v>4</v>
      </c>
      <c r="C8" s="64" t="s">
        <v>46</v>
      </c>
      <c r="D8" s="6">
        <v>191</v>
      </c>
      <c r="E8" s="6">
        <v>133</v>
      </c>
      <c r="F8" s="6">
        <v>197</v>
      </c>
      <c r="G8" s="6">
        <v>122</v>
      </c>
      <c r="H8" s="6">
        <v>183</v>
      </c>
      <c r="I8" s="6">
        <v>173</v>
      </c>
      <c r="J8" s="6">
        <v>166</v>
      </c>
      <c r="K8" s="6">
        <v>182</v>
      </c>
      <c r="L8" s="6">
        <v>179</v>
      </c>
      <c r="M8" s="6">
        <v>189</v>
      </c>
      <c r="N8" s="6">
        <v>150</v>
      </c>
      <c r="O8" s="6">
        <v>160</v>
      </c>
      <c r="P8" s="35">
        <f t="shared" si="3"/>
        <v>2025</v>
      </c>
      <c r="Q8" s="7">
        <f t="shared" si="1"/>
        <v>9.73510888899572</v>
      </c>
      <c r="T8" s="13" t="s">
        <v>96</v>
      </c>
      <c r="U8">
        <v>191</v>
      </c>
      <c r="V8">
        <v>133</v>
      </c>
      <c r="W8">
        <v>197</v>
      </c>
      <c r="X8">
        <v>122</v>
      </c>
      <c r="Y8">
        <v>183</v>
      </c>
      <c r="Z8">
        <v>173</v>
      </c>
      <c r="AA8">
        <v>166</v>
      </c>
      <c r="AB8">
        <v>182</v>
      </c>
      <c r="AC8">
        <v>179</v>
      </c>
      <c r="AD8">
        <v>189</v>
      </c>
      <c r="AE8">
        <v>150</v>
      </c>
      <c r="AF8">
        <v>160</v>
      </c>
      <c r="AG8">
        <v>2025</v>
      </c>
      <c r="AH8" s="10" t="b">
        <f t="shared" si="2"/>
        <v>1</v>
      </c>
      <c r="AI8" s="10" t="b">
        <f t="shared" si="0"/>
        <v>1</v>
      </c>
      <c r="AJ8" s="10" t="b">
        <f t="shared" si="0"/>
        <v>1</v>
      </c>
      <c r="AK8" s="10" t="b">
        <f t="shared" si="0"/>
        <v>1</v>
      </c>
      <c r="AL8" s="10" t="b">
        <f t="shared" si="0"/>
        <v>1</v>
      </c>
      <c r="AM8" s="10" t="b">
        <f t="shared" si="0"/>
        <v>1</v>
      </c>
      <c r="AN8" s="10" t="b">
        <f t="shared" si="0"/>
        <v>1</v>
      </c>
      <c r="AO8" s="10" t="b">
        <f t="shared" si="0"/>
        <v>1</v>
      </c>
      <c r="AP8" s="10" t="b">
        <f t="shared" si="0"/>
        <v>1</v>
      </c>
      <c r="AQ8" s="10" t="b">
        <f t="shared" si="0"/>
        <v>1</v>
      </c>
      <c r="AR8" s="10" t="b">
        <f t="shared" si="0"/>
        <v>1</v>
      </c>
      <c r="AS8" s="10" t="b">
        <f t="shared" si="0"/>
        <v>1</v>
      </c>
      <c r="AT8" s="10" t="b">
        <f t="shared" si="0"/>
        <v>1</v>
      </c>
    </row>
    <row r="9" spans="1:46" ht="18.75" customHeight="1" x14ac:dyDescent="0.25">
      <c r="B9" s="5">
        <v>5</v>
      </c>
      <c r="C9" s="64" t="s">
        <v>18</v>
      </c>
      <c r="D9" s="6">
        <v>120</v>
      </c>
      <c r="E9" s="6">
        <v>135</v>
      </c>
      <c r="F9" s="6">
        <v>161</v>
      </c>
      <c r="G9" s="6">
        <v>106</v>
      </c>
      <c r="H9" s="6">
        <v>147</v>
      </c>
      <c r="I9" s="6">
        <v>147</v>
      </c>
      <c r="J9" s="6">
        <v>138</v>
      </c>
      <c r="K9" s="6">
        <v>157</v>
      </c>
      <c r="L9" s="6">
        <v>138</v>
      </c>
      <c r="M9" s="6">
        <v>183</v>
      </c>
      <c r="N9" s="6">
        <v>123</v>
      </c>
      <c r="O9" s="6">
        <v>110</v>
      </c>
      <c r="P9" s="35">
        <f t="shared" si="3"/>
        <v>1665</v>
      </c>
      <c r="Q9" s="7">
        <f t="shared" si="1"/>
        <v>8.0044228642853703</v>
      </c>
      <c r="T9" s="13" t="s">
        <v>18</v>
      </c>
      <c r="U9">
        <v>119</v>
      </c>
      <c r="V9">
        <v>135</v>
      </c>
      <c r="W9">
        <v>161</v>
      </c>
      <c r="X9">
        <v>106</v>
      </c>
      <c r="Y9">
        <v>147</v>
      </c>
      <c r="Z9">
        <v>147</v>
      </c>
      <c r="AA9">
        <v>139</v>
      </c>
      <c r="AB9">
        <v>157</v>
      </c>
      <c r="AC9">
        <v>138</v>
      </c>
      <c r="AD9">
        <v>183</v>
      </c>
      <c r="AE9">
        <v>123</v>
      </c>
      <c r="AF9">
        <v>110</v>
      </c>
      <c r="AG9">
        <v>1665</v>
      </c>
      <c r="AH9" s="10" t="b">
        <f t="shared" si="2"/>
        <v>0</v>
      </c>
      <c r="AI9" s="10" t="b">
        <f t="shared" si="0"/>
        <v>1</v>
      </c>
      <c r="AJ9" s="10" t="b">
        <f t="shared" si="0"/>
        <v>1</v>
      </c>
      <c r="AK9" s="10" t="b">
        <f t="shared" si="0"/>
        <v>1</v>
      </c>
      <c r="AL9" s="10" t="b">
        <f t="shared" si="0"/>
        <v>1</v>
      </c>
      <c r="AM9" s="10" t="b">
        <f t="shared" si="0"/>
        <v>1</v>
      </c>
      <c r="AN9" s="10" t="b">
        <f t="shared" si="0"/>
        <v>0</v>
      </c>
      <c r="AO9" s="10" t="b">
        <f t="shared" si="0"/>
        <v>1</v>
      </c>
      <c r="AP9" s="10" t="b">
        <f t="shared" si="0"/>
        <v>1</v>
      </c>
      <c r="AQ9" s="10" t="b">
        <f t="shared" si="0"/>
        <v>1</v>
      </c>
      <c r="AR9" s="10" t="b">
        <f t="shared" si="0"/>
        <v>1</v>
      </c>
      <c r="AS9" s="10" t="b">
        <f t="shared" si="0"/>
        <v>1</v>
      </c>
      <c r="AT9" s="10" t="b">
        <f t="shared" si="0"/>
        <v>1</v>
      </c>
    </row>
    <row r="10" spans="1:46" ht="18.75" customHeight="1" x14ac:dyDescent="0.25">
      <c r="B10" s="5">
        <v>6</v>
      </c>
      <c r="C10" s="64" t="s">
        <v>15</v>
      </c>
      <c r="D10" s="6">
        <v>130</v>
      </c>
      <c r="E10" s="6">
        <v>143</v>
      </c>
      <c r="F10" s="6">
        <v>118</v>
      </c>
      <c r="G10" s="6">
        <v>80</v>
      </c>
      <c r="H10" s="6">
        <v>130</v>
      </c>
      <c r="I10" s="6">
        <v>128</v>
      </c>
      <c r="J10" s="6">
        <v>97</v>
      </c>
      <c r="K10" s="6">
        <v>127</v>
      </c>
      <c r="L10" s="6">
        <v>122</v>
      </c>
      <c r="M10" s="6">
        <v>136</v>
      </c>
      <c r="N10" s="6">
        <v>100</v>
      </c>
      <c r="O10" s="6">
        <v>87</v>
      </c>
      <c r="P10" s="35">
        <f t="shared" si="3"/>
        <v>1398</v>
      </c>
      <c r="Q10" s="7">
        <f t="shared" si="1"/>
        <v>6.7208307292918619</v>
      </c>
      <c r="T10" s="13" t="s">
        <v>15</v>
      </c>
      <c r="U10">
        <v>130</v>
      </c>
      <c r="V10">
        <v>143</v>
      </c>
      <c r="W10">
        <v>118</v>
      </c>
      <c r="X10">
        <v>80</v>
      </c>
      <c r="Y10">
        <v>130</v>
      </c>
      <c r="Z10">
        <v>128</v>
      </c>
      <c r="AA10">
        <v>97</v>
      </c>
      <c r="AB10">
        <v>127</v>
      </c>
      <c r="AC10">
        <v>122</v>
      </c>
      <c r="AD10">
        <v>136</v>
      </c>
      <c r="AE10">
        <v>100</v>
      </c>
      <c r="AF10">
        <v>87</v>
      </c>
      <c r="AG10">
        <v>1398</v>
      </c>
      <c r="AH10" s="10" t="b">
        <f t="shared" si="2"/>
        <v>1</v>
      </c>
      <c r="AI10" s="10" t="b">
        <f t="shared" si="0"/>
        <v>1</v>
      </c>
      <c r="AJ10" s="10" t="b">
        <f t="shared" si="0"/>
        <v>1</v>
      </c>
      <c r="AK10" s="10" t="b">
        <f t="shared" si="0"/>
        <v>1</v>
      </c>
      <c r="AL10" s="10" t="b">
        <f t="shared" si="0"/>
        <v>1</v>
      </c>
      <c r="AM10" s="10" t="b">
        <f t="shared" si="0"/>
        <v>1</v>
      </c>
      <c r="AN10" s="10" t="b">
        <f t="shared" si="0"/>
        <v>1</v>
      </c>
      <c r="AO10" s="10" t="b">
        <f t="shared" si="0"/>
        <v>1</v>
      </c>
      <c r="AP10" s="10" t="b">
        <f t="shared" si="0"/>
        <v>1</v>
      </c>
      <c r="AQ10" s="10" t="b">
        <f t="shared" si="0"/>
        <v>1</v>
      </c>
      <c r="AR10" s="10" t="b">
        <f t="shared" si="0"/>
        <v>1</v>
      </c>
      <c r="AS10" s="10" t="b">
        <f t="shared" si="0"/>
        <v>1</v>
      </c>
      <c r="AT10" s="10" t="b">
        <f t="shared" si="0"/>
        <v>1</v>
      </c>
    </row>
    <row r="11" spans="1:46" ht="18.75" customHeight="1" x14ac:dyDescent="0.25">
      <c r="B11" s="5">
        <v>7</v>
      </c>
      <c r="C11" s="64" t="s">
        <v>16</v>
      </c>
      <c r="D11" s="6">
        <v>141</v>
      </c>
      <c r="E11" s="6">
        <v>133</v>
      </c>
      <c r="F11" s="6">
        <v>119</v>
      </c>
      <c r="G11" s="6">
        <v>95</v>
      </c>
      <c r="H11" s="6">
        <v>106</v>
      </c>
      <c r="I11" s="6">
        <v>90</v>
      </c>
      <c r="J11" s="6">
        <v>102</v>
      </c>
      <c r="K11" s="6">
        <v>122</v>
      </c>
      <c r="L11" s="6">
        <v>117</v>
      </c>
      <c r="M11" s="6">
        <v>89</v>
      </c>
      <c r="N11" s="6">
        <v>88</v>
      </c>
      <c r="O11" s="6">
        <v>75</v>
      </c>
      <c r="P11" s="35">
        <f t="shared" si="3"/>
        <v>1277</v>
      </c>
      <c r="Q11" s="7">
        <f t="shared" si="1"/>
        <v>6.1391279265419927</v>
      </c>
      <c r="T11" s="13" t="s">
        <v>16</v>
      </c>
      <c r="U11">
        <v>141</v>
      </c>
      <c r="V11">
        <v>133</v>
      </c>
      <c r="W11">
        <v>119</v>
      </c>
      <c r="X11">
        <v>95</v>
      </c>
      <c r="Y11">
        <v>106</v>
      </c>
      <c r="Z11">
        <v>90</v>
      </c>
      <c r="AA11">
        <v>102</v>
      </c>
      <c r="AB11">
        <v>122</v>
      </c>
      <c r="AC11">
        <v>117</v>
      </c>
      <c r="AD11">
        <v>89</v>
      </c>
      <c r="AE11">
        <v>88</v>
      </c>
      <c r="AF11">
        <v>75</v>
      </c>
      <c r="AG11">
        <v>1277</v>
      </c>
      <c r="AH11" s="10" t="b">
        <f t="shared" si="2"/>
        <v>1</v>
      </c>
      <c r="AI11" s="10" t="b">
        <f t="shared" si="0"/>
        <v>1</v>
      </c>
      <c r="AJ11" s="10" t="b">
        <f t="shared" si="0"/>
        <v>1</v>
      </c>
      <c r="AK11" s="10" t="b">
        <f t="shared" si="0"/>
        <v>1</v>
      </c>
      <c r="AL11" s="10" t="b">
        <f t="shared" si="0"/>
        <v>1</v>
      </c>
      <c r="AM11" s="10" t="b">
        <f t="shared" si="0"/>
        <v>1</v>
      </c>
      <c r="AN11" s="10" t="b">
        <f t="shared" si="0"/>
        <v>1</v>
      </c>
      <c r="AO11" s="10" t="b">
        <f t="shared" si="0"/>
        <v>1</v>
      </c>
      <c r="AP11" s="10" t="b">
        <f t="shared" si="0"/>
        <v>1</v>
      </c>
      <c r="AQ11" s="10" t="b">
        <f t="shared" si="0"/>
        <v>1</v>
      </c>
      <c r="AR11" s="10" t="b">
        <f t="shared" si="0"/>
        <v>1</v>
      </c>
      <c r="AS11" s="10" t="b">
        <f t="shared" si="0"/>
        <v>1</v>
      </c>
      <c r="AT11" s="10" t="b">
        <f t="shared" si="0"/>
        <v>1</v>
      </c>
    </row>
    <row r="12" spans="1:46" ht="18.75" customHeight="1" x14ac:dyDescent="0.25">
      <c r="B12" s="5">
        <v>8</v>
      </c>
      <c r="C12" s="64" t="s">
        <v>17</v>
      </c>
      <c r="D12" s="6">
        <v>70</v>
      </c>
      <c r="E12" s="6">
        <v>67</v>
      </c>
      <c r="F12" s="6">
        <v>90</v>
      </c>
      <c r="G12" s="6">
        <v>96</v>
      </c>
      <c r="H12" s="6">
        <v>111</v>
      </c>
      <c r="I12" s="6">
        <v>115</v>
      </c>
      <c r="J12" s="6">
        <v>105</v>
      </c>
      <c r="K12" s="6">
        <v>106</v>
      </c>
      <c r="L12" s="6">
        <v>112</v>
      </c>
      <c r="M12" s="6">
        <v>123</v>
      </c>
      <c r="N12" s="6">
        <v>104</v>
      </c>
      <c r="O12" s="6">
        <v>85</v>
      </c>
      <c r="P12" s="35">
        <f t="shared" si="3"/>
        <v>1184</v>
      </c>
      <c r="Q12" s="7">
        <f t="shared" si="1"/>
        <v>5.6920340368251523</v>
      </c>
      <c r="T12" s="13" t="s">
        <v>17</v>
      </c>
      <c r="U12">
        <v>70</v>
      </c>
      <c r="V12">
        <v>67</v>
      </c>
      <c r="W12">
        <v>90</v>
      </c>
      <c r="X12">
        <v>96</v>
      </c>
      <c r="Y12">
        <v>111</v>
      </c>
      <c r="Z12">
        <v>115</v>
      </c>
      <c r="AA12">
        <v>105</v>
      </c>
      <c r="AB12">
        <v>106</v>
      </c>
      <c r="AC12">
        <v>112</v>
      </c>
      <c r="AD12">
        <v>123</v>
      </c>
      <c r="AE12">
        <v>104</v>
      </c>
      <c r="AF12">
        <v>85</v>
      </c>
      <c r="AG12">
        <v>1184</v>
      </c>
      <c r="AH12" s="10" t="b">
        <f t="shared" si="2"/>
        <v>1</v>
      </c>
      <c r="AI12" s="10" t="b">
        <f t="shared" si="0"/>
        <v>1</v>
      </c>
      <c r="AJ12" s="10" t="b">
        <f t="shared" si="0"/>
        <v>1</v>
      </c>
      <c r="AK12" s="10" t="b">
        <f t="shared" si="0"/>
        <v>1</v>
      </c>
      <c r="AL12" s="10" t="b">
        <f t="shared" si="0"/>
        <v>1</v>
      </c>
      <c r="AM12" s="10" t="b">
        <f t="shared" si="0"/>
        <v>1</v>
      </c>
      <c r="AN12" s="10" t="b">
        <f t="shared" si="0"/>
        <v>1</v>
      </c>
      <c r="AO12" s="10" t="b">
        <f t="shared" si="0"/>
        <v>1</v>
      </c>
      <c r="AP12" s="10" t="b">
        <f t="shared" si="0"/>
        <v>1</v>
      </c>
      <c r="AQ12" s="10" t="b">
        <f t="shared" si="0"/>
        <v>1</v>
      </c>
      <c r="AR12" s="10" t="b">
        <f t="shared" si="0"/>
        <v>1</v>
      </c>
      <c r="AS12" s="10" t="b">
        <f t="shared" si="0"/>
        <v>1</v>
      </c>
      <c r="AT12" s="10" t="b">
        <f t="shared" si="0"/>
        <v>1</v>
      </c>
    </row>
    <row r="13" spans="1:46" ht="18.75" customHeight="1" x14ac:dyDescent="0.25">
      <c r="B13" s="5">
        <v>9</v>
      </c>
      <c r="C13" s="64" t="s">
        <v>20</v>
      </c>
      <c r="D13" s="6">
        <v>74</v>
      </c>
      <c r="E13" s="6">
        <v>69</v>
      </c>
      <c r="F13" s="6">
        <v>75</v>
      </c>
      <c r="G13" s="6">
        <v>63</v>
      </c>
      <c r="H13" s="6">
        <v>65</v>
      </c>
      <c r="I13" s="6">
        <v>87</v>
      </c>
      <c r="J13" s="6">
        <v>83</v>
      </c>
      <c r="K13" s="6">
        <v>107</v>
      </c>
      <c r="L13" s="6">
        <v>80</v>
      </c>
      <c r="M13" s="6">
        <v>88</v>
      </c>
      <c r="N13" s="6">
        <v>74</v>
      </c>
      <c r="O13" s="6">
        <v>61</v>
      </c>
      <c r="P13" s="35">
        <f t="shared" si="3"/>
        <v>926</v>
      </c>
      <c r="Q13" s="7">
        <f t="shared" si="1"/>
        <v>4.4517090524494014</v>
      </c>
      <c r="T13" s="13" t="s">
        <v>20</v>
      </c>
      <c r="U13">
        <v>74</v>
      </c>
      <c r="V13">
        <v>69</v>
      </c>
      <c r="W13">
        <v>75</v>
      </c>
      <c r="X13">
        <v>63</v>
      </c>
      <c r="Y13">
        <v>65</v>
      </c>
      <c r="Z13">
        <v>87</v>
      </c>
      <c r="AA13">
        <v>83</v>
      </c>
      <c r="AB13">
        <v>107</v>
      </c>
      <c r="AC13">
        <v>80</v>
      </c>
      <c r="AD13">
        <v>88</v>
      </c>
      <c r="AE13">
        <v>74</v>
      </c>
      <c r="AF13">
        <v>61</v>
      </c>
      <c r="AG13">
        <v>926</v>
      </c>
      <c r="AH13" s="10" t="b">
        <f t="shared" si="2"/>
        <v>1</v>
      </c>
      <c r="AI13" s="10" t="b">
        <f t="shared" si="0"/>
        <v>1</v>
      </c>
      <c r="AJ13" s="10" t="b">
        <f t="shared" si="0"/>
        <v>1</v>
      </c>
      <c r="AK13" s="10" t="b">
        <f t="shared" si="0"/>
        <v>1</v>
      </c>
      <c r="AL13" s="10" t="b">
        <f t="shared" si="0"/>
        <v>1</v>
      </c>
      <c r="AM13" s="10" t="b">
        <f t="shared" si="0"/>
        <v>1</v>
      </c>
      <c r="AN13" s="10" t="b">
        <f t="shared" si="0"/>
        <v>1</v>
      </c>
      <c r="AO13" s="10" t="b">
        <f t="shared" si="0"/>
        <v>1</v>
      </c>
      <c r="AP13" s="10" t="b">
        <f t="shared" si="0"/>
        <v>1</v>
      </c>
      <c r="AQ13" s="10" t="b">
        <f t="shared" si="0"/>
        <v>1</v>
      </c>
      <c r="AR13" s="10" t="b">
        <f t="shared" si="0"/>
        <v>1</v>
      </c>
      <c r="AS13" s="10" t="b">
        <f t="shared" si="0"/>
        <v>1</v>
      </c>
      <c r="AT13" s="10" t="b">
        <f t="shared" si="0"/>
        <v>1</v>
      </c>
    </row>
    <row r="14" spans="1:46" ht="18.75" customHeight="1" x14ac:dyDescent="0.25">
      <c r="B14" s="5">
        <v>10</v>
      </c>
      <c r="C14" s="64" t="s">
        <v>19</v>
      </c>
      <c r="D14" s="6">
        <v>56</v>
      </c>
      <c r="E14" s="6">
        <v>77</v>
      </c>
      <c r="F14" s="6">
        <v>59</v>
      </c>
      <c r="G14" s="6">
        <v>50</v>
      </c>
      <c r="H14" s="6">
        <v>66</v>
      </c>
      <c r="I14" s="6">
        <v>42</v>
      </c>
      <c r="J14" s="6">
        <v>70</v>
      </c>
      <c r="K14" s="6">
        <v>68</v>
      </c>
      <c r="L14" s="6">
        <v>66</v>
      </c>
      <c r="M14" s="6">
        <v>48</v>
      </c>
      <c r="N14" s="6">
        <v>66</v>
      </c>
      <c r="O14" s="6">
        <v>58</v>
      </c>
      <c r="P14" s="35">
        <f t="shared" si="3"/>
        <v>726</v>
      </c>
      <c r="Q14" s="7">
        <f t="shared" si="1"/>
        <v>3.4902168164992067</v>
      </c>
      <c r="T14" s="13" t="s">
        <v>19</v>
      </c>
      <c r="U14">
        <v>56</v>
      </c>
      <c r="V14">
        <v>77</v>
      </c>
      <c r="W14">
        <v>59</v>
      </c>
      <c r="X14">
        <v>50</v>
      </c>
      <c r="Y14">
        <v>66</v>
      </c>
      <c r="Z14">
        <v>42</v>
      </c>
      <c r="AA14">
        <v>70</v>
      </c>
      <c r="AB14">
        <v>68</v>
      </c>
      <c r="AC14">
        <v>66</v>
      </c>
      <c r="AD14">
        <v>48</v>
      </c>
      <c r="AE14">
        <v>66</v>
      </c>
      <c r="AF14">
        <v>58</v>
      </c>
      <c r="AG14">
        <v>726</v>
      </c>
      <c r="AH14" s="10" t="b">
        <f t="shared" si="2"/>
        <v>1</v>
      </c>
      <c r="AI14" s="10" t="b">
        <f t="shared" si="0"/>
        <v>1</v>
      </c>
      <c r="AJ14" s="10" t="b">
        <f t="shared" si="0"/>
        <v>1</v>
      </c>
      <c r="AK14" s="10" t="b">
        <f t="shared" si="0"/>
        <v>1</v>
      </c>
      <c r="AL14" s="10" t="b">
        <f t="shared" si="0"/>
        <v>1</v>
      </c>
      <c r="AM14" s="10" t="b">
        <f t="shared" si="0"/>
        <v>1</v>
      </c>
      <c r="AN14" s="10" t="b">
        <f t="shared" si="0"/>
        <v>1</v>
      </c>
      <c r="AO14" s="10" t="b">
        <f t="shared" si="0"/>
        <v>1</v>
      </c>
      <c r="AP14" s="10" t="b">
        <f t="shared" si="0"/>
        <v>1</v>
      </c>
      <c r="AQ14" s="10" t="b">
        <f t="shared" si="0"/>
        <v>1</v>
      </c>
      <c r="AR14" s="10" t="b">
        <f t="shared" si="0"/>
        <v>1</v>
      </c>
      <c r="AS14" s="10" t="b">
        <f t="shared" si="0"/>
        <v>1</v>
      </c>
      <c r="AT14" s="10" t="b">
        <f t="shared" si="0"/>
        <v>1</v>
      </c>
    </row>
    <row r="15" spans="1:46" ht="18.75" customHeight="1" x14ac:dyDescent="0.25">
      <c r="B15" s="5">
        <v>11</v>
      </c>
      <c r="C15" s="64" t="s">
        <v>21</v>
      </c>
      <c r="D15" s="6">
        <v>35</v>
      </c>
      <c r="E15" s="6">
        <v>34</v>
      </c>
      <c r="F15" s="6">
        <v>45</v>
      </c>
      <c r="G15" s="6">
        <v>33</v>
      </c>
      <c r="H15" s="6">
        <v>45</v>
      </c>
      <c r="I15" s="6">
        <v>31</v>
      </c>
      <c r="J15" s="6">
        <v>29</v>
      </c>
      <c r="K15" s="6">
        <v>30</v>
      </c>
      <c r="L15" s="6">
        <v>39</v>
      </c>
      <c r="M15" s="6">
        <v>36</v>
      </c>
      <c r="N15" s="6">
        <v>53</v>
      </c>
      <c r="O15" s="6">
        <v>30</v>
      </c>
      <c r="P15" s="35">
        <f t="shared" si="3"/>
        <v>440</v>
      </c>
      <c r="Q15" s="7">
        <f t="shared" si="1"/>
        <v>2.1152829190904283</v>
      </c>
      <c r="T15" s="13" t="s">
        <v>21</v>
      </c>
      <c r="U15">
        <v>35</v>
      </c>
      <c r="V15">
        <v>34</v>
      </c>
      <c r="W15">
        <v>45</v>
      </c>
      <c r="X15">
        <v>33</v>
      </c>
      <c r="Y15">
        <v>45</v>
      </c>
      <c r="Z15">
        <v>31</v>
      </c>
      <c r="AA15">
        <v>29</v>
      </c>
      <c r="AB15">
        <v>30</v>
      </c>
      <c r="AC15">
        <v>39</v>
      </c>
      <c r="AD15">
        <v>36</v>
      </c>
      <c r="AE15">
        <v>53</v>
      </c>
      <c r="AF15">
        <v>30</v>
      </c>
      <c r="AG15">
        <v>440</v>
      </c>
      <c r="AH15" s="10" t="b">
        <f t="shared" si="2"/>
        <v>1</v>
      </c>
      <c r="AI15" s="10" t="b">
        <f t="shared" si="0"/>
        <v>1</v>
      </c>
      <c r="AJ15" s="10" t="b">
        <f t="shared" si="0"/>
        <v>1</v>
      </c>
      <c r="AK15" s="10" t="b">
        <f t="shared" si="0"/>
        <v>1</v>
      </c>
      <c r="AL15" s="10" t="b">
        <f t="shared" si="0"/>
        <v>1</v>
      </c>
      <c r="AM15" s="10" t="b">
        <f t="shared" si="0"/>
        <v>1</v>
      </c>
      <c r="AN15" s="10" t="b">
        <f t="shared" si="0"/>
        <v>1</v>
      </c>
      <c r="AO15" s="10" t="b">
        <f t="shared" si="0"/>
        <v>1</v>
      </c>
      <c r="AP15" s="10" t="b">
        <f t="shared" si="0"/>
        <v>1</v>
      </c>
      <c r="AQ15" s="10" t="b">
        <f t="shared" si="0"/>
        <v>1</v>
      </c>
      <c r="AR15" s="10" t="b">
        <f t="shared" si="0"/>
        <v>1</v>
      </c>
      <c r="AS15" s="10" t="b">
        <f t="shared" si="0"/>
        <v>1</v>
      </c>
      <c r="AT15" s="10" t="b">
        <f t="shared" si="0"/>
        <v>1</v>
      </c>
    </row>
    <row r="16" spans="1:46" ht="18.75" customHeight="1" x14ac:dyDescent="0.25">
      <c r="B16" s="5">
        <v>12</v>
      </c>
      <c r="C16" s="64" t="s">
        <v>25</v>
      </c>
      <c r="D16" s="6">
        <v>31</v>
      </c>
      <c r="E16" s="6">
        <v>27</v>
      </c>
      <c r="F16" s="6">
        <v>36</v>
      </c>
      <c r="G16" s="6">
        <v>38</v>
      </c>
      <c r="H16" s="6">
        <v>36</v>
      </c>
      <c r="I16" s="6">
        <v>24</v>
      </c>
      <c r="J16" s="6">
        <v>39</v>
      </c>
      <c r="K16" s="6">
        <v>26</v>
      </c>
      <c r="L16" s="6">
        <v>45</v>
      </c>
      <c r="M16" s="6">
        <v>30</v>
      </c>
      <c r="N16" s="6">
        <v>35</v>
      </c>
      <c r="O16" s="6">
        <v>21</v>
      </c>
      <c r="P16" s="35">
        <f t="shared" si="3"/>
        <v>388</v>
      </c>
      <c r="Q16" s="7">
        <f t="shared" si="1"/>
        <v>1.8652949377433776</v>
      </c>
      <c r="T16" s="13" t="s">
        <v>25</v>
      </c>
      <c r="U16">
        <v>31</v>
      </c>
      <c r="V16">
        <v>27</v>
      </c>
      <c r="W16">
        <v>36</v>
      </c>
      <c r="X16">
        <v>38</v>
      </c>
      <c r="Y16">
        <v>36</v>
      </c>
      <c r="Z16">
        <v>24</v>
      </c>
      <c r="AA16">
        <v>39</v>
      </c>
      <c r="AB16">
        <v>26</v>
      </c>
      <c r="AC16">
        <v>45</v>
      </c>
      <c r="AD16">
        <v>30</v>
      </c>
      <c r="AE16">
        <v>35</v>
      </c>
      <c r="AF16">
        <v>21</v>
      </c>
      <c r="AG16">
        <v>388</v>
      </c>
      <c r="AH16" s="10" t="b">
        <f t="shared" si="2"/>
        <v>1</v>
      </c>
      <c r="AI16" s="10" t="b">
        <f t="shared" si="0"/>
        <v>1</v>
      </c>
      <c r="AJ16" s="10" t="b">
        <f t="shared" si="0"/>
        <v>1</v>
      </c>
      <c r="AK16" s="10" t="b">
        <f t="shared" si="0"/>
        <v>1</v>
      </c>
      <c r="AL16" s="10" t="b">
        <f t="shared" si="0"/>
        <v>1</v>
      </c>
      <c r="AM16" s="10" t="b">
        <f t="shared" si="0"/>
        <v>1</v>
      </c>
      <c r="AN16" s="10" t="b">
        <f t="shared" si="0"/>
        <v>1</v>
      </c>
      <c r="AO16" s="10" t="b">
        <f t="shared" si="0"/>
        <v>1</v>
      </c>
      <c r="AP16" s="10" t="b">
        <f t="shared" si="0"/>
        <v>1</v>
      </c>
      <c r="AQ16" s="10" t="b">
        <f t="shared" si="0"/>
        <v>1</v>
      </c>
      <c r="AR16" s="10" t="b">
        <f t="shared" si="0"/>
        <v>1</v>
      </c>
      <c r="AS16" s="10" t="b">
        <f t="shared" si="0"/>
        <v>1</v>
      </c>
      <c r="AT16" s="10" t="b">
        <f t="shared" si="0"/>
        <v>1</v>
      </c>
    </row>
    <row r="17" spans="1:46" ht="18.75" customHeight="1" x14ac:dyDescent="0.25">
      <c r="B17" s="5">
        <v>13</v>
      </c>
      <c r="C17" s="64" t="s">
        <v>22</v>
      </c>
      <c r="D17" s="6">
        <v>26</v>
      </c>
      <c r="E17" s="6">
        <v>39</v>
      </c>
      <c r="F17" s="6">
        <v>43</v>
      </c>
      <c r="G17" s="6">
        <v>24</v>
      </c>
      <c r="H17" s="6">
        <v>37</v>
      </c>
      <c r="I17" s="6">
        <v>28</v>
      </c>
      <c r="J17" s="6">
        <v>29</v>
      </c>
      <c r="K17" s="6">
        <v>43</v>
      </c>
      <c r="L17" s="6">
        <v>25</v>
      </c>
      <c r="M17" s="6">
        <v>19</v>
      </c>
      <c r="N17" s="6">
        <v>39</v>
      </c>
      <c r="O17" s="6">
        <v>31</v>
      </c>
      <c r="P17" s="35">
        <f t="shared" si="3"/>
        <v>383</v>
      </c>
      <c r="Q17" s="7">
        <f t="shared" si="1"/>
        <v>1.8412576318446228</v>
      </c>
      <c r="T17" s="13" t="s">
        <v>22</v>
      </c>
      <c r="U17">
        <v>26</v>
      </c>
      <c r="V17">
        <v>39</v>
      </c>
      <c r="W17">
        <v>43</v>
      </c>
      <c r="X17">
        <v>24</v>
      </c>
      <c r="Y17">
        <v>37</v>
      </c>
      <c r="Z17">
        <v>28</v>
      </c>
      <c r="AA17">
        <v>29</v>
      </c>
      <c r="AB17">
        <v>43</v>
      </c>
      <c r="AC17">
        <v>25</v>
      </c>
      <c r="AD17">
        <v>19</v>
      </c>
      <c r="AE17">
        <v>39</v>
      </c>
      <c r="AF17">
        <v>31</v>
      </c>
      <c r="AG17">
        <v>383</v>
      </c>
      <c r="AH17" s="10" t="b">
        <f t="shared" si="2"/>
        <v>1</v>
      </c>
      <c r="AI17" s="10" t="b">
        <f t="shared" si="0"/>
        <v>1</v>
      </c>
      <c r="AJ17" s="10" t="b">
        <f t="shared" si="0"/>
        <v>1</v>
      </c>
      <c r="AK17" s="10" t="b">
        <f t="shared" si="0"/>
        <v>1</v>
      </c>
      <c r="AL17" s="10" t="b">
        <f t="shared" si="0"/>
        <v>1</v>
      </c>
      <c r="AM17" s="10" t="b">
        <f t="shared" si="0"/>
        <v>1</v>
      </c>
      <c r="AN17" s="10" t="b">
        <f t="shared" si="0"/>
        <v>1</v>
      </c>
      <c r="AO17" s="10" t="b">
        <f t="shared" si="0"/>
        <v>1</v>
      </c>
      <c r="AP17" s="10" t="b">
        <f t="shared" si="0"/>
        <v>1</v>
      </c>
      <c r="AQ17" s="10" t="b">
        <f t="shared" si="0"/>
        <v>1</v>
      </c>
      <c r="AR17" s="10" t="b">
        <f t="shared" si="0"/>
        <v>1</v>
      </c>
      <c r="AS17" s="10" t="b">
        <f t="shared" si="0"/>
        <v>1</v>
      </c>
      <c r="AT17" s="10" t="b">
        <f t="shared" si="0"/>
        <v>1</v>
      </c>
    </row>
    <row r="18" spans="1:46" ht="18.75" customHeight="1" x14ac:dyDescent="0.25">
      <c r="B18" s="5">
        <v>14</v>
      </c>
      <c r="C18" s="67" t="s">
        <v>99</v>
      </c>
      <c r="D18" s="6">
        <v>20</v>
      </c>
      <c r="E18" s="6">
        <v>22</v>
      </c>
      <c r="F18" s="6">
        <v>27</v>
      </c>
      <c r="G18" s="6">
        <v>23</v>
      </c>
      <c r="H18" s="6">
        <v>36</v>
      </c>
      <c r="I18" s="6">
        <v>30</v>
      </c>
      <c r="J18" s="6">
        <v>27</v>
      </c>
      <c r="K18" s="6">
        <v>31</v>
      </c>
      <c r="L18" s="6">
        <v>35</v>
      </c>
      <c r="M18" s="6">
        <v>27</v>
      </c>
      <c r="N18" s="6">
        <v>38</v>
      </c>
      <c r="O18" s="6">
        <v>28</v>
      </c>
      <c r="P18" s="35">
        <f t="shared" si="3"/>
        <v>344</v>
      </c>
      <c r="Q18" s="7">
        <f t="shared" si="1"/>
        <v>1.653766645834335</v>
      </c>
      <c r="T18" s="13" t="s">
        <v>97</v>
      </c>
      <c r="U18">
        <v>20</v>
      </c>
      <c r="V18">
        <v>22</v>
      </c>
      <c r="W18">
        <v>27</v>
      </c>
      <c r="X18">
        <v>23</v>
      </c>
      <c r="Y18">
        <v>36</v>
      </c>
      <c r="Z18">
        <v>30</v>
      </c>
      <c r="AA18">
        <v>27</v>
      </c>
      <c r="AB18">
        <v>31</v>
      </c>
      <c r="AC18">
        <v>35</v>
      </c>
      <c r="AD18">
        <v>27</v>
      </c>
      <c r="AE18">
        <v>38</v>
      </c>
      <c r="AF18">
        <v>28</v>
      </c>
      <c r="AG18">
        <v>344</v>
      </c>
      <c r="AH18" s="10" t="b">
        <f t="shared" si="2"/>
        <v>1</v>
      </c>
      <c r="AI18" s="10" t="b">
        <f t="shared" si="0"/>
        <v>1</v>
      </c>
      <c r="AJ18" s="10" t="b">
        <f t="shared" si="0"/>
        <v>1</v>
      </c>
      <c r="AK18" s="10" t="b">
        <f t="shared" si="0"/>
        <v>1</v>
      </c>
      <c r="AL18" s="10" t="b">
        <f t="shared" si="0"/>
        <v>1</v>
      </c>
      <c r="AM18" s="10" t="b">
        <f t="shared" si="0"/>
        <v>1</v>
      </c>
      <c r="AN18" s="10" t="b">
        <f t="shared" si="0"/>
        <v>1</v>
      </c>
      <c r="AO18" s="10" t="b">
        <f t="shared" si="0"/>
        <v>1</v>
      </c>
      <c r="AP18" s="10" t="b">
        <f t="shared" si="0"/>
        <v>1</v>
      </c>
      <c r="AQ18" s="10" t="b">
        <f t="shared" si="0"/>
        <v>1</v>
      </c>
      <c r="AR18" s="10" t="b">
        <f t="shared" si="0"/>
        <v>1</v>
      </c>
      <c r="AS18" s="10" t="b">
        <f t="shared" si="0"/>
        <v>1</v>
      </c>
      <c r="AT18" s="10" t="b">
        <f t="shared" si="0"/>
        <v>1</v>
      </c>
    </row>
    <row r="19" spans="1:46" ht="18.75" customHeight="1" x14ac:dyDescent="0.25">
      <c r="B19" s="5">
        <v>15</v>
      </c>
      <c r="C19" s="64" t="s">
        <v>23</v>
      </c>
      <c r="D19" s="6">
        <v>22</v>
      </c>
      <c r="E19" s="6">
        <v>26</v>
      </c>
      <c r="F19" s="6">
        <v>38</v>
      </c>
      <c r="G19" s="6">
        <v>23</v>
      </c>
      <c r="H19" s="6">
        <v>48</v>
      </c>
      <c r="I19" s="6">
        <v>27</v>
      </c>
      <c r="J19" s="6">
        <v>25</v>
      </c>
      <c r="K19" s="6">
        <v>28</v>
      </c>
      <c r="L19" s="6">
        <v>36</v>
      </c>
      <c r="M19" s="6">
        <v>29</v>
      </c>
      <c r="N19" s="6">
        <v>21</v>
      </c>
      <c r="O19" s="6">
        <v>21</v>
      </c>
      <c r="P19" s="35">
        <f t="shared" si="3"/>
        <v>344</v>
      </c>
      <c r="Q19" s="7">
        <f t="shared" si="1"/>
        <v>1.653766645834335</v>
      </c>
      <c r="T19" s="13" t="s">
        <v>23</v>
      </c>
      <c r="U19">
        <v>22</v>
      </c>
      <c r="V19">
        <v>26</v>
      </c>
      <c r="W19">
        <v>38</v>
      </c>
      <c r="X19">
        <v>23</v>
      </c>
      <c r="Y19">
        <v>48</v>
      </c>
      <c r="Z19">
        <v>27</v>
      </c>
      <c r="AA19">
        <v>25</v>
      </c>
      <c r="AB19">
        <v>28</v>
      </c>
      <c r="AC19">
        <v>36</v>
      </c>
      <c r="AD19">
        <v>29</v>
      </c>
      <c r="AE19">
        <v>21</v>
      </c>
      <c r="AF19">
        <v>21</v>
      </c>
      <c r="AG19">
        <v>344</v>
      </c>
      <c r="AH19" s="10" t="b">
        <f t="shared" si="2"/>
        <v>1</v>
      </c>
      <c r="AI19" s="10" t="b">
        <f t="shared" si="0"/>
        <v>1</v>
      </c>
      <c r="AJ19" s="10" t="b">
        <f t="shared" si="0"/>
        <v>1</v>
      </c>
      <c r="AK19" s="10" t="b">
        <f t="shared" si="0"/>
        <v>1</v>
      </c>
      <c r="AL19" s="10" t="b">
        <f t="shared" si="0"/>
        <v>1</v>
      </c>
      <c r="AM19" s="10" t="b">
        <f t="shared" si="0"/>
        <v>1</v>
      </c>
      <c r="AN19" s="10" t="b">
        <f t="shared" si="0"/>
        <v>1</v>
      </c>
      <c r="AO19" s="10" t="b">
        <f t="shared" si="0"/>
        <v>1</v>
      </c>
      <c r="AP19" s="10" t="b">
        <f t="shared" si="0"/>
        <v>1</v>
      </c>
      <c r="AQ19" s="10" t="b">
        <f t="shared" si="0"/>
        <v>1</v>
      </c>
      <c r="AR19" s="10" t="b">
        <f t="shared" si="0"/>
        <v>1</v>
      </c>
      <c r="AS19" s="10" t="b">
        <f t="shared" si="0"/>
        <v>1</v>
      </c>
      <c r="AT19" s="10" t="b">
        <f t="shared" si="0"/>
        <v>1</v>
      </c>
    </row>
    <row r="20" spans="1:46" ht="18.75" customHeight="1" x14ac:dyDescent="0.25">
      <c r="B20" s="5">
        <v>16</v>
      </c>
      <c r="C20" s="64" t="s">
        <v>24</v>
      </c>
      <c r="D20" s="6">
        <v>23</v>
      </c>
      <c r="E20" s="6">
        <v>22</v>
      </c>
      <c r="F20" s="6">
        <v>26</v>
      </c>
      <c r="G20" s="6">
        <v>26</v>
      </c>
      <c r="H20" s="6">
        <v>24</v>
      </c>
      <c r="I20" s="6">
        <v>21</v>
      </c>
      <c r="J20" s="6">
        <v>21</v>
      </c>
      <c r="K20" s="6">
        <v>31</v>
      </c>
      <c r="L20" s="6">
        <v>30</v>
      </c>
      <c r="M20" s="6">
        <v>26</v>
      </c>
      <c r="N20" s="6">
        <v>29</v>
      </c>
      <c r="O20" s="6">
        <v>25</v>
      </c>
      <c r="P20" s="35">
        <f t="shared" si="3"/>
        <v>304</v>
      </c>
      <c r="Q20" s="7">
        <f t="shared" si="1"/>
        <v>1.4614681986442959</v>
      </c>
      <c r="T20" s="13" t="s">
        <v>24</v>
      </c>
      <c r="U20">
        <v>23</v>
      </c>
      <c r="V20">
        <v>22</v>
      </c>
      <c r="W20">
        <v>26</v>
      </c>
      <c r="X20">
        <v>26</v>
      </c>
      <c r="Y20">
        <v>24</v>
      </c>
      <c r="Z20">
        <v>21</v>
      </c>
      <c r="AA20">
        <v>21</v>
      </c>
      <c r="AB20">
        <v>31</v>
      </c>
      <c r="AC20">
        <v>30</v>
      </c>
      <c r="AD20">
        <v>26</v>
      </c>
      <c r="AE20">
        <v>29</v>
      </c>
      <c r="AF20">
        <v>25</v>
      </c>
      <c r="AG20">
        <v>304</v>
      </c>
      <c r="AH20" s="10" t="b">
        <f t="shared" si="2"/>
        <v>1</v>
      </c>
      <c r="AI20" s="10" t="b">
        <f t="shared" si="0"/>
        <v>1</v>
      </c>
      <c r="AJ20" s="10" t="b">
        <f t="shared" si="0"/>
        <v>1</v>
      </c>
      <c r="AK20" s="10" t="b">
        <f t="shared" si="0"/>
        <v>1</v>
      </c>
      <c r="AL20" s="10" t="b">
        <f t="shared" si="0"/>
        <v>1</v>
      </c>
      <c r="AM20" s="10" t="b">
        <f t="shared" si="0"/>
        <v>1</v>
      </c>
      <c r="AN20" s="10" t="b">
        <f t="shared" si="0"/>
        <v>1</v>
      </c>
      <c r="AO20" s="10" t="b">
        <f t="shared" si="0"/>
        <v>1</v>
      </c>
      <c r="AP20" s="10" t="b">
        <f t="shared" si="0"/>
        <v>1</v>
      </c>
      <c r="AQ20" s="10" t="b">
        <f t="shared" si="0"/>
        <v>1</v>
      </c>
      <c r="AR20" s="10" t="b">
        <f t="shared" si="0"/>
        <v>1</v>
      </c>
      <c r="AS20" s="10" t="b">
        <f t="shared" si="0"/>
        <v>1</v>
      </c>
      <c r="AT20" s="10" t="b">
        <f t="shared" si="0"/>
        <v>1</v>
      </c>
    </row>
    <row r="21" spans="1:46" ht="18.75" customHeight="1" x14ac:dyDescent="0.25">
      <c r="B21" s="5">
        <v>17</v>
      </c>
      <c r="C21" s="64" t="s">
        <v>26</v>
      </c>
      <c r="D21" s="6">
        <v>8</v>
      </c>
      <c r="E21" s="6">
        <v>12</v>
      </c>
      <c r="F21" s="6">
        <v>14</v>
      </c>
      <c r="G21" s="6">
        <v>11</v>
      </c>
      <c r="H21" s="6">
        <v>17</v>
      </c>
      <c r="I21" s="6">
        <v>10</v>
      </c>
      <c r="J21" s="6">
        <v>11</v>
      </c>
      <c r="K21" s="6">
        <v>16</v>
      </c>
      <c r="L21" s="6">
        <v>18</v>
      </c>
      <c r="M21" s="6">
        <v>16</v>
      </c>
      <c r="N21" s="6">
        <v>13</v>
      </c>
      <c r="O21" s="6">
        <v>14</v>
      </c>
      <c r="P21" s="35">
        <f t="shared" si="3"/>
        <v>160</v>
      </c>
      <c r="Q21" s="7">
        <f t="shared" si="1"/>
        <v>0.76919378876015576</v>
      </c>
      <c r="T21" s="13" t="s">
        <v>26</v>
      </c>
      <c r="U21">
        <v>8</v>
      </c>
      <c r="V21">
        <v>12</v>
      </c>
      <c r="W21">
        <v>14</v>
      </c>
      <c r="X21">
        <v>11</v>
      </c>
      <c r="Y21">
        <v>17</v>
      </c>
      <c r="Z21">
        <v>10</v>
      </c>
      <c r="AA21">
        <v>11</v>
      </c>
      <c r="AB21">
        <v>16</v>
      </c>
      <c r="AC21">
        <v>18</v>
      </c>
      <c r="AD21">
        <v>16</v>
      </c>
      <c r="AE21">
        <v>13</v>
      </c>
      <c r="AF21">
        <v>14</v>
      </c>
      <c r="AG21">
        <v>160</v>
      </c>
      <c r="AH21" s="10" t="b">
        <f t="shared" si="2"/>
        <v>1</v>
      </c>
      <c r="AI21" s="10" t="b">
        <f t="shared" ref="AI21:AI22" si="4">EXACT(V21,E21)</f>
        <v>1</v>
      </c>
      <c r="AJ21" s="10" t="b">
        <f t="shared" ref="AJ21:AJ22" si="5">EXACT(W21,F21)</f>
        <v>1</v>
      </c>
      <c r="AK21" s="10" t="b">
        <f t="shared" ref="AK21:AK22" si="6">EXACT(X21,G21)</f>
        <v>1</v>
      </c>
      <c r="AL21" s="10" t="b">
        <f t="shared" ref="AL21:AL22" si="7">EXACT(Y21,H21)</f>
        <v>1</v>
      </c>
      <c r="AM21" s="10" t="b">
        <f t="shared" ref="AM21:AM22" si="8">EXACT(Z21,I21)</f>
        <v>1</v>
      </c>
      <c r="AN21" s="10" t="b">
        <f t="shared" ref="AN21:AN22" si="9">EXACT(AA21,J21)</f>
        <v>1</v>
      </c>
      <c r="AO21" s="10" t="b">
        <f t="shared" ref="AO21:AO22" si="10">EXACT(AB21,K21)</f>
        <v>1</v>
      </c>
      <c r="AP21" s="10" t="b">
        <f t="shared" ref="AP21:AP22" si="11">EXACT(AC21,L21)</f>
        <v>1</v>
      </c>
      <c r="AQ21" s="10" t="b">
        <f t="shared" ref="AQ21:AQ22" si="12">EXACT(AD21,M21)</f>
        <v>1</v>
      </c>
      <c r="AR21" s="10" t="b">
        <f t="shared" ref="AR21:AR22" si="13">EXACT(AE21,N21)</f>
        <v>1</v>
      </c>
      <c r="AS21" s="10" t="b">
        <f t="shared" ref="AS21:AS22" si="14">EXACT(AF21,O21)</f>
        <v>1</v>
      </c>
      <c r="AT21" s="10" t="b">
        <f t="shared" ref="AT21:AT22" si="15">EXACT(AG21,P21)</f>
        <v>1</v>
      </c>
    </row>
    <row r="22" spans="1:46" ht="18.75" customHeight="1" x14ac:dyDescent="0.25">
      <c r="B22" s="5">
        <v>18</v>
      </c>
      <c r="C22" s="67" t="s">
        <v>100</v>
      </c>
      <c r="D22" s="6">
        <v>9</v>
      </c>
      <c r="E22" s="6">
        <v>16</v>
      </c>
      <c r="F22" s="6">
        <v>15</v>
      </c>
      <c r="G22" s="6">
        <v>10</v>
      </c>
      <c r="H22" s="6">
        <v>8</v>
      </c>
      <c r="I22" s="6">
        <v>6</v>
      </c>
      <c r="J22" s="6">
        <v>5</v>
      </c>
      <c r="K22" s="6">
        <v>5</v>
      </c>
      <c r="L22" s="6">
        <v>8</v>
      </c>
      <c r="M22" s="6">
        <v>9</v>
      </c>
      <c r="N22" s="6">
        <v>5</v>
      </c>
      <c r="O22" s="6">
        <v>6</v>
      </c>
      <c r="P22" s="35">
        <f t="shared" si="3"/>
        <v>102</v>
      </c>
      <c r="Q22" s="7">
        <f t="shared" si="1"/>
        <v>0.49036104033459932</v>
      </c>
      <c r="T22" s="13" t="s">
        <v>98</v>
      </c>
      <c r="U22">
        <v>9</v>
      </c>
      <c r="V22">
        <v>16</v>
      </c>
      <c r="W22">
        <v>15</v>
      </c>
      <c r="X22">
        <v>10</v>
      </c>
      <c r="Y22">
        <v>8</v>
      </c>
      <c r="Z22">
        <v>6</v>
      </c>
      <c r="AA22">
        <v>5</v>
      </c>
      <c r="AB22">
        <v>5</v>
      </c>
      <c r="AC22">
        <v>8</v>
      </c>
      <c r="AD22">
        <v>9</v>
      </c>
      <c r="AE22">
        <v>5</v>
      </c>
      <c r="AF22">
        <v>6</v>
      </c>
      <c r="AG22">
        <v>102</v>
      </c>
      <c r="AH22" s="10" t="b">
        <f t="shared" si="2"/>
        <v>1</v>
      </c>
      <c r="AI22" s="10" t="b">
        <f t="shared" si="4"/>
        <v>1</v>
      </c>
      <c r="AJ22" s="10" t="b">
        <f t="shared" si="5"/>
        <v>1</v>
      </c>
      <c r="AK22" s="10" t="b">
        <f t="shared" si="6"/>
        <v>1</v>
      </c>
      <c r="AL22" s="10" t="b">
        <f t="shared" si="7"/>
        <v>1</v>
      </c>
      <c r="AM22" s="10" t="b">
        <f t="shared" si="8"/>
        <v>1</v>
      </c>
      <c r="AN22" s="10" t="b">
        <f t="shared" si="9"/>
        <v>1</v>
      </c>
      <c r="AO22" s="10" t="b">
        <f t="shared" si="10"/>
        <v>1</v>
      </c>
      <c r="AP22" s="10" t="b">
        <f t="shared" si="11"/>
        <v>1</v>
      </c>
      <c r="AQ22" s="10" t="b">
        <f t="shared" si="12"/>
        <v>1</v>
      </c>
      <c r="AR22" s="10" t="b">
        <f t="shared" si="13"/>
        <v>1</v>
      </c>
      <c r="AS22" s="10" t="b">
        <f t="shared" si="14"/>
        <v>1</v>
      </c>
      <c r="AT22" s="10" t="b">
        <f t="shared" si="15"/>
        <v>1</v>
      </c>
    </row>
    <row r="23" spans="1:46" ht="18.75" customHeight="1" x14ac:dyDescent="0.25">
      <c r="B23" s="125" t="s">
        <v>2</v>
      </c>
      <c r="C23" s="125"/>
      <c r="D23" s="8">
        <f>SUM(D5:D22)</f>
        <v>1736</v>
      </c>
      <c r="E23" s="8">
        <f t="shared" ref="E23:O23" si="16">SUM(E5:E22)</f>
        <v>1691</v>
      </c>
      <c r="F23" s="8">
        <f t="shared" si="16"/>
        <v>1863</v>
      </c>
      <c r="G23" s="8">
        <f t="shared" si="16"/>
        <v>1408</v>
      </c>
      <c r="H23" s="8">
        <f t="shared" si="16"/>
        <v>1845</v>
      </c>
      <c r="I23" s="8">
        <f t="shared" si="16"/>
        <v>1674</v>
      </c>
      <c r="J23" s="8">
        <f t="shared" si="16"/>
        <v>1691</v>
      </c>
      <c r="K23" s="8">
        <f t="shared" si="16"/>
        <v>1929</v>
      </c>
      <c r="L23" s="8">
        <f t="shared" si="16"/>
        <v>1892</v>
      </c>
      <c r="M23" s="8">
        <f t="shared" si="16"/>
        <v>1836</v>
      </c>
      <c r="N23" s="8">
        <f t="shared" si="16"/>
        <v>1752</v>
      </c>
      <c r="O23" s="8">
        <f t="shared" si="16"/>
        <v>1484</v>
      </c>
      <c r="P23" s="8">
        <f>SUM(P5:P22)</f>
        <v>20801</v>
      </c>
      <c r="Q23" s="51">
        <f>SUM(Q5:Q22)</f>
        <v>100.00000000000001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</row>
    <row r="24" spans="1:46" customFormat="1" ht="12.75" customHeight="1" x14ac:dyDescent="0.25">
      <c r="A24" s="10"/>
      <c r="B24" s="126" t="s">
        <v>44</v>
      </c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0"/>
    </row>
    <row r="25" spans="1:46" customFormat="1" ht="12" customHeight="1" x14ac:dyDescent="0.25">
      <c r="A25" s="10"/>
      <c r="B25" s="126" t="s">
        <v>45</v>
      </c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0"/>
    </row>
    <row r="26" spans="1:46" customFormat="1" ht="13.15" customHeight="1" x14ac:dyDescent="0.25">
      <c r="A26" s="10"/>
      <c r="B26" s="60" t="s">
        <v>120</v>
      </c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10"/>
    </row>
    <row r="27" spans="1:46" customFormat="1" ht="13.15" customHeight="1" x14ac:dyDescent="0.25">
      <c r="A27" s="10"/>
      <c r="B27" s="60" t="s">
        <v>107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10"/>
    </row>
    <row r="29" spans="1:46" x14ac:dyDescent="0.2">
      <c r="C29" s="64"/>
    </row>
    <row r="30" spans="1:46" x14ac:dyDescent="0.2">
      <c r="C30" s="64"/>
    </row>
    <row r="31" spans="1:46" x14ac:dyDescent="0.2">
      <c r="C31" s="64"/>
    </row>
    <row r="32" spans="1:46" x14ac:dyDescent="0.2">
      <c r="C32" s="64"/>
    </row>
    <row r="33" spans="3:3" x14ac:dyDescent="0.2">
      <c r="C33" s="64"/>
    </row>
    <row r="34" spans="3:3" x14ac:dyDescent="0.2">
      <c r="C34" s="64"/>
    </row>
    <row r="35" spans="3:3" x14ac:dyDescent="0.2">
      <c r="C35" s="64"/>
    </row>
    <row r="36" spans="3:3" x14ac:dyDescent="0.2">
      <c r="C36" s="64"/>
    </row>
    <row r="37" spans="3:3" x14ac:dyDescent="0.2">
      <c r="C37" s="64"/>
    </row>
    <row r="38" spans="3:3" x14ac:dyDescent="0.2">
      <c r="C38" s="64"/>
    </row>
    <row r="39" spans="3:3" x14ac:dyDescent="0.2">
      <c r="C39" s="64"/>
    </row>
    <row r="40" spans="3:3" x14ac:dyDescent="0.2">
      <c r="C40" s="64"/>
    </row>
    <row r="41" spans="3:3" x14ac:dyDescent="0.2">
      <c r="C41" s="64"/>
    </row>
    <row r="42" spans="3:3" x14ac:dyDescent="0.2">
      <c r="C42" s="64"/>
    </row>
  </sheetData>
  <mergeCells count="3">
    <mergeCell ref="B23:C23"/>
    <mergeCell ref="B24:R24"/>
    <mergeCell ref="B25:R25"/>
  </mergeCells>
  <hyperlinks>
    <hyperlink ref="A1" location="Índice!A1" display="volver" xr:uid="{B4996F62-5480-4C10-AA68-8D40D5B6DDFB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3D3FC-8553-4791-A2E8-25D4E234DFCB}">
  <sheetPr codeName="Hoja4"/>
  <dimension ref="A1:AF51"/>
  <sheetViews>
    <sheetView showGridLines="0" zoomScale="85" zoomScaleNormal="85" workbookViewId="0">
      <selection activeCell="C37" sqref="C37"/>
    </sheetView>
  </sheetViews>
  <sheetFormatPr baseColWidth="10" defaultColWidth="11.42578125" defaultRowHeight="14.25" x14ac:dyDescent="0.2"/>
  <cols>
    <col min="1" max="1" width="6.42578125" style="10" customWidth="1"/>
    <col min="2" max="2" width="3.7109375" style="11" customWidth="1"/>
    <col min="3" max="3" width="35.7109375" style="10" customWidth="1"/>
    <col min="4" max="15" width="7.5703125" style="10" customWidth="1"/>
    <col min="16" max="16" width="7.85546875" style="10" bestFit="1" customWidth="1"/>
    <col min="17" max="17" width="7.5703125" style="10" customWidth="1"/>
    <col min="18" max="18" width="7.5703125" style="10" bestFit="1" customWidth="1"/>
    <col min="19" max="19" width="77" style="10" bestFit="1" customWidth="1"/>
    <col min="20" max="31" width="13.7109375" style="10" bestFit="1" customWidth="1"/>
    <col min="32" max="32" width="12.7109375" style="10" bestFit="1" customWidth="1"/>
    <col min="33" max="16384" width="11.42578125" style="10"/>
  </cols>
  <sheetData>
    <row r="1" spans="1:32" ht="15" customHeight="1" x14ac:dyDescent="0.25">
      <c r="A1" s="112" t="s">
        <v>0</v>
      </c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ht="15" customHeight="1" x14ac:dyDescent="0.25">
      <c r="A2" s="1"/>
      <c r="B2" s="12" t="s">
        <v>109</v>
      </c>
      <c r="S2"/>
      <c r="T2"/>
      <c r="U2"/>
      <c r="V2"/>
      <c r="W2"/>
      <c r="X2"/>
      <c r="Y2"/>
      <c r="Z2"/>
      <c r="AA2"/>
      <c r="AB2"/>
      <c r="AC2"/>
      <c r="AD2"/>
      <c r="AE2"/>
      <c r="AF2"/>
    </row>
    <row r="3" spans="1:32" ht="15" customHeight="1" x14ac:dyDescent="0.25"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32" ht="24" customHeight="1" x14ac:dyDescent="0.25">
      <c r="B4" s="109" t="s">
        <v>105</v>
      </c>
      <c r="C4" s="3" t="s">
        <v>104</v>
      </c>
      <c r="D4" s="97" t="s">
        <v>67</v>
      </c>
      <c r="E4" s="97" t="s">
        <v>68</v>
      </c>
      <c r="F4" s="97" t="s">
        <v>69</v>
      </c>
      <c r="G4" s="97" t="s">
        <v>70</v>
      </c>
      <c r="H4" s="97" t="s">
        <v>71</v>
      </c>
      <c r="I4" s="97" t="s">
        <v>72</v>
      </c>
      <c r="J4" s="97" t="s">
        <v>73</v>
      </c>
      <c r="K4" s="97" t="s">
        <v>74</v>
      </c>
      <c r="L4" s="97" t="s">
        <v>75</v>
      </c>
      <c r="M4" s="97" t="s">
        <v>76</v>
      </c>
      <c r="N4" s="97" t="s">
        <v>77</v>
      </c>
      <c r="O4" s="97" t="s">
        <v>78</v>
      </c>
      <c r="P4" s="4" t="s">
        <v>2</v>
      </c>
      <c r="Q4" s="4" t="s">
        <v>3</v>
      </c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1:32" ht="18.75" customHeight="1" x14ac:dyDescent="0.25">
      <c r="B5" s="5">
        <v>1</v>
      </c>
      <c r="C5" s="64" t="s">
        <v>79</v>
      </c>
      <c r="D5" s="6">
        <v>639</v>
      </c>
      <c r="E5" s="6">
        <v>642</v>
      </c>
      <c r="F5" s="6">
        <v>654</v>
      </c>
      <c r="G5" s="6">
        <v>492</v>
      </c>
      <c r="H5" s="6">
        <v>680</v>
      </c>
      <c r="I5" s="6">
        <v>601</v>
      </c>
      <c r="J5" s="6">
        <v>604</v>
      </c>
      <c r="K5" s="6">
        <v>737</v>
      </c>
      <c r="L5" s="6">
        <v>714</v>
      </c>
      <c r="M5" s="6">
        <v>686</v>
      </c>
      <c r="N5" s="6">
        <v>641</v>
      </c>
      <c r="O5" s="6">
        <v>516</v>
      </c>
      <c r="P5" s="35">
        <f>+SUM(D5:O5)</f>
        <v>7606</v>
      </c>
      <c r="Q5" s="7">
        <f>P5/$P$25*100</f>
        <v>33.171965633041125</v>
      </c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32" ht="18.75" customHeight="1" x14ac:dyDescent="0.25">
      <c r="B6" s="5">
        <v>2</v>
      </c>
      <c r="C6" s="64" t="s">
        <v>80</v>
      </c>
      <c r="D6" s="6">
        <v>139</v>
      </c>
      <c r="E6" s="6">
        <v>157</v>
      </c>
      <c r="F6" s="6">
        <v>144</v>
      </c>
      <c r="G6" s="6">
        <v>133</v>
      </c>
      <c r="H6" s="6">
        <v>144</v>
      </c>
      <c r="I6" s="6">
        <v>142</v>
      </c>
      <c r="J6" s="6">
        <v>153</v>
      </c>
      <c r="K6" s="6">
        <v>175</v>
      </c>
      <c r="L6" s="6">
        <v>173</v>
      </c>
      <c r="M6" s="6">
        <v>133</v>
      </c>
      <c r="N6" s="6">
        <v>129</v>
      </c>
      <c r="O6" s="6">
        <v>102</v>
      </c>
      <c r="P6" s="35">
        <f t="shared" ref="P6:P23" si="0">+SUM(D6:O6)</f>
        <v>1724</v>
      </c>
      <c r="Q6" s="7">
        <f t="shared" ref="Q6:Q23" si="1">P6/$P$25*100</f>
        <v>7.5188625757773995</v>
      </c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1:32" ht="18.75" customHeight="1" x14ac:dyDescent="0.25">
      <c r="B7" s="5">
        <v>3</v>
      </c>
      <c r="C7" s="64" t="s">
        <v>35</v>
      </c>
      <c r="D7" s="6">
        <v>106</v>
      </c>
      <c r="E7" s="6">
        <v>89</v>
      </c>
      <c r="F7" s="6">
        <v>121</v>
      </c>
      <c r="G7" s="6">
        <v>78</v>
      </c>
      <c r="H7" s="6">
        <v>111</v>
      </c>
      <c r="I7" s="6">
        <v>104</v>
      </c>
      <c r="J7" s="6">
        <v>126</v>
      </c>
      <c r="K7" s="6">
        <v>144</v>
      </c>
      <c r="L7" s="6">
        <v>152</v>
      </c>
      <c r="M7" s="6">
        <v>157</v>
      </c>
      <c r="N7" s="6">
        <v>138</v>
      </c>
      <c r="O7" s="6">
        <v>104</v>
      </c>
      <c r="P7" s="35">
        <f t="shared" si="0"/>
        <v>1430</v>
      </c>
      <c r="Q7" s="7">
        <f t="shared" si="1"/>
        <v>6.2366435518339225</v>
      </c>
      <c r="S7"/>
      <c r="T7"/>
      <c r="U7"/>
      <c r="V7"/>
      <c r="W7"/>
      <c r="X7"/>
      <c r="Y7"/>
      <c r="Z7"/>
      <c r="AA7"/>
      <c r="AB7"/>
      <c r="AC7"/>
      <c r="AD7"/>
      <c r="AE7"/>
      <c r="AF7"/>
    </row>
    <row r="8" spans="1:32" ht="18.75" customHeight="1" x14ac:dyDescent="0.25">
      <c r="B8" s="5">
        <v>4</v>
      </c>
      <c r="C8" s="64" t="s">
        <v>32</v>
      </c>
      <c r="D8" s="6">
        <v>103</v>
      </c>
      <c r="E8" s="6">
        <v>98</v>
      </c>
      <c r="F8" s="6">
        <v>94</v>
      </c>
      <c r="G8" s="6">
        <v>78</v>
      </c>
      <c r="H8" s="6">
        <v>86</v>
      </c>
      <c r="I8" s="6">
        <v>124</v>
      </c>
      <c r="J8" s="6">
        <v>144</v>
      </c>
      <c r="K8" s="6">
        <v>113</v>
      </c>
      <c r="L8" s="6">
        <v>127</v>
      </c>
      <c r="M8" s="6">
        <v>127</v>
      </c>
      <c r="N8" s="6">
        <v>102</v>
      </c>
      <c r="O8" s="6">
        <v>99</v>
      </c>
      <c r="P8" s="35">
        <f t="shared" si="0"/>
        <v>1295</v>
      </c>
      <c r="Q8" s="7">
        <f t="shared" si="1"/>
        <v>5.6478695102272232</v>
      </c>
      <c r="S8"/>
      <c r="T8"/>
      <c r="U8"/>
      <c r="V8"/>
      <c r="W8"/>
      <c r="X8"/>
      <c r="Y8"/>
      <c r="Z8"/>
      <c r="AA8"/>
      <c r="AB8"/>
      <c r="AC8"/>
      <c r="AD8"/>
      <c r="AE8"/>
      <c r="AF8"/>
    </row>
    <row r="9" spans="1:32" ht="18.75" customHeight="1" x14ac:dyDescent="0.25">
      <c r="B9" s="5">
        <v>5</v>
      </c>
      <c r="C9" s="64" t="s">
        <v>30</v>
      </c>
      <c r="D9" s="6">
        <v>112</v>
      </c>
      <c r="E9" s="6">
        <v>92</v>
      </c>
      <c r="F9" s="6">
        <v>132</v>
      </c>
      <c r="G9" s="6">
        <v>84</v>
      </c>
      <c r="H9" s="6">
        <v>130</v>
      </c>
      <c r="I9" s="6">
        <v>107</v>
      </c>
      <c r="J9" s="6">
        <v>81</v>
      </c>
      <c r="K9" s="6">
        <v>94</v>
      </c>
      <c r="L9" s="6">
        <v>117</v>
      </c>
      <c r="M9" s="6">
        <v>101</v>
      </c>
      <c r="N9" s="6">
        <v>75</v>
      </c>
      <c r="O9" s="6">
        <v>96</v>
      </c>
      <c r="P9" s="35">
        <f t="shared" si="0"/>
        <v>1221</v>
      </c>
      <c r="Q9" s="7">
        <f t="shared" si="1"/>
        <v>5.3251341096428106</v>
      </c>
      <c r="S9"/>
      <c r="T9"/>
      <c r="U9"/>
      <c r="V9"/>
      <c r="W9"/>
      <c r="X9"/>
      <c r="Y9"/>
      <c r="Z9"/>
      <c r="AA9"/>
      <c r="AB9"/>
      <c r="AC9"/>
      <c r="AD9"/>
      <c r="AE9"/>
      <c r="AF9"/>
    </row>
    <row r="10" spans="1:32" ht="18.75" customHeight="1" x14ac:dyDescent="0.25">
      <c r="B10" s="5">
        <v>6</v>
      </c>
      <c r="C10" s="64" t="s">
        <v>81</v>
      </c>
      <c r="D10" s="6">
        <v>83</v>
      </c>
      <c r="E10" s="6">
        <v>77</v>
      </c>
      <c r="F10" s="6">
        <v>99</v>
      </c>
      <c r="G10" s="6">
        <v>47</v>
      </c>
      <c r="H10" s="6">
        <v>68</v>
      </c>
      <c r="I10" s="6">
        <v>89</v>
      </c>
      <c r="J10" s="6">
        <v>83</v>
      </c>
      <c r="K10" s="6">
        <v>92</v>
      </c>
      <c r="L10" s="6">
        <v>86</v>
      </c>
      <c r="M10" s="6">
        <v>93</v>
      </c>
      <c r="N10" s="6">
        <v>77</v>
      </c>
      <c r="O10" s="6">
        <v>59</v>
      </c>
      <c r="P10" s="35">
        <f t="shared" si="0"/>
        <v>953</v>
      </c>
      <c r="Q10" s="7">
        <f t="shared" si="1"/>
        <v>4.156308604823586</v>
      </c>
      <c r="S10"/>
      <c r="T10"/>
      <c r="U10"/>
      <c r="V10"/>
      <c r="W10"/>
      <c r="X10"/>
      <c r="Y10"/>
      <c r="Z10"/>
      <c r="AA10"/>
      <c r="AB10"/>
      <c r="AC10"/>
      <c r="AD10"/>
      <c r="AE10"/>
      <c r="AF10"/>
    </row>
    <row r="11" spans="1:32" ht="18.75" customHeight="1" x14ac:dyDescent="0.25">
      <c r="B11" s="5">
        <v>7</v>
      </c>
      <c r="C11" s="64" t="s">
        <v>36</v>
      </c>
      <c r="D11" s="6">
        <v>63</v>
      </c>
      <c r="E11" s="6">
        <v>49</v>
      </c>
      <c r="F11" s="6">
        <v>84</v>
      </c>
      <c r="G11" s="6">
        <v>94</v>
      </c>
      <c r="H11" s="6">
        <v>89</v>
      </c>
      <c r="I11" s="6">
        <v>74</v>
      </c>
      <c r="J11" s="6">
        <v>75</v>
      </c>
      <c r="K11" s="6">
        <v>68</v>
      </c>
      <c r="L11" s="6">
        <v>66</v>
      </c>
      <c r="M11" s="6">
        <v>66</v>
      </c>
      <c r="N11" s="6">
        <v>63</v>
      </c>
      <c r="O11" s="6">
        <v>56</v>
      </c>
      <c r="P11" s="35">
        <f t="shared" si="0"/>
        <v>847</v>
      </c>
      <c r="Q11" s="7">
        <f t="shared" si="1"/>
        <v>3.6940119499324</v>
      </c>
      <c r="S11"/>
      <c r="T11"/>
      <c r="U11"/>
      <c r="V11"/>
      <c r="W11"/>
      <c r="X11"/>
      <c r="Y11"/>
      <c r="Z11"/>
      <c r="AA11"/>
      <c r="AB11"/>
      <c r="AC11"/>
      <c r="AD11"/>
      <c r="AE11"/>
      <c r="AF11"/>
    </row>
    <row r="12" spans="1:32" ht="18.75" customHeight="1" x14ac:dyDescent="0.25">
      <c r="B12" s="5">
        <v>8</v>
      </c>
      <c r="C12" s="64" t="s">
        <v>82</v>
      </c>
      <c r="D12" s="6">
        <v>66</v>
      </c>
      <c r="E12" s="6">
        <v>78</v>
      </c>
      <c r="F12" s="6">
        <v>52</v>
      </c>
      <c r="G12" s="6">
        <v>48</v>
      </c>
      <c r="H12" s="6">
        <v>80</v>
      </c>
      <c r="I12" s="6">
        <v>65</v>
      </c>
      <c r="J12" s="6">
        <v>66</v>
      </c>
      <c r="K12" s="6">
        <v>68</v>
      </c>
      <c r="L12" s="6">
        <v>85</v>
      </c>
      <c r="M12" s="6">
        <v>71</v>
      </c>
      <c r="N12" s="6">
        <v>76</v>
      </c>
      <c r="O12" s="6">
        <v>44</v>
      </c>
      <c r="P12" s="35">
        <f t="shared" si="0"/>
        <v>799</v>
      </c>
      <c r="Q12" s="7">
        <f t="shared" si="1"/>
        <v>3.4846700684722407</v>
      </c>
      <c r="S12"/>
      <c r="T12"/>
      <c r="U12"/>
      <c r="V12"/>
      <c r="W12"/>
      <c r="X12"/>
      <c r="Y12"/>
      <c r="Z12"/>
      <c r="AA12"/>
      <c r="AB12"/>
      <c r="AC12"/>
      <c r="AD12"/>
      <c r="AE12"/>
      <c r="AF12"/>
    </row>
    <row r="13" spans="1:32" ht="18.75" customHeight="1" x14ac:dyDescent="0.25">
      <c r="B13" s="5">
        <v>9</v>
      </c>
      <c r="C13" s="64" t="s">
        <v>37</v>
      </c>
      <c r="D13" s="6">
        <v>57</v>
      </c>
      <c r="E13" s="6">
        <v>61</v>
      </c>
      <c r="F13" s="6">
        <v>75</v>
      </c>
      <c r="G13" s="6">
        <v>70</v>
      </c>
      <c r="H13" s="6">
        <v>79</v>
      </c>
      <c r="I13" s="6">
        <v>72</v>
      </c>
      <c r="J13" s="6">
        <v>53</v>
      </c>
      <c r="K13" s="6">
        <v>66</v>
      </c>
      <c r="L13" s="6">
        <v>68</v>
      </c>
      <c r="M13" s="6">
        <v>72</v>
      </c>
      <c r="N13" s="6">
        <v>61</v>
      </c>
      <c r="O13" s="6">
        <v>39</v>
      </c>
      <c r="P13" s="35">
        <f t="shared" si="0"/>
        <v>773</v>
      </c>
      <c r="Q13" s="7">
        <f t="shared" si="1"/>
        <v>3.3712765493479875</v>
      </c>
      <c r="S13"/>
      <c r="T13"/>
      <c r="U13"/>
      <c r="V13"/>
      <c r="W13"/>
      <c r="X13"/>
      <c r="Y13"/>
      <c r="Z13"/>
      <c r="AA13"/>
      <c r="AB13"/>
      <c r="AC13"/>
      <c r="AD13"/>
      <c r="AE13"/>
      <c r="AF13"/>
    </row>
    <row r="14" spans="1:32" ht="27.95" customHeight="1" x14ac:dyDescent="0.25">
      <c r="B14" s="5">
        <v>10</v>
      </c>
      <c r="C14" s="64" t="s">
        <v>33</v>
      </c>
      <c r="D14" s="6">
        <v>65</v>
      </c>
      <c r="E14" s="6">
        <v>53</v>
      </c>
      <c r="F14" s="6">
        <v>78</v>
      </c>
      <c r="G14" s="6">
        <v>49</v>
      </c>
      <c r="H14" s="6">
        <v>91</v>
      </c>
      <c r="I14" s="6">
        <v>52</v>
      </c>
      <c r="J14" s="6">
        <v>64</v>
      </c>
      <c r="K14" s="6">
        <v>53</v>
      </c>
      <c r="L14" s="6">
        <v>47</v>
      </c>
      <c r="M14" s="6">
        <v>55</v>
      </c>
      <c r="N14" s="6">
        <v>60</v>
      </c>
      <c r="O14" s="6">
        <v>58</v>
      </c>
      <c r="P14" s="35">
        <f t="shared" si="0"/>
        <v>725</v>
      </c>
      <c r="Q14" s="7">
        <f t="shared" si="1"/>
        <v>3.1619346678878282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</row>
    <row r="15" spans="1:32" ht="18.75" customHeight="1" x14ac:dyDescent="0.25">
      <c r="B15" s="5">
        <v>11</v>
      </c>
      <c r="C15" s="64" t="s">
        <v>31</v>
      </c>
      <c r="D15" s="6">
        <v>75</v>
      </c>
      <c r="E15" s="6">
        <v>74</v>
      </c>
      <c r="F15" s="6">
        <v>71</v>
      </c>
      <c r="G15" s="6">
        <v>38</v>
      </c>
      <c r="H15" s="6">
        <v>62</v>
      </c>
      <c r="I15" s="6">
        <v>57</v>
      </c>
      <c r="J15" s="6">
        <v>72</v>
      </c>
      <c r="K15" s="6">
        <v>59</v>
      </c>
      <c r="L15" s="6">
        <v>57</v>
      </c>
      <c r="M15" s="6">
        <v>56</v>
      </c>
      <c r="N15" s="6">
        <v>51</v>
      </c>
      <c r="O15" s="6">
        <v>45</v>
      </c>
      <c r="P15" s="35">
        <f t="shared" si="0"/>
        <v>717</v>
      </c>
      <c r="Q15" s="7">
        <f t="shared" si="1"/>
        <v>3.1270443543111344</v>
      </c>
      <c r="S15" s="13"/>
      <c r="T15"/>
      <c r="U15"/>
      <c r="V15"/>
      <c r="W15"/>
      <c r="X15"/>
      <c r="Y15"/>
      <c r="Z15"/>
      <c r="AA15"/>
      <c r="AB15"/>
      <c r="AC15"/>
      <c r="AD15"/>
      <c r="AE15"/>
      <c r="AF15"/>
    </row>
    <row r="16" spans="1:32" ht="27.95" customHeight="1" x14ac:dyDescent="0.25">
      <c r="B16" s="5">
        <v>12</v>
      </c>
      <c r="C16" s="64" t="s">
        <v>83</v>
      </c>
      <c r="D16" s="6">
        <v>54</v>
      </c>
      <c r="E16" s="6">
        <v>43</v>
      </c>
      <c r="F16" s="6">
        <v>49</v>
      </c>
      <c r="G16" s="6">
        <v>39</v>
      </c>
      <c r="H16" s="6">
        <v>54</v>
      </c>
      <c r="I16" s="6">
        <v>51</v>
      </c>
      <c r="J16" s="6">
        <v>50</v>
      </c>
      <c r="K16" s="6">
        <v>51</v>
      </c>
      <c r="L16" s="6">
        <v>53</v>
      </c>
      <c r="M16" s="6">
        <v>45</v>
      </c>
      <c r="N16" s="6">
        <v>45</v>
      </c>
      <c r="O16" s="6">
        <v>44</v>
      </c>
      <c r="P16" s="35">
        <f t="shared" si="0"/>
        <v>578</v>
      </c>
      <c r="Q16" s="7">
        <f t="shared" si="1"/>
        <v>2.5208251559160888</v>
      </c>
      <c r="S16" s="13"/>
      <c r="T16"/>
      <c r="U16"/>
      <c r="V16"/>
      <c r="W16"/>
      <c r="X16"/>
      <c r="Y16"/>
      <c r="Z16"/>
      <c r="AA16"/>
      <c r="AB16"/>
      <c r="AC16"/>
      <c r="AD16"/>
      <c r="AE16"/>
      <c r="AF16"/>
    </row>
    <row r="17" spans="1:32" ht="18.75" customHeight="1" x14ac:dyDescent="0.25">
      <c r="B17" s="5">
        <v>13</v>
      </c>
      <c r="C17" s="64" t="s">
        <v>84</v>
      </c>
      <c r="D17" s="6">
        <v>57</v>
      </c>
      <c r="E17" s="6">
        <v>62</v>
      </c>
      <c r="F17" s="6">
        <v>44</v>
      </c>
      <c r="G17" s="6">
        <v>39</v>
      </c>
      <c r="H17" s="6">
        <v>35</v>
      </c>
      <c r="I17" s="6">
        <v>41</v>
      </c>
      <c r="J17" s="6">
        <v>35</v>
      </c>
      <c r="K17" s="6">
        <v>48</v>
      </c>
      <c r="L17" s="6">
        <v>38</v>
      </c>
      <c r="M17" s="6">
        <v>53</v>
      </c>
      <c r="N17" s="6">
        <v>49</v>
      </c>
      <c r="O17" s="6">
        <v>40</v>
      </c>
      <c r="P17" s="35">
        <f t="shared" si="0"/>
        <v>541</v>
      </c>
      <c r="Q17" s="7">
        <f t="shared" si="1"/>
        <v>2.3594574556238821</v>
      </c>
      <c r="S17" s="13"/>
      <c r="T17"/>
      <c r="U17"/>
      <c r="V17"/>
      <c r="W17"/>
      <c r="X17"/>
      <c r="Y17"/>
      <c r="Z17"/>
      <c r="AA17"/>
      <c r="AB17"/>
      <c r="AC17"/>
      <c r="AD17"/>
      <c r="AE17"/>
      <c r="AF17"/>
    </row>
    <row r="18" spans="1:32" ht="27.95" customHeight="1" x14ac:dyDescent="0.25">
      <c r="B18" s="5">
        <v>14</v>
      </c>
      <c r="C18" s="64" t="s">
        <v>42</v>
      </c>
      <c r="D18" s="6">
        <v>30</v>
      </c>
      <c r="E18" s="6">
        <v>36</v>
      </c>
      <c r="F18" s="6">
        <v>53</v>
      </c>
      <c r="G18" s="6">
        <v>13</v>
      </c>
      <c r="H18" s="6">
        <v>37</v>
      </c>
      <c r="I18" s="6">
        <v>24</v>
      </c>
      <c r="J18" s="6">
        <v>28</v>
      </c>
      <c r="K18" s="6">
        <v>48</v>
      </c>
      <c r="L18" s="6">
        <v>38</v>
      </c>
      <c r="M18" s="6">
        <v>31</v>
      </c>
      <c r="N18" s="6">
        <v>51</v>
      </c>
      <c r="O18" s="6">
        <v>31</v>
      </c>
      <c r="P18" s="35">
        <f t="shared" si="0"/>
        <v>420</v>
      </c>
      <c r="Q18" s="7">
        <f t="shared" si="1"/>
        <v>1.8317414627763966</v>
      </c>
      <c r="S18" s="33"/>
      <c r="T18"/>
      <c r="U18"/>
      <c r="V18"/>
      <c r="W18"/>
      <c r="X18"/>
      <c r="Y18"/>
      <c r="Z18"/>
      <c r="AA18"/>
      <c r="AB18"/>
      <c r="AC18"/>
      <c r="AD18"/>
      <c r="AE18"/>
      <c r="AF18"/>
    </row>
    <row r="19" spans="1:32" ht="18.75" customHeight="1" x14ac:dyDescent="0.25">
      <c r="B19" s="5">
        <v>15</v>
      </c>
      <c r="C19" s="64" t="s">
        <v>34</v>
      </c>
      <c r="D19" s="6">
        <v>31</v>
      </c>
      <c r="E19" s="6">
        <v>37</v>
      </c>
      <c r="F19" s="6">
        <v>28</v>
      </c>
      <c r="G19" s="6">
        <v>26</v>
      </c>
      <c r="H19" s="6">
        <v>29</v>
      </c>
      <c r="I19" s="6">
        <v>34</v>
      </c>
      <c r="J19" s="6">
        <v>31</v>
      </c>
      <c r="K19" s="6">
        <v>46</v>
      </c>
      <c r="L19" s="6">
        <v>42</v>
      </c>
      <c r="M19" s="6">
        <v>32</v>
      </c>
      <c r="N19" s="6">
        <v>26</v>
      </c>
      <c r="O19" s="6">
        <v>28</v>
      </c>
      <c r="P19" s="35">
        <f t="shared" si="0"/>
        <v>390</v>
      </c>
      <c r="Q19" s="7">
        <f t="shared" si="1"/>
        <v>1.7009027868637969</v>
      </c>
      <c r="S19" s="13"/>
      <c r="T19"/>
      <c r="U19"/>
      <c r="V19"/>
      <c r="W19"/>
      <c r="X19"/>
      <c r="Y19"/>
      <c r="Z19"/>
      <c r="AA19"/>
      <c r="AB19"/>
      <c r="AC19"/>
      <c r="AD19"/>
      <c r="AE19"/>
      <c r="AF19"/>
    </row>
    <row r="20" spans="1:32" ht="27.95" customHeight="1" x14ac:dyDescent="0.25">
      <c r="B20" s="5">
        <v>16</v>
      </c>
      <c r="C20" s="64" t="s">
        <v>38</v>
      </c>
      <c r="D20" s="6">
        <v>28</v>
      </c>
      <c r="E20" s="6">
        <v>42</v>
      </c>
      <c r="F20" s="6">
        <v>31</v>
      </c>
      <c r="G20" s="6">
        <v>25</v>
      </c>
      <c r="H20" s="6">
        <v>22</v>
      </c>
      <c r="I20" s="6">
        <v>29</v>
      </c>
      <c r="J20" s="6">
        <v>32</v>
      </c>
      <c r="K20" s="6">
        <v>40</v>
      </c>
      <c r="L20" s="6">
        <v>42</v>
      </c>
      <c r="M20" s="6">
        <v>23</v>
      </c>
      <c r="N20" s="6">
        <v>27</v>
      </c>
      <c r="O20" s="6">
        <v>21</v>
      </c>
      <c r="P20" s="35">
        <f>+SUM(D20:O20)</f>
        <v>362</v>
      </c>
      <c r="Q20" s="7">
        <f t="shared" si="1"/>
        <v>1.5787866893453704</v>
      </c>
      <c r="T20"/>
      <c r="U20"/>
      <c r="V20"/>
      <c r="W20"/>
      <c r="X20"/>
      <c r="Y20"/>
      <c r="Z20"/>
      <c r="AA20"/>
      <c r="AB20"/>
      <c r="AC20"/>
      <c r="AD20"/>
      <c r="AE20"/>
      <c r="AF20"/>
    </row>
    <row r="21" spans="1:32" ht="18.75" customHeight="1" x14ac:dyDescent="0.25">
      <c r="B21" s="5">
        <v>17</v>
      </c>
      <c r="C21" s="64" t="s">
        <v>85</v>
      </c>
      <c r="D21" s="6">
        <v>32</v>
      </c>
      <c r="E21" s="6">
        <v>26</v>
      </c>
      <c r="F21" s="6">
        <v>27</v>
      </c>
      <c r="G21" s="6">
        <v>30</v>
      </c>
      <c r="H21" s="6">
        <v>31</v>
      </c>
      <c r="I21" s="6">
        <v>32</v>
      </c>
      <c r="J21" s="6">
        <v>33</v>
      </c>
      <c r="K21" s="6">
        <v>35</v>
      </c>
      <c r="L21" s="6">
        <v>26</v>
      </c>
      <c r="M21" s="6">
        <v>27</v>
      </c>
      <c r="N21" s="6">
        <v>39</v>
      </c>
      <c r="O21" s="6">
        <v>18</v>
      </c>
      <c r="P21" s="35">
        <f t="shared" si="0"/>
        <v>356</v>
      </c>
      <c r="Q21" s="7">
        <f t="shared" si="1"/>
        <v>1.5526189541628506</v>
      </c>
      <c r="T21"/>
      <c r="U21"/>
      <c r="V21"/>
      <c r="W21"/>
      <c r="X21"/>
      <c r="Y21"/>
      <c r="Z21"/>
      <c r="AA21"/>
      <c r="AB21"/>
      <c r="AC21"/>
      <c r="AD21"/>
      <c r="AE21"/>
      <c r="AF21"/>
    </row>
    <row r="22" spans="1:32" ht="18.75" customHeight="1" x14ac:dyDescent="0.25">
      <c r="B22" s="5">
        <v>18</v>
      </c>
      <c r="C22" s="64" t="s">
        <v>86</v>
      </c>
      <c r="D22" s="6">
        <v>29</v>
      </c>
      <c r="E22" s="6">
        <v>14</v>
      </c>
      <c r="F22" s="6">
        <v>29</v>
      </c>
      <c r="G22" s="6">
        <v>28</v>
      </c>
      <c r="H22" s="6">
        <v>34</v>
      </c>
      <c r="I22" s="6">
        <v>21</v>
      </c>
      <c r="J22" s="6">
        <v>18</v>
      </c>
      <c r="K22" s="6">
        <v>27</v>
      </c>
      <c r="L22" s="6">
        <v>19</v>
      </c>
      <c r="M22" s="6">
        <v>31</v>
      </c>
      <c r="N22" s="6">
        <v>31</v>
      </c>
      <c r="O22" s="6">
        <v>29</v>
      </c>
      <c r="P22" s="35">
        <f t="shared" si="0"/>
        <v>310</v>
      </c>
      <c r="Q22" s="7">
        <f t="shared" si="1"/>
        <v>1.3519996510968642</v>
      </c>
      <c r="T22"/>
      <c r="U22"/>
      <c r="V22"/>
      <c r="W22"/>
      <c r="X22"/>
      <c r="Y22"/>
      <c r="Z22"/>
      <c r="AA22"/>
      <c r="AB22"/>
      <c r="AC22"/>
      <c r="AD22"/>
      <c r="AE22"/>
      <c r="AF22"/>
    </row>
    <row r="23" spans="1:32" ht="18.75" customHeight="1" x14ac:dyDescent="0.25">
      <c r="B23" s="5">
        <v>19</v>
      </c>
      <c r="C23" s="64" t="s">
        <v>87</v>
      </c>
      <c r="D23" s="6">
        <v>19</v>
      </c>
      <c r="E23" s="6">
        <v>13</v>
      </c>
      <c r="F23" s="6">
        <v>14</v>
      </c>
      <c r="G23" s="6">
        <v>14</v>
      </c>
      <c r="H23" s="6">
        <v>14</v>
      </c>
      <c r="I23" s="6">
        <v>11</v>
      </c>
      <c r="J23" s="6">
        <v>12</v>
      </c>
      <c r="K23" s="6">
        <v>22</v>
      </c>
      <c r="L23" s="6">
        <v>19</v>
      </c>
      <c r="M23" s="6">
        <v>15</v>
      </c>
      <c r="N23" s="6">
        <v>32</v>
      </c>
      <c r="O23" s="6">
        <v>44</v>
      </c>
      <c r="P23" s="35">
        <f t="shared" si="0"/>
        <v>229</v>
      </c>
      <c r="Q23" s="7">
        <f t="shared" si="1"/>
        <v>0.99873522613284482</v>
      </c>
      <c r="T23"/>
      <c r="U23"/>
      <c r="V23"/>
      <c r="W23"/>
      <c r="X23"/>
      <c r="Y23"/>
      <c r="Z23"/>
      <c r="AA23"/>
      <c r="AB23"/>
      <c r="AC23"/>
      <c r="AD23"/>
      <c r="AE23"/>
      <c r="AF23"/>
    </row>
    <row r="24" spans="1:32" ht="18.75" customHeight="1" x14ac:dyDescent="0.25">
      <c r="B24" s="5">
        <v>20</v>
      </c>
      <c r="C24" s="64" t="s">
        <v>41</v>
      </c>
      <c r="D24" s="6">
        <v>131</v>
      </c>
      <c r="E24" s="6">
        <v>139</v>
      </c>
      <c r="F24" s="6">
        <v>150</v>
      </c>
      <c r="G24" s="6">
        <v>119</v>
      </c>
      <c r="H24" s="6">
        <v>142</v>
      </c>
      <c r="I24" s="6">
        <v>126</v>
      </c>
      <c r="J24" s="6">
        <v>138</v>
      </c>
      <c r="K24" s="6">
        <v>160</v>
      </c>
      <c r="L24" s="6">
        <v>140</v>
      </c>
      <c r="M24" s="6">
        <v>142</v>
      </c>
      <c r="N24" s="6">
        <v>142</v>
      </c>
      <c r="O24" s="6">
        <v>124</v>
      </c>
      <c r="P24" s="35">
        <f>+SUM(D24:O24)</f>
        <v>1653</v>
      </c>
      <c r="Q24" s="7">
        <f>P24/$P$25*100</f>
        <v>7.2092110427842471</v>
      </c>
      <c r="T24"/>
      <c r="U24"/>
      <c r="V24"/>
      <c r="W24"/>
      <c r="X24"/>
      <c r="Y24"/>
      <c r="Z24"/>
      <c r="AA24"/>
      <c r="AB24"/>
      <c r="AC24"/>
      <c r="AD24"/>
      <c r="AE24"/>
      <c r="AF24"/>
    </row>
    <row r="25" spans="1:32" ht="18.75" customHeight="1" x14ac:dyDescent="0.25">
      <c r="B25" s="127" t="s">
        <v>2</v>
      </c>
      <c r="C25" s="127"/>
      <c r="D25" s="14">
        <f>SUM(D5:D24)</f>
        <v>1919</v>
      </c>
      <c r="E25" s="14">
        <f t="shared" ref="E25:M25" si="2">SUM(E5:E24)</f>
        <v>1882</v>
      </c>
      <c r="F25" s="14">
        <f t="shared" si="2"/>
        <v>2029</v>
      </c>
      <c r="G25" s="14">
        <f t="shared" si="2"/>
        <v>1544</v>
      </c>
      <c r="H25" s="14">
        <f t="shared" si="2"/>
        <v>2018</v>
      </c>
      <c r="I25" s="14">
        <f t="shared" si="2"/>
        <v>1856</v>
      </c>
      <c r="J25" s="14">
        <f t="shared" si="2"/>
        <v>1898</v>
      </c>
      <c r="K25" s="14">
        <f t="shared" si="2"/>
        <v>2146</v>
      </c>
      <c r="L25" s="14">
        <f t="shared" si="2"/>
        <v>2109</v>
      </c>
      <c r="M25" s="14">
        <f t="shared" si="2"/>
        <v>2016</v>
      </c>
      <c r="N25" s="14">
        <f>SUM(N5:N24)</f>
        <v>1915</v>
      </c>
      <c r="O25" s="14">
        <f>SUM(O5:O24)</f>
        <v>1597</v>
      </c>
      <c r="P25" s="14">
        <f>SUM(P5:P24)</f>
        <v>22929</v>
      </c>
      <c r="Q25" s="15">
        <f>SUM(Q5:Q24)</f>
        <v>99.999999999999986</v>
      </c>
      <c r="T25"/>
      <c r="U25"/>
      <c r="V25"/>
      <c r="W25"/>
      <c r="X25"/>
      <c r="Y25"/>
      <c r="Z25"/>
      <c r="AA25"/>
      <c r="AB25"/>
      <c r="AC25"/>
      <c r="AD25"/>
      <c r="AE25"/>
      <c r="AF25"/>
    </row>
    <row r="26" spans="1:32" customFormat="1" ht="12.75" customHeight="1" x14ac:dyDescent="0.25">
      <c r="A26" s="10"/>
      <c r="B26" s="126" t="s">
        <v>118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0"/>
    </row>
    <row r="27" spans="1:32" customFormat="1" ht="12.75" customHeight="1" x14ac:dyDescent="0.25">
      <c r="A27" s="10"/>
      <c r="B27" s="113" t="s">
        <v>117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10"/>
    </row>
    <row r="28" spans="1:32" customFormat="1" ht="12.75" customHeight="1" x14ac:dyDescent="0.25">
      <c r="A28" s="10"/>
      <c r="B28" s="113" t="s">
        <v>116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10"/>
    </row>
    <row r="29" spans="1:32" customFormat="1" ht="12.75" customHeight="1" x14ac:dyDescent="0.25">
      <c r="B29" s="126" t="s">
        <v>4</v>
      </c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</row>
    <row r="30" spans="1:32" customFormat="1" ht="12.75" customHeight="1" x14ac:dyDescent="0.25">
      <c r="A30" s="10"/>
      <c r="B30" s="60" t="s">
        <v>88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10"/>
    </row>
    <row r="31" spans="1:32" customFormat="1" ht="12.75" customHeight="1" x14ac:dyDescent="0.25">
      <c r="A31" s="10"/>
      <c r="B31" s="126" t="s">
        <v>120</v>
      </c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0"/>
    </row>
    <row r="32" spans="1:32" customFormat="1" ht="12.75" customHeight="1" x14ac:dyDescent="0.25">
      <c r="A32" s="10"/>
      <c r="B32" s="126" t="s">
        <v>107</v>
      </c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0"/>
    </row>
    <row r="33" spans="1:32" customFormat="1" ht="13.15" customHeight="1" x14ac:dyDescent="0.25">
      <c r="A33" s="10"/>
      <c r="Q33" s="10"/>
      <c r="R33" s="10"/>
      <c r="S33" s="10"/>
    </row>
    <row r="34" spans="1:32" customFormat="1" ht="13.15" customHeight="1" x14ac:dyDescent="0.25">
      <c r="A34" s="10"/>
      <c r="Q34" s="10"/>
      <c r="R34" s="10"/>
      <c r="S34" s="10"/>
    </row>
    <row r="35" spans="1:32" ht="13.15" customHeight="1" x14ac:dyDescent="0.25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T35"/>
      <c r="U35"/>
      <c r="V35"/>
      <c r="W35"/>
      <c r="X35"/>
      <c r="Y35"/>
      <c r="Z35"/>
      <c r="AA35"/>
      <c r="AB35"/>
      <c r="AC35"/>
      <c r="AD35"/>
      <c r="AE35"/>
      <c r="AF35"/>
    </row>
    <row r="36" spans="1:32" ht="15" x14ac:dyDescent="0.25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T36"/>
      <c r="U36"/>
      <c r="V36"/>
      <c r="W36"/>
      <c r="X36"/>
      <c r="Y36"/>
      <c r="Z36"/>
      <c r="AA36"/>
      <c r="AB36"/>
      <c r="AC36"/>
      <c r="AD36"/>
      <c r="AE36"/>
      <c r="AF36"/>
    </row>
    <row r="37" spans="1:32" ht="15" x14ac:dyDescent="0.25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ht="15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T38"/>
      <c r="U38"/>
      <c r="V38"/>
      <c r="W38"/>
      <c r="X38"/>
      <c r="Y38"/>
      <c r="Z38"/>
      <c r="AA38"/>
      <c r="AB38"/>
      <c r="AC38"/>
      <c r="AD38"/>
      <c r="AE38"/>
      <c r="AF38"/>
    </row>
    <row r="39" spans="1:32" ht="15" x14ac:dyDescent="0.25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ht="15" x14ac:dyDescent="0.25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T40"/>
      <c r="U40"/>
      <c r="V40"/>
      <c r="W40"/>
      <c r="X40"/>
      <c r="Y40"/>
      <c r="Z40"/>
      <c r="AA40"/>
      <c r="AB40"/>
      <c r="AC40"/>
      <c r="AD40"/>
      <c r="AE40"/>
      <c r="AF40"/>
    </row>
    <row r="41" spans="1:32" ht="15" x14ac:dyDescent="0.25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T41"/>
      <c r="U41"/>
      <c r="V41"/>
      <c r="W41"/>
      <c r="X41"/>
      <c r="Y41"/>
      <c r="Z41"/>
      <c r="AA41"/>
      <c r="AB41"/>
      <c r="AC41"/>
      <c r="AD41"/>
      <c r="AE41"/>
      <c r="AF41"/>
    </row>
    <row r="42" spans="1:32" ht="15" x14ac:dyDescent="0.25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T42"/>
      <c r="U42"/>
      <c r="V42"/>
      <c r="W42"/>
      <c r="X42"/>
      <c r="Y42"/>
      <c r="Z42"/>
      <c r="AA42"/>
      <c r="AB42"/>
      <c r="AC42"/>
      <c r="AD42"/>
      <c r="AE42"/>
      <c r="AF42"/>
    </row>
    <row r="43" spans="1:32" ht="15" x14ac:dyDescent="0.25">
      <c r="B43"/>
      <c r="C43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T43"/>
      <c r="U43"/>
      <c r="V43"/>
      <c r="W43"/>
      <c r="X43"/>
      <c r="Y43"/>
      <c r="Z43"/>
      <c r="AA43"/>
      <c r="AB43"/>
      <c r="AC43"/>
      <c r="AD43"/>
      <c r="AE43"/>
      <c r="AF43"/>
    </row>
    <row r="44" spans="1:32" ht="15" x14ac:dyDescent="0.25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T44"/>
      <c r="U44"/>
      <c r="V44"/>
      <c r="W44"/>
      <c r="X44"/>
      <c r="Y44"/>
      <c r="Z44"/>
      <c r="AA44"/>
      <c r="AB44"/>
      <c r="AC44"/>
      <c r="AD44"/>
      <c r="AE44"/>
      <c r="AF44"/>
    </row>
    <row r="45" spans="1:32" ht="15" x14ac:dyDescent="0.25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T45"/>
      <c r="U45"/>
      <c r="V45"/>
      <c r="W45"/>
      <c r="X45"/>
      <c r="Y45"/>
      <c r="Z45"/>
      <c r="AA45"/>
      <c r="AB45"/>
      <c r="AC45"/>
      <c r="AD45"/>
      <c r="AE45"/>
      <c r="AF45"/>
    </row>
    <row r="46" spans="1:32" ht="15" x14ac:dyDescent="0.25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T46"/>
      <c r="U46"/>
      <c r="V46"/>
      <c r="W46"/>
      <c r="X46"/>
      <c r="Y46"/>
      <c r="Z46"/>
      <c r="AA46"/>
      <c r="AB46"/>
      <c r="AC46"/>
      <c r="AD46"/>
      <c r="AE46"/>
      <c r="AF46"/>
    </row>
    <row r="47" spans="1:32" ht="15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T47"/>
      <c r="U47"/>
      <c r="V47"/>
      <c r="W47"/>
      <c r="X47"/>
      <c r="Y47"/>
      <c r="Z47"/>
      <c r="AA47"/>
      <c r="AB47"/>
      <c r="AC47"/>
      <c r="AD47"/>
      <c r="AE47"/>
      <c r="AF47"/>
    </row>
    <row r="48" spans="1:32" ht="15" x14ac:dyDescent="0.25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T48"/>
      <c r="U48"/>
      <c r="V48"/>
      <c r="W48"/>
      <c r="X48"/>
      <c r="Y48"/>
      <c r="Z48"/>
      <c r="AA48"/>
      <c r="AB48"/>
      <c r="AC48"/>
      <c r="AD48"/>
      <c r="AE48"/>
      <c r="AF48"/>
    </row>
    <row r="49" spans="20:32" ht="15" x14ac:dyDescent="0.25">
      <c r="T49"/>
      <c r="U49"/>
      <c r="V49"/>
      <c r="W49"/>
      <c r="X49"/>
      <c r="Y49"/>
      <c r="Z49"/>
      <c r="AA49"/>
      <c r="AB49"/>
      <c r="AC49"/>
      <c r="AD49"/>
      <c r="AE49"/>
      <c r="AF49"/>
    </row>
    <row r="50" spans="20:32" ht="15" x14ac:dyDescent="0.25">
      <c r="T50" s="24"/>
      <c r="U50" s="24"/>
      <c r="V50" s="24"/>
      <c r="W50" s="24"/>
      <c r="X50" s="32"/>
      <c r="Y50" s="24"/>
      <c r="Z50" s="24"/>
      <c r="AA50" s="24"/>
      <c r="AB50" s="24"/>
      <c r="AC50" s="32"/>
      <c r="AD50" s="24"/>
      <c r="AE50" s="32"/>
      <c r="AF50" s="24"/>
    </row>
    <row r="51" spans="20:32" ht="15" x14ac:dyDescent="0.25">
      <c r="T51"/>
      <c r="U51"/>
      <c r="V51"/>
      <c r="W51"/>
      <c r="X51"/>
      <c r="Y51"/>
      <c r="Z51"/>
      <c r="AA51"/>
      <c r="AB51"/>
      <c r="AC51"/>
      <c r="AD51"/>
      <c r="AE51"/>
      <c r="AF51"/>
    </row>
  </sheetData>
  <mergeCells count="5">
    <mergeCell ref="B25:C25"/>
    <mergeCell ref="B31:R31"/>
    <mergeCell ref="B32:R32"/>
    <mergeCell ref="B26:R26"/>
    <mergeCell ref="B29:R29"/>
  </mergeCells>
  <hyperlinks>
    <hyperlink ref="A1" location="Índice!A1" display="volver" xr:uid="{4B8075A6-E640-424E-9739-E839EE641BB6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287ED-EAC0-47A9-BDD7-3C12E3C78207}">
  <dimension ref="A1:AI48"/>
  <sheetViews>
    <sheetView showGridLines="0" zoomScale="85" zoomScaleNormal="85" workbookViewId="0">
      <selection activeCell="B44" sqref="B44:R44"/>
    </sheetView>
  </sheetViews>
  <sheetFormatPr baseColWidth="10" defaultColWidth="11.42578125" defaultRowHeight="14.25" x14ac:dyDescent="0.2"/>
  <cols>
    <col min="1" max="1" width="6.42578125" style="69" customWidth="1"/>
    <col min="2" max="2" width="3.7109375" style="52" customWidth="1"/>
    <col min="3" max="3" width="15" style="52" customWidth="1"/>
    <col min="4" max="4" width="47" style="52" customWidth="1"/>
    <col min="5" max="16" width="7.5703125" style="52" customWidth="1"/>
    <col min="17" max="18" width="7.85546875" style="52" bestFit="1" customWidth="1"/>
    <col min="19" max="19" width="5.7109375" style="52" customWidth="1"/>
    <col min="20" max="20" width="12.5703125" style="52" customWidth="1"/>
    <col min="21" max="21" width="1.28515625" style="52" customWidth="1"/>
    <col min="22" max="22" width="17.7109375" style="52" customWidth="1"/>
    <col min="23" max="35" width="15.85546875" style="52" hidden="1" customWidth="1"/>
    <col min="36" max="36" width="8.7109375" style="52" customWidth="1"/>
    <col min="37" max="16384" width="11.42578125" style="52"/>
  </cols>
  <sheetData>
    <row r="1" spans="1:35" ht="15" customHeight="1" x14ac:dyDescent="0.2">
      <c r="A1" s="112" t="s">
        <v>0</v>
      </c>
      <c r="W1" s="69"/>
    </row>
    <row r="2" spans="1:35" ht="15" customHeight="1" x14ac:dyDescent="0.25">
      <c r="A2" s="110"/>
      <c r="B2" s="53" t="s">
        <v>110</v>
      </c>
    </row>
    <row r="3" spans="1:35" ht="15" customHeight="1" x14ac:dyDescent="0.2"/>
    <row r="4" spans="1:35" ht="27.95" customHeight="1" x14ac:dyDescent="0.2">
      <c r="B4" s="109" t="s">
        <v>105</v>
      </c>
      <c r="C4" s="40" t="s">
        <v>103</v>
      </c>
      <c r="D4" s="40" t="s">
        <v>1</v>
      </c>
      <c r="E4" s="97" t="s">
        <v>67</v>
      </c>
      <c r="F4" s="97" t="s">
        <v>68</v>
      </c>
      <c r="G4" s="97" t="s">
        <v>69</v>
      </c>
      <c r="H4" s="97" t="s">
        <v>70</v>
      </c>
      <c r="I4" s="97" t="s">
        <v>71</v>
      </c>
      <c r="J4" s="97" t="s">
        <v>72</v>
      </c>
      <c r="K4" s="97" t="s">
        <v>73</v>
      </c>
      <c r="L4" s="97" t="s">
        <v>74</v>
      </c>
      <c r="M4" s="97" t="s">
        <v>75</v>
      </c>
      <c r="N4" s="97" t="s">
        <v>76</v>
      </c>
      <c r="O4" s="97" t="s">
        <v>77</v>
      </c>
      <c r="P4" s="97" t="s">
        <v>78</v>
      </c>
      <c r="Q4" s="42" t="s">
        <v>2</v>
      </c>
      <c r="R4" s="42" t="s">
        <v>3</v>
      </c>
    </row>
    <row r="5" spans="1:35" ht="18.75" customHeight="1" x14ac:dyDescent="0.2">
      <c r="B5" s="121">
        <v>1</v>
      </c>
      <c r="C5" s="121" t="s">
        <v>49</v>
      </c>
      <c r="D5" s="91" t="s">
        <v>5</v>
      </c>
      <c r="E5" s="43">
        <v>777</v>
      </c>
      <c r="F5" s="43">
        <v>725</v>
      </c>
      <c r="G5" s="43">
        <v>915</v>
      </c>
      <c r="H5" s="43">
        <v>620</v>
      </c>
      <c r="I5" s="43">
        <v>841</v>
      </c>
      <c r="J5" s="43">
        <v>783</v>
      </c>
      <c r="K5" s="43">
        <v>688</v>
      </c>
      <c r="L5" s="43">
        <v>767</v>
      </c>
      <c r="M5" s="43">
        <v>808</v>
      </c>
      <c r="N5" s="43">
        <v>929</v>
      </c>
      <c r="O5" s="43">
        <v>842</v>
      </c>
      <c r="P5" s="43">
        <v>661</v>
      </c>
      <c r="Q5" s="43">
        <f>SUM(E5:P5)</f>
        <v>9356</v>
      </c>
      <c r="R5" s="47">
        <f t="shared" ref="R5:R12" si="0">Q5/$Q$12*100</f>
        <v>92.041318248893262</v>
      </c>
    </row>
    <row r="6" spans="1:35" ht="18.75" customHeight="1" x14ac:dyDescent="0.2">
      <c r="B6" s="121"/>
      <c r="C6" s="121"/>
      <c r="D6" s="91" t="s">
        <v>6</v>
      </c>
      <c r="E6" s="43">
        <v>22</v>
      </c>
      <c r="F6" s="43">
        <v>23</v>
      </c>
      <c r="G6" s="43">
        <v>30</v>
      </c>
      <c r="H6" s="43">
        <v>34</v>
      </c>
      <c r="I6" s="43">
        <v>23</v>
      </c>
      <c r="J6" s="43">
        <v>40</v>
      </c>
      <c r="K6" s="43">
        <v>26</v>
      </c>
      <c r="L6" s="43">
        <v>25</v>
      </c>
      <c r="M6" s="43">
        <v>26</v>
      </c>
      <c r="N6" s="43">
        <v>17</v>
      </c>
      <c r="O6" s="43">
        <v>38</v>
      </c>
      <c r="P6" s="43">
        <v>27</v>
      </c>
      <c r="Q6" s="43">
        <f t="shared" ref="Q6:Q30" si="1">SUM(E6:P6)</f>
        <v>331</v>
      </c>
      <c r="R6" s="47">
        <f t="shared" si="0"/>
        <v>3.2562715199212984</v>
      </c>
    </row>
    <row r="7" spans="1:35" ht="18.75" customHeight="1" x14ac:dyDescent="0.2">
      <c r="B7" s="121"/>
      <c r="C7" s="121"/>
      <c r="D7" s="64" t="s">
        <v>7</v>
      </c>
      <c r="E7" s="43">
        <v>21</v>
      </c>
      <c r="F7" s="43">
        <v>25</v>
      </c>
      <c r="G7" s="43">
        <v>19</v>
      </c>
      <c r="H7" s="43">
        <v>22</v>
      </c>
      <c r="I7" s="43">
        <v>24</v>
      </c>
      <c r="J7" s="43">
        <v>28</v>
      </c>
      <c r="K7" s="43">
        <v>30</v>
      </c>
      <c r="L7" s="43">
        <v>48</v>
      </c>
      <c r="M7" s="43">
        <v>38</v>
      </c>
      <c r="N7" s="43">
        <v>23</v>
      </c>
      <c r="O7" s="43">
        <v>26</v>
      </c>
      <c r="P7" s="43">
        <v>18</v>
      </c>
      <c r="Q7" s="43">
        <f t="shared" si="1"/>
        <v>322</v>
      </c>
      <c r="R7" s="47">
        <f t="shared" si="0"/>
        <v>3.1677324151500241</v>
      </c>
    </row>
    <row r="8" spans="1:35" ht="18.75" customHeight="1" x14ac:dyDescent="0.2">
      <c r="B8" s="121"/>
      <c r="C8" s="121"/>
      <c r="D8" s="91" t="s">
        <v>9</v>
      </c>
      <c r="E8" s="43">
        <v>7</v>
      </c>
      <c r="F8" s="43">
        <v>6</v>
      </c>
      <c r="G8" s="43">
        <v>7</v>
      </c>
      <c r="H8" s="43">
        <v>2</v>
      </c>
      <c r="I8" s="43">
        <v>1</v>
      </c>
      <c r="J8" s="43">
        <v>8</v>
      </c>
      <c r="K8" s="43">
        <v>6</v>
      </c>
      <c r="L8" s="43">
        <v>3</v>
      </c>
      <c r="M8" s="43">
        <v>7</v>
      </c>
      <c r="N8" s="43">
        <v>6</v>
      </c>
      <c r="O8" s="43">
        <v>8</v>
      </c>
      <c r="P8" s="43">
        <v>4</v>
      </c>
      <c r="Q8" s="43">
        <f t="shared" si="1"/>
        <v>65</v>
      </c>
      <c r="R8" s="47">
        <f t="shared" si="0"/>
        <v>0.63944909001475647</v>
      </c>
    </row>
    <row r="9" spans="1:35" ht="18.75" customHeight="1" x14ac:dyDescent="0.2">
      <c r="B9" s="121"/>
      <c r="C9" s="121"/>
      <c r="D9" s="64" t="s">
        <v>10</v>
      </c>
      <c r="E9" s="43">
        <v>4</v>
      </c>
      <c r="F9" s="43">
        <v>4</v>
      </c>
      <c r="G9" s="43">
        <v>1</v>
      </c>
      <c r="H9" s="43">
        <v>2</v>
      </c>
      <c r="I9" s="43">
        <v>0</v>
      </c>
      <c r="J9" s="43">
        <v>2</v>
      </c>
      <c r="K9" s="43">
        <v>4</v>
      </c>
      <c r="L9" s="43">
        <v>3</v>
      </c>
      <c r="M9" s="43">
        <v>9</v>
      </c>
      <c r="N9" s="43">
        <v>3</v>
      </c>
      <c r="O9" s="43">
        <v>12</v>
      </c>
      <c r="P9" s="43">
        <v>4</v>
      </c>
      <c r="Q9" s="43">
        <f t="shared" si="1"/>
        <v>48</v>
      </c>
      <c r="R9" s="47">
        <f t="shared" si="0"/>
        <v>0.47220855878012791</v>
      </c>
    </row>
    <row r="10" spans="1:35" ht="18.75" customHeight="1" x14ac:dyDescent="0.2">
      <c r="B10" s="121"/>
      <c r="C10" s="121"/>
      <c r="D10" s="64" t="s">
        <v>8</v>
      </c>
      <c r="E10" s="43">
        <v>7</v>
      </c>
      <c r="F10" s="43">
        <v>2</v>
      </c>
      <c r="G10" s="43">
        <v>0</v>
      </c>
      <c r="H10" s="43">
        <v>9</v>
      </c>
      <c r="I10" s="43">
        <v>7</v>
      </c>
      <c r="J10" s="43">
        <v>2</v>
      </c>
      <c r="K10" s="43">
        <v>1</v>
      </c>
      <c r="L10" s="43">
        <v>4</v>
      </c>
      <c r="M10" s="43">
        <v>0</v>
      </c>
      <c r="N10" s="43">
        <v>1</v>
      </c>
      <c r="O10" s="43">
        <v>3</v>
      </c>
      <c r="P10" s="43">
        <v>2</v>
      </c>
      <c r="Q10" s="43">
        <f t="shared" si="1"/>
        <v>38</v>
      </c>
      <c r="R10" s="47">
        <f t="shared" si="0"/>
        <v>0.37383177570093462</v>
      </c>
    </row>
    <row r="11" spans="1:35" ht="27.75" customHeight="1" x14ac:dyDescent="0.2">
      <c r="B11" s="121"/>
      <c r="C11" s="121"/>
      <c r="D11" s="64" t="s">
        <v>11</v>
      </c>
      <c r="E11" s="43">
        <v>1</v>
      </c>
      <c r="F11" s="43">
        <v>0</v>
      </c>
      <c r="G11" s="43">
        <v>1</v>
      </c>
      <c r="H11" s="43">
        <v>0</v>
      </c>
      <c r="I11" s="43">
        <v>2</v>
      </c>
      <c r="J11" s="43">
        <v>0</v>
      </c>
      <c r="K11" s="43">
        <v>0</v>
      </c>
      <c r="L11" s="43">
        <v>0</v>
      </c>
      <c r="M11" s="43">
        <v>0</v>
      </c>
      <c r="N11" s="43">
        <v>1</v>
      </c>
      <c r="O11" s="43">
        <v>0</v>
      </c>
      <c r="P11" s="43">
        <v>0</v>
      </c>
      <c r="Q11" s="43">
        <f t="shared" si="1"/>
        <v>5</v>
      </c>
      <c r="R11" s="47">
        <f t="shared" si="0"/>
        <v>4.918839153959665E-2</v>
      </c>
      <c r="W11" s="52" t="b">
        <f>EXACT(W12,E12)</f>
        <v>1</v>
      </c>
      <c r="X11" s="52" t="b">
        <f t="shared" ref="X11:AI11" si="2">EXACT(X12,F12)</f>
        <v>1</v>
      </c>
      <c r="Y11" s="52" t="b">
        <f t="shared" si="2"/>
        <v>1</v>
      </c>
      <c r="Z11" s="52" t="b">
        <f t="shared" si="2"/>
        <v>1</v>
      </c>
      <c r="AA11" s="52" t="b">
        <f t="shared" si="2"/>
        <v>1</v>
      </c>
      <c r="AB11" s="52" t="b">
        <f t="shared" si="2"/>
        <v>0</v>
      </c>
      <c r="AC11" s="52" t="b">
        <f t="shared" si="2"/>
        <v>1</v>
      </c>
      <c r="AD11" s="52" t="b">
        <f t="shared" si="2"/>
        <v>1</v>
      </c>
      <c r="AE11" s="52" t="b">
        <f t="shared" si="2"/>
        <v>1</v>
      </c>
      <c r="AF11" s="52" t="b">
        <f t="shared" si="2"/>
        <v>0</v>
      </c>
      <c r="AG11" s="52" t="b">
        <f t="shared" si="2"/>
        <v>1</v>
      </c>
      <c r="AH11" s="52" t="b">
        <f t="shared" si="2"/>
        <v>1</v>
      </c>
      <c r="AI11" s="52" t="b">
        <f t="shared" si="2"/>
        <v>0</v>
      </c>
    </row>
    <row r="12" spans="1:35" ht="18.75" customHeight="1" x14ac:dyDescent="0.25">
      <c r="B12" s="122"/>
      <c r="C12" s="122"/>
      <c r="D12" s="92" t="s">
        <v>59</v>
      </c>
      <c r="E12" s="45">
        <f t="shared" ref="E12:P12" si="3">SUM(E5:E11)</f>
        <v>839</v>
      </c>
      <c r="F12" s="45">
        <f t="shared" si="3"/>
        <v>785</v>
      </c>
      <c r="G12" s="45">
        <f t="shared" si="3"/>
        <v>973</v>
      </c>
      <c r="H12" s="45">
        <f t="shared" si="3"/>
        <v>689</v>
      </c>
      <c r="I12" s="45">
        <f t="shared" si="3"/>
        <v>898</v>
      </c>
      <c r="J12" s="45">
        <f t="shared" si="3"/>
        <v>863</v>
      </c>
      <c r="K12" s="45">
        <f t="shared" si="3"/>
        <v>755</v>
      </c>
      <c r="L12" s="45">
        <f t="shared" si="3"/>
        <v>850</v>
      </c>
      <c r="M12" s="45">
        <f t="shared" si="3"/>
        <v>888</v>
      </c>
      <c r="N12" s="45">
        <f t="shared" si="3"/>
        <v>980</v>
      </c>
      <c r="O12" s="45">
        <f t="shared" si="3"/>
        <v>929</v>
      </c>
      <c r="P12" s="45">
        <f t="shared" si="3"/>
        <v>716</v>
      </c>
      <c r="Q12" s="45">
        <f>SUM(E12:P12)</f>
        <v>10165</v>
      </c>
      <c r="R12" s="49">
        <f t="shared" si="0"/>
        <v>100</v>
      </c>
      <c r="W12" s="101">
        <v>839</v>
      </c>
      <c r="X12" s="101">
        <v>785</v>
      </c>
      <c r="Y12" s="101">
        <v>973</v>
      </c>
      <c r="Z12" s="101">
        <v>689</v>
      </c>
      <c r="AA12" s="101">
        <v>898</v>
      </c>
      <c r="AB12" s="101">
        <v>862</v>
      </c>
      <c r="AC12" s="101">
        <v>755</v>
      </c>
      <c r="AD12" s="101">
        <v>850</v>
      </c>
      <c r="AE12" s="101">
        <v>888</v>
      </c>
      <c r="AF12" s="101">
        <v>979</v>
      </c>
      <c r="AG12" s="101">
        <v>929</v>
      </c>
      <c r="AH12" s="101">
        <v>716</v>
      </c>
      <c r="AI12" s="101">
        <v>10163</v>
      </c>
    </row>
    <row r="13" spans="1:35" ht="27.75" customHeight="1" x14ac:dyDescent="0.2">
      <c r="B13" s="98">
        <v>2</v>
      </c>
      <c r="C13" s="99" t="s">
        <v>101</v>
      </c>
      <c r="D13" s="108" t="s">
        <v>5</v>
      </c>
      <c r="E13" s="105">
        <v>310</v>
      </c>
      <c r="F13" s="105">
        <v>289</v>
      </c>
      <c r="G13" s="105">
        <v>357</v>
      </c>
      <c r="H13" s="105">
        <v>247</v>
      </c>
      <c r="I13" s="105">
        <v>281</v>
      </c>
      <c r="J13" s="105">
        <v>267</v>
      </c>
      <c r="K13" s="105">
        <v>262</v>
      </c>
      <c r="L13" s="105">
        <v>301</v>
      </c>
      <c r="M13" s="105">
        <v>302</v>
      </c>
      <c r="N13" s="105">
        <v>331</v>
      </c>
      <c r="O13" s="105">
        <v>323</v>
      </c>
      <c r="P13" s="105">
        <v>299</v>
      </c>
      <c r="Q13" s="105">
        <f t="shared" si="1"/>
        <v>3569</v>
      </c>
      <c r="R13" s="48">
        <f>Q13/Q13*100</f>
        <v>100</v>
      </c>
      <c r="W13" s="52" t="e">
        <f>EXACT(#REF!,#REF!)</f>
        <v>#REF!</v>
      </c>
      <c r="X13" s="52" t="e">
        <f>EXACT(#REF!,#REF!)</f>
        <v>#REF!</v>
      </c>
      <c r="Y13" s="52" t="e">
        <f>EXACT(#REF!,#REF!)</f>
        <v>#REF!</v>
      </c>
      <c r="Z13" s="52" t="e">
        <f>EXACT(#REF!,#REF!)</f>
        <v>#REF!</v>
      </c>
      <c r="AA13" s="52" t="e">
        <f>EXACT(#REF!,#REF!)</f>
        <v>#REF!</v>
      </c>
      <c r="AB13" s="52" t="e">
        <f>EXACT(#REF!,#REF!)</f>
        <v>#REF!</v>
      </c>
      <c r="AC13" s="52" t="e">
        <f>EXACT(#REF!,#REF!)</f>
        <v>#REF!</v>
      </c>
      <c r="AD13" s="52" t="e">
        <f>EXACT(#REF!,#REF!)</f>
        <v>#REF!</v>
      </c>
      <c r="AE13" s="52" t="e">
        <f>EXACT(#REF!,#REF!)</f>
        <v>#REF!</v>
      </c>
      <c r="AF13" s="52" t="e">
        <f>EXACT(#REF!,#REF!)</f>
        <v>#REF!</v>
      </c>
      <c r="AG13" s="52" t="e">
        <f>EXACT(#REF!,#REF!)</f>
        <v>#REF!</v>
      </c>
      <c r="AH13" s="52" t="e">
        <f>EXACT(#REF!,#REF!)</f>
        <v>#REF!</v>
      </c>
      <c r="AI13" s="52" t="e">
        <f>EXACT(#REF!,#REF!)</f>
        <v>#REF!</v>
      </c>
    </row>
    <row r="14" spans="1:35" ht="18.75" customHeight="1" x14ac:dyDescent="0.2">
      <c r="B14" s="124">
        <v>3</v>
      </c>
      <c r="C14" s="124" t="s">
        <v>52</v>
      </c>
      <c r="D14" s="91" t="s">
        <v>5</v>
      </c>
      <c r="E14" s="43">
        <v>223</v>
      </c>
      <c r="F14" s="43">
        <v>281</v>
      </c>
      <c r="G14" s="43">
        <v>257</v>
      </c>
      <c r="H14" s="43">
        <v>213</v>
      </c>
      <c r="I14" s="43">
        <v>267</v>
      </c>
      <c r="J14" s="43">
        <v>270</v>
      </c>
      <c r="K14" s="43">
        <v>223</v>
      </c>
      <c r="L14" s="43">
        <v>280</v>
      </c>
      <c r="M14" s="43">
        <v>287</v>
      </c>
      <c r="N14" s="43">
        <v>192</v>
      </c>
      <c r="O14" s="43">
        <v>273</v>
      </c>
      <c r="P14" s="43">
        <v>226</v>
      </c>
      <c r="Q14" s="43">
        <f t="shared" si="1"/>
        <v>2992</v>
      </c>
      <c r="R14" s="77">
        <f>Q14/$Q$16*100</f>
        <v>99.966588706982961</v>
      </c>
    </row>
    <row r="15" spans="1:35" ht="27.75" customHeight="1" x14ac:dyDescent="0.2">
      <c r="B15" s="121"/>
      <c r="C15" s="121"/>
      <c r="D15" s="64" t="s">
        <v>11</v>
      </c>
      <c r="E15" s="43">
        <v>0</v>
      </c>
      <c r="F15" s="43">
        <v>1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f t="shared" si="1"/>
        <v>1</v>
      </c>
      <c r="R15" s="47">
        <f t="shared" ref="R15:R16" si="4">Q15/$Q$16*100</f>
        <v>3.341129301703976E-2</v>
      </c>
      <c r="W15" s="52" t="b">
        <f>EXACT(W16,E16)</f>
        <v>1</v>
      </c>
      <c r="X15" s="52" t="b">
        <f t="shared" ref="X15" si="5">EXACT(X16,F16)</f>
        <v>1</v>
      </c>
      <c r="Y15" s="52" t="b">
        <f t="shared" ref="Y15" si="6">EXACT(Y16,G16)</f>
        <v>1</v>
      </c>
      <c r="Z15" s="52" t="b">
        <f t="shared" ref="Z15" si="7">EXACT(Z16,H16)</f>
        <v>1</v>
      </c>
      <c r="AA15" s="52" t="b">
        <f t="shared" ref="AA15" si="8">EXACT(AA16,I16)</f>
        <v>1</v>
      </c>
      <c r="AB15" s="52" t="b">
        <f t="shared" ref="AB15" si="9">EXACT(AB16,J16)</f>
        <v>1</v>
      </c>
      <c r="AC15" s="52" t="b">
        <f t="shared" ref="AC15" si="10">EXACT(AC16,K16)</f>
        <v>1</v>
      </c>
      <c r="AD15" s="52" t="b">
        <f t="shared" ref="AD15" si="11">EXACT(AD16,L16)</f>
        <v>1</v>
      </c>
      <c r="AE15" s="52" t="b">
        <f t="shared" ref="AE15" si="12">EXACT(AE16,M16)</f>
        <v>1</v>
      </c>
      <c r="AF15" s="52" t="b">
        <f t="shared" ref="AF15" si="13">EXACT(AF16,N16)</f>
        <v>1</v>
      </c>
      <c r="AG15" s="52" t="b">
        <f t="shared" ref="AG15" si="14">EXACT(AG16,O16)</f>
        <v>1</v>
      </c>
      <c r="AH15" s="52" t="b">
        <f t="shared" ref="AH15" si="15">EXACT(AH16,P16)</f>
        <v>1</v>
      </c>
      <c r="AI15" s="52" t="b">
        <f t="shared" ref="AI15" si="16">EXACT(AI16,Q16)</f>
        <v>1</v>
      </c>
    </row>
    <row r="16" spans="1:35" ht="18.75" customHeight="1" x14ac:dyDescent="0.25">
      <c r="B16" s="122"/>
      <c r="C16" s="122"/>
      <c r="D16" s="92" t="s">
        <v>59</v>
      </c>
      <c r="E16" s="45">
        <f>SUM(E14:E15)</f>
        <v>223</v>
      </c>
      <c r="F16" s="45">
        <f t="shared" ref="F16:P16" si="17">SUM(F14:F15)</f>
        <v>282</v>
      </c>
      <c r="G16" s="45">
        <f t="shared" si="17"/>
        <v>257</v>
      </c>
      <c r="H16" s="45">
        <f t="shared" si="17"/>
        <v>213</v>
      </c>
      <c r="I16" s="45">
        <f t="shared" si="17"/>
        <v>267</v>
      </c>
      <c r="J16" s="45">
        <f t="shared" si="17"/>
        <v>270</v>
      </c>
      <c r="K16" s="45">
        <f t="shared" si="17"/>
        <v>223</v>
      </c>
      <c r="L16" s="45">
        <f t="shared" si="17"/>
        <v>280</v>
      </c>
      <c r="M16" s="45">
        <f t="shared" si="17"/>
        <v>287</v>
      </c>
      <c r="N16" s="45">
        <f t="shared" si="17"/>
        <v>192</v>
      </c>
      <c r="O16" s="45">
        <f t="shared" si="17"/>
        <v>273</v>
      </c>
      <c r="P16" s="45">
        <f t="shared" si="17"/>
        <v>226</v>
      </c>
      <c r="Q16" s="45">
        <f>SUM(E16:P16)</f>
        <v>2993</v>
      </c>
      <c r="R16" s="49">
        <f t="shared" si="4"/>
        <v>100</v>
      </c>
      <c r="W16" s="101">
        <v>223</v>
      </c>
      <c r="X16" s="101">
        <v>282</v>
      </c>
      <c r="Y16" s="101">
        <v>257</v>
      </c>
      <c r="Z16" s="101">
        <v>213</v>
      </c>
      <c r="AA16" s="101">
        <v>267</v>
      </c>
      <c r="AB16" s="101">
        <v>270</v>
      </c>
      <c r="AC16" s="101">
        <v>223</v>
      </c>
      <c r="AD16" s="101">
        <v>280</v>
      </c>
      <c r="AE16" s="101">
        <v>287</v>
      </c>
      <c r="AF16" s="101">
        <v>192</v>
      </c>
      <c r="AG16" s="101">
        <v>273</v>
      </c>
      <c r="AH16" s="101">
        <v>226</v>
      </c>
      <c r="AI16" s="101">
        <v>2993</v>
      </c>
    </row>
    <row r="17" spans="1:35" ht="18.75" customHeight="1" x14ac:dyDescent="0.2">
      <c r="B17" s="62"/>
      <c r="C17" s="62"/>
      <c r="D17" s="91" t="s">
        <v>5</v>
      </c>
      <c r="E17" s="43">
        <v>165</v>
      </c>
      <c r="F17" s="43">
        <v>199</v>
      </c>
      <c r="G17" s="43">
        <v>203</v>
      </c>
      <c r="H17" s="43">
        <v>121</v>
      </c>
      <c r="I17" s="43">
        <v>211</v>
      </c>
      <c r="J17" s="43">
        <v>170</v>
      </c>
      <c r="K17" s="43">
        <v>175</v>
      </c>
      <c r="L17" s="43">
        <v>177</v>
      </c>
      <c r="M17" s="43">
        <v>136</v>
      </c>
      <c r="N17" s="43">
        <v>205</v>
      </c>
      <c r="O17" s="43">
        <v>165</v>
      </c>
      <c r="P17" s="43">
        <v>226</v>
      </c>
      <c r="Q17" s="43">
        <f t="shared" si="1"/>
        <v>2153</v>
      </c>
      <c r="R17" s="47">
        <f t="shared" ref="R17:R25" si="18">Q17/$Q$25*100</f>
        <v>77.866184448462931</v>
      </c>
    </row>
    <row r="18" spans="1:35" ht="18.75" customHeight="1" x14ac:dyDescent="0.2">
      <c r="B18" s="121">
        <v>4</v>
      </c>
      <c r="C18" s="121" t="s">
        <v>51</v>
      </c>
      <c r="D18" s="64" t="s">
        <v>6</v>
      </c>
      <c r="E18" s="43">
        <v>22</v>
      </c>
      <c r="F18" s="43">
        <v>25</v>
      </c>
      <c r="G18" s="43">
        <v>27</v>
      </c>
      <c r="H18" s="43">
        <v>21</v>
      </c>
      <c r="I18" s="43">
        <v>30</v>
      </c>
      <c r="J18" s="43">
        <v>16</v>
      </c>
      <c r="K18" s="43">
        <v>19</v>
      </c>
      <c r="L18" s="43">
        <v>33</v>
      </c>
      <c r="M18" s="43">
        <v>27</v>
      </c>
      <c r="N18" s="43">
        <v>27</v>
      </c>
      <c r="O18" s="43">
        <v>24</v>
      </c>
      <c r="P18" s="43">
        <v>18</v>
      </c>
      <c r="Q18" s="43">
        <f t="shared" si="1"/>
        <v>289</v>
      </c>
      <c r="R18" s="47">
        <f t="shared" si="18"/>
        <v>10.452079566003617</v>
      </c>
    </row>
    <row r="19" spans="1:35" ht="18.75" customHeight="1" x14ac:dyDescent="0.2">
      <c r="B19" s="121"/>
      <c r="C19" s="121"/>
      <c r="D19" s="64" t="s">
        <v>10</v>
      </c>
      <c r="E19" s="43">
        <v>7</v>
      </c>
      <c r="F19" s="43">
        <v>12</v>
      </c>
      <c r="G19" s="43">
        <v>6</v>
      </c>
      <c r="H19" s="43">
        <v>7</v>
      </c>
      <c r="I19" s="43">
        <v>13</v>
      </c>
      <c r="J19" s="43">
        <v>12</v>
      </c>
      <c r="K19" s="43">
        <v>6</v>
      </c>
      <c r="L19" s="43">
        <v>11</v>
      </c>
      <c r="M19" s="43">
        <v>19</v>
      </c>
      <c r="N19" s="43">
        <v>14</v>
      </c>
      <c r="O19" s="43">
        <v>15</v>
      </c>
      <c r="P19" s="43">
        <v>8</v>
      </c>
      <c r="Q19" s="43">
        <f t="shared" si="1"/>
        <v>130</v>
      </c>
      <c r="R19" s="47">
        <f t="shared" si="18"/>
        <v>4.7016274864376131</v>
      </c>
    </row>
    <row r="20" spans="1:35" ht="18.75" customHeight="1" x14ac:dyDescent="0.2">
      <c r="B20" s="121"/>
      <c r="C20" s="121"/>
      <c r="D20" s="64" t="s">
        <v>9</v>
      </c>
      <c r="E20" s="43">
        <v>4</v>
      </c>
      <c r="F20" s="43">
        <v>10</v>
      </c>
      <c r="G20" s="43">
        <v>9</v>
      </c>
      <c r="H20" s="43">
        <v>8</v>
      </c>
      <c r="I20" s="43">
        <v>7</v>
      </c>
      <c r="J20" s="43">
        <v>8</v>
      </c>
      <c r="K20" s="43">
        <v>11</v>
      </c>
      <c r="L20" s="43">
        <v>20</v>
      </c>
      <c r="M20" s="43">
        <v>12</v>
      </c>
      <c r="N20" s="43">
        <v>9</v>
      </c>
      <c r="O20" s="43">
        <v>10</v>
      </c>
      <c r="P20" s="43">
        <v>7</v>
      </c>
      <c r="Q20" s="43">
        <f t="shared" si="1"/>
        <v>115</v>
      </c>
      <c r="R20" s="47">
        <f t="shared" si="18"/>
        <v>4.1591320072332731</v>
      </c>
    </row>
    <row r="21" spans="1:35" ht="18.75" customHeight="1" x14ac:dyDescent="0.2">
      <c r="B21" s="121"/>
      <c r="C21" s="121"/>
      <c r="D21" s="64" t="s">
        <v>7</v>
      </c>
      <c r="E21" s="43">
        <v>1</v>
      </c>
      <c r="F21" s="43">
        <v>1</v>
      </c>
      <c r="G21" s="43">
        <v>10</v>
      </c>
      <c r="H21" s="43">
        <v>8</v>
      </c>
      <c r="I21" s="43">
        <v>6</v>
      </c>
      <c r="J21" s="43">
        <v>7</v>
      </c>
      <c r="K21" s="43">
        <v>6</v>
      </c>
      <c r="L21" s="43">
        <v>4</v>
      </c>
      <c r="M21" s="43">
        <v>10</v>
      </c>
      <c r="N21" s="43">
        <v>3</v>
      </c>
      <c r="O21" s="43">
        <v>4</v>
      </c>
      <c r="P21" s="43">
        <v>5</v>
      </c>
      <c r="Q21" s="43">
        <f t="shared" si="1"/>
        <v>65</v>
      </c>
      <c r="R21" s="47">
        <f t="shared" si="18"/>
        <v>2.3508137432188065</v>
      </c>
    </row>
    <row r="22" spans="1:35" ht="18.75" customHeight="1" x14ac:dyDescent="0.2">
      <c r="B22" s="121"/>
      <c r="C22" s="121"/>
      <c r="D22" s="64" t="s">
        <v>8</v>
      </c>
      <c r="E22" s="43">
        <v>0</v>
      </c>
      <c r="F22" s="43">
        <v>2</v>
      </c>
      <c r="G22" s="43">
        <v>1</v>
      </c>
      <c r="H22" s="43">
        <v>0</v>
      </c>
      <c r="I22" s="43">
        <v>0</v>
      </c>
      <c r="J22" s="43">
        <v>3</v>
      </c>
      <c r="K22" s="43">
        <v>2</v>
      </c>
      <c r="L22" s="43">
        <v>0</v>
      </c>
      <c r="M22" s="43">
        <v>1</v>
      </c>
      <c r="N22" s="43">
        <v>0</v>
      </c>
      <c r="O22" s="43">
        <v>0</v>
      </c>
      <c r="P22" s="43">
        <v>1</v>
      </c>
      <c r="Q22" s="43">
        <f t="shared" si="1"/>
        <v>10</v>
      </c>
      <c r="R22" s="47">
        <f t="shared" si="18"/>
        <v>0.36166365280289331</v>
      </c>
    </row>
    <row r="23" spans="1:35" ht="27.75" customHeight="1" x14ac:dyDescent="0.2">
      <c r="B23" s="121"/>
      <c r="C23" s="121"/>
      <c r="D23" s="64" t="s">
        <v>11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1</v>
      </c>
      <c r="L23" s="43">
        <v>0</v>
      </c>
      <c r="M23" s="43">
        <v>0</v>
      </c>
      <c r="N23" s="43">
        <v>0</v>
      </c>
      <c r="O23" s="43">
        <v>0</v>
      </c>
      <c r="P23" s="43">
        <v>1</v>
      </c>
      <c r="Q23" s="43">
        <f t="shared" si="1"/>
        <v>2</v>
      </c>
      <c r="R23" s="47">
        <f t="shared" si="18"/>
        <v>7.2332730560578665E-2</v>
      </c>
    </row>
    <row r="24" spans="1:35" ht="27.75" customHeight="1" x14ac:dyDescent="0.2">
      <c r="B24" s="121"/>
      <c r="C24" s="121"/>
      <c r="D24" s="64" t="s">
        <v>50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1</v>
      </c>
      <c r="M24" s="43">
        <v>0</v>
      </c>
      <c r="N24" s="43">
        <v>0</v>
      </c>
      <c r="O24" s="43">
        <v>0</v>
      </c>
      <c r="P24" s="43">
        <v>0</v>
      </c>
      <c r="Q24" s="43">
        <f t="shared" ref="Q24" si="19">SUM(E24:P24)</f>
        <v>1</v>
      </c>
      <c r="R24" s="47">
        <f t="shared" si="18"/>
        <v>3.6166365280289332E-2</v>
      </c>
      <c r="W24" s="52" t="b">
        <f>EXACT(W25,E25)</f>
        <v>1</v>
      </c>
      <c r="X24" s="52" t="b">
        <f t="shared" ref="X24:AI24" si="20">EXACT(X25,F25)</f>
        <v>1</v>
      </c>
      <c r="Y24" s="52" t="b">
        <f t="shared" si="20"/>
        <v>1</v>
      </c>
      <c r="Z24" s="52" t="b">
        <f t="shared" si="20"/>
        <v>1</v>
      </c>
      <c r="AA24" s="52" t="b">
        <f t="shared" si="20"/>
        <v>1</v>
      </c>
      <c r="AB24" s="52" t="b">
        <f t="shared" si="20"/>
        <v>1</v>
      </c>
      <c r="AC24" s="52" t="b">
        <f t="shared" si="20"/>
        <v>1</v>
      </c>
      <c r="AD24" s="52" t="b">
        <f t="shared" si="20"/>
        <v>1</v>
      </c>
      <c r="AE24" s="52" t="b">
        <f t="shared" si="20"/>
        <v>1</v>
      </c>
      <c r="AF24" s="52" t="b">
        <f t="shared" si="20"/>
        <v>1</v>
      </c>
      <c r="AG24" s="52" t="b">
        <f t="shared" si="20"/>
        <v>1</v>
      </c>
      <c r="AH24" s="52" t="b">
        <f t="shared" si="20"/>
        <v>1</v>
      </c>
      <c r="AI24" s="52" t="b">
        <f t="shared" si="20"/>
        <v>1</v>
      </c>
    </row>
    <row r="25" spans="1:35" ht="18.75" customHeight="1" x14ac:dyDescent="0.25">
      <c r="B25" s="122"/>
      <c r="C25" s="122"/>
      <c r="D25" s="92" t="s">
        <v>59</v>
      </c>
      <c r="E25" s="45">
        <f>SUM(E17:E24)</f>
        <v>199</v>
      </c>
      <c r="F25" s="45">
        <f t="shared" ref="F25:P25" si="21">SUM(F17:F24)</f>
        <v>249</v>
      </c>
      <c r="G25" s="45">
        <f t="shared" si="21"/>
        <v>256</v>
      </c>
      <c r="H25" s="45">
        <f t="shared" si="21"/>
        <v>165</v>
      </c>
      <c r="I25" s="45">
        <f t="shared" si="21"/>
        <v>267</v>
      </c>
      <c r="J25" s="45">
        <f t="shared" si="21"/>
        <v>216</v>
      </c>
      <c r="K25" s="45">
        <f t="shared" si="21"/>
        <v>220</v>
      </c>
      <c r="L25" s="45">
        <f t="shared" si="21"/>
        <v>246</v>
      </c>
      <c r="M25" s="45">
        <f t="shared" si="21"/>
        <v>205</v>
      </c>
      <c r="N25" s="45">
        <f t="shared" si="21"/>
        <v>258</v>
      </c>
      <c r="O25" s="45">
        <f t="shared" si="21"/>
        <v>218</v>
      </c>
      <c r="P25" s="45">
        <f t="shared" si="21"/>
        <v>266</v>
      </c>
      <c r="Q25" s="45">
        <f>SUM(E25:P25)</f>
        <v>2765</v>
      </c>
      <c r="R25" s="49">
        <f t="shared" si="18"/>
        <v>100</v>
      </c>
      <c r="W25" s="101">
        <v>199</v>
      </c>
      <c r="X25" s="101">
        <v>249</v>
      </c>
      <c r="Y25" s="101">
        <v>256</v>
      </c>
      <c r="Z25" s="101">
        <v>165</v>
      </c>
      <c r="AA25" s="101">
        <v>267</v>
      </c>
      <c r="AB25" s="101">
        <v>216</v>
      </c>
      <c r="AC25" s="101">
        <v>220</v>
      </c>
      <c r="AD25" s="101">
        <v>246</v>
      </c>
      <c r="AE25" s="101">
        <v>205</v>
      </c>
      <c r="AF25" s="101">
        <v>258</v>
      </c>
      <c r="AG25" s="101">
        <v>218</v>
      </c>
      <c r="AH25" s="101">
        <v>266</v>
      </c>
      <c r="AI25" s="101">
        <v>2765</v>
      </c>
    </row>
    <row r="26" spans="1:35" ht="18.75" customHeight="1" x14ac:dyDescent="0.2">
      <c r="B26" s="116">
        <v>5</v>
      </c>
      <c r="C26" s="116" t="s">
        <v>47</v>
      </c>
      <c r="D26" s="65" t="s">
        <v>5</v>
      </c>
      <c r="E26" s="43">
        <v>187</v>
      </c>
      <c r="F26" s="43">
        <v>169</v>
      </c>
      <c r="G26" s="43">
        <v>182</v>
      </c>
      <c r="H26" s="43">
        <v>127</v>
      </c>
      <c r="I26" s="43">
        <v>208</v>
      </c>
      <c r="J26" s="43">
        <v>184</v>
      </c>
      <c r="K26" s="43">
        <v>206</v>
      </c>
      <c r="L26" s="43">
        <v>171</v>
      </c>
      <c r="M26" s="43">
        <v>193</v>
      </c>
      <c r="N26" s="43">
        <v>173</v>
      </c>
      <c r="O26" s="43">
        <v>219</v>
      </c>
      <c r="P26" s="43">
        <v>168</v>
      </c>
      <c r="Q26" s="43">
        <f>SUM(E26:P26)</f>
        <v>2187</v>
      </c>
      <c r="R26" s="47">
        <f t="shared" ref="R26:R31" si="22">Q26/$Q$31*100</f>
        <v>96.898537882144439</v>
      </c>
    </row>
    <row r="27" spans="1:35" ht="18.75" customHeight="1" x14ac:dyDescent="0.2">
      <c r="B27" s="116"/>
      <c r="C27" s="116"/>
      <c r="D27" s="65" t="s">
        <v>9</v>
      </c>
      <c r="E27" s="43">
        <v>2</v>
      </c>
      <c r="F27" s="43">
        <v>1</v>
      </c>
      <c r="G27" s="43">
        <v>2</v>
      </c>
      <c r="H27" s="43">
        <v>1</v>
      </c>
      <c r="I27" s="43">
        <v>1</v>
      </c>
      <c r="J27" s="43">
        <v>0</v>
      </c>
      <c r="K27" s="43">
        <v>4</v>
      </c>
      <c r="L27" s="43">
        <v>6</v>
      </c>
      <c r="M27" s="43">
        <v>7</v>
      </c>
      <c r="N27" s="43">
        <v>3</v>
      </c>
      <c r="O27" s="43">
        <v>2</v>
      </c>
      <c r="P27" s="43">
        <v>2</v>
      </c>
      <c r="Q27" s="43">
        <f t="shared" si="1"/>
        <v>31</v>
      </c>
      <c r="R27" s="47">
        <f t="shared" si="22"/>
        <v>1.3735046521931769</v>
      </c>
    </row>
    <row r="28" spans="1:35" ht="18.75" customHeight="1" x14ac:dyDescent="0.2">
      <c r="B28" s="116"/>
      <c r="C28" s="116"/>
      <c r="D28" s="91" t="s">
        <v>6</v>
      </c>
      <c r="E28" s="43">
        <v>5</v>
      </c>
      <c r="F28" s="43">
        <v>2</v>
      </c>
      <c r="G28" s="43">
        <v>5</v>
      </c>
      <c r="H28" s="43">
        <v>0</v>
      </c>
      <c r="I28" s="43">
        <v>3</v>
      </c>
      <c r="J28" s="43">
        <v>1</v>
      </c>
      <c r="K28" s="43">
        <v>1</v>
      </c>
      <c r="L28" s="43">
        <v>1</v>
      </c>
      <c r="M28" s="43">
        <v>1</v>
      </c>
      <c r="N28" s="43">
        <v>1</v>
      </c>
      <c r="O28" s="43">
        <v>6</v>
      </c>
      <c r="P28" s="43">
        <v>3</v>
      </c>
      <c r="Q28" s="43">
        <f t="shared" si="1"/>
        <v>29</v>
      </c>
      <c r="R28" s="47">
        <f t="shared" si="22"/>
        <v>1.2848914488258751</v>
      </c>
    </row>
    <row r="29" spans="1:35" ht="18.75" customHeight="1" x14ac:dyDescent="0.2">
      <c r="B29" s="116"/>
      <c r="C29" s="116"/>
      <c r="D29" s="65" t="s">
        <v>10</v>
      </c>
      <c r="E29" s="43">
        <v>1</v>
      </c>
      <c r="F29" s="43">
        <v>1</v>
      </c>
      <c r="G29" s="43">
        <v>1</v>
      </c>
      <c r="H29" s="43">
        <v>0</v>
      </c>
      <c r="I29" s="43">
        <v>0</v>
      </c>
      <c r="J29" s="43">
        <v>0</v>
      </c>
      <c r="K29" s="43">
        <v>1</v>
      </c>
      <c r="L29" s="43">
        <v>0</v>
      </c>
      <c r="M29" s="43">
        <v>0</v>
      </c>
      <c r="N29" s="43">
        <v>1</v>
      </c>
      <c r="O29" s="43">
        <v>0</v>
      </c>
      <c r="P29" s="43">
        <v>0</v>
      </c>
      <c r="Q29" s="43">
        <f t="shared" si="1"/>
        <v>5</v>
      </c>
      <c r="R29" s="47">
        <f t="shared" si="22"/>
        <v>0.2215330084182543</v>
      </c>
    </row>
    <row r="30" spans="1:35" ht="18.75" customHeight="1" x14ac:dyDescent="0.2">
      <c r="B30" s="116"/>
      <c r="C30" s="116"/>
      <c r="D30" s="64" t="s">
        <v>7</v>
      </c>
      <c r="E30" s="43">
        <v>1</v>
      </c>
      <c r="F30" s="43">
        <v>1</v>
      </c>
      <c r="G30" s="43">
        <v>0</v>
      </c>
      <c r="H30" s="43">
        <v>1</v>
      </c>
      <c r="I30" s="43">
        <v>1</v>
      </c>
      <c r="J30" s="43">
        <v>0</v>
      </c>
      <c r="K30" s="43">
        <v>0</v>
      </c>
      <c r="L30" s="43">
        <v>0</v>
      </c>
      <c r="M30" s="43">
        <v>1</v>
      </c>
      <c r="N30" s="43">
        <v>0</v>
      </c>
      <c r="O30" s="43">
        <v>0</v>
      </c>
      <c r="P30" s="43">
        <v>0</v>
      </c>
      <c r="Q30" s="43">
        <f t="shared" si="1"/>
        <v>5</v>
      </c>
      <c r="R30" s="47">
        <f t="shared" si="22"/>
        <v>0.2215330084182543</v>
      </c>
    </row>
    <row r="31" spans="1:35" ht="18.75" customHeight="1" x14ac:dyDescent="0.2">
      <c r="B31" s="117"/>
      <c r="C31" s="117"/>
      <c r="D31" s="92" t="s">
        <v>59</v>
      </c>
      <c r="E31" s="70">
        <f t="shared" ref="E31:P31" si="23">SUM(E26:E30)</f>
        <v>196</v>
      </c>
      <c r="F31" s="70">
        <f t="shared" si="23"/>
        <v>174</v>
      </c>
      <c r="G31" s="70">
        <f t="shared" si="23"/>
        <v>190</v>
      </c>
      <c r="H31" s="70">
        <f t="shared" si="23"/>
        <v>129</v>
      </c>
      <c r="I31" s="70">
        <f t="shared" si="23"/>
        <v>213</v>
      </c>
      <c r="J31" s="70">
        <f t="shared" si="23"/>
        <v>185</v>
      </c>
      <c r="K31" s="70">
        <f t="shared" si="23"/>
        <v>212</v>
      </c>
      <c r="L31" s="70">
        <f t="shared" si="23"/>
        <v>178</v>
      </c>
      <c r="M31" s="70">
        <f t="shared" si="23"/>
        <v>202</v>
      </c>
      <c r="N31" s="70">
        <f t="shared" si="23"/>
        <v>178</v>
      </c>
      <c r="O31" s="70">
        <f t="shared" si="23"/>
        <v>227</v>
      </c>
      <c r="P31" s="70">
        <f t="shared" si="23"/>
        <v>173</v>
      </c>
      <c r="Q31" s="45">
        <f>SUM(E31:P31)</f>
        <v>2257</v>
      </c>
      <c r="R31" s="71">
        <f t="shared" si="22"/>
        <v>100</v>
      </c>
    </row>
    <row r="32" spans="1:35" s="10" customFormat="1" ht="18.75" customHeight="1" x14ac:dyDescent="0.2">
      <c r="A32" s="111"/>
      <c r="B32" s="118">
        <v>6</v>
      </c>
      <c r="C32" s="118" t="s">
        <v>106</v>
      </c>
      <c r="D32" s="66" t="s">
        <v>5</v>
      </c>
      <c r="E32" s="44">
        <f t="shared" ref="E32:P32" si="24">+E26+E17+E14+E13+E5</f>
        <v>1662</v>
      </c>
      <c r="F32" s="44">
        <f t="shared" si="24"/>
        <v>1663</v>
      </c>
      <c r="G32" s="44">
        <f t="shared" si="24"/>
        <v>1914</v>
      </c>
      <c r="H32" s="44">
        <f t="shared" si="24"/>
        <v>1328</v>
      </c>
      <c r="I32" s="44">
        <f t="shared" si="24"/>
        <v>1808</v>
      </c>
      <c r="J32" s="44">
        <f t="shared" si="24"/>
        <v>1674</v>
      </c>
      <c r="K32" s="44">
        <f t="shared" si="24"/>
        <v>1554</v>
      </c>
      <c r="L32" s="44">
        <f t="shared" si="24"/>
        <v>1696</v>
      </c>
      <c r="M32" s="44">
        <f t="shared" si="24"/>
        <v>1726</v>
      </c>
      <c r="N32" s="44">
        <f t="shared" si="24"/>
        <v>1830</v>
      </c>
      <c r="O32" s="44">
        <f t="shared" si="24"/>
        <v>1822</v>
      </c>
      <c r="P32" s="44">
        <f t="shared" si="24"/>
        <v>1580</v>
      </c>
      <c r="Q32" s="61">
        <f>SUM(E32:P32)</f>
        <v>20257</v>
      </c>
      <c r="R32" s="48">
        <f>Q32/$Q$40*100</f>
        <v>93.139914478826611</v>
      </c>
    </row>
    <row r="33" spans="1:35" s="10" customFormat="1" ht="18.75" customHeight="1" x14ac:dyDescent="0.2">
      <c r="A33" s="111"/>
      <c r="B33" s="119"/>
      <c r="C33" s="119"/>
      <c r="D33" s="66" t="s">
        <v>6</v>
      </c>
      <c r="E33" s="44">
        <f t="shared" ref="E33:P33" si="25">+E28+E18+E6</f>
        <v>49</v>
      </c>
      <c r="F33" s="44">
        <f t="shared" si="25"/>
        <v>50</v>
      </c>
      <c r="G33" s="44">
        <f t="shared" si="25"/>
        <v>62</v>
      </c>
      <c r="H33" s="44">
        <f t="shared" si="25"/>
        <v>55</v>
      </c>
      <c r="I33" s="44">
        <f t="shared" si="25"/>
        <v>56</v>
      </c>
      <c r="J33" s="44">
        <f t="shared" si="25"/>
        <v>57</v>
      </c>
      <c r="K33" s="44">
        <f t="shared" si="25"/>
        <v>46</v>
      </c>
      <c r="L33" s="44">
        <f t="shared" si="25"/>
        <v>59</v>
      </c>
      <c r="M33" s="44">
        <f t="shared" si="25"/>
        <v>54</v>
      </c>
      <c r="N33" s="44">
        <f t="shared" si="25"/>
        <v>45</v>
      </c>
      <c r="O33" s="44">
        <f t="shared" si="25"/>
        <v>68</v>
      </c>
      <c r="P33" s="44">
        <f t="shared" si="25"/>
        <v>48</v>
      </c>
      <c r="Q33" s="61">
        <f t="shared" ref="Q33:Q39" si="26">SUM(E33:P33)</f>
        <v>649</v>
      </c>
      <c r="R33" s="48">
        <f t="shared" ref="R33:R40" si="27">Q33/$Q$40*100</f>
        <v>2.9840452434594695</v>
      </c>
    </row>
    <row r="34" spans="1:35" s="10" customFormat="1" ht="18.75" customHeight="1" x14ac:dyDescent="0.2">
      <c r="A34" s="111"/>
      <c r="B34" s="119"/>
      <c r="C34" s="119"/>
      <c r="D34" s="66" t="s">
        <v>7</v>
      </c>
      <c r="E34" s="44">
        <f t="shared" ref="E34:P34" si="28">+E21+E7+E30</f>
        <v>23</v>
      </c>
      <c r="F34" s="44">
        <f t="shared" si="28"/>
        <v>27</v>
      </c>
      <c r="G34" s="44">
        <f t="shared" si="28"/>
        <v>29</v>
      </c>
      <c r="H34" s="44">
        <f t="shared" si="28"/>
        <v>31</v>
      </c>
      <c r="I34" s="44">
        <f t="shared" si="28"/>
        <v>31</v>
      </c>
      <c r="J34" s="44">
        <f t="shared" si="28"/>
        <v>35</v>
      </c>
      <c r="K34" s="44">
        <f t="shared" si="28"/>
        <v>36</v>
      </c>
      <c r="L34" s="44">
        <f t="shared" si="28"/>
        <v>52</v>
      </c>
      <c r="M34" s="44">
        <f t="shared" si="28"/>
        <v>49</v>
      </c>
      <c r="N34" s="44">
        <f t="shared" si="28"/>
        <v>26</v>
      </c>
      <c r="O34" s="44">
        <f t="shared" si="28"/>
        <v>30</v>
      </c>
      <c r="P34" s="44">
        <f t="shared" si="28"/>
        <v>23</v>
      </c>
      <c r="Q34" s="61">
        <f t="shared" si="26"/>
        <v>392</v>
      </c>
      <c r="R34" s="48">
        <f t="shared" si="27"/>
        <v>1.8023817186997102</v>
      </c>
    </row>
    <row r="35" spans="1:35" s="10" customFormat="1" ht="18.75" customHeight="1" x14ac:dyDescent="0.2">
      <c r="A35" s="111"/>
      <c r="B35" s="119"/>
      <c r="C35" s="119"/>
      <c r="D35" s="66" t="s">
        <v>10</v>
      </c>
      <c r="E35" s="44">
        <f t="shared" ref="E35:P35" si="29">+E29+E19+E9</f>
        <v>12</v>
      </c>
      <c r="F35" s="44">
        <f t="shared" si="29"/>
        <v>17</v>
      </c>
      <c r="G35" s="44">
        <f t="shared" si="29"/>
        <v>8</v>
      </c>
      <c r="H35" s="44">
        <f t="shared" si="29"/>
        <v>9</v>
      </c>
      <c r="I35" s="44">
        <f t="shared" si="29"/>
        <v>13</v>
      </c>
      <c r="J35" s="44">
        <f t="shared" si="29"/>
        <v>14</v>
      </c>
      <c r="K35" s="44">
        <f t="shared" si="29"/>
        <v>11</v>
      </c>
      <c r="L35" s="44">
        <f t="shared" si="29"/>
        <v>14</v>
      </c>
      <c r="M35" s="44">
        <f t="shared" si="29"/>
        <v>28</v>
      </c>
      <c r="N35" s="44">
        <f t="shared" si="29"/>
        <v>18</v>
      </c>
      <c r="O35" s="44">
        <f t="shared" si="29"/>
        <v>27</v>
      </c>
      <c r="P35" s="44">
        <f t="shared" si="29"/>
        <v>12</v>
      </c>
      <c r="Q35" s="61">
        <f t="shared" si="26"/>
        <v>183</v>
      </c>
      <c r="R35" s="48">
        <f t="shared" si="27"/>
        <v>0.84141799622971181</v>
      </c>
    </row>
    <row r="36" spans="1:35" ht="18.75" customHeight="1" x14ac:dyDescent="0.2">
      <c r="B36" s="119"/>
      <c r="C36" s="119"/>
      <c r="D36" s="66" t="s">
        <v>9</v>
      </c>
      <c r="E36" s="44">
        <f t="shared" ref="E36:P36" si="30">+E27+E20+E8</f>
        <v>13</v>
      </c>
      <c r="F36" s="44">
        <f t="shared" si="30"/>
        <v>17</v>
      </c>
      <c r="G36" s="44">
        <f t="shared" si="30"/>
        <v>18</v>
      </c>
      <c r="H36" s="44">
        <f t="shared" si="30"/>
        <v>11</v>
      </c>
      <c r="I36" s="44">
        <f t="shared" si="30"/>
        <v>9</v>
      </c>
      <c r="J36" s="44">
        <f t="shared" si="30"/>
        <v>16</v>
      </c>
      <c r="K36" s="44">
        <f t="shared" si="30"/>
        <v>21</v>
      </c>
      <c r="L36" s="44">
        <f t="shared" si="30"/>
        <v>29</v>
      </c>
      <c r="M36" s="44">
        <f t="shared" si="30"/>
        <v>26</v>
      </c>
      <c r="N36" s="44">
        <f t="shared" si="30"/>
        <v>18</v>
      </c>
      <c r="O36" s="44">
        <f t="shared" si="30"/>
        <v>20</v>
      </c>
      <c r="P36" s="44">
        <f t="shared" si="30"/>
        <v>13</v>
      </c>
      <c r="Q36" s="61">
        <f t="shared" si="26"/>
        <v>211</v>
      </c>
      <c r="R36" s="48">
        <f t="shared" si="27"/>
        <v>0.97015954756540534</v>
      </c>
    </row>
    <row r="37" spans="1:35" ht="18.75" customHeight="1" x14ac:dyDescent="0.2">
      <c r="B37" s="119"/>
      <c r="C37" s="119"/>
      <c r="D37" s="66" t="s">
        <v>8</v>
      </c>
      <c r="E37" s="44">
        <f t="shared" ref="E37:P37" si="31">+E22+E10</f>
        <v>7</v>
      </c>
      <c r="F37" s="44">
        <f t="shared" si="31"/>
        <v>4</v>
      </c>
      <c r="G37" s="44">
        <f t="shared" si="31"/>
        <v>1</v>
      </c>
      <c r="H37" s="44">
        <f t="shared" si="31"/>
        <v>9</v>
      </c>
      <c r="I37" s="44">
        <f t="shared" si="31"/>
        <v>7</v>
      </c>
      <c r="J37" s="44">
        <f t="shared" si="31"/>
        <v>5</v>
      </c>
      <c r="K37" s="44">
        <f t="shared" si="31"/>
        <v>3</v>
      </c>
      <c r="L37" s="44">
        <f t="shared" si="31"/>
        <v>4</v>
      </c>
      <c r="M37" s="44">
        <f t="shared" si="31"/>
        <v>1</v>
      </c>
      <c r="N37" s="44">
        <f t="shared" si="31"/>
        <v>1</v>
      </c>
      <c r="O37" s="44">
        <f t="shared" si="31"/>
        <v>3</v>
      </c>
      <c r="P37" s="44">
        <f t="shared" si="31"/>
        <v>3</v>
      </c>
      <c r="Q37" s="61">
        <f t="shared" si="26"/>
        <v>48</v>
      </c>
      <c r="R37" s="48">
        <f t="shared" si="27"/>
        <v>0.22069980228976044</v>
      </c>
    </row>
    <row r="38" spans="1:35" ht="27.75" customHeight="1" x14ac:dyDescent="0.2">
      <c r="B38" s="119"/>
      <c r="C38" s="119"/>
      <c r="D38" s="66" t="s">
        <v>11</v>
      </c>
      <c r="E38" s="44">
        <f t="shared" ref="E38:P38" si="32">+E23+E15+E11</f>
        <v>1</v>
      </c>
      <c r="F38" s="44">
        <f t="shared" si="32"/>
        <v>1</v>
      </c>
      <c r="G38" s="44">
        <f t="shared" si="32"/>
        <v>1</v>
      </c>
      <c r="H38" s="44">
        <f t="shared" si="32"/>
        <v>0</v>
      </c>
      <c r="I38" s="44">
        <f t="shared" si="32"/>
        <v>2</v>
      </c>
      <c r="J38" s="44">
        <f t="shared" si="32"/>
        <v>0</v>
      </c>
      <c r="K38" s="44">
        <f t="shared" si="32"/>
        <v>1</v>
      </c>
      <c r="L38" s="44">
        <f t="shared" si="32"/>
        <v>0</v>
      </c>
      <c r="M38" s="44">
        <f t="shared" si="32"/>
        <v>0</v>
      </c>
      <c r="N38" s="44">
        <f t="shared" si="32"/>
        <v>1</v>
      </c>
      <c r="O38" s="44">
        <f t="shared" si="32"/>
        <v>0</v>
      </c>
      <c r="P38" s="44">
        <f t="shared" si="32"/>
        <v>1</v>
      </c>
      <c r="Q38" s="61">
        <f t="shared" si="26"/>
        <v>8</v>
      </c>
      <c r="R38" s="48">
        <f t="shared" si="27"/>
        <v>3.6783300381626742E-2</v>
      </c>
    </row>
    <row r="39" spans="1:35" ht="27.75" customHeight="1" x14ac:dyDescent="0.2">
      <c r="B39" s="119"/>
      <c r="C39" s="119"/>
      <c r="D39" s="66" t="s">
        <v>50</v>
      </c>
      <c r="E39" s="44">
        <f>+E24</f>
        <v>0</v>
      </c>
      <c r="F39" s="44">
        <f t="shared" ref="F39:P39" si="33">+F24</f>
        <v>0</v>
      </c>
      <c r="G39" s="44">
        <f t="shared" si="33"/>
        <v>0</v>
      </c>
      <c r="H39" s="44">
        <f t="shared" si="33"/>
        <v>0</v>
      </c>
      <c r="I39" s="44">
        <f t="shared" si="33"/>
        <v>0</v>
      </c>
      <c r="J39" s="44">
        <f t="shared" si="33"/>
        <v>0</v>
      </c>
      <c r="K39" s="44">
        <f t="shared" si="33"/>
        <v>0</v>
      </c>
      <c r="L39" s="44">
        <f t="shared" si="33"/>
        <v>1</v>
      </c>
      <c r="M39" s="44">
        <f t="shared" si="33"/>
        <v>0</v>
      </c>
      <c r="N39" s="44">
        <f t="shared" si="33"/>
        <v>0</v>
      </c>
      <c r="O39" s="44">
        <f t="shared" si="33"/>
        <v>0</v>
      </c>
      <c r="P39" s="44">
        <f t="shared" si="33"/>
        <v>0</v>
      </c>
      <c r="Q39" s="61">
        <f t="shared" si="26"/>
        <v>1</v>
      </c>
      <c r="R39" s="48">
        <f t="shared" si="27"/>
        <v>4.5979125477033428E-3</v>
      </c>
      <c r="W39" s="52" t="b">
        <f>EXACT(W40,E40)</f>
        <v>1</v>
      </c>
      <c r="X39" s="52" t="b">
        <f t="shared" ref="X39:AI39" si="34">EXACT(X40,F40)</f>
        <v>1</v>
      </c>
      <c r="Y39" s="52" t="b">
        <f t="shared" si="34"/>
        <v>1</v>
      </c>
      <c r="Z39" s="52" t="b">
        <f t="shared" si="34"/>
        <v>1</v>
      </c>
      <c r="AA39" s="52" t="b">
        <f t="shared" si="34"/>
        <v>1</v>
      </c>
      <c r="AB39" s="52" t="b">
        <f t="shared" si="34"/>
        <v>0</v>
      </c>
      <c r="AC39" s="52" t="b">
        <f t="shared" si="34"/>
        <v>1</v>
      </c>
      <c r="AD39" s="52" t="b">
        <f t="shared" si="34"/>
        <v>1</v>
      </c>
      <c r="AE39" s="52" t="b">
        <f t="shared" si="34"/>
        <v>1</v>
      </c>
      <c r="AF39" s="52" t="b">
        <f t="shared" si="34"/>
        <v>0</v>
      </c>
      <c r="AG39" s="52" t="b">
        <f t="shared" si="34"/>
        <v>1</v>
      </c>
      <c r="AH39" s="52" t="b">
        <f t="shared" si="34"/>
        <v>1</v>
      </c>
      <c r="AI39" s="52" t="b">
        <f t="shared" si="34"/>
        <v>0</v>
      </c>
    </row>
    <row r="40" spans="1:35" ht="18.75" customHeight="1" x14ac:dyDescent="0.25">
      <c r="B40" s="120"/>
      <c r="C40" s="120"/>
      <c r="D40" s="92" t="s">
        <v>2</v>
      </c>
      <c r="E40" s="59">
        <f>SUM(E32:E39)</f>
        <v>1767</v>
      </c>
      <c r="F40" s="59">
        <f t="shared" ref="F40:O40" si="35">SUM(F32:F39)</f>
        <v>1779</v>
      </c>
      <c r="G40" s="59">
        <f t="shared" si="35"/>
        <v>2033</v>
      </c>
      <c r="H40" s="59">
        <f t="shared" si="35"/>
        <v>1443</v>
      </c>
      <c r="I40" s="59">
        <f t="shared" si="35"/>
        <v>1926</v>
      </c>
      <c r="J40" s="59">
        <f t="shared" si="35"/>
        <v>1801</v>
      </c>
      <c r="K40" s="59">
        <f t="shared" si="35"/>
        <v>1672</v>
      </c>
      <c r="L40" s="59">
        <f t="shared" si="35"/>
        <v>1855</v>
      </c>
      <c r="M40" s="59">
        <f t="shared" si="35"/>
        <v>1884</v>
      </c>
      <c r="N40" s="59">
        <f t="shared" si="35"/>
        <v>1939</v>
      </c>
      <c r="O40" s="59">
        <f t="shared" si="35"/>
        <v>1970</v>
      </c>
      <c r="P40" s="59">
        <f>SUM(P32:P39)</f>
        <v>1680</v>
      </c>
      <c r="Q40" s="59">
        <f>SUM(E40:P40)</f>
        <v>21749</v>
      </c>
      <c r="R40" s="63">
        <f t="shared" si="27"/>
        <v>100</v>
      </c>
      <c r="W40" s="102">
        <v>1767</v>
      </c>
      <c r="X40" s="102">
        <v>1779</v>
      </c>
      <c r="Y40" s="102">
        <v>2033</v>
      </c>
      <c r="Z40" s="102">
        <v>1443</v>
      </c>
      <c r="AA40" s="102">
        <v>1926</v>
      </c>
      <c r="AB40" s="102">
        <v>1800</v>
      </c>
      <c r="AC40" s="102">
        <v>1672</v>
      </c>
      <c r="AD40" s="102">
        <v>1855</v>
      </c>
      <c r="AE40" s="102">
        <v>1884</v>
      </c>
      <c r="AF40" s="102">
        <v>1938</v>
      </c>
      <c r="AG40" s="102">
        <v>1970</v>
      </c>
      <c r="AH40" s="102">
        <v>1680</v>
      </c>
      <c r="AI40" s="102">
        <v>21747</v>
      </c>
    </row>
    <row r="41" spans="1:35" ht="12" customHeight="1" x14ac:dyDescent="0.2">
      <c r="B41" s="128" t="s">
        <v>44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</row>
    <row r="42" spans="1:35" ht="12" customHeight="1" x14ac:dyDescent="0.2">
      <c r="B42" s="107" t="s">
        <v>102</v>
      </c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</row>
    <row r="43" spans="1:35" ht="12" customHeight="1" x14ac:dyDescent="0.2">
      <c r="B43" s="126" t="s">
        <v>120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</row>
    <row r="44" spans="1:35" ht="12" customHeight="1" x14ac:dyDescent="0.2">
      <c r="B44" s="129" t="s">
        <v>107</v>
      </c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</row>
    <row r="48" spans="1:35" x14ac:dyDescent="0.2">
      <c r="D48" s="91"/>
    </row>
  </sheetData>
  <mergeCells count="13">
    <mergeCell ref="B41:R41"/>
    <mergeCell ref="B44:R44"/>
    <mergeCell ref="B43:R43"/>
    <mergeCell ref="B26:B31"/>
    <mergeCell ref="C26:C31"/>
    <mergeCell ref="B32:B40"/>
    <mergeCell ref="C32:C40"/>
    <mergeCell ref="B18:B25"/>
    <mergeCell ref="C18:C25"/>
    <mergeCell ref="C14:C16"/>
    <mergeCell ref="B14:B16"/>
    <mergeCell ref="B5:B12"/>
    <mergeCell ref="C5:C12"/>
  </mergeCells>
  <hyperlinks>
    <hyperlink ref="A1" location="Índice!A1" display="volver" xr:uid="{A7E00F87-0C69-4B55-AD73-8C144899A9A1}"/>
  </hyperlinks>
  <pageMargins left="0.7" right="0.7" top="0.75" bottom="0.75" header="0.3" footer="0.3"/>
  <pageSetup paperSize="9" orientation="portrait" r:id="rId1"/>
  <ignoredErrors>
    <ignoredError sqref="F40:O40 E16:Q1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387E9-3DC9-4F79-B8F7-49C40DB4B639}">
  <sheetPr codeName="Hoja6"/>
  <dimension ref="A1:AF44"/>
  <sheetViews>
    <sheetView showGridLines="0" zoomScale="85" zoomScaleNormal="85" workbookViewId="0">
      <selection activeCell="C31" sqref="C31"/>
    </sheetView>
  </sheetViews>
  <sheetFormatPr baseColWidth="10" defaultColWidth="11.42578125" defaultRowHeight="14.25" x14ac:dyDescent="0.2"/>
  <cols>
    <col min="1" max="1" width="6.42578125" style="10" customWidth="1"/>
    <col min="2" max="2" width="3.7109375" style="10" customWidth="1"/>
    <col min="3" max="3" width="21.85546875" style="10" customWidth="1"/>
    <col min="4" max="15" width="7.5703125" style="10" customWidth="1"/>
    <col min="16" max="16" width="7.85546875" style="10" bestFit="1" customWidth="1"/>
    <col min="17" max="17" width="7.5703125" style="10" customWidth="1"/>
    <col min="18" max="18" width="8.5703125" style="10" bestFit="1" customWidth="1"/>
    <col min="19" max="19" width="35" style="10" bestFit="1" customWidth="1"/>
    <col min="20" max="31" width="22.28515625" style="10" bestFit="1" customWidth="1"/>
    <col min="32" max="32" width="16.7109375" style="10" bestFit="1" customWidth="1"/>
    <col min="33" max="16384" width="11.42578125" style="10"/>
  </cols>
  <sheetData>
    <row r="1" spans="1:32" ht="15" customHeight="1" x14ac:dyDescent="0.25">
      <c r="A1" s="112" t="s">
        <v>0</v>
      </c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ht="15" customHeight="1" x14ac:dyDescent="0.25">
      <c r="A2" s="1"/>
      <c r="B2" s="2" t="s">
        <v>111</v>
      </c>
      <c r="S2"/>
      <c r="T2" s="13"/>
      <c r="U2"/>
      <c r="V2"/>
      <c r="W2"/>
      <c r="X2"/>
      <c r="Y2"/>
      <c r="Z2"/>
      <c r="AA2"/>
      <c r="AB2"/>
      <c r="AC2"/>
      <c r="AD2"/>
      <c r="AE2"/>
      <c r="AF2"/>
    </row>
    <row r="3" spans="1:32" ht="15" customHeight="1" x14ac:dyDescent="0.25"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32" ht="27.95" customHeight="1" x14ac:dyDescent="0.2">
      <c r="B4" s="109" t="s">
        <v>105</v>
      </c>
      <c r="C4" s="40" t="s">
        <v>103</v>
      </c>
      <c r="D4" s="97" t="s">
        <v>67</v>
      </c>
      <c r="E4" s="97" t="s">
        <v>68</v>
      </c>
      <c r="F4" s="97" t="s">
        <v>69</v>
      </c>
      <c r="G4" s="97" t="s">
        <v>70</v>
      </c>
      <c r="H4" s="97" t="s">
        <v>71</v>
      </c>
      <c r="I4" s="97" t="s">
        <v>72</v>
      </c>
      <c r="J4" s="97" t="s">
        <v>73</v>
      </c>
      <c r="K4" s="97" t="s">
        <v>74</v>
      </c>
      <c r="L4" s="97" t="s">
        <v>75</v>
      </c>
      <c r="M4" s="97" t="s">
        <v>76</v>
      </c>
      <c r="N4" s="97" t="s">
        <v>77</v>
      </c>
      <c r="O4" s="97" t="s">
        <v>78</v>
      </c>
      <c r="P4" s="4" t="s">
        <v>2</v>
      </c>
      <c r="Q4" s="4" t="s">
        <v>3</v>
      </c>
    </row>
    <row r="5" spans="1:32" ht="18.75" customHeight="1" x14ac:dyDescent="0.2">
      <c r="B5" s="5">
        <v>1</v>
      </c>
      <c r="C5" s="64" t="s">
        <v>12</v>
      </c>
      <c r="D5" s="35">
        <v>310</v>
      </c>
      <c r="E5" s="35">
        <v>289</v>
      </c>
      <c r="F5" s="35">
        <v>357</v>
      </c>
      <c r="G5" s="35">
        <v>247</v>
      </c>
      <c r="H5" s="35">
        <v>281</v>
      </c>
      <c r="I5" s="35">
        <v>267</v>
      </c>
      <c r="J5" s="35">
        <v>262</v>
      </c>
      <c r="K5" s="35">
        <v>301</v>
      </c>
      <c r="L5" s="35">
        <v>302</v>
      </c>
      <c r="M5" s="35">
        <v>331</v>
      </c>
      <c r="N5" s="35">
        <v>323</v>
      </c>
      <c r="O5" s="35">
        <v>299</v>
      </c>
      <c r="P5" s="35">
        <f>+SUM(D5:O5)</f>
        <v>3569</v>
      </c>
      <c r="Q5" s="7">
        <f>P5/$P$23*100</f>
        <v>17.618600977439897</v>
      </c>
    </row>
    <row r="6" spans="1:32" ht="18.75" customHeight="1" x14ac:dyDescent="0.2">
      <c r="B6" s="5">
        <v>2</v>
      </c>
      <c r="C6" s="64" t="s">
        <v>13</v>
      </c>
      <c r="D6" s="35">
        <v>223</v>
      </c>
      <c r="E6" s="35">
        <v>281</v>
      </c>
      <c r="F6" s="35">
        <v>257</v>
      </c>
      <c r="G6" s="35">
        <v>213</v>
      </c>
      <c r="H6" s="35">
        <v>267</v>
      </c>
      <c r="I6" s="35">
        <v>270</v>
      </c>
      <c r="J6" s="35">
        <v>223</v>
      </c>
      <c r="K6" s="35">
        <v>280</v>
      </c>
      <c r="L6" s="35">
        <v>287</v>
      </c>
      <c r="M6" s="35">
        <v>192</v>
      </c>
      <c r="N6" s="35">
        <v>273</v>
      </c>
      <c r="O6" s="35">
        <v>226</v>
      </c>
      <c r="P6" s="35">
        <f t="shared" ref="P6:P21" si="0">+SUM(D6:O6)</f>
        <v>2992</v>
      </c>
      <c r="Q6" s="7">
        <f t="shared" ref="Q6:Q21" si="1">P6/$P$23*100</f>
        <v>14.77020289282717</v>
      </c>
    </row>
    <row r="7" spans="1:32" ht="18.75" customHeight="1" x14ac:dyDescent="0.2">
      <c r="B7" s="5">
        <v>3</v>
      </c>
      <c r="C7" s="64" t="s">
        <v>14</v>
      </c>
      <c r="D7" s="35">
        <v>187</v>
      </c>
      <c r="E7" s="35">
        <v>169</v>
      </c>
      <c r="F7" s="35">
        <v>182</v>
      </c>
      <c r="G7" s="35">
        <v>127</v>
      </c>
      <c r="H7" s="35">
        <v>208</v>
      </c>
      <c r="I7" s="35">
        <v>184</v>
      </c>
      <c r="J7" s="35">
        <v>206</v>
      </c>
      <c r="K7" s="35">
        <v>171</v>
      </c>
      <c r="L7" s="35">
        <v>193</v>
      </c>
      <c r="M7" s="35">
        <v>173</v>
      </c>
      <c r="N7" s="35">
        <v>219</v>
      </c>
      <c r="O7" s="35">
        <v>168</v>
      </c>
      <c r="P7" s="35">
        <f t="shared" si="0"/>
        <v>2187</v>
      </c>
      <c r="Q7" s="7">
        <f t="shared" si="1"/>
        <v>10.79626795675569</v>
      </c>
    </row>
    <row r="8" spans="1:32" ht="18.75" customHeight="1" x14ac:dyDescent="0.25">
      <c r="B8" s="5">
        <v>4</v>
      </c>
      <c r="C8" s="64" t="s">
        <v>46</v>
      </c>
      <c r="D8" s="35">
        <v>165</v>
      </c>
      <c r="E8" s="35">
        <v>199</v>
      </c>
      <c r="F8" s="35">
        <v>203</v>
      </c>
      <c r="G8" s="35">
        <v>121</v>
      </c>
      <c r="H8" s="35">
        <v>211</v>
      </c>
      <c r="I8" s="35">
        <v>170</v>
      </c>
      <c r="J8" s="35">
        <v>175</v>
      </c>
      <c r="K8" s="35">
        <v>177</v>
      </c>
      <c r="L8" s="35">
        <v>136</v>
      </c>
      <c r="M8" s="35">
        <v>205</v>
      </c>
      <c r="N8" s="35">
        <v>165</v>
      </c>
      <c r="O8" s="35">
        <v>226</v>
      </c>
      <c r="P8" s="35">
        <f t="shared" si="0"/>
        <v>2153</v>
      </c>
      <c r="Q8" s="7">
        <f t="shared" si="1"/>
        <v>10.628424742064471</v>
      </c>
      <c r="T8"/>
      <c r="U8"/>
      <c r="V8"/>
      <c r="W8"/>
      <c r="X8"/>
      <c r="Y8"/>
      <c r="Z8"/>
      <c r="AA8"/>
      <c r="AB8"/>
      <c r="AC8"/>
      <c r="AD8"/>
      <c r="AE8"/>
      <c r="AF8"/>
    </row>
    <row r="9" spans="1:32" ht="18.75" customHeight="1" x14ac:dyDescent="0.25">
      <c r="B9" s="5">
        <v>5</v>
      </c>
      <c r="C9" s="64" t="s">
        <v>15</v>
      </c>
      <c r="D9" s="35">
        <v>113</v>
      </c>
      <c r="E9" s="35">
        <v>98</v>
      </c>
      <c r="F9" s="35">
        <v>144</v>
      </c>
      <c r="G9" s="35">
        <v>70</v>
      </c>
      <c r="H9" s="35">
        <v>146</v>
      </c>
      <c r="I9" s="35">
        <v>149</v>
      </c>
      <c r="J9" s="35">
        <v>114</v>
      </c>
      <c r="K9" s="35">
        <v>104</v>
      </c>
      <c r="L9" s="35">
        <v>109</v>
      </c>
      <c r="M9" s="35">
        <v>175</v>
      </c>
      <c r="N9" s="35">
        <v>155</v>
      </c>
      <c r="O9" s="35">
        <v>102</v>
      </c>
      <c r="P9" s="35">
        <f t="shared" si="0"/>
        <v>1479</v>
      </c>
      <c r="Q9" s="7">
        <f t="shared" si="1"/>
        <v>7.3011798390679772</v>
      </c>
      <c r="T9"/>
      <c r="U9"/>
      <c r="V9"/>
      <c r="W9"/>
      <c r="X9"/>
      <c r="Y9"/>
      <c r="Z9"/>
      <c r="AA9"/>
      <c r="AB9"/>
      <c r="AC9"/>
      <c r="AD9"/>
      <c r="AE9"/>
      <c r="AF9"/>
    </row>
    <row r="10" spans="1:32" ht="18.75" customHeight="1" x14ac:dyDescent="0.25">
      <c r="B10" s="5">
        <v>6</v>
      </c>
      <c r="C10" s="68" t="s">
        <v>18</v>
      </c>
      <c r="D10" s="35">
        <v>120</v>
      </c>
      <c r="E10" s="35">
        <v>120</v>
      </c>
      <c r="F10" s="35">
        <v>113</v>
      </c>
      <c r="G10" s="35">
        <v>84</v>
      </c>
      <c r="H10" s="35">
        <v>117</v>
      </c>
      <c r="I10" s="35">
        <v>104</v>
      </c>
      <c r="J10" s="35">
        <v>88</v>
      </c>
      <c r="K10" s="35">
        <v>109</v>
      </c>
      <c r="L10" s="35">
        <v>150</v>
      </c>
      <c r="M10" s="35">
        <v>147</v>
      </c>
      <c r="N10" s="35">
        <v>108</v>
      </c>
      <c r="O10" s="35">
        <v>108</v>
      </c>
      <c r="P10" s="35">
        <f t="shared" si="0"/>
        <v>1368</v>
      </c>
      <c r="Q10" s="7">
        <f t="shared" si="1"/>
        <v>6.7532211087525305</v>
      </c>
      <c r="T10"/>
      <c r="U10"/>
      <c r="V10"/>
      <c r="W10"/>
      <c r="X10"/>
      <c r="Y10"/>
      <c r="Z10"/>
      <c r="AA10"/>
      <c r="AB10"/>
      <c r="AC10"/>
      <c r="AD10"/>
      <c r="AE10"/>
      <c r="AF10"/>
    </row>
    <row r="11" spans="1:32" ht="18.75" customHeight="1" x14ac:dyDescent="0.25">
      <c r="B11" s="5">
        <v>7</v>
      </c>
      <c r="C11" s="64" t="s">
        <v>16</v>
      </c>
      <c r="D11" s="35">
        <v>151</v>
      </c>
      <c r="E11" s="35">
        <v>99</v>
      </c>
      <c r="F11" s="35">
        <v>167</v>
      </c>
      <c r="G11" s="35">
        <v>101</v>
      </c>
      <c r="H11" s="35">
        <v>93</v>
      </c>
      <c r="I11" s="35">
        <v>103</v>
      </c>
      <c r="J11" s="35">
        <v>91</v>
      </c>
      <c r="K11" s="35">
        <v>103</v>
      </c>
      <c r="L11" s="35">
        <v>117</v>
      </c>
      <c r="M11" s="35">
        <v>122</v>
      </c>
      <c r="N11" s="35">
        <v>103</v>
      </c>
      <c r="O11" s="35">
        <v>60</v>
      </c>
      <c r="P11" s="35">
        <f t="shared" si="0"/>
        <v>1310</v>
      </c>
      <c r="Q11" s="7">
        <f t="shared" si="1"/>
        <v>6.4669003307498638</v>
      </c>
      <c r="T11"/>
      <c r="U11"/>
      <c r="V11"/>
      <c r="W11"/>
      <c r="X11"/>
      <c r="Y11"/>
      <c r="Z11"/>
      <c r="AA11"/>
      <c r="AB11"/>
      <c r="AC11"/>
      <c r="AD11"/>
      <c r="AE11"/>
      <c r="AF11"/>
    </row>
    <row r="12" spans="1:32" ht="18.75" customHeight="1" x14ac:dyDescent="0.25">
      <c r="B12" s="5">
        <v>8</v>
      </c>
      <c r="C12" s="68" t="s">
        <v>17</v>
      </c>
      <c r="D12" s="35">
        <v>74</v>
      </c>
      <c r="E12" s="35">
        <v>85</v>
      </c>
      <c r="F12" s="35">
        <v>83</v>
      </c>
      <c r="G12" s="35">
        <v>80</v>
      </c>
      <c r="H12" s="35">
        <v>105</v>
      </c>
      <c r="I12" s="35">
        <v>103</v>
      </c>
      <c r="J12" s="35">
        <v>105</v>
      </c>
      <c r="K12" s="35">
        <v>102</v>
      </c>
      <c r="L12" s="35">
        <v>89</v>
      </c>
      <c r="M12" s="35">
        <v>115</v>
      </c>
      <c r="N12" s="35">
        <v>105</v>
      </c>
      <c r="O12" s="35">
        <v>100</v>
      </c>
      <c r="P12" s="35">
        <f t="shared" si="0"/>
        <v>1146</v>
      </c>
      <c r="Q12" s="7">
        <f>P12/$P$23*100</f>
        <v>5.657303648121637</v>
      </c>
      <c r="T12"/>
      <c r="U12"/>
      <c r="V12"/>
      <c r="W12"/>
      <c r="X12"/>
      <c r="Y12"/>
      <c r="Z12"/>
      <c r="AA12"/>
      <c r="AB12"/>
      <c r="AC12"/>
      <c r="AD12"/>
      <c r="AE12"/>
      <c r="AF12"/>
    </row>
    <row r="13" spans="1:32" ht="18.75" customHeight="1" x14ac:dyDescent="0.25">
      <c r="B13" s="5">
        <v>9</v>
      </c>
      <c r="C13" s="64" t="s">
        <v>20</v>
      </c>
      <c r="D13" s="35">
        <v>85</v>
      </c>
      <c r="E13" s="35">
        <v>87</v>
      </c>
      <c r="F13" s="35">
        <v>67</v>
      </c>
      <c r="G13" s="35">
        <v>51</v>
      </c>
      <c r="H13" s="35">
        <v>77</v>
      </c>
      <c r="I13" s="35">
        <v>80</v>
      </c>
      <c r="J13" s="35">
        <v>59</v>
      </c>
      <c r="K13" s="35">
        <v>78</v>
      </c>
      <c r="L13" s="35">
        <v>79</v>
      </c>
      <c r="M13" s="35">
        <v>83</v>
      </c>
      <c r="N13" s="35">
        <v>85</v>
      </c>
      <c r="O13" s="35">
        <v>81</v>
      </c>
      <c r="P13" s="6">
        <f t="shared" si="0"/>
        <v>912</v>
      </c>
      <c r="Q13" s="7">
        <f t="shared" si="1"/>
        <v>4.5021474058350197</v>
      </c>
      <c r="T13"/>
      <c r="U13"/>
      <c r="V13"/>
      <c r="W13"/>
      <c r="X13"/>
      <c r="Y13"/>
      <c r="Z13"/>
      <c r="AA13"/>
      <c r="AB13"/>
      <c r="AC13"/>
      <c r="AD13"/>
      <c r="AE13"/>
      <c r="AF13"/>
    </row>
    <row r="14" spans="1:32" ht="18.75" customHeight="1" x14ac:dyDescent="0.25">
      <c r="B14" s="5">
        <v>10</v>
      </c>
      <c r="C14" s="64" t="s">
        <v>19</v>
      </c>
      <c r="D14" s="35">
        <v>67</v>
      </c>
      <c r="E14" s="35">
        <v>55</v>
      </c>
      <c r="F14" s="35">
        <v>75</v>
      </c>
      <c r="G14" s="35">
        <v>53</v>
      </c>
      <c r="H14" s="35">
        <v>66</v>
      </c>
      <c r="I14" s="35">
        <v>50</v>
      </c>
      <c r="J14" s="35">
        <v>64</v>
      </c>
      <c r="K14" s="35">
        <v>69</v>
      </c>
      <c r="L14" s="35">
        <v>54</v>
      </c>
      <c r="M14" s="35">
        <v>66</v>
      </c>
      <c r="N14" s="35">
        <v>74</v>
      </c>
      <c r="O14" s="35">
        <v>44</v>
      </c>
      <c r="P14" s="6">
        <f t="shared" si="0"/>
        <v>737</v>
      </c>
      <c r="Q14" s="7">
        <f t="shared" si="1"/>
        <v>3.6382485066890458</v>
      </c>
      <c r="T14"/>
      <c r="U14"/>
      <c r="V14"/>
      <c r="W14"/>
      <c r="X14"/>
      <c r="Y14"/>
      <c r="Z14"/>
      <c r="AA14"/>
      <c r="AB14"/>
      <c r="AC14"/>
      <c r="AD14"/>
      <c r="AE14"/>
      <c r="AF14"/>
    </row>
    <row r="15" spans="1:32" ht="18.75" customHeight="1" x14ac:dyDescent="0.25">
      <c r="B15" s="5">
        <v>11</v>
      </c>
      <c r="C15" s="68" t="s">
        <v>21</v>
      </c>
      <c r="D15" s="35">
        <v>30</v>
      </c>
      <c r="E15" s="35">
        <v>19</v>
      </c>
      <c r="F15" s="35">
        <v>55</v>
      </c>
      <c r="G15" s="35">
        <v>24</v>
      </c>
      <c r="H15" s="35">
        <v>56</v>
      </c>
      <c r="I15" s="35">
        <v>41</v>
      </c>
      <c r="J15" s="35">
        <v>39</v>
      </c>
      <c r="K15" s="35">
        <v>35</v>
      </c>
      <c r="L15" s="35">
        <v>34</v>
      </c>
      <c r="M15" s="35">
        <v>31</v>
      </c>
      <c r="N15" s="35">
        <v>43</v>
      </c>
      <c r="O15" s="35">
        <v>43</v>
      </c>
      <c r="P15" s="6">
        <f t="shared" si="0"/>
        <v>450</v>
      </c>
      <c r="Q15" s="7">
        <f t="shared" si="1"/>
        <v>2.2214543120896479</v>
      </c>
      <c r="T15"/>
      <c r="U15"/>
      <c r="V15"/>
      <c r="W15"/>
      <c r="X15"/>
      <c r="Y15"/>
      <c r="Z15"/>
      <c r="AA15"/>
      <c r="AB15"/>
      <c r="AC15"/>
      <c r="AD15"/>
      <c r="AE15"/>
      <c r="AF15"/>
    </row>
    <row r="16" spans="1:32" ht="18.75" customHeight="1" x14ac:dyDescent="0.25">
      <c r="B16" s="5">
        <v>12</v>
      </c>
      <c r="C16" s="64" t="s">
        <v>22</v>
      </c>
      <c r="D16" s="35">
        <v>25</v>
      </c>
      <c r="E16" s="35">
        <v>24</v>
      </c>
      <c r="F16" s="35">
        <v>62</v>
      </c>
      <c r="G16" s="35">
        <v>39</v>
      </c>
      <c r="H16" s="35">
        <v>39</v>
      </c>
      <c r="I16" s="35">
        <v>25</v>
      </c>
      <c r="J16" s="35">
        <v>27</v>
      </c>
      <c r="K16" s="35">
        <v>25</v>
      </c>
      <c r="L16" s="35">
        <v>26</v>
      </c>
      <c r="M16" s="35">
        <v>39</v>
      </c>
      <c r="N16" s="35">
        <v>28</v>
      </c>
      <c r="O16" s="35">
        <v>27</v>
      </c>
      <c r="P16" s="6">
        <f t="shared" si="0"/>
        <v>386</v>
      </c>
      <c r="Q16" s="7">
        <f t="shared" si="1"/>
        <v>1.9055141432591203</v>
      </c>
      <c r="T16"/>
      <c r="U16"/>
      <c r="V16"/>
      <c r="W16"/>
      <c r="X16"/>
      <c r="Y16"/>
      <c r="Z16"/>
      <c r="AA16"/>
      <c r="AB16"/>
      <c r="AC16"/>
      <c r="AD16"/>
      <c r="AE16"/>
      <c r="AF16"/>
    </row>
    <row r="17" spans="1:32" ht="18.75" customHeight="1" x14ac:dyDescent="0.25">
      <c r="B17" s="5">
        <v>13</v>
      </c>
      <c r="C17" s="64" t="s">
        <v>25</v>
      </c>
      <c r="D17" s="35">
        <v>30</v>
      </c>
      <c r="E17" s="35">
        <v>28</v>
      </c>
      <c r="F17" s="35">
        <v>34</v>
      </c>
      <c r="G17" s="35">
        <v>24</v>
      </c>
      <c r="H17" s="35">
        <v>36</v>
      </c>
      <c r="I17" s="35">
        <v>34</v>
      </c>
      <c r="J17" s="35">
        <v>22</v>
      </c>
      <c r="K17" s="35">
        <v>29</v>
      </c>
      <c r="L17" s="35">
        <v>34</v>
      </c>
      <c r="M17" s="35">
        <v>42</v>
      </c>
      <c r="N17" s="35">
        <v>37</v>
      </c>
      <c r="O17" s="35">
        <v>18</v>
      </c>
      <c r="P17" s="6">
        <f t="shared" si="0"/>
        <v>368</v>
      </c>
      <c r="Q17" s="7">
        <f t="shared" si="1"/>
        <v>1.8166559707755343</v>
      </c>
      <c r="T17"/>
      <c r="U17"/>
      <c r="V17"/>
      <c r="W17"/>
      <c r="X17"/>
      <c r="Y17"/>
      <c r="Z17"/>
      <c r="AA17"/>
      <c r="AB17"/>
      <c r="AC17"/>
      <c r="AD17"/>
      <c r="AE17"/>
      <c r="AF17"/>
    </row>
    <row r="18" spans="1:32" ht="18.75" customHeight="1" x14ac:dyDescent="0.25">
      <c r="B18" s="5">
        <v>14</v>
      </c>
      <c r="C18" s="68" t="s">
        <v>23</v>
      </c>
      <c r="D18" s="35">
        <v>18</v>
      </c>
      <c r="E18" s="35">
        <v>45</v>
      </c>
      <c r="F18" s="35">
        <v>27</v>
      </c>
      <c r="G18" s="35">
        <v>24</v>
      </c>
      <c r="H18" s="35">
        <v>40</v>
      </c>
      <c r="I18" s="35">
        <v>23</v>
      </c>
      <c r="J18" s="35">
        <v>23</v>
      </c>
      <c r="K18" s="35">
        <v>34</v>
      </c>
      <c r="L18" s="35">
        <v>34</v>
      </c>
      <c r="M18" s="35">
        <v>33</v>
      </c>
      <c r="N18" s="35">
        <v>25</v>
      </c>
      <c r="O18" s="35">
        <v>26</v>
      </c>
      <c r="P18" s="6">
        <f t="shared" si="0"/>
        <v>352</v>
      </c>
      <c r="Q18" s="7">
        <f t="shared" si="1"/>
        <v>1.7376709285679026</v>
      </c>
      <c r="T18"/>
      <c r="U18"/>
      <c r="V18"/>
      <c r="W18"/>
      <c r="X18"/>
      <c r="Y18"/>
      <c r="Z18"/>
      <c r="AA18"/>
      <c r="AB18"/>
      <c r="AC18"/>
      <c r="AD18"/>
      <c r="AE18"/>
      <c r="AF18"/>
    </row>
    <row r="19" spans="1:32" ht="18.75" customHeight="1" x14ac:dyDescent="0.25">
      <c r="B19" s="5">
        <v>15</v>
      </c>
      <c r="C19" s="64" t="s">
        <v>99</v>
      </c>
      <c r="D19" s="35">
        <v>15</v>
      </c>
      <c r="E19" s="35">
        <v>20</v>
      </c>
      <c r="F19" s="35">
        <v>26</v>
      </c>
      <c r="G19" s="35">
        <v>29</v>
      </c>
      <c r="H19" s="35">
        <v>22</v>
      </c>
      <c r="I19" s="35">
        <v>21</v>
      </c>
      <c r="J19" s="35">
        <v>20</v>
      </c>
      <c r="K19" s="35">
        <v>33</v>
      </c>
      <c r="L19" s="35">
        <v>31</v>
      </c>
      <c r="M19" s="35">
        <v>31</v>
      </c>
      <c r="N19" s="35">
        <v>30</v>
      </c>
      <c r="O19" s="35">
        <v>24</v>
      </c>
      <c r="P19" s="6">
        <f t="shared" si="0"/>
        <v>302</v>
      </c>
      <c r="Q19" s="7">
        <f t="shared" si="1"/>
        <v>1.4908426716690526</v>
      </c>
      <c r="T19"/>
      <c r="U19"/>
      <c r="V19"/>
      <c r="W19"/>
      <c r="X19"/>
      <c r="Y19"/>
      <c r="Z19"/>
      <c r="AA19"/>
      <c r="AB19"/>
      <c r="AC19"/>
      <c r="AD19"/>
      <c r="AE19"/>
      <c r="AF19"/>
    </row>
    <row r="20" spans="1:32" ht="18.75" customHeight="1" x14ac:dyDescent="0.25">
      <c r="B20" s="5">
        <v>16</v>
      </c>
      <c r="C20" s="64" t="s">
        <v>24</v>
      </c>
      <c r="D20" s="35">
        <v>20</v>
      </c>
      <c r="E20" s="35">
        <v>27</v>
      </c>
      <c r="F20" s="35">
        <v>20</v>
      </c>
      <c r="G20" s="35">
        <v>22</v>
      </c>
      <c r="H20" s="35">
        <v>18</v>
      </c>
      <c r="I20" s="35">
        <v>24</v>
      </c>
      <c r="J20" s="35">
        <v>20</v>
      </c>
      <c r="K20" s="35">
        <v>27</v>
      </c>
      <c r="L20" s="35">
        <v>31</v>
      </c>
      <c r="M20" s="35">
        <v>25</v>
      </c>
      <c r="N20" s="35">
        <v>25</v>
      </c>
      <c r="O20" s="35">
        <v>14</v>
      </c>
      <c r="P20" s="6">
        <f t="shared" si="0"/>
        <v>273</v>
      </c>
      <c r="Q20" s="27">
        <f t="shared" si="1"/>
        <v>1.3476822826677197</v>
      </c>
      <c r="T20"/>
      <c r="U20"/>
      <c r="V20"/>
      <c r="W20"/>
      <c r="X20"/>
      <c r="Y20"/>
      <c r="Z20"/>
      <c r="AA20"/>
      <c r="AB20"/>
      <c r="AC20"/>
      <c r="AD20"/>
      <c r="AE20"/>
      <c r="AF20"/>
    </row>
    <row r="21" spans="1:32" ht="18.75" customHeight="1" x14ac:dyDescent="0.25">
      <c r="B21" s="5">
        <v>17</v>
      </c>
      <c r="C21" s="64" t="s">
        <v>26</v>
      </c>
      <c r="D21" s="35">
        <v>16</v>
      </c>
      <c r="E21" s="35">
        <v>6</v>
      </c>
      <c r="F21" s="35">
        <v>20</v>
      </c>
      <c r="G21" s="35">
        <v>10</v>
      </c>
      <c r="H21" s="35">
        <v>17</v>
      </c>
      <c r="I21" s="35">
        <v>9</v>
      </c>
      <c r="J21" s="35">
        <v>10</v>
      </c>
      <c r="K21" s="35">
        <v>12</v>
      </c>
      <c r="L21" s="35">
        <v>16</v>
      </c>
      <c r="M21" s="35">
        <v>15</v>
      </c>
      <c r="N21" s="35">
        <v>18</v>
      </c>
      <c r="O21" s="35">
        <v>7</v>
      </c>
      <c r="P21" s="6">
        <f t="shared" si="0"/>
        <v>156</v>
      </c>
      <c r="Q21" s="27">
        <f t="shared" si="1"/>
        <v>0.7701041615244113</v>
      </c>
      <c r="T21"/>
      <c r="U21"/>
      <c r="V21"/>
      <c r="W21"/>
      <c r="X21"/>
      <c r="Y21"/>
      <c r="Z21"/>
      <c r="AA21"/>
      <c r="AB21"/>
      <c r="AC21"/>
      <c r="AD21"/>
      <c r="AE21"/>
      <c r="AF21"/>
    </row>
    <row r="22" spans="1:32" ht="18.75" customHeight="1" x14ac:dyDescent="0.25">
      <c r="B22" s="5">
        <v>18</v>
      </c>
      <c r="C22" s="64" t="s">
        <v>100</v>
      </c>
      <c r="D22" s="35">
        <v>13</v>
      </c>
      <c r="E22" s="35">
        <v>12</v>
      </c>
      <c r="F22" s="35">
        <v>22</v>
      </c>
      <c r="G22" s="35">
        <v>9</v>
      </c>
      <c r="H22" s="35">
        <v>9</v>
      </c>
      <c r="I22" s="35">
        <v>17</v>
      </c>
      <c r="J22" s="35">
        <v>6</v>
      </c>
      <c r="K22" s="35">
        <v>7</v>
      </c>
      <c r="L22" s="35">
        <v>4</v>
      </c>
      <c r="M22" s="35">
        <v>5</v>
      </c>
      <c r="N22" s="35">
        <v>6</v>
      </c>
      <c r="O22" s="35">
        <v>7</v>
      </c>
      <c r="P22" s="35">
        <f>+SUM(D22:O22)</f>
        <v>117</v>
      </c>
      <c r="Q22" s="7">
        <f>P22/$P$23*100</f>
        <v>0.57757812114330853</v>
      </c>
      <c r="T22"/>
      <c r="U22"/>
      <c r="V22"/>
      <c r="W22"/>
      <c r="X22"/>
      <c r="Y22"/>
      <c r="Z22"/>
      <c r="AA22"/>
      <c r="AB22"/>
      <c r="AC22"/>
      <c r="AD22"/>
      <c r="AE22"/>
      <c r="AF22"/>
    </row>
    <row r="23" spans="1:32" ht="18.75" customHeight="1" x14ac:dyDescent="0.25">
      <c r="B23" s="125" t="s">
        <v>2</v>
      </c>
      <c r="C23" s="125"/>
      <c r="D23" s="8">
        <f>SUM(D5:D22)</f>
        <v>1662</v>
      </c>
      <c r="E23" s="8">
        <f t="shared" ref="E23:O23" si="2">SUM(E5:E22)</f>
        <v>1663</v>
      </c>
      <c r="F23" s="8">
        <f t="shared" si="2"/>
        <v>1914</v>
      </c>
      <c r="G23" s="8">
        <f t="shared" si="2"/>
        <v>1328</v>
      </c>
      <c r="H23" s="8">
        <f t="shared" si="2"/>
        <v>1808</v>
      </c>
      <c r="I23" s="8">
        <f t="shared" si="2"/>
        <v>1674</v>
      </c>
      <c r="J23" s="8">
        <f t="shared" si="2"/>
        <v>1554</v>
      </c>
      <c r="K23" s="8">
        <f t="shared" si="2"/>
        <v>1696</v>
      </c>
      <c r="L23" s="8">
        <f t="shared" si="2"/>
        <v>1726</v>
      </c>
      <c r="M23" s="8">
        <f t="shared" si="2"/>
        <v>1830</v>
      </c>
      <c r="N23" s="8">
        <f t="shared" si="2"/>
        <v>1822</v>
      </c>
      <c r="O23" s="8">
        <f t="shared" si="2"/>
        <v>1580</v>
      </c>
      <c r="P23" s="8">
        <f>SUM(P5:P22)</f>
        <v>20257</v>
      </c>
      <c r="Q23" s="16">
        <f>SUM(Q5:Q22)</f>
        <v>100.00000000000003</v>
      </c>
      <c r="T23"/>
      <c r="U23"/>
      <c r="V23"/>
      <c r="W23"/>
      <c r="X23"/>
      <c r="Y23"/>
      <c r="Z23"/>
      <c r="AA23"/>
      <c r="AB23"/>
      <c r="AC23"/>
      <c r="AD23"/>
      <c r="AE23"/>
      <c r="AF23"/>
    </row>
    <row r="24" spans="1:32" ht="12" customHeight="1" x14ac:dyDescent="0.25">
      <c r="A24"/>
      <c r="B24" s="126" t="s">
        <v>44</v>
      </c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</row>
    <row r="25" spans="1:32" ht="12" customHeight="1" x14ac:dyDescent="0.25">
      <c r="A25"/>
      <c r="B25" s="126" t="s">
        <v>45</v>
      </c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</row>
    <row r="26" spans="1:32" ht="12" customHeight="1" x14ac:dyDescent="0.25">
      <c r="A26"/>
      <c r="B26" s="126" t="s">
        <v>120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</row>
    <row r="27" spans="1:32" ht="12" customHeight="1" x14ac:dyDescent="0.25">
      <c r="A27"/>
      <c r="B27" s="126" t="s">
        <v>107</v>
      </c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</row>
    <row r="28" spans="1:32" ht="15" x14ac:dyDescent="0.25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1:32" ht="15" x14ac:dyDescent="0.25">
      <c r="B29"/>
      <c r="C29" s="64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1:32" ht="15" x14ac:dyDescent="0.25">
      <c r="B30"/>
      <c r="C30" s="64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32" ht="15" x14ac:dyDescent="0.25">
      <c r="B31"/>
      <c r="C31" s="64"/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32" ht="15" x14ac:dyDescent="0.25">
      <c r="B32"/>
      <c r="C32" s="64"/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2:16" ht="15" x14ac:dyDescent="0.25">
      <c r="B33"/>
      <c r="C33" s="68"/>
      <c r="D33"/>
      <c r="E33"/>
      <c r="F33"/>
      <c r="G33"/>
      <c r="H33"/>
      <c r="I33"/>
      <c r="J33"/>
      <c r="K33"/>
      <c r="L33"/>
      <c r="M33"/>
      <c r="N33"/>
      <c r="O33"/>
      <c r="P33"/>
    </row>
    <row r="34" spans="2:16" ht="15" x14ac:dyDescent="0.25">
      <c r="B34"/>
      <c r="C34" s="68"/>
      <c r="D34"/>
      <c r="E34"/>
      <c r="F34"/>
      <c r="G34"/>
      <c r="H34"/>
      <c r="I34"/>
      <c r="J34"/>
      <c r="K34"/>
      <c r="L34"/>
      <c r="M34"/>
      <c r="N34"/>
      <c r="O34"/>
      <c r="P34"/>
    </row>
    <row r="35" spans="2:16" ht="15" x14ac:dyDescent="0.25">
      <c r="B35"/>
      <c r="C35" s="64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2:16" x14ac:dyDescent="0.2">
      <c r="C36" s="64"/>
    </row>
    <row r="37" spans="2:16" x14ac:dyDescent="0.2">
      <c r="C37" s="68"/>
    </row>
    <row r="38" spans="2:16" x14ac:dyDescent="0.2">
      <c r="C38" s="64"/>
    </row>
    <row r="39" spans="2:16" x14ac:dyDescent="0.2">
      <c r="C39" s="68"/>
    </row>
    <row r="40" spans="2:16" x14ac:dyDescent="0.2">
      <c r="C40" s="64"/>
    </row>
    <row r="41" spans="2:16" x14ac:dyDescent="0.2">
      <c r="C41" s="68"/>
    </row>
    <row r="42" spans="2:16" x14ac:dyDescent="0.2">
      <c r="C42" s="68"/>
    </row>
    <row r="43" spans="2:16" x14ac:dyDescent="0.2">
      <c r="C43" s="68"/>
    </row>
    <row r="44" spans="2:16" x14ac:dyDescent="0.2">
      <c r="C44" s="64"/>
    </row>
  </sheetData>
  <mergeCells count="5">
    <mergeCell ref="B23:C23"/>
    <mergeCell ref="B27:R27"/>
    <mergeCell ref="B24:R24"/>
    <mergeCell ref="B25:R25"/>
    <mergeCell ref="B26:R26"/>
  </mergeCells>
  <hyperlinks>
    <hyperlink ref="A1" location="Índice!A1" display="volver" xr:uid="{6AC5A738-EA79-4EF8-8E21-7F7A82497FEF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B166E-212F-4161-BD12-0F0E40C5A2E8}">
  <sheetPr codeName="Hoja7"/>
  <dimension ref="A1:AH78"/>
  <sheetViews>
    <sheetView showGridLines="0" zoomScale="85" zoomScaleNormal="85" workbookViewId="0">
      <selection activeCell="B32" sqref="B32:R32"/>
    </sheetView>
  </sheetViews>
  <sheetFormatPr baseColWidth="10" defaultColWidth="11.42578125" defaultRowHeight="14.25" x14ac:dyDescent="0.2"/>
  <cols>
    <col min="1" max="1" width="6.42578125" style="10" customWidth="1"/>
    <col min="2" max="2" width="3.5703125" style="10" customWidth="1"/>
    <col min="3" max="3" width="44.7109375" style="10" customWidth="1"/>
    <col min="4" max="15" width="6.7109375" style="10" customWidth="1"/>
    <col min="16" max="16" width="7.85546875" style="10" bestFit="1" customWidth="1"/>
    <col min="17" max="17" width="6.7109375" style="10" customWidth="1"/>
    <col min="18" max="18" width="8.7109375" style="10" customWidth="1"/>
    <col min="19" max="19" width="29.28515625" style="10" customWidth="1"/>
    <col min="20" max="20" width="9.7109375" style="10" customWidth="1"/>
    <col min="21" max="21" width="83.42578125" style="10" bestFit="1" customWidth="1"/>
    <col min="22" max="33" width="22.28515625" style="10" bestFit="1" customWidth="1"/>
    <col min="34" max="34" width="16.7109375" style="10" bestFit="1" customWidth="1"/>
    <col min="35" max="16384" width="11.42578125" style="10"/>
  </cols>
  <sheetData>
    <row r="1" spans="1:34" ht="15" customHeight="1" x14ac:dyDescent="0.25">
      <c r="A1" s="112" t="s">
        <v>0</v>
      </c>
      <c r="U1"/>
      <c r="V1" s="13"/>
      <c r="W1"/>
      <c r="X1"/>
      <c r="Y1"/>
      <c r="Z1"/>
      <c r="AA1"/>
      <c r="AB1"/>
      <c r="AC1"/>
      <c r="AD1"/>
      <c r="AE1"/>
      <c r="AF1"/>
      <c r="AG1"/>
      <c r="AH1"/>
    </row>
    <row r="2" spans="1:34" ht="15" customHeight="1" x14ac:dyDescent="0.25">
      <c r="A2" s="1"/>
      <c r="B2" s="2" t="s">
        <v>112</v>
      </c>
      <c r="U2"/>
      <c r="V2"/>
      <c r="W2"/>
      <c r="X2"/>
      <c r="Y2"/>
      <c r="Z2"/>
      <c r="AA2"/>
      <c r="AB2"/>
      <c r="AC2"/>
      <c r="AD2"/>
      <c r="AE2"/>
      <c r="AF2"/>
      <c r="AG2"/>
      <c r="AH2"/>
    </row>
    <row r="3" spans="1:34" ht="15" customHeight="1" x14ac:dyDescent="0.25">
      <c r="U3"/>
      <c r="V3"/>
      <c r="W3"/>
      <c r="X3"/>
      <c r="Y3"/>
      <c r="Z3"/>
      <c r="AA3"/>
      <c r="AB3"/>
      <c r="AC3"/>
      <c r="AD3"/>
      <c r="AE3"/>
      <c r="AF3"/>
      <c r="AG3"/>
      <c r="AH3"/>
    </row>
    <row r="4" spans="1:34" ht="24" customHeight="1" x14ac:dyDescent="0.25">
      <c r="B4" s="109" t="s">
        <v>105</v>
      </c>
      <c r="C4" s="3" t="s">
        <v>104</v>
      </c>
      <c r="D4" s="97" t="s">
        <v>67</v>
      </c>
      <c r="E4" s="97" t="s">
        <v>68</v>
      </c>
      <c r="F4" s="97" t="s">
        <v>69</v>
      </c>
      <c r="G4" s="97" t="s">
        <v>70</v>
      </c>
      <c r="H4" s="97" t="s">
        <v>71</v>
      </c>
      <c r="I4" s="97" t="s">
        <v>72</v>
      </c>
      <c r="J4" s="97" t="s">
        <v>73</v>
      </c>
      <c r="K4" s="97" t="s">
        <v>74</v>
      </c>
      <c r="L4" s="97" t="s">
        <v>75</v>
      </c>
      <c r="M4" s="97" t="s">
        <v>76</v>
      </c>
      <c r="N4" s="97" t="s">
        <v>77</v>
      </c>
      <c r="O4" s="97" t="s">
        <v>78</v>
      </c>
      <c r="P4" s="93" t="s">
        <v>2</v>
      </c>
      <c r="Q4" s="4" t="s">
        <v>3</v>
      </c>
      <c r="R4"/>
      <c r="U4"/>
      <c r="V4"/>
      <c r="W4"/>
      <c r="X4"/>
      <c r="Y4"/>
      <c r="Z4"/>
      <c r="AA4"/>
      <c r="AB4"/>
      <c r="AC4"/>
      <c r="AD4"/>
      <c r="AE4"/>
      <c r="AF4"/>
      <c r="AG4"/>
      <c r="AH4"/>
    </row>
    <row r="5" spans="1:34" ht="18.75" customHeight="1" x14ac:dyDescent="0.25">
      <c r="A5"/>
      <c r="B5" s="5">
        <v>1</v>
      </c>
      <c r="C5" s="64" t="s">
        <v>79</v>
      </c>
      <c r="D5" s="35">
        <v>562</v>
      </c>
      <c r="E5" s="35">
        <v>558</v>
      </c>
      <c r="F5" s="35">
        <v>711</v>
      </c>
      <c r="G5" s="35">
        <v>488</v>
      </c>
      <c r="H5" s="35">
        <v>620</v>
      </c>
      <c r="I5" s="35">
        <v>589</v>
      </c>
      <c r="J5" s="35">
        <v>540</v>
      </c>
      <c r="K5" s="35">
        <v>615</v>
      </c>
      <c r="L5" s="35">
        <v>633</v>
      </c>
      <c r="M5" s="35">
        <v>718</v>
      </c>
      <c r="N5" s="35">
        <v>674</v>
      </c>
      <c r="O5" s="35">
        <v>560</v>
      </c>
      <c r="P5" s="35">
        <f>+SUM(D5:O5)</f>
        <v>7268</v>
      </c>
      <c r="Q5" s="7">
        <f>P5/$P$25*100</f>
        <v>32.527747941281774</v>
      </c>
      <c r="R5" s="7"/>
      <c r="U5"/>
      <c r="V5"/>
      <c r="W5"/>
      <c r="X5"/>
      <c r="Y5"/>
      <c r="Z5"/>
      <c r="AA5"/>
      <c r="AB5"/>
      <c r="AC5"/>
      <c r="AD5"/>
      <c r="AE5"/>
      <c r="AF5"/>
      <c r="AG5"/>
      <c r="AH5"/>
    </row>
    <row r="6" spans="1:34" ht="18.75" customHeight="1" x14ac:dyDescent="0.25">
      <c r="A6"/>
      <c r="B6" s="5">
        <v>2</v>
      </c>
      <c r="C6" s="64" t="s">
        <v>80</v>
      </c>
      <c r="D6" s="35">
        <v>151</v>
      </c>
      <c r="E6" s="35">
        <v>144</v>
      </c>
      <c r="F6" s="35">
        <v>161</v>
      </c>
      <c r="G6" s="35">
        <v>124</v>
      </c>
      <c r="H6" s="35">
        <v>148</v>
      </c>
      <c r="I6" s="35">
        <v>143</v>
      </c>
      <c r="J6" s="35">
        <v>140</v>
      </c>
      <c r="K6" s="35">
        <v>138</v>
      </c>
      <c r="L6" s="35">
        <v>144</v>
      </c>
      <c r="M6" s="35">
        <v>144</v>
      </c>
      <c r="N6" s="35">
        <v>172</v>
      </c>
      <c r="O6" s="35">
        <v>141</v>
      </c>
      <c r="P6" s="35">
        <f t="shared" ref="P6:P23" si="0">+SUM(D6:O6)</f>
        <v>1750</v>
      </c>
      <c r="Q6" s="7">
        <f>P6/$P$25*100</f>
        <v>7.8320802005012524</v>
      </c>
      <c r="R6" s="7"/>
      <c r="U6"/>
      <c r="V6"/>
      <c r="W6"/>
      <c r="X6"/>
      <c r="Y6"/>
      <c r="Z6"/>
      <c r="AA6"/>
      <c r="AB6"/>
      <c r="AC6"/>
      <c r="AD6"/>
      <c r="AE6"/>
      <c r="AF6"/>
      <c r="AG6"/>
      <c r="AH6"/>
    </row>
    <row r="7" spans="1:34" ht="18.75" customHeight="1" x14ac:dyDescent="0.25">
      <c r="A7"/>
      <c r="B7" s="5">
        <v>3</v>
      </c>
      <c r="C7" s="64" t="s">
        <v>30</v>
      </c>
      <c r="D7" s="35">
        <v>107</v>
      </c>
      <c r="E7" s="35">
        <v>124</v>
      </c>
      <c r="F7" s="35">
        <v>131</v>
      </c>
      <c r="G7" s="35">
        <v>86</v>
      </c>
      <c r="H7" s="35">
        <v>148</v>
      </c>
      <c r="I7" s="35">
        <v>124</v>
      </c>
      <c r="J7" s="35">
        <v>115</v>
      </c>
      <c r="K7" s="35">
        <v>122</v>
      </c>
      <c r="L7" s="35">
        <v>92</v>
      </c>
      <c r="M7" s="35">
        <v>114</v>
      </c>
      <c r="N7" s="35">
        <v>88</v>
      </c>
      <c r="O7" s="35">
        <v>113</v>
      </c>
      <c r="P7" s="35">
        <f t="shared" si="0"/>
        <v>1364</v>
      </c>
      <c r="Q7" s="7">
        <f t="shared" ref="Q7:Q23" si="1">P7/$P$25*100</f>
        <v>6.1045470819906908</v>
      </c>
      <c r="R7" s="7"/>
      <c r="U7"/>
      <c r="V7"/>
      <c r="W7"/>
      <c r="X7"/>
      <c r="Y7"/>
      <c r="Z7"/>
      <c r="AA7"/>
      <c r="AB7"/>
      <c r="AC7"/>
      <c r="AD7"/>
      <c r="AE7"/>
      <c r="AF7"/>
      <c r="AG7"/>
      <c r="AH7"/>
    </row>
    <row r="8" spans="1:34" ht="18.75" customHeight="1" x14ac:dyDescent="0.25">
      <c r="A8"/>
      <c r="B8" s="5">
        <v>4</v>
      </c>
      <c r="C8" s="64" t="s">
        <v>35</v>
      </c>
      <c r="D8" s="35">
        <v>110</v>
      </c>
      <c r="E8" s="35">
        <v>112</v>
      </c>
      <c r="F8" s="35">
        <v>120</v>
      </c>
      <c r="G8" s="35">
        <v>66</v>
      </c>
      <c r="H8" s="35">
        <v>118</v>
      </c>
      <c r="I8" s="35">
        <v>88</v>
      </c>
      <c r="J8" s="35">
        <v>86</v>
      </c>
      <c r="K8" s="35">
        <v>80</v>
      </c>
      <c r="L8" s="35">
        <v>134</v>
      </c>
      <c r="M8" s="35">
        <v>147</v>
      </c>
      <c r="N8" s="35">
        <v>118</v>
      </c>
      <c r="O8" s="35">
        <v>125</v>
      </c>
      <c r="P8" s="35">
        <f t="shared" si="0"/>
        <v>1304</v>
      </c>
      <c r="Q8" s="7">
        <f t="shared" si="1"/>
        <v>5.8360186179735054</v>
      </c>
      <c r="R8" s="7"/>
      <c r="U8"/>
      <c r="V8"/>
      <c r="W8"/>
      <c r="X8"/>
      <c r="Y8"/>
      <c r="Z8"/>
      <c r="AA8"/>
      <c r="AB8"/>
      <c r="AC8"/>
      <c r="AD8"/>
      <c r="AE8"/>
      <c r="AF8"/>
      <c r="AG8"/>
      <c r="AH8"/>
    </row>
    <row r="9" spans="1:34" ht="18.75" customHeight="1" x14ac:dyDescent="0.25">
      <c r="A9"/>
      <c r="B9" s="5">
        <v>5</v>
      </c>
      <c r="C9" s="64" t="s">
        <v>32</v>
      </c>
      <c r="D9" s="35">
        <v>81</v>
      </c>
      <c r="E9" s="35">
        <v>100</v>
      </c>
      <c r="F9" s="35">
        <v>94</v>
      </c>
      <c r="G9" s="35">
        <v>57</v>
      </c>
      <c r="H9" s="35">
        <v>83</v>
      </c>
      <c r="I9" s="35">
        <v>101</v>
      </c>
      <c r="J9" s="35">
        <v>89</v>
      </c>
      <c r="K9" s="35">
        <v>116</v>
      </c>
      <c r="L9" s="35">
        <v>118</v>
      </c>
      <c r="M9" s="35">
        <v>88</v>
      </c>
      <c r="N9" s="35">
        <v>121</v>
      </c>
      <c r="O9" s="35">
        <v>97</v>
      </c>
      <c r="P9" s="35">
        <f t="shared" si="0"/>
        <v>1145</v>
      </c>
      <c r="Q9" s="7">
        <f t="shared" si="1"/>
        <v>5.1244181883279634</v>
      </c>
      <c r="R9" s="7"/>
      <c r="U9"/>
      <c r="V9"/>
      <c r="W9"/>
      <c r="X9"/>
      <c r="Y9"/>
      <c r="Z9"/>
      <c r="AA9"/>
      <c r="AB9"/>
      <c r="AC9"/>
      <c r="AD9"/>
      <c r="AE9"/>
      <c r="AF9"/>
      <c r="AG9"/>
      <c r="AH9"/>
    </row>
    <row r="10" spans="1:34" ht="18.75" customHeight="1" x14ac:dyDescent="0.25">
      <c r="A10"/>
      <c r="B10" s="5">
        <v>6</v>
      </c>
      <c r="C10" s="64" t="s">
        <v>81</v>
      </c>
      <c r="D10" s="35">
        <v>82</v>
      </c>
      <c r="E10" s="35">
        <v>69</v>
      </c>
      <c r="F10" s="35">
        <v>97</v>
      </c>
      <c r="G10" s="35">
        <v>64</v>
      </c>
      <c r="H10" s="35">
        <v>80</v>
      </c>
      <c r="I10" s="35">
        <v>66</v>
      </c>
      <c r="J10" s="35">
        <v>82</v>
      </c>
      <c r="K10" s="35">
        <v>60</v>
      </c>
      <c r="L10" s="35">
        <v>79</v>
      </c>
      <c r="M10" s="35">
        <v>87</v>
      </c>
      <c r="N10" s="35">
        <v>87</v>
      </c>
      <c r="O10" s="35">
        <v>77</v>
      </c>
      <c r="P10" s="35">
        <f t="shared" si="0"/>
        <v>930</v>
      </c>
      <c r="Q10" s="7">
        <f t="shared" si="1"/>
        <v>4.1621911922663806</v>
      </c>
      <c r="R10" s="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</row>
    <row r="11" spans="1:34" ht="18.75" customHeight="1" x14ac:dyDescent="0.25">
      <c r="A11"/>
      <c r="B11" s="5">
        <v>7</v>
      </c>
      <c r="C11" s="64" t="s">
        <v>36</v>
      </c>
      <c r="D11" s="35">
        <v>50</v>
      </c>
      <c r="E11" s="35">
        <v>78</v>
      </c>
      <c r="F11" s="35">
        <v>73</v>
      </c>
      <c r="G11" s="35">
        <v>50</v>
      </c>
      <c r="H11" s="35">
        <v>76</v>
      </c>
      <c r="I11" s="35">
        <v>95</v>
      </c>
      <c r="J11" s="35">
        <v>76</v>
      </c>
      <c r="K11" s="35">
        <v>77</v>
      </c>
      <c r="L11" s="35">
        <v>67</v>
      </c>
      <c r="M11" s="35">
        <v>55</v>
      </c>
      <c r="N11" s="35">
        <v>70</v>
      </c>
      <c r="O11" s="35">
        <v>56</v>
      </c>
      <c r="P11" s="35">
        <f t="shared" si="0"/>
        <v>823</v>
      </c>
      <c r="Q11" s="7">
        <f t="shared" si="1"/>
        <v>3.6833154314357324</v>
      </c>
      <c r="R11" s="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</row>
    <row r="12" spans="1:34" ht="18.75" customHeight="1" x14ac:dyDescent="0.25">
      <c r="A12"/>
      <c r="B12" s="5">
        <v>8</v>
      </c>
      <c r="C12" s="64" t="s">
        <v>31</v>
      </c>
      <c r="D12" s="35">
        <v>76</v>
      </c>
      <c r="E12" s="35">
        <v>86</v>
      </c>
      <c r="F12" s="35">
        <v>65</v>
      </c>
      <c r="G12" s="35">
        <v>64</v>
      </c>
      <c r="H12" s="35">
        <v>89</v>
      </c>
      <c r="I12" s="35">
        <v>61</v>
      </c>
      <c r="J12" s="35">
        <v>55</v>
      </c>
      <c r="K12" s="35">
        <v>57</v>
      </c>
      <c r="L12" s="35">
        <v>54</v>
      </c>
      <c r="M12" s="35">
        <v>53</v>
      </c>
      <c r="N12" s="35">
        <v>66</v>
      </c>
      <c r="O12" s="35">
        <v>55</v>
      </c>
      <c r="P12" s="35">
        <f t="shared" si="0"/>
        <v>781</v>
      </c>
      <c r="Q12" s="7">
        <f t="shared" si="1"/>
        <v>3.4953455066237025</v>
      </c>
      <c r="R12" s="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</row>
    <row r="13" spans="1:34" ht="18.75" customHeight="1" x14ac:dyDescent="0.25">
      <c r="A13"/>
      <c r="B13" s="5">
        <v>9</v>
      </c>
      <c r="C13" s="64" t="s">
        <v>82</v>
      </c>
      <c r="D13" s="35">
        <v>37</v>
      </c>
      <c r="E13" s="35">
        <v>55</v>
      </c>
      <c r="F13" s="35">
        <v>79</v>
      </c>
      <c r="G13" s="35">
        <v>45</v>
      </c>
      <c r="H13" s="35">
        <v>72</v>
      </c>
      <c r="I13" s="35">
        <v>71</v>
      </c>
      <c r="J13" s="35">
        <v>62</v>
      </c>
      <c r="K13" s="35">
        <v>68</v>
      </c>
      <c r="L13" s="35">
        <v>80</v>
      </c>
      <c r="M13" s="35">
        <v>84</v>
      </c>
      <c r="N13" s="35">
        <v>68</v>
      </c>
      <c r="O13" s="35">
        <v>50</v>
      </c>
      <c r="P13" s="35">
        <f t="shared" si="0"/>
        <v>771</v>
      </c>
      <c r="Q13" s="7">
        <f t="shared" si="1"/>
        <v>3.4505907626208381</v>
      </c>
      <c r="R13" s="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</row>
    <row r="14" spans="1:34" ht="18.75" customHeight="1" x14ac:dyDescent="0.25">
      <c r="A14"/>
      <c r="B14" s="5">
        <v>10</v>
      </c>
      <c r="C14" s="64" t="s">
        <v>37</v>
      </c>
      <c r="D14" s="35">
        <v>68</v>
      </c>
      <c r="E14" s="35">
        <v>58</v>
      </c>
      <c r="F14" s="35">
        <v>73</v>
      </c>
      <c r="G14" s="35">
        <v>49</v>
      </c>
      <c r="H14" s="35">
        <v>82</v>
      </c>
      <c r="I14" s="35">
        <v>84</v>
      </c>
      <c r="J14" s="35">
        <v>61</v>
      </c>
      <c r="K14" s="35">
        <v>65</v>
      </c>
      <c r="L14" s="35">
        <v>49</v>
      </c>
      <c r="M14" s="35">
        <v>56</v>
      </c>
      <c r="N14" s="35">
        <v>65</v>
      </c>
      <c r="O14" s="35">
        <v>55</v>
      </c>
      <c r="P14" s="35">
        <f t="shared" si="0"/>
        <v>765</v>
      </c>
      <c r="Q14" s="7">
        <f t="shared" si="1"/>
        <v>3.4237379162191188</v>
      </c>
      <c r="R14" s="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</row>
    <row r="15" spans="1:34" ht="18.75" customHeight="1" x14ac:dyDescent="0.25">
      <c r="A15"/>
      <c r="B15" s="5">
        <v>11</v>
      </c>
      <c r="C15" s="67" t="s">
        <v>33</v>
      </c>
      <c r="D15" s="35">
        <v>53</v>
      </c>
      <c r="E15" s="35">
        <v>72</v>
      </c>
      <c r="F15" s="35">
        <v>65</v>
      </c>
      <c r="G15" s="35">
        <v>48</v>
      </c>
      <c r="H15" s="35">
        <v>73</v>
      </c>
      <c r="I15" s="35">
        <v>58</v>
      </c>
      <c r="J15" s="35">
        <v>53</v>
      </c>
      <c r="K15" s="35">
        <v>64</v>
      </c>
      <c r="L15" s="35">
        <v>51</v>
      </c>
      <c r="M15" s="35">
        <v>65</v>
      </c>
      <c r="N15" s="35">
        <v>58</v>
      </c>
      <c r="O15" s="35">
        <v>73</v>
      </c>
      <c r="P15" s="35">
        <f t="shared" si="0"/>
        <v>733</v>
      </c>
      <c r="Q15" s="7">
        <f t="shared" si="1"/>
        <v>3.2805227354099533</v>
      </c>
      <c r="R15" s="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</row>
    <row r="16" spans="1:34" ht="18.75" customHeight="1" x14ac:dyDescent="0.25">
      <c r="A16"/>
      <c r="B16" s="5">
        <v>12</v>
      </c>
      <c r="C16" s="64" t="s">
        <v>83</v>
      </c>
      <c r="D16" s="35">
        <v>58</v>
      </c>
      <c r="E16" s="35">
        <v>35</v>
      </c>
      <c r="F16" s="35">
        <v>58</v>
      </c>
      <c r="G16" s="35">
        <v>37</v>
      </c>
      <c r="H16" s="35">
        <v>52</v>
      </c>
      <c r="I16" s="35">
        <v>46</v>
      </c>
      <c r="J16" s="35">
        <v>53</v>
      </c>
      <c r="K16" s="35">
        <v>55</v>
      </c>
      <c r="L16" s="35">
        <v>46</v>
      </c>
      <c r="M16" s="35">
        <v>48</v>
      </c>
      <c r="N16" s="35">
        <v>54</v>
      </c>
      <c r="O16" s="35">
        <v>43</v>
      </c>
      <c r="P16" s="35">
        <f t="shared" si="0"/>
        <v>585</v>
      </c>
      <c r="Q16" s="7">
        <f t="shared" si="1"/>
        <v>2.6181525241675616</v>
      </c>
      <c r="R16" s="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</row>
    <row r="17" spans="1:34" ht="18.75" customHeight="1" x14ac:dyDescent="0.25">
      <c r="A17"/>
      <c r="B17" s="5">
        <v>13</v>
      </c>
      <c r="C17" s="64" t="s">
        <v>84</v>
      </c>
      <c r="D17" s="35">
        <v>55</v>
      </c>
      <c r="E17" s="35">
        <v>51</v>
      </c>
      <c r="F17" s="35">
        <v>65</v>
      </c>
      <c r="G17" s="35">
        <v>32</v>
      </c>
      <c r="H17" s="35">
        <v>38</v>
      </c>
      <c r="I17" s="35">
        <v>46</v>
      </c>
      <c r="J17" s="35">
        <v>38</v>
      </c>
      <c r="K17" s="35">
        <v>32</v>
      </c>
      <c r="L17" s="35">
        <v>38</v>
      </c>
      <c r="M17" s="35">
        <v>59</v>
      </c>
      <c r="N17" s="35">
        <v>42</v>
      </c>
      <c r="O17" s="35">
        <v>37</v>
      </c>
      <c r="P17" s="35">
        <f t="shared" si="0"/>
        <v>533</v>
      </c>
      <c r="Q17" s="7">
        <f t="shared" si="1"/>
        <v>2.3854278553526678</v>
      </c>
      <c r="R17" s="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</row>
    <row r="18" spans="1:34" ht="27.95" customHeight="1" x14ac:dyDescent="0.25">
      <c r="A18"/>
      <c r="B18" s="5">
        <v>14</v>
      </c>
      <c r="C18" s="64" t="s">
        <v>42</v>
      </c>
      <c r="D18" s="35">
        <v>32</v>
      </c>
      <c r="E18" s="35">
        <v>36</v>
      </c>
      <c r="F18" s="35">
        <v>43</v>
      </c>
      <c r="G18" s="35">
        <v>20</v>
      </c>
      <c r="H18" s="35">
        <v>32</v>
      </c>
      <c r="I18" s="35">
        <v>28</v>
      </c>
      <c r="J18" s="35">
        <v>28</v>
      </c>
      <c r="K18" s="35">
        <v>31</v>
      </c>
      <c r="L18" s="35">
        <v>36</v>
      </c>
      <c r="M18" s="35">
        <v>35</v>
      </c>
      <c r="N18" s="35">
        <v>39</v>
      </c>
      <c r="O18" s="35">
        <v>30</v>
      </c>
      <c r="P18" s="35">
        <f t="shared" si="0"/>
        <v>390</v>
      </c>
      <c r="Q18" s="7">
        <f t="shared" si="1"/>
        <v>1.7454350161117078</v>
      </c>
      <c r="R18" s="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</row>
    <row r="19" spans="1:34" ht="18.75" customHeight="1" x14ac:dyDescent="0.25">
      <c r="A19"/>
      <c r="B19" s="5">
        <v>15</v>
      </c>
      <c r="C19" s="64" t="s">
        <v>34</v>
      </c>
      <c r="D19" s="35">
        <v>26</v>
      </c>
      <c r="E19" s="35">
        <v>32</v>
      </c>
      <c r="F19" s="35">
        <v>27</v>
      </c>
      <c r="G19" s="35">
        <v>26</v>
      </c>
      <c r="H19" s="35">
        <v>33</v>
      </c>
      <c r="I19" s="35">
        <v>21</v>
      </c>
      <c r="J19" s="35">
        <v>33</v>
      </c>
      <c r="K19" s="35">
        <v>42</v>
      </c>
      <c r="L19" s="35">
        <v>29</v>
      </c>
      <c r="M19" s="35">
        <v>44</v>
      </c>
      <c r="N19" s="35">
        <v>25</v>
      </c>
      <c r="O19" s="35">
        <v>34</v>
      </c>
      <c r="P19" s="35">
        <f t="shared" si="0"/>
        <v>372</v>
      </c>
      <c r="Q19" s="7">
        <f t="shared" si="1"/>
        <v>1.664876476906552</v>
      </c>
      <c r="R19" s="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</row>
    <row r="20" spans="1:34" ht="18.75" customHeight="1" x14ac:dyDescent="0.25">
      <c r="A20"/>
      <c r="B20" s="5">
        <v>16</v>
      </c>
      <c r="C20" s="64" t="s">
        <v>85</v>
      </c>
      <c r="D20" s="35">
        <v>49</v>
      </c>
      <c r="E20" s="35">
        <v>37</v>
      </c>
      <c r="F20" s="35">
        <v>31</v>
      </c>
      <c r="G20" s="35">
        <v>17</v>
      </c>
      <c r="H20" s="35">
        <v>28</v>
      </c>
      <c r="I20" s="35">
        <v>34</v>
      </c>
      <c r="J20" s="35">
        <v>24</v>
      </c>
      <c r="K20" s="35">
        <v>39</v>
      </c>
      <c r="L20" s="35">
        <v>21</v>
      </c>
      <c r="M20" s="35">
        <v>33</v>
      </c>
      <c r="N20" s="35">
        <v>24</v>
      </c>
      <c r="O20" s="35">
        <v>31</v>
      </c>
      <c r="P20" s="35">
        <f t="shared" si="0"/>
        <v>368</v>
      </c>
      <c r="Q20" s="7">
        <f t="shared" si="1"/>
        <v>1.6469745793054065</v>
      </c>
      <c r="R20" s="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</row>
    <row r="21" spans="1:34" ht="18.75" customHeight="1" x14ac:dyDescent="0.25">
      <c r="A21"/>
      <c r="B21" s="5">
        <v>17</v>
      </c>
      <c r="C21" s="64" t="s">
        <v>38</v>
      </c>
      <c r="D21" s="35">
        <v>29</v>
      </c>
      <c r="E21" s="35">
        <v>26</v>
      </c>
      <c r="F21" s="35">
        <v>25</v>
      </c>
      <c r="G21" s="35">
        <v>29</v>
      </c>
      <c r="H21" s="35">
        <v>38</v>
      </c>
      <c r="I21" s="35">
        <v>24</v>
      </c>
      <c r="J21" s="35">
        <v>23</v>
      </c>
      <c r="K21" s="35">
        <v>23</v>
      </c>
      <c r="L21" s="35">
        <v>40</v>
      </c>
      <c r="M21" s="35">
        <v>30</v>
      </c>
      <c r="N21" s="35">
        <v>47</v>
      </c>
      <c r="O21" s="35">
        <v>18</v>
      </c>
      <c r="P21" s="35">
        <f t="shared" si="0"/>
        <v>352</v>
      </c>
      <c r="Q21" s="7">
        <f t="shared" si="1"/>
        <v>1.5753669889008237</v>
      </c>
      <c r="R21" s="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</row>
    <row r="22" spans="1:34" ht="18.75" customHeight="1" x14ac:dyDescent="0.25">
      <c r="A22"/>
      <c r="B22" s="5">
        <v>18</v>
      </c>
      <c r="C22" s="64" t="s">
        <v>86</v>
      </c>
      <c r="D22" s="35">
        <v>35</v>
      </c>
      <c r="E22" s="35">
        <v>40</v>
      </c>
      <c r="F22" s="35">
        <v>34</v>
      </c>
      <c r="G22" s="35">
        <v>23</v>
      </c>
      <c r="H22" s="35">
        <v>24</v>
      </c>
      <c r="I22" s="35">
        <v>20</v>
      </c>
      <c r="J22" s="35">
        <v>28</v>
      </c>
      <c r="K22" s="35">
        <v>23</v>
      </c>
      <c r="L22" s="35">
        <v>26</v>
      </c>
      <c r="M22" s="35">
        <v>16</v>
      </c>
      <c r="N22" s="35">
        <v>27</v>
      </c>
      <c r="O22" s="35">
        <v>33</v>
      </c>
      <c r="P22" s="35">
        <f t="shared" si="0"/>
        <v>329</v>
      </c>
      <c r="Q22" s="7">
        <f t="shared" si="1"/>
        <v>1.4724310776942355</v>
      </c>
      <c r="R22" s="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</row>
    <row r="23" spans="1:34" ht="18.75" customHeight="1" x14ac:dyDescent="0.25">
      <c r="A23"/>
      <c r="B23" s="5">
        <v>19</v>
      </c>
      <c r="C23" s="64" t="s">
        <v>89</v>
      </c>
      <c r="D23" s="35">
        <v>17</v>
      </c>
      <c r="E23" s="35">
        <v>18</v>
      </c>
      <c r="F23" s="35">
        <v>17</v>
      </c>
      <c r="G23" s="35">
        <v>16</v>
      </c>
      <c r="H23" s="35">
        <v>21</v>
      </c>
      <c r="I23" s="35">
        <v>14</v>
      </c>
      <c r="J23" s="35">
        <v>19</v>
      </c>
      <c r="K23" s="35">
        <v>20</v>
      </c>
      <c r="L23" s="35">
        <v>12</v>
      </c>
      <c r="M23" s="35">
        <v>29</v>
      </c>
      <c r="N23" s="35">
        <v>21</v>
      </c>
      <c r="O23" s="35">
        <v>16</v>
      </c>
      <c r="P23" s="6">
        <f t="shared" si="0"/>
        <v>220</v>
      </c>
      <c r="Q23" s="7">
        <f t="shared" si="1"/>
        <v>0.98460436806301466</v>
      </c>
      <c r="R23" s="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</row>
    <row r="24" spans="1:34" ht="18.75" customHeight="1" x14ac:dyDescent="0.25">
      <c r="A24"/>
      <c r="B24" s="5">
        <v>20</v>
      </c>
      <c r="C24" s="64" t="s">
        <v>41</v>
      </c>
      <c r="D24" s="35">
        <v>124</v>
      </c>
      <c r="E24" s="35">
        <v>127</v>
      </c>
      <c r="F24" s="35">
        <v>131</v>
      </c>
      <c r="G24" s="35">
        <v>119</v>
      </c>
      <c r="H24" s="35">
        <v>143</v>
      </c>
      <c r="I24" s="35">
        <v>125</v>
      </c>
      <c r="J24" s="35">
        <v>114</v>
      </c>
      <c r="K24" s="35">
        <v>141</v>
      </c>
      <c r="L24" s="35">
        <v>141</v>
      </c>
      <c r="M24" s="35">
        <v>115</v>
      </c>
      <c r="N24" s="35">
        <v>159</v>
      </c>
      <c r="O24" s="35">
        <v>122</v>
      </c>
      <c r="P24" s="36">
        <f>P25-SUM(P5:P23)</f>
        <v>1561</v>
      </c>
      <c r="Q24" s="7">
        <f>P24/$P$25*100</f>
        <v>6.9862155388471177</v>
      </c>
      <c r="R24" s="26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</row>
    <row r="25" spans="1:34" ht="18.75" customHeight="1" x14ac:dyDescent="0.25">
      <c r="B25" s="127" t="s">
        <v>2</v>
      </c>
      <c r="C25" s="127"/>
      <c r="D25" s="14">
        <f>SUM(D5:D24)</f>
        <v>1802</v>
      </c>
      <c r="E25" s="14">
        <f t="shared" ref="E25:O25" si="2">SUM(E5:E24)</f>
        <v>1858</v>
      </c>
      <c r="F25" s="14">
        <f t="shared" si="2"/>
        <v>2100</v>
      </c>
      <c r="G25" s="14">
        <f t="shared" si="2"/>
        <v>1460</v>
      </c>
      <c r="H25" s="14">
        <f t="shared" si="2"/>
        <v>1998</v>
      </c>
      <c r="I25" s="14">
        <f t="shared" si="2"/>
        <v>1838</v>
      </c>
      <c r="J25" s="14">
        <f t="shared" si="2"/>
        <v>1719</v>
      </c>
      <c r="K25" s="14">
        <f t="shared" si="2"/>
        <v>1868</v>
      </c>
      <c r="L25" s="14">
        <f t="shared" si="2"/>
        <v>1890</v>
      </c>
      <c r="M25" s="14">
        <f t="shared" si="2"/>
        <v>2020</v>
      </c>
      <c r="N25" s="14">
        <f t="shared" si="2"/>
        <v>2025</v>
      </c>
      <c r="O25" s="14">
        <f t="shared" si="2"/>
        <v>1766</v>
      </c>
      <c r="P25" s="14">
        <f>+SUM(D25:O25)</f>
        <v>22344</v>
      </c>
      <c r="Q25" s="15">
        <f>SUM(Q5:Q24)</f>
        <v>100.00000000000003</v>
      </c>
      <c r="R25" s="26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</row>
    <row r="26" spans="1:34" customFormat="1" ht="12.75" customHeight="1" x14ac:dyDescent="0.25">
      <c r="A26" s="10"/>
      <c r="B26" s="126" t="s">
        <v>118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0"/>
    </row>
    <row r="27" spans="1:34" customFormat="1" ht="12.75" customHeight="1" x14ac:dyDescent="0.25">
      <c r="A27" s="10"/>
      <c r="B27" s="113" t="s">
        <v>117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10"/>
    </row>
    <row r="28" spans="1:34" customFormat="1" ht="12.75" customHeight="1" x14ac:dyDescent="0.25">
      <c r="A28" s="10"/>
      <c r="B28" s="113" t="s">
        <v>116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10"/>
    </row>
    <row r="29" spans="1:34" customFormat="1" ht="12.75" customHeight="1" x14ac:dyDescent="0.25">
      <c r="B29" s="126" t="s">
        <v>4</v>
      </c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</row>
    <row r="30" spans="1:34" customFormat="1" ht="12.75" customHeight="1" x14ac:dyDescent="0.25">
      <c r="B30" s="126" t="s">
        <v>90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</row>
    <row r="31" spans="1:34" customFormat="1" ht="12.75" customHeight="1" x14ac:dyDescent="0.25">
      <c r="B31" s="126" t="s">
        <v>120</v>
      </c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</row>
    <row r="32" spans="1:34" customFormat="1" ht="12.75" customHeight="1" x14ac:dyDescent="0.25">
      <c r="B32" s="126" t="s">
        <v>107</v>
      </c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</row>
    <row r="33" spans="2:34" customFormat="1" ht="13.15" customHeight="1" x14ac:dyDescent="0.25"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</row>
    <row r="34" spans="2:34" customFormat="1" ht="13.15" customHeight="1" x14ac:dyDescent="0.25"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</row>
    <row r="35" spans="2:34" ht="12.75" customHeight="1" x14ac:dyDescent="0.25"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26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</row>
    <row r="36" spans="2:34" ht="18" x14ac:dyDescent="0.25">
      <c r="R36" s="2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</row>
    <row r="37" spans="2:34" ht="18" x14ac:dyDescent="0.25">
      <c r="B37"/>
      <c r="C37"/>
      <c r="D37" s="34"/>
      <c r="E37" s="34"/>
      <c r="F37" s="34"/>
      <c r="G37" s="34"/>
      <c r="I37" s="34"/>
      <c r="J37" s="34"/>
      <c r="K37" s="34"/>
      <c r="L37" s="34"/>
      <c r="M37" s="34"/>
      <c r="N37" s="34"/>
      <c r="O37" s="34"/>
      <c r="P37"/>
      <c r="R37" s="26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</row>
    <row r="38" spans="2:34" ht="18" x14ac:dyDescent="0.25">
      <c r="B38"/>
      <c r="C38" s="64"/>
      <c r="D38"/>
      <c r="E38"/>
      <c r="F38"/>
      <c r="G38"/>
      <c r="H38"/>
      <c r="I38"/>
      <c r="J38"/>
      <c r="K38"/>
      <c r="L38"/>
      <c r="M38"/>
      <c r="N38"/>
      <c r="O38"/>
      <c r="P38"/>
      <c r="R38" s="26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</row>
    <row r="39" spans="2:34" ht="18" x14ac:dyDescent="0.25">
      <c r="B39"/>
      <c r="C39"/>
      <c r="D39" s="34"/>
      <c r="E39" s="34"/>
      <c r="F39" s="34"/>
      <c r="G39" s="34"/>
      <c r="I39" s="34"/>
      <c r="J39" s="34"/>
      <c r="K39" s="34"/>
      <c r="L39" s="34"/>
      <c r="M39" s="34"/>
      <c r="N39" s="34"/>
      <c r="O39" s="34"/>
      <c r="P39" s="34"/>
      <c r="R39" s="26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</row>
    <row r="40" spans="2:34" ht="18" x14ac:dyDescent="0.25">
      <c r="B40"/>
      <c r="C40"/>
      <c r="D40" s="34"/>
      <c r="E40" s="34"/>
      <c r="F40" s="34"/>
      <c r="G40" s="34"/>
      <c r="I40" s="34"/>
      <c r="J40" s="34"/>
      <c r="K40" s="34"/>
      <c r="L40" s="34"/>
      <c r="M40" s="34"/>
      <c r="N40" s="34"/>
      <c r="O40" s="34"/>
      <c r="P40" s="34"/>
      <c r="R40" s="26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</row>
    <row r="41" spans="2:34" ht="18" x14ac:dyDescent="0.25">
      <c r="B41"/>
      <c r="C41"/>
      <c r="D41" s="34"/>
      <c r="E41" s="34"/>
      <c r="F41" s="34"/>
      <c r="G41" s="34"/>
      <c r="I41" s="34"/>
      <c r="J41" s="34"/>
      <c r="K41" s="34"/>
      <c r="L41" s="34"/>
      <c r="M41" s="34"/>
      <c r="N41" s="34"/>
      <c r="O41" s="34"/>
      <c r="P41" s="34"/>
      <c r="R41" s="26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</row>
    <row r="42" spans="2:34" ht="18" x14ac:dyDescent="0.25">
      <c r="B42"/>
      <c r="C42"/>
      <c r="D42" s="34"/>
      <c r="E42" s="34"/>
      <c r="F42" s="34"/>
      <c r="G42" s="34"/>
      <c r="I42" s="34"/>
      <c r="J42" s="34"/>
      <c r="K42" s="34"/>
      <c r="L42" s="34"/>
      <c r="M42" s="34"/>
      <c r="N42" s="34"/>
      <c r="O42" s="34"/>
      <c r="P42" s="34"/>
      <c r="R42" s="26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</row>
    <row r="43" spans="2:34" ht="18" x14ac:dyDescent="0.25">
      <c r="B43"/>
      <c r="C43"/>
      <c r="D43" s="34"/>
      <c r="E43" s="34"/>
      <c r="F43" s="34"/>
      <c r="G43" s="34"/>
      <c r="I43" s="34"/>
      <c r="J43" s="34"/>
      <c r="K43" s="34"/>
      <c r="L43" s="34"/>
      <c r="M43" s="34"/>
      <c r="N43" s="34"/>
      <c r="O43" s="34"/>
      <c r="P43" s="34"/>
      <c r="Q43" s="30"/>
      <c r="R43" s="31"/>
      <c r="S43" s="30"/>
      <c r="T43" s="30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</row>
    <row r="44" spans="2:34" ht="15" x14ac:dyDescent="0.25">
      <c r="B44"/>
      <c r="C44"/>
      <c r="D44" s="34"/>
      <c r="E44" s="34"/>
      <c r="F44" s="34"/>
      <c r="G44" s="34"/>
      <c r="I44" s="34"/>
      <c r="J44" s="34"/>
      <c r="K44" s="34"/>
      <c r="L44" s="34"/>
      <c r="M44" s="34"/>
      <c r="N44" s="34"/>
      <c r="O44" s="34"/>
      <c r="P44" s="3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</row>
    <row r="45" spans="2:34" ht="15" x14ac:dyDescent="0.25">
      <c r="B45"/>
      <c r="C45"/>
      <c r="D45" s="34"/>
      <c r="E45" s="34"/>
      <c r="F45" s="34"/>
      <c r="G45" s="34"/>
      <c r="I45" s="34"/>
      <c r="J45" s="34"/>
      <c r="K45" s="34"/>
      <c r="L45" s="34"/>
      <c r="M45" s="34"/>
      <c r="N45" s="34"/>
      <c r="O45" s="34"/>
      <c r="P45" s="34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</row>
    <row r="46" spans="2:34" ht="15" x14ac:dyDescent="0.25">
      <c r="B46"/>
      <c r="C46"/>
      <c r="D46" s="34"/>
      <c r="E46" s="34"/>
      <c r="F46" s="34"/>
      <c r="G46" s="34"/>
      <c r="I46" s="34"/>
      <c r="J46" s="34"/>
      <c r="K46" s="34"/>
      <c r="L46" s="34"/>
      <c r="M46" s="34"/>
      <c r="N46" s="34"/>
      <c r="O46" s="34"/>
      <c r="P46" s="34"/>
      <c r="S46" s="28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/>
    </row>
    <row r="47" spans="2:34" ht="15" x14ac:dyDescent="0.25">
      <c r="B47"/>
      <c r="C47"/>
      <c r="D47" s="34"/>
      <c r="E47" s="34"/>
      <c r="F47" s="34"/>
      <c r="G47" s="34"/>
      <c r="I47" s="34"/>
      <c r="J47" s="34"/>
      <c r="K47" s="34"/>
      <c r="L47" s="34"/>
      <c r="M47" s="34"/>
      <c r="N47" s="34"/>
      <c r="O47" s="34"/>
      <c r="P47" s="34"/>
      <c r="S47" s="28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/>
    </row>
    <row r="48" spans="2:34" ht="15" x14ac:dyDescent="0.25">
      <c r="B48"/>
      <c r="C48"/>
      <c r="D48" s="34"/>
      <c r="E48" s="34"/>
      <c r="F48" s="34"/>
      <c r="G48" s="34"/>
      <c r="I48" s="34"/>
      <c r="J48" s="34"/>
      <c r="K48" s="34"/>
      <c r="L48" s="34"/>
      <c r="M48" s="34"/>
      <c r="N48" s="34"/>
      <c r="O48" s="34"/>
      <c r="P48" s="34"/>
      <c r="S48" s="28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/>
    </row>
    <row r="49" spans="2:33" ht="15" x14ac:dyDescent="0.25">
      <c r="B49"/>
      <c r="C49"/>
      <c r="D49" s="34"/>
      <c r="E49" s="34"/>
      <c r="F49" s="34"/>
      <c r="G49" s="34"/>
      <c r="I49" s="34"/>
      <c r="J49" s="34"/>
      <c r="K49" s="34"/>
      <c r="L49" s="34"/>
      <c r="M49" s="34"/>
      <c r="N49" s="34"/>
      <c r="O49" s="34"/>
      <c r="P49" s="34"/>
      <c r="S49" s="28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/>
    </row>
    <row r="50" spans="2:33" ht="15" x14ac:dyDescent="0.25">
      <c r="B50"/>
      <c r="C50"/>
      <c r="D50" s="34"/>
      <c r="E50" s="34"/>
      <c r="F50" s="34"/>
      <c r="G50" s="34"/>
      <c r="I50" s="34"/>
      <c r="J50" s="34"/>
      <c r="K50" s="34"/>
      <c r="L50" s="34"/>
      <c r="M50" s="34"/>
      <c r="N50" s="34"/>
      <c r="O50" s="34"/>
      <c r="P50" s="34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</row>
    <row r="51" spans="2:33" ht="15" x14ac:dyDescent="0.25">
      <c r="B51"/>
      <c r="C51"/>
      <c r="D51" s="34"/>
      <c r="E51" s="34"/>
      <c r="F51" s="34"/>
      <c r="G51" s="34"/>
      <c r="I51" s="34"/>
      <c r="J51" s="34"/>
      <c r="K51" s="34"/>
      <c r="L51" s="34"/>
      <c r="M51" s="34"/>
      <c r="N51" s="34"/>
      <c r="O51" s="34"/>
      <c r="P51" s="34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</row>
    <row r="52" spans="2:33" ht="15" x14ac:dyDescent="0.25">
      <c r="B52"/>
      <c r="C52"/>
      <c r="D52" s="34"/>
      <c r="E52" s="34"/>
      <c r="F52" s="34"/>
      <c r="G52" s="34"/>
      <c r="I52" s="34"/>
      <c r="J52" s="34"/>
      <c r="K52" s="34"/>
      <c r="L52" s="34"/>
      <c r="M52" s="34"/>
      <c r="N52" s="34"/>
      <c r="O52" s="34"/>
      <c r="P52" s="34"/>
    </row>
    <row r="53" spans="2:33" ht="15" x14ac:dyDescent="0.25">
      <c r="B53"/>
      <c r="C53"/>
      <c r="D53" s="34"/>
      <c r="E53" s="34"/>
      <c r="F53" s="34"/>
      <c r="G53" s="34"/>
      <c r="I53" s="34"/>
      <c r="J53" s="34"/>
      <c r="K53" s="34"/>
      <c r="L53" s="34"/>
      <c r="M53" s="34"/>
      <c r="N53" s="34"/>
      <c r="O53" s="34"/>
      <c r="P53" s="34"/>
      <c r="T53" s="13"/>
    </row>
    <row r="54" spans="2:33" ht="15" x14ac:dyDescent="0.25">
      <c r="B54"/>
      <c r="C54"/>
      <c r="D54" s="34"/>
      <c r="E54" s="34"/>
      <c r="F54" s="34"/>
      <c r="G54" s="34"/>
      <c r="I54" s="34"/>
      <c r="J54" s="34"/>
      <c r="K54" s="34"/>
      <c r="L54" s="34"/>
      <c r="M54" s="34"/>
      <c r="N54" s="34"/>
      <c r="O54" s="34"/>
      <c r="P54" s="34"/>
      <c r="T54" s="13"/>
    </row>
    <row r="55" spans="2:33" ht="15" x14ac:dyDescent="0.25">
      <c r="B55"/>
      <c r="C55"/>
      <c r="D55" s="34"/>
      <c r="E55" s="34"/>
      <c r="F55" s="34"/>
      <c r="G55" s="34"/>
      <c r="I55" s="34"/>
      <c r="J55" s="34"/>
      <c r="K55" s="34"/>
      <c r="L55" s="34"/>
      <c r="M55" s="34"/>
      <c r="N55" s="34"/>
      <c r="O55" s="34"/>
      <c r="P55" s="34"/>
      <c r="T55" s="13"/>
    </row>
    <row r="56" spans="2:33" ht="15" x14ac:dyDescent="0.25">
      <c r="B56"/>
      <c r="C56"/>
      <c r="D56" s="34"/>
      <c r="E56" s="34"/>
      <c r="F56" s="34"/>
      <c r="G56" s="34"/>
      <c r="I56" s="34"/>
      <c r="J56" s="34"/>
      <c r="K56" s="34"/>
      <c r="L56" s="34"/>
      <c r="M56" s="34"/>
      <c r="N56" s="34"/>
      <c r="O56" s="34"/>
      <c r="P56" s="34"/>
      <c r="T56" s="13"/>
    </row>
    <row r="57" spans="2:33" ht="15" x14ac:dyDescent="0.25">
      <c r="B57"/>
      <c r="C57"/>
      <c r="D57" s="34"/>
      <c r="E57" s="34"/>
      <c r="F57" s="34"/>
      <c r="G57" s="34"/>
      <c r="I57" s="34"/>
      <c r="J57" s="34"/>
      <c r="K57" s="34"/>
      <c r="L57" s="34"/>
      <c r="M57" s="34"/>
      <c r="N57" s="34"/>
      <c r="O57" s="34"/>
      <c r="P57" s="34"/>
      <c r="T57" s="13"/>
    </row>
    <row r="58" spans="2:33" ht="15" x14ac:dyDescent="0.25">
      <c r="B58"/>
      <c r="C58"/>
      <c r="D58" s="34"/>
      <c r="E58" s="34"/>
      <c r="F58" s="34"/>
      <c r="G58" s="34"/>
      <c r="I58" s="34"/>
      <c r="J58" s="34"/>
      <c r="K58" s="34"/>
      <c r="L58" s="34"/>
      <c r="M58" s="34"/>
      <c r="N58" s="34"/>
      <c r="O58" s="34"/>
      <c r="P58" s="34"/>
      <c r="T58" s="13"/>
    </row>
    <row r="59" spans="2:33" ht="15" x14ac:dyDescent="0.25">
      <c r="B59"/>
      <c r="C59"/>
      <c r="D59"/>
      <c r="E59"/>
      <c r="F59"/>
      <c r="G59"/>
      <c r="I59"/>
      <c r="J59"/>
      <c r="K59"/>
      <c r="L59"/>
      <c r="M59"/>
      <c r="N59"/>
      <c r="O59"/>
      <c r="P59"/>
      <c r="T59" s="13"/>
    </row>
    <row r="60" spans="2:33" ht="15" x14ac:dyDescent="0.25">
      <c r="B60"/>
      <c r="C60"/>
      <c r="D60"/>
      <c r="E60"/>
      <c r="F60"/>
      <c r="G60"/>
      <c r="I60"/>
      <c r="J60"/>
      <c r="K60"/>
      <c r="L60"/>
      <c r="M60"/>
      <c r="N60"/>
      <c r="O60"/>
      <c r="P60"/>
    </row>
    <row r="61" spans="2:33" ht="15" x14ac:dyDescent="0.25">
      <c r="B61"/>
      <c r="C61"/>
      <c r="D61" s="34"/>
      <c r="E61" s="34"/>
      <c r="F61" s="34"/>
      <c r="G61" s="34"/>
      <c r="I61" s="34"/>
      <c r="J61" s="34"/>
      <c r="K61" s="34"/>
      <c r="L61" s="34"/>
      <c r="M61" s="34"/>
      <c r="N61" s="34"/>
      <c r="O61" s="34"/>
      <c r="P61" s="34"/>
    </row>
    <row r="62" spans="2:33" ht="15" x14ac:dyDescent="0.25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2:33" ht="15" x14ac:dyDescent="0.25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</row>
    <row r="64" spans="2:33" ht="15" x14ac:dyDescent="0.25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2:16" ht="15" x14ac:dyDescent="0.25"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</row>
    <row r="66" spans="2:16" ht="15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2:16" ht="15" x14ac:dyDescent="0.25"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2:16" ht="15" x14ac:dyDescent="0.25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2:16" ht="15" x14ac:dyDescent="0.25"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2:16" ht="15" x14ac:dyDescent="0.25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2:16" ht="15" x14ac:dyDescent="0.25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</row>
    <row r="72" spans="2:16" ht="15" x14ac:dyDescent="0.25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</row>
    <row r="73" spans="2:16" ht="15" x14ac:dyDescent="0.25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2:16" ht="15" x14ac:dyDescent="0.25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2:16" ht="15" x14ac:dyDescent="0.25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2:16" ht="15" x14ac:dyDescent="0.25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</row>
    <row r="77" spans="2:16" ht="15" x14ac:dyDescent="0.25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2:16" ht="15" x14ac:dyDescent="0.25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</row>
  </sheetData>
  <mergeCells count="9">
    <mergeCell ref="B35:Q35"/>
    <mergeCell ref="B25:C25"/>
    <mergeCell ref="B31:R31"/>
    <mergeCell ref="B32:R32"/>
    <mergeCell ref="B33:R33"/>
    <mergeCell ref="B34:R34"/>
    <mergeCell ref="B29:R29"/>
    <mergeCell ref="B30:R30"/>
    <mergeCell ref="B26:R26"/>
  </mergeCells>
  <hyperlinks>
    <hyperlink ref="A1" location="Índice!A1" display="volver" xr:uid="{AF0C4EEA-ECD6-4B9E-B377-27875F8BF7DC}"/>
  </hyperlinks>
  <pageMargins left="0.7" right="0.7" top="0.75" bottom="0.75" header="0.3" footer="0.3"/>
  <pageSetup paperSize="9" orientation="portrait" horizontalDpi="0" verticalDpi="0" r:id="rId1"/>
  <ignoredErrors>
    <ignoredError sqref="P24:P2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58E7E-206B-40EF-A653-313E554BEE54}">
  <sheetPr codeName="Hoja8"/>
  <dimension ref="A1:S44"/>
  <sheetViews>
    <sheetView showGridLines="0" zoomScale="85" zoomScaleNormal="85" workbookViewId="0">
      <selection activeCell="B28" sqref="B28:Q28"/>
    </sheetView>
  </sheetViews>
  <sheetFormatPr baseColWidth="10" defaultColWidth="11.42578125" defaultRowHeight="12.75" x14ac:dyDescent="0.2"/>
  <cols>
    <col min="1" max="1" width="6.42578125" style="9" customWidth="1"/>
    <col min="2" max="2" width="3.7109375" style="9" customWidth="1"/>
    <col min="3" max="3" width="27.28515625" style="9" customWidth="1"/>
    <col min="4" max="15" width="7.5703125" style="9" customWidth="1"/>
    <col min="16" max="17" width="7.85546875" style="9" bestFit="1" customWidth="1"/>
    <col min="18" max="16384" width="11.42578125" style="9"/>
  </cols>
  <sheetData>
    <row r="1" spans="1:19" ht="15" customHeight="1" x14ac:dyDescent="0.2">
      <c r="A1" s="112" t="s">
        <v>0</v>
      </c>
    </row>
    <row r="2" spans="1:19" ht="15" customHeight="1" x14ac:dyDescent="0.2">
      <c r="A2" s="1"/>
      <c r="B2" s="2" t="s">
        <v>113</v>
      </c>
    </row>
    <row r="3" spans="1:19" ht="15" customHeight="1" x14ac:dyDescent="0.25">
      <c r="A3" s="29"/>
    </row>
    <row r="4" spans="1:19" ht="24" customHeight="1" x14ac:dyDescent="0.25">
      <c r="A4" s="29"/>
      <c r="B4" s="109" t="s">
        <v>105</v>
      </c>
      <c r="C4" s="17" t="s">
        <v>27</v>
      </c>
      <c r="D4" s="97" t="s">
        <v>67</v>
      </c>
      <c r="E4" s="97" t="s">
        <v>68</v>
      </c>
      <c r="F4" s="97" t="s">
        <v>69</v>
      </c>
      <c r="G4" s="97" t="s">
        <v>70</v>
      </c>
      <c r="H4" s="97" t="s">
        <v>71</v>
      </c>
      <c r="I4" s="97" t="s">
        <v>72</v>
      </c>
      <c r="J4" s="97" t="s">
        <v>73</v>
      </c>
      <c r="K4" s="97" t="s">
        <v>74</v>
      </c>
      <c r="L4" s="97" t="s">
        <v>75</v>
      </c>
      <c r="M4" s="97" t="s">
        <v>76</v>
      </c>
      <c r="N4" s="97" t="s">
        <v>77</v>
      </c>
      <c r="O4" s="97" t="s">
        <v>78</v>
      </c>
      <c r="P4" s="97" t="s">
        <v>2</v>
      </c>
      <c r="Q4" s="4" t="s">
        <v>3</v>
      </c>
    </row>
    <row r="5" spans="1:19" ht="27.75" customHeight="1" x14ac:dyDescent="0.25">
      <c r="A5" s="29"/>
      <c r="B5" s="58">
        <v>1</v>
      </c>
      <c r="C5" s="72" t="s">
        <v>60</v>
      </c>
      <c r="D5" s="73">
        <v>833</v>
      </c>
      <c r="E5" s="73">
        <v>875</v>
      </c>
      <c r="F5" s="73">
        <v>948</v>
      </c>
      <c r="G5" s="73">
        <v>633</v>
      </c>
      <c r="H5" s="73">
        <v>837</v>
      </c>
      <c r="I5" s="73">
        <v>814</v>
      </c>
      <c r="J5" s="73">
        <v>759</v>
      </c>
      <c r="K5" s="73">
        <v>854</v>
      </c>
      <c r="L5" s="73">
        <v>787</v>
      </c>
      <c r="M5" s="73">
        <v>884</v>
      </c>
      <c r="N5" s="73">
        <v>933</v>
      </c>
      <c r="O5" s="73">
        <v>800</v>
      </c>
      <c r="P5" s="19">
        <f>+SUM(D5:O5)</f>
        <v>9957</v>
      </c>
      <c r="Q5" s="20">
        <f t="shared" ref="Q5:Q14" si="0">P5/$P$15*100</f>
        <v>30.00542430086789</v>
      </c>
    </row>
    <row r="6" spans="1:19" ht="18.75" customHeight="1" x14ac:dyDescent="0.25">
      <c r="A6" s="29"/>
      <c r="B6" s="18">
        <v>2</v>
      </c>
      <c r="C6" s="65" t="s">
        <v>28</v>
      </c>
      <c r="D6" s="73">
        <v>659</v>
      </c>
      <c r="E6" s="73">
        <v>657</v>
      </c>
      <c r="F6" s="73">
        <v>774</v>
      </c>
      <c r="G6" s="73">
        <v>464</v>
      </c>
      <c r="H6" s="73">
        <v>642</v>
      </c>
      <c r="I6" s="73">
        <v>576</v>
      </c>
      <c r="J6" s="73">
        <v>483</v>
      </c>
      <c r="K6" s="73">
        <v>629</v>
      </c>
      <c r="L6" s="73">
        <v>543</v>
      </c>
      <c r="M6" s="73">
        <v>697</v>
      </c>
      <c r="N6" s="73">
        <v>721</v>
      </c>
      <c r="O6" s="73">
        <v>633</v>
      </c>
      <c r="P6" s="19">
        <f t="shared" ref="P6:P11" si="1">+SUM(D6:O6)</f>
        <v>7478</v>
      </c>
      <c r="Q6" s="20">
        <f t="shared" si="0"/>
        <v>22.534956605593056</v>
      </c>
    </row>
    <row r="7" spans="1:19" ht="18.75" customHeight="1" x14ac:dyDescent="0.25">
      <c r="A7" s="29"/>
      <c r="B7" s="18">
        <v>3</v>
      </c>
      <c r="C7" s="65" t="s">
        <v>61</v>
      </c>
      <c r="D7" s="73">
        <v>421</v>
      </c>
      <c r="E7" s="73">
        <v>425</v>
      </c>
      <c r="F7" s="73">
        <v>463</v>
      </c>
      <c r="G7" s="73">
        <v>336</v>
      </c>
      <c r="H7" s="73">
        <v>560</v>
      </c>
      <c r="I7" s="73">
        <v>492</v>
      </c>
      <c r="J7" s="73">
        <v>466</v>
      </c>
      <c r="K7" s="73">
        <v>442</v>
      </c>
      <c r="L7" s="73">
        <v>570</v>
      </c>
      <c r="M7" s="73">
        <v>464</v>
      </c>
      <c r="N7" s="73">
        <v>489</v>
      </c>
      <c r="O7" s="73">
        <v>473</v>
      </c>
      <c r="P7" s="19">
        <f t="shared" si="1"/>
        <v>5601</v>
      </c>
      <c r="Q7" s="20">
        <f t="shared" si="0"/>
        <v>16.878616200578591</v>
      </c>
    </row>
    <row r="8" spans="1:19" ht="27.75" customHeight="1" x14ac:dyDescent="0.25">
      <c r="A8" s="29"/>
      <c r="B8" s="18">
        <v>4</v>
      </c>
      <c r="C8" s="65" t="s">
        <v>56</v>
      </c>
      <c r="D8" s="73">
        <v>303</v>
      </c>
      <c r="E8" s="73">
        <v>297</v>
      </c>
      <c r="F8" s="73">
        <v>280</v>
      </c>
      <c r="G8" s="73">
        <v>245</v>
      </c>
      <c r="H8" s="73">
        <v>303</v>
      </c>
      <c r="I8" s="73">
        <v>302</v>
      </c>
      <c r="J8" s="73">
        <v>266</v>
      </c>
      <c r="K8" s="73">
        <v>297</v>
      </c>
      <c r="L8" s="73">
        <v>293</v>
      </c>
      <c r="M8" s="73">
        <v>358</v>
      </c>
      <c r="N8" s="73">
        <v>320</v>
      </c>
      <c r="O8" s="73">
        <v>249</v>
      </c>
      <c r="P8" s="19">
        <f t="shared" si="1"/>
        <v>3513</v>
      </c>
      <c r="Q8" s="20">
        <f t="shared" si="0"/>
        <v>10.586427193828351</v>
      </c>
    </row>
    <row r="9" spans="1:19" ht="18.75" customHeight="1" x14ac:dyDescent="0.25">
      <c r="A9" s="29"/>
      <c r="B9" s="18">
        <v>5</v>
      </c>
      <c r="C9" s="65" t="s">
        <v>57</v>
      </c>
      <c r="D9" s="73">
        <v>287</v>
      </c>
      <c r="E9" s="73">
        <v>332</v>
      </c>
      <c r="F9" s="73">
        <v>386</v>
      </c>
      <c r="G9" s="73">
        <v>210</v>
      </c>
      <c r="H9" s="73">
        <v>300</v>
      </c>
      <c r="I9" s="73">
        <v>265</v>
      </c>
      <c r="J9" s="73">
        <v>261</v>
      </c>
      <c r="K9" s="73">
        <v>347</v>
      </c>
      <c r="L9" s="73">
        <v>236</v>
      </c>
      <c r="M9" s="73">
        <v>320</v>
      </c>
      <c r="N9" s="73">
        <v>285</v>
      </c>
      <c r="O9" s="73">
        <v>248</v>
      </c>
      <c r="P9" s="19">
        <f t="shared" si="1"/>
        <v>3477</v>
      </c>
      <c r="Q9" s="20">
        <f t="shared" si="0"/>
        <v>10.477941176470589</v>
      </c>
    </row>
    <row r="10" spans="1:19" ht="18.75" customHeight="1" x14ac:dyDescent="0.25">
      <c r="A10" s="29"/>
      <c r="B10" s="18">
        <v>6</v>
      </c>
      <c r="C10" s="65" t="s">
        <v>43</v>
      </c>
      <c r="D10" s="73">
        <v>94</v>
      </c>
      <c r="E10" s="73">
        <v>142</v>
      </c>
      <c r="F10" s="73">
        <v>189</v>
      </c>
      <c r="G10" s="73">
        <v>90</v>
      </c>
      <c r="H10" s="73">
        <v>138</v>
      </c>
      <c r="I10" s="73">
        <v>108</v>
      </c>
      <c r="J10" s="73">
        <v>166</v>
      </c>
      <c r="K10" s="73">
        <v>94</v>
      </c>
      <c r="L10" s="73">
        <v>152</v>
      </c>
      <c r="M10" s="73">
        <v>141</v>
      </c>
      <c r="N10" s="73">
        <v>156</v>
      </c>
      <c r="O10" s="73">
        <v>87</v>
      </c>
      <c r="P10" s="19">
        <f t="shared" si="1"/>
        <v>1557</v>
      </c>
      <c r="Q10" s="20">
        <f t="shared" si="0"/>
        <v>4.6920202507232407</v>
      </c>
    </row>
    <row r="11" spans="1:19" ht="18.75" customHeight="1" x14ac:dyDescent="0.25">
      <c r="A11" s="29"/>
      <c r="B11" s="18">
        <v>7</v>
      </c>
      <c r="C11" s="65" t="s">
        <v>62</v>
      </c>
      <c r="D11" s="73">
        <v>50</v>
      </c>
      <c r="E11" s="73">
        <v>44</v>
      </c>
      <c r="F11" s="73">
        <v>60</v>
      </c>
      <c r="G11" s="73">
        <v>77</v>
      </c>
      <c r="H11" s="73">
        <v>67</v>
      </c>
      <c r="I11" s="73">
        <v>30</v>
      </c>
      <c r="J11" s="73">
        <v>59</v>
      </c>
      <c r="K11" s="73">
        <v>82</v>
      </c>
      <c r="L11" s="73">
        <v>63</v>
      </c>
      <c r="M11" s="73">
        <v>69</v>
      </c>
      <c r="N11" s="73">
        <v>83</v>
      </c>
      <c r="O11" s="73">
        <v>129</v>
      </c>
      <c r="P11" s="19">
        <f t="shared" si="1"/>
        <v>813</v>
      </c>
      <c r="Q11" s="20">
        <f t="shared" si="0"/>
        <v>2.4499758919961425</v>
      </c>
    </row>
    <row r="12" spans="1:19" ht="18.75" customHeight="1" x14ac:dyDescent="0.25">
      <c r="A12" s="29"/>
      <c r="B12" s="18">
        <v>8</v>
      </c>
      <c r="C12" s="65" t="s">
        <v>29</v>
      </c>
      <c r="D12" s="73">
        <v>47</v>
      </c>
      <c r="E12" s="73">
        <v>46</v>
      </c>
      <c r="F12" s="73">
        <v>51</v>
      </c>
      <c r="G12" s="73">
        <v>42</v>
      </c>
      <c r="H12" s="73">
        <v>64</v>
      </c>
      <c r="I12" s="73">
        <v>38</v>
      </c>
      <c r="J12" s="73">
        <v>38</v>
      </c>
      <c r="K12" s="73">
        <v>52</v>
      </c>
      <c r="L12" s="73">
        <v>35</v>
      </c>
      <c r="M12" s="73">
        <v>58</v>
      </c>
      <c r="N12" s="73">
        <v>53</v>
      </c>
      <c r="O12" s="73">
        <v>33</v>
      </c>
      <c r="P12" s="19">
        <f>+SUM(D12:O12)</f>
        <v>557</v>
      </c>
      <c r="Q12" s="20">
        <f t="shared" si="0"/>
        <v>1.678519768563163</v>
      </c>
    </row>
    <row r="13" spans="1:19" ht="18.75" customHeight="1" x14ac:dyDescent="0.25">
      <c r="A13" s="29"/>
      <c r="B13" s="18">
        <v>9</v>
      </c>
      <c r="C13" s="65" t="s">
        <v>58</v>
      </c>
      <c r="D13" s="73">
        <v>9</v>
      </c>
      <c r="E13" s="73">
        <v>10</v>
      </c>
      <c r="F13" s="73">
        <v>5</v>
      </c>
      <c r="G13" s="73">
        <v>14</v>
      </c>
      <c r="H13" s="73">
        <v>4</v>
      </c>
      <c r="I13" s="73">
        <v>17</v>
      </c>
      <c r="J13" s="73">
        <v>12</v>
      </c>
      <c r="K13" s="73">
        <v>15</v>
      </c>
      <c r="L13" s="73">
        <v>8</v>
      </c>
      <c r="M13" s="73">
        <v>14</v>
      </c>
      <c r="N13" s="73">
        <v>12</v>
      </c>
      <c r="O13" s="73">
        <v>16</v>
      </c>
      <c r="P13" s="19">
        <f>+SUM(D13:O13)</f>
        <v>136</v>
      </c>
      <c r="Q13" s="20">
        <f t="shared" si="0"/>
        <v>0.4098360655737705</v>
      </c>
    </row>
    <row r="14" spans="1:19" ht="18.75" customHeight="1" x14ac:dyDescent="0.25">
      <c r="A14" s="29"/>
      <c r="B14" s="18">
        <v>10</v>
      </c>
      <c r="C14" s="65" t="s">
        <v>63</v>
      </c>
      <c r="D14" s="73">
        <v>6</v>
      </c>
      <c r="E14" s="73">
        <v>3</v>
      </c>
      <c r="F14" s="73">
        <v>10</v>
      </c>
      <c r="G14" s="73">
        <v>17</v>
      </c>
      <c r="H14" s="73">
        <v>8</v>
      </c>
      <c r="I14" s="73">
        <v>5</v>
      </c>
      <c r="J14" s="73">
        <v>3</v>
      </c>
      <c r="K14" s="73">
        <v>11</v>
      </c>
      <c r="L14" s="73">
        <v>8</v>
      </c>
      <c r="M14" s="73">
        <v>6</v>
      </c>
      <c r="N14" s="73">
        <f>8+3</f>
        <v>11</v>
      </c>
      <c r="O14" s="73">
        <v>7</v>
      </c>
      <c r="P14" s="19">
        <f>+SUM(D14:O14)</f>
        <v>95</v>
      </c>
      <c r="Q14" s="20">
        <f t="shared" si="0"/>
        <v>0.28628254580520729</v>
      </c>
    </row>
    <row r="15" spans="1:19" ht="18.75" customHeight="1" x14ac:dyDescent="0.25">
      <c r="A15" s="29"/>
      <c r="B15" s="131" t="s">
        <v>2</v>
      </c>
      <c r="C15" s="131"/>
      <c r="D15" s="21">
        <f t="shared" ref="D15:Q15" si="2">SUM(D5:D14)</f>
        <v>2709</v>
      </c>
      <c r="E15" s="21">
        <f t="shared" si="2"/>
        <v>2831</v>
      </c>
      <c r="F15" s="21">
        <f t="shared" si="2"/>
        <v>3166</v>
      </c>
      <c r="G15" s="21">
        <f t="shared" si="2"/>
        <v>2128</v>
      </c>
      <c r="H15" s="21">
        <f t="shared" si="2"/>
        <v>2923</v>
      </c>
      <c r="I15" s="21">
        <f t="shared" si="2"/>
        <v>2647</v>
      </c>
      <c r="J15" s="21">
        <f t="shared" si="2"/>
        <v>2513</v>
      </c>
      <c r="K15" s="21">
        <f t="shared" si="2"/>
        <v>2823</v>
      </c>
      <c r="L15" s="21">
        <f t="shared" si="2"/>
        <v>2695</v>
      </c>
      <c r="M15" s="21">
        <f t="shared" si="2"/>
        <v>3011</v>
      </c>
      <c r="N15" s="21">
        <f t="shared" si="2"/>
        <v>3063</v>
      </c>
      <c r="O15" s="21">
        <f t="shared" si="2"/>
        <v>2675</v>
      </c>
      <c r="P15" s="21">
        <f t="shared" si="2"/>
        <v>33184</v>
      </c>
      <c r="Q15" s="22">
        <f t="shared" si="2"/>
        <v>100.00000000000001</v>
      </c>
    </row>
    <row r="16" spans="1:19" customFormat="1" ht="12.75" customHeight="1" x14ac:dyDescent="0.25">
      <c r="A16" s="10"/>
      <c r="B16" s="126" t="s">
        <v>118</v>
      </c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0"/>
    </row>
    <row r="17" spans="1:19" customFormat="1" ht="12.75" customHeight="1" x14ac:dyDescent="0.25">
      <c r="A17" s="10"/>
      <c r="B17" s="113" t="s">
        <v>119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10"/>
    </row>
    <row r="18" spans="1:19" customFormat="1" ht="12.75" customHeight="1" x14ac:dyDescent="0.25">
      <c r="A18" s="10"/>
      <c r="B18" s="113" t="s">
        <v>116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10"/>
    </row>
    <row r="19" spans="1:19" customFormat="1" ht="12.75" customHeight="1" x14ac:dyDescent="0.25">
      <c r="B19" s="126" t="s">
        <v>53</v>
      </c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</row>
    <row r="20" spans="1:19" customFormat="1" ht="12.75" customHeight="1" x14ac:dyDescent="0.25">
      <c r="B20" s="126" t="s">
        <v>54</v>
      </c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</row>
    <row r="21" spans="1:19" customFormat="1" ht="12.75" customHeight="1" x14ac:dyDescent="0.25">
      <c r="B21" s="126" t="s">
        <v>55</v>
      </c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</row>
    <row r="22" spans="1:19" customFormat="1" ht="12.75" customHeight="1" x14ac:dyDescent="0.25">
      <c r="B22" s="126" t="s">
        <v>64</v>
      </c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</row>
    <row r="23" spans="1:19" customFormat="1" ht="12.75" customHeight="1" x14ac:dyDescent="0.25">
      <c r="B23" s="126" t="s">
        <v>120</v>
      </c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</row>
    <row r="24" spans="1:19" customFormat="1" ht="12.75" customHeight="1" x14ac:dyDescent="0.25">
      <c r="B24" s="126" t="s">
        <v>107</v>
      </c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</row>
    <row r="25" spans="1:19" customFormat="1" ht="13.15" customHeight="1" x14ac:dyDescent="0.25"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</row>
    <row r="26" spans="1:19" customFormat="1" ht="13.15" customHeight="1" x14ac:dyDescent="0.25"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</row>
    <row r="27" spans="1:19" customFormat="1" ht="13.15" customHeight="1" x14ac:dyDescent="0.25">
      <c r="B27" s="126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</row>
    <row r="28" spans="1:19" customFormat="1" ht="13.15" customHeight="1" x14ac:dyDescent="0.25"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</row>
    <row r="29" spans="1:19" customFormat="1" ht="13.15" customHeight="1" x14ac:dyDescent="0.25"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</row>
    <row r="30" spans="1:19" customFormat="1" ht="13.15" customHeight="1" x14ac:dyDescent="0.25"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</row>
    <row r="31" spans="1:19" customFormat="1" ht="13.15" customHeight="1" x14ac:dyDescent="0.25">
      <c r="B31" s="126"/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</row>
    <row r="32" spans="1:19" customFormat="1" ht="13.15" customHeight="1" x14ac:dyDescent="0.25">
      <c r="D32" s="34"/>
      <c r="E32" s="34"/>
      <c r="F32" s="34"/>
      <c r="G32" s="34"/>
      <c r="H32" s="9"/>
      <c r="I32" s="34"/>
      <c r="J32" s="34"/>
      <c r="K32" s="34"/>
      <c r="L32" s="34"/>
      <c r="M32" s="34"/>
      <c r="N32" s="34"/>
      <c r="O32" s="34"/>
      <c r="P32" s="34"/>
      <c r="Q32" s="9"/>
    </row>
    <row r="33" spans="2:17" customFormat="1" ht="13.15" customHeight="1" x14ac:dyDescent="0.25">
      <c r="D33" s="34"/>
      <c r="E33" s="34"/>
      <c r="F33" s="34"/>
      <c r="G33" s="34"/>
      <c r="H33" s="9"/>
      <c r="I33" s="34"/>
      <c r="J33" s="34"/>
      <c r="K33" s="34"/>
      <c r="L33" s="34"/>
      <c r="M33" s="34"/>
      <c r="N33" s="34"/>
      <c r="O33" s="34"/>
      <c r="P33" s="34"/>
      <c r="Q33" s="9"/>
    </row>
    <row r="34" spans="2:17" customFormat="1" ht="13.15" customHeight="1" x14ac:dyDescent="0.25">
      <c r="D34" s="34"/>
      <c r="E34" s="34"/>
      <c r="F34" s="34"/>
      <c r="G34" s="34"/>
      <c r="H34" s="9"/>
      <c r="I34" s="34"/>
      <c r="J34" s="34"/>
      <c r="K34" s="34"/>
      <c r="L34" s="34"/>
      <c r="M34" s="34"/>
      <c r="N34" s="34"/>
      <c r="O34" s="34"/>
      <c r="P34" s="34"/>
      <c r="Q34" s="9"/>
    </row>
    <row r="35" spans="2:17" ht="15" x14ac:dyDescent="0.25">
      <c r="B35"/>
      <c r="C35" s="65"/>
      <c r="D35" s="34"/>
      <c r="E35" s="34"/>
      <c r="F35" s="34"/>
      <c r="G35" s="34"/>
      <c r="I35" s="34"/>
      <c r="J35" s="34"/>
      <c r="K35" s="34"/>
      <c r="L35" s="34"/>
      <c r="M35" s="34"/>
      <c r="N35" s="34"/>
      <c r="O35" s="34"/>
      <c r="P35" s="34"/>
    </row>
    <row r="36" spans="2:17" ht="15" x14ac:dyDescent="0.25">
      <c r="B36"/>
      <c r="C36"/>
      <c r="D36" s="34"/>
      <c r="E36" s="34"/>
      <c r="F36" s="34"/>
      <c r="G36" s="34"/>
      <c r="I36" s="34"/>
      <c r="J36" s="34"/>
      <c r="K36" s="34"/>
      <c r="L36" s="34"/>
      <c r="M36" s="34"/>
      <c r="N36" s="34"/>
      <c r="O36" s="34"/>
      <c r="P36" s="34"/>
    </row>
    <row r="37" spans="2:17" ht="15" x14ac:dyDescent="0.25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</row>
    <row r="38" spans="2:17" ht="15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</row>
    <row r="39" spans="2:17" ht="15" x14ac:dyDescent="0.25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2:17" ht="15" x14ac:dyDescent="0.25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2:17" ht="15" x14ac:dyDescent="0.25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</row>
    <row r="42" spans="2:17" ht="15" x14ac:dyDescent="0.25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</row>
    <row r="43" spans="2:17" ht="15" x14ac:dyDescent="0.25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  <row r="44" spans="2:17" ht="15" x14ac:dyDescent="0.25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</sheetData>
  <mergeCells count="15">
    <mergeCell ref="B15:C15"/>
    <mergeCell ref="B20:Q20"/>
    <mergeCell ref="B21:Q21"/>
    <mergeCell ref="B30:Q30"/>
    <mergeCell ref="B16:R16"/>
    <mergeCell ref="B31:Q31"/>
    <mergeCell ref="B19:Q19"/>
    <mergeCell ref="B22:Q22"/>
    <mergeCell ref="B23:Q23"/>
    <mergeCell ref="B24:Q24"/>
    <mergeCell ref="B25:Q25"/>
    <mergeCell ref="B26:Q26"/>
    <mergeCell ref="B27:Q27"/>
    <mergeCell ref="B28:Q28"/>
    <mergeCell ref="B29:Q29"/>
  </mergeCells>
  <hyperlinks>
    <hyperlink ref="A1" location="Índice!A1" display="volver" xr:uid="{5E0A5E5D-F191-40B5-BE74-1DDF4F963A1D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BDC31-683B-4073-BB79-E13B6C6177FA}">
  <sheetPr codeName="Hoja9"/>
  <dimension ref="A1:AD74"/>
  <sheetViews>
    <sheetView showGridLines="0" tabSelected="1" zoomScale="85" zoomScaleNormal="85" workbookViewId="0">
      <selection activeCell="B2" sqref="B2"/>
    </sheetView>
  </sheetViews>
  <sheetFormatPr baseColWidth="10" defaultColWidth="11.42578125" defaultRowHeight="14.25" x14ac:dyDescent="0.2"/>
  <cols>
    <col min="1" max="1" width="6.42578125" style="52" customWidth="1"/>
    <col min="2" max="2" width="4.7109375" style="52" customWidth="1"/>
    <col min="3" max="3" width="44.28515625" style="52" customWidth="1"/>
    <col min="4" max="16" width="7.5703125" style="52" customWidth="1"/>
    <col min="17" max="17" width="7.85546875" style="52" bestFit="1" customWidth="1"/>
    <col min="18" max="29" width="23" style="52" bestFit="1" customWidth="1"/>
    <col min="30" max="30" width="12.7109375" style="52" bestFit="1" customWidth="1"/>
    <col min="31" max="16384" width="11.42578125" style="52"/>
  </cols>
  <sheetData>
    <row r="1" spans="1:30" ht="15" customHeight="1" x14ac:dyDescent="0.25">
      <c r="A1" s="112" t="s">
        <v>0</v>
      </c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</row>
    <row r="2" spans="1:30" ht="15" customHeight="1" x14ac:dyDescent="0.25">
      <c r="A2" s="37"/>
      <c r="B2" s="39" t="s">
        <v>114</v>
      </c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</row>
    <row r="3" spans="1:30" ht="15" customHeight="1" x14ac:dyDescent="0.25"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</row>
    <row r="4" spans="1:30" ht="24" customHeight="1" x14ac:dyDescent="0.25">
      <c r="B4" s="109" t="s">
        <v>105</v>
      </c>
      <c r="C4" s="41" t="s">
        <v>104</v>
      </c>
      <c r="D4" s="97" t="s">
        <v>67</v>
      </c>
      <c r="E4" s="97" t="s">
        <v>68</v>
      </c>
      <c r="F4" s="97" t="s">
        <v>69</v>
      </c>
      <c r="G4" s="97" t="s">
        <v>70</v>
      </c>
      <c r="H4" s="97" t="s">
        <v>71</v>
      </c>
      <c r="I4" s="97" t="s">
        <v>72</v>
      </c>
      <c r="J4" s="97" t="s">
        <v>73</v>
      </c>
      <c r="K4" s="97" t="s">
        <v>74</v>
      </c>
      <c r="L4" s="97" t="s">
        <v>75</v>
      </c>
      <c r="M4" s="97" t="s">
        <v>76</v>
      </c>
      <c r="N4" s="97" t="s">
        <v>77</v>
      </c>
      <c r="O4" s="97" t="s">
        <v>78</v>
      </c>
      <c r="P4" s="42" t="s">
        <v>2</v>
      </c>
      <c r="Q4" s="42" t="s">
        <v>3</v>
      </c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</row>
    <row r="5" spans="1:30" ht="18.75" customHeight="1" x14ac:dyDescent="0.25">
      <c r="A5" s="38"/>
      <c r="B5" s="95">
        <v>1</v>
      </c>
      <c r="C5" s="96" t="s">
        <v>79</v>
      </c>
      <c r="D5" s="73">
        <v>264</v>
      </c>
      <c r="E5" s="19">
        <v>279</v>
      </c>
      <c r="F5" s="19">
        <v>336</v>
      </c>
      <c r="G5" s="19">
        <v>189</v>
      </c>
      <c r="H5" s="19">
        <v>203</v>
      </c>
      <c r="I5" s="19">
        <v>270</v>
      </c>
      <c r="J5" s="19">
        <v>259</v>
      </c>
      <c r="K5" s="19">
        <v>274</v>
      </c>
      <c r="L5" s="19">
        <v>268</v>
      </c>
      <c r="M5" s="19">
        <v>349</v>
      </c>
      <c r="N5" s="19">
        <v>374</v>
      </c>
      <c r="O5" s="19">
        <v>280</v>
      </c>
      <c r="P5" s="73">
        <f>SUM(D5:O5)</f>
        <v>3345</v>
      </c>
      <c r="Q5" s="74">
        <f t="shared" ref="Q5:Q24" si="0">P5/$P$25*100</f>
        <v>33.594456161494421</v>
      </c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</row>
    <row r="6" spans="1:30" ht="18.75" customHeight="1" x14ac:dyDescent="0.25">
      <c r="A6" s="38"/>
      <c r="B6" s="94">
        <v>2</v>
      </c>
      <c r="C6" s="76" t="s">
        <v>80</v>
      </c>
      <c r="D6" s="19">
        <v>65</v>
      </c>
      <c r="E6" s="19">
        <v>76</v>
      </c>
      <c r="F6" s="19">
        <v>74</v>
      </c>
      <c r="G6" s="19">
        <v>68</v>
      </c>
      <c r="H6" s="19">
        <v>93</v>
      </c>
      <c r="I6" s="19">
        <v>81</v>
      </c>
      <c r="J6" s="19">
        <v>81</v>
      </c>
      <c r="K6" s="19">
        <v>93</v>
      </c>
      <c r="L6" s="19">
        <v>47</v>
      </c>
      <c r="M6" s="19">
        <v>74</v>
      </c>
      <c r="N6" s="19">
        <v>110</v>
      </c>
      <c r="O6" s="19">
        <v>66</v>
      </c>
      <c r="P6" s="73">
        <f t="shared" ref="P6:P22" si="1">SUM(D6:O6)</f>
        <v>928</v>
      </c>
      <c r="Q6" s="74">
        <f t="shared" si="0"/>
        <v>9.320076328211309</v>
      </c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</row>
    <row r="7" spans="1:30" ht="18.75" customHeight="1" x14ac:dyDescent="0.25">
      <c r="A7" s="38"/>
      <c r="B7" s="94">
        <v>3</v>
      </c>
      <c r="C7" s="76" t="s">
        <v>30</v>
      </c>
      <c r="D7" s="19">
        <v>78</v>
      </c>
      <c r="E7" s="19">
        <v>67</v>
      </c>
      <c r="F7" s="19">
        <v>83</v>
      </c>
      <c r="G7" s="19">
        <v>62</v>
      </c>
      <c r="H7" s="19">
        <v>77</v>
      </c>
      <c r="I7" s="19">
        <v>49</v>
      </c>
      <c r="J7" s="19">
        <v>70</v>
      </c>
      <c r="K7" s="19">
        <v>71</v>
      </c>
      <c r="L7" s="19">
        <v>62</v>
      </c>
      <c r="M7" s="19">
        <v>59</v>
      </c>
      <c r="N7" s="19">
        <v>47</v>
      </c>
      <c r="O7" s="19">
        <v>52</v>
      </c>
      <c r="P7" s="19">
        <f t="shared" si="1"/>
        <v>777</v>
      </c>
      <c r="Q7" s="47">
        <f t="shared" si="0"/>
        <v>7.8035552877372698</v>
      </c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</row>
    <row r="8" spans="1:30" ht="18.75" customHeight="1" x14ac:dyDescent="0.25">
      <c r="A8" s="38"/>
      <c r="B8" s="94">
        <v>4</v>
      </c>
      <c r="C8" s="76" t="s">
        <v>35</v>
      </c>
      <c r="D8" s="19">
        <v>62</v>
      </c>
      <c r="E8" s="19">
        <v>48</v>
      </c>
      <c r="F8" s="19">
        <v>79</v>
      </c>
      <c r="G8" s="19">
        <v>32</v>
      </c>
      <c r="H8" s="19">
        <v>68</v>
      </c>
      <c r="I8" s="19">
        <v>40</v>
      </c>
      <c r="J8" s="19">
        <v>40</v>
      </c>
      <c r="K8" s="19">
        <v>37</v>
      </c>
      <c r="L8" s="19">
        <v>98</v>
      </c>
      <c r="M8" s="19">
        <v>54</v>
      </c>
      <c r="N8" s="19">
        <v>44</v>
      </c>
      <c r="O8" s="19">
        <v>76</v>
      </c>
      <c r="P8" s="19">
        <f t="shared" si="1"/>
        <v>678</v>
      </c>
      <c r="Q8" s="47">
        <f t="shared" si="0"/>
        <v>6.8092799035854172</v>
      </c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</row>
    <row r="9" spans="1:30" ht="18.75" customHeight="1" x14ac:dyDescent="0.25">
      <c r="A9" s="38"/>
      <c r="B9" s="94">
        <v>5</v>
      </c>
      <c r="C9" s="76" t="s">
        <v>82</v>
      </c>
      <c r="D9" s="19">
        <v>22</v>
      </c>
      <c r="E9" s="19">
        <v>32</v>
      </c>
      <c r="F9" s="19">
        <v>50</v>
      </c>
      <c r="G9" s="19">
        <v>34</v>
      </c>
      <c r="H9" s="19">
        <v>41</v>
      </c>
      <c r="I9" s="19">
        <v>30</v>
      </c>
      <c r="J9" s="19">
        <v>28</v>
      </c>
      <c r="K9" s="19">
        <v>37</v>
      </c>
      <c r="L9" s="19">
        <v>42</v>
      </c>
      <c r="M9" s="19">
        <v>54</v>
      </c>
      <c r="N9" s="19">
        <v>29</v>
      </c>
      <c r="O9" s="19">
        <v>22</v>
      </c>
      <c r="P9" s="19">
        <f t="shared" si="1"/>
        <v>421</v>
      </c>
      <c r="Q9" s="47">
        <f t="shared" si="0"/>
        <v>4.2281811790700008</v>
      </c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ht="18.75" customHeight="1" x14ac:dyDescent="0.25">
      <c r="A10" s="38"/>
      <c r="B10" s="94">
        <v>6</v>
      </c>
      <c r="C10" s="76" t="s">
        <v>81</v>
      </c>
      <c r="D10" s="19">
        <v>30</v>
      </c>
      <c r="E10" s="19">
        <v>21</v>
      </c>
      <c r="F10" s="19">
        <v>42</v>
      </c>
      <c r="G10" s="19">
        <v>20</v>
      </c>
      <c r="H10" s="19">
        <v>30</v>
      </c>
      <c r="I10" s="19">
        <v>34</v>
      </c>
      <c r="J10" s="19">
        <v>22</v>
      </c>
      <c r="K10" s="19">
        <v>27</v>
      </c>
      <c r="L10" s="19">
        <v>38</v>
      </c>
      <c r="M10" s="19">
        <v>39</v>
      </c>
      <c r="N10" s="19">
        <v>40</v>
      </c>
      <c r="O10" s="19">
        <v>48</v>
      </c>
      <c r="P10" s="19">
        <f t="shared" si="1"/>
        <v>391</v>
      </c>
      <c r="Q10" s="47">
        <f t="shared" si="0"/>
        <v>3.926885608114894</v>
      </c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ht="18.75" customHeight="1" x14ac:dyDescent="0.25">
      <c r="A11" s="38"/>
      <c r="B11" s="94">
        <v>7</v>
      </c>
      <c r="C11" s="76" t="s">
        <v>83</v>
      </c>
      <c r="D11" s="19">
        <v>42</v>
      </c>
      <c r="E11" s="19">
        <v>27</v>
      </c>
      <c r="F11" s="19">
        <v>31</v>
      </c>
      <c r="G11" s="19">
        <v>25</v>
      </c>
      <c r="H11" s="19">
        <v>29</v>
      </c>
      <c r="I11" s="19">
        <v>32</v>
      </c>
      <c r="J11" s="19">
        <v>32</v>
      </c>
      <c r="K11" s="19">
        <v>46</v>
      </c>
      <c r="L11" s="19">
        <v>31</v>
      </c>
      <c r="M11" s="19">
        <v>27</v>
      </c>
      <c r="N11" s="19">
        <v>31</v>
      </c>
      <c r="O11" s="19">
        <v>14</v>
      </c>
      <c r="P11" s="19">
        <f t="shared" si="1"/>
        <v>367</v>
      </c>
      <c r="Q11" s="47">
        <f t="shared" si="0"/>
        <v>3.6858491513508085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ht="18.75" customHeight="1" x14ac:dyDescent="0.25">
      <c r="A12" s="38"/>
      <c r="B12" s="94">
        <v>8</v>
      </c>
      <c r="C12" s="76" t="s">
        <v>32</v>
      </c>
      <c r="D12" s="19">
        <v>16</v>
      </c>
      <c r="E12" s="19">
        <v>39</v>
      </c>
      <c r="F12" s="19">
        <v>32</v>
      </c>
      <c r="G12" s="19">
        <v>20</v>
      </c>
      <c r="H12" s="19">
        <v>32</v>
      </c>
      <c r="I12" s="19">
        <v>47</v>
      </c>
      <c r="J12" s="19">
        <v>16</v>
      </c>
      <c r="K12" s="19">
        <v>30</v>
      </c>
      <c r="L12" s="19">
        <v>21</v>
      </c>
      <c r="M12" s="19">
        <v>21</v>
      </c>
      <c r="N12" s="19">
        <v>37</v>
      </c>
      <c r="O12" s="19">
        <v>38</v>
      </c>
      <c r="P12" s="19">
        <f t="shared" si="1"/>
        <v>349</v>
      </c>
      <c r="Q12" s="47">
        <f t="shared" si="0"/>
        <v>3.5050718087777439</v>
      </c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ht="18.75" customHeight="1" x14ac:dyDescent="0.25">
      <c r="A13" s="38"/>
      <c r="B13" s="94">
        <v>9</v>
      </c>
      <c r="C13" s="76" t="s">
        <v>37</v>
      </c>
      <c r="D13" s="19">
        <v>25</v>
      </c>
      <c r="E13" s="19">
        <v>31</v>
      </c>
      <c r="F13" s="19">
        <v>36</v>
      </c>
      <c r="G13" s="19">
        <v>14</v>
      </c>
      <c r="H13" s="19">
        <v>25</v>
      </c>
      <c r="I13" s="19">
        <v>30</v>
      </c>
      <c r="J13" s="19">
        <v>30</v>
      </c>
      <c r="K13" s="19">
        <v>29</v>
      </c>
      <c r="L13" s="19">
        <v>22</v>
      </c>
      <c r="M13" s="19">
        <v>22</v>
      </c>
      <c r="N13" s="19">
        <v>30</v>
      </c>
      <c r="O13" s="19">
        <v>19</v>
      </c>
      <c r="P13" s="19">
        <f t="shared" si="1"/>
        <v>313</v>
      </c>
      <c r="Q13" s="47">
        <f t="shared" si="0"/>
        <v>3.1435171236316157</v>
      </c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ht="18.75" customHeight="1" x14ac:dyDescent="0.25">
      <c r="A14" s="38"/>
      <c r="B14" s="94">
        <v>10</v>
      </c>
      <c r="C14" s="76" t="s">
        <v>31</v>
      </c>
      <c r="D14" s="19">
        <v>37</v>
      </c>
      <c r="E14" s="19">
        <v>36</v>
      </c>
      <c r="F14" s="19">
        <v>24</v>
      </c>
      <c r="G14" s="19">
        <v>31</v>
      </c>
      <c r="H14" s="19">
        <v>34</v>
      </c>
      <c r="I14" s="19">
        <v>30</v>
      </c>
      <c r="J14" s="19">
        <v>18</v>
      </c>
      <c r="K14" s="19">
        <v>27</v>
      </c>
      <c r="L14" s="19">
        <v>15</v>
      </c>
      <c r="M14" s="19">
        <v>19</v>
      </c>
      <c r="N14" s="19">
        <v>18</v>
      </c>
      <c r="O14" s="19">
        <v>16</v>
      </c>
      <c r="P14" s="19">
        <f t="shared" si="1"/>
        <v>305</v>
      </c>
      <c r="Q14" s="47">
        <f t="shared" si="0"/>
        <v>3.0631716380435874</v>
      </c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</row>
    <row r="15" spans="1:30" ht="18.75" customHeight="1" x14ac:dyDescent="0.25">
      <c r="A15" s="38"/>
      <c r="B15" s="94">
        <v>11</v>
      </c>
      <c r="C15" s="76" t="s">
        <v>84</v>
      </c>
      <c r="D15" s="19">
        <v>25</v>
      </c>
      <c r="E15" s="19">
        <v>19</v>
      </c>
      <c r="F15" s="19">
        <v>30</v>
      </c>
      <c r="G15" s="19">
        <v>15</v>
      </c>
      <c r="H15" s="19">
        <v>21</v>
      </c>
      <c r="I15" s="19">
        <v>28</v>
      </c>
      <c r="J15" s="19">
        <v>22</v>
      </c>
      <c r="K15" s="19">
        <v>13</v>
      </c>
      <c r="L15" s="19">
        <v>16</v>
      </c>
      <c r="M15" s="19">
        <v>25</v>
      </c>
      <c r="N15" s="19">
        <v>26</v>
      </c>
      <c r="O15" s="19">
        <v>21</v>
      </c>
      <c r="P15" s="19">
        <f t="shared" si="1"/>
        <v>261</v>
      </c>
      <c r="Q15" s="47">
        <f t="shared" si="0"/>
        <v>2.6212714673094304</v>
      </c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</row>
    <row r="16" spans="1:30" ht="18.75" customHeight="1" x14ac:dyDescent="0.25">
      <c r="A16" s="38"/>
      <c r="B16" s="94">
        <v>12</v>
      </c>
      <c r="C16" s="76" t="s">
        <v>36</v>
      </c>
      <c r="D16" s="19">
        <v>12</v>
      </c>
      <c r="E16" s="19">
        <v>40</v>
      </c>
      <c r="F16" s="19">
        <v>24</v>
      </c>
      <c r="G16" s="19">
        <v>20</v>
      </c>
      <c r="H16" s="19">
        <v>26</v>
      </c>
      <c r="I16" s="19">
        <v>28</v>
      </c>
      <c r="J16" s="19">
        <v>14</v>
      </c>
      <c r="K16" s="19">
        <v>30</v>
      </c>
      <c r="L16" s="19">
        <v>26</v>
      </c>
      <c r="M16" s="19">
        <v>8</v>
      </c>
      <c r="N16" s="19">
        <v>17</v>
      </c>
      <c r="O16" s="19">
        <v>16</v>
      </c>
      <c r="P16" s="19">
        <f t="shared" si="1"/>
        <v>261</v>
      </c>
      <c r="Q16" s="47">
        <f t="shared" si="0"/>
        <v>2.6212714673094304</v>
      </c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</row>
    <row r="17" spans="1:30" ht="18.75" customHeight="1" x14ac:dyDescent="0.25">
      <c r="A17" s="38"/>
      <c r="B17" s="94">
        <v>13</v>
      </c>
      <c r="C17" s="76" t="s">
        <v>33</v>
      </c>
      <c r="D17" s="19">
        <v>19</v>
      </c>
      <c r="E17" s="19">
        <v>31</v>
      </c>
      <c r="F17" s="19">
        <v>17</v>
      </c>
      <c r="G17" s="19">
        <v>7</v>
      </c>
      <c r="H17" s="19">
        <v>29</v>
      </c>
      <c r="I17" s="19">
        <v>16</v>
      </c>
      <c r="J17" s="19">
        <v>18</v>
      </c>
      <c r="K17" s="19">
        <v>27</v>
      </c>
      <c r="L17" s="19">
        <v>6</v>
      </c>
      <c r="M17" s="19">
        <v>34</v>
      </c>
      <c r="N17" s="19">
        <v>13</v>
      </c>
      <c r="O17" s="19">
        <v>18</v>
      </c>
      <c r="P17" s="19">
        <f t="shared" si="1"/>
        <v>235</v>
      </c>
      <c r="Q17" s="47">
        <f t="shared" si="0"/>
        <v>2.3601486391483379</v>
      </c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</row>
    <row r="18" spans="1:30" ht="27.95" customHeight="1" x14ac:dyDescent="0.25">
      <c r="A18" s="38"/>
      <c r="B18" s="94">
        <v>14</v>
      </c>
      <c r="C18" s="76" t="s">
        <v>42</v>
      </c>
      <c r="D18" s="19">
        <v>10</v>
      </c>
      <c r="E18" s="19">
        <v>17</v>
      </c>
      <c r="F18" s="19">
        <v>4</v>
      </c>
      <c r="G18" s="19">
        <v>11</v>
      </c>
      <c r="H18" s="19">
        <v>20</v>
      </c>
      <c r="I18" s="19">
        <v>33</v>
      </c>
      <c r="J18" s="19">
        <v>18</v>
      </c>
      <c r="K18" s="19">
        <v>12</v>
      </c>
      <c r="L18" s="19">
        <v>11</v>
      </c>
      <c r="M18" s="19">
        <v>23</v>
      </c>
      <c r="N18" s="19">
        <v>23</v>
      </c>
      <c r="O18" s="19">
        <v>12</v>
      </c>
      <c r="P18" s="19">
        <f t="shared" si="1"/>
        <v>194</v>
      </c>
      <c r="Q18" s="47">
        <f t="shared" si="0"/>
        <v>1.9483780255096919</v>
      </c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</row>
    <row r="19" spans="1:30" ht="18.75" customHeight="1" x14ac:dyDescent="0.25">
      <c r="A19" s="38"/>
      <c r="B19" s="94">
        <v>15</v>
      </c>
      <c r="C19" s="76" t="s">
        <v>86</v>
      </c>
      <c r="D19" s="19">
        <v>22</v>
      </c>
      <c r="E19" s="19">
        <v>14</v>
      </c>
      <c r="F19" s="19">
        <v>6</v>
      </c>
      <c r="G19" s="19">
        <v>9</v>
      </c>
      <c r="H19" s="19">
        <v>3</v>
      </c>
      <c r="I19" s="19">
        <v>6</v>
      </c>
      <c r="J19" s="19">
        <v>21</v>
      </c>
      <c r="K19" s="19">
        <v>13</v>
      </c>
      <c r="L19" s="19">
        <v>8</v>
      </c>
      <c r="M19" s="19">
        <v>9</v>
      </c>
      <c r="N19" s="19">
        <v>15</v>
      </c>
      <c r="O19" s="19">
        <v>20</v>
      </c>
      <c r="P19" s="19">
        <f t="shared" si="1"/>
        <v>146</v>
      </c>
      <c r="Q19" s="47">
        <f t="shared" si="0"/>
        <v>1.4663051119815207</v>
      </c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</row>
    <row r="20" spans="1:30" ht="18.75" customHeight="1" x14ac:dyDescent="0.25">
      <c r="A20" s="38"/>
      <c r="B20" s="94">
        <v>16</v>
      </c>
      <c r="C20" s="76" t="s">
        <v>38</v>
      </c>
      <c r="D20" s="19">
        <v>8</v>
      </c>
      <c r="E20" s="19">
        <v>7</v>
      </c>
      <c r="F20" s="19">
        <v>11</v>
      </c>
      <c r="G20" s="19">
        <v>12</v>
      </c>
      <c r="H20" s="19">
        <v>20</v>
      </c>
      <c r="I20" s="19">
        <v>5</v>
      </c>
      <c r="J20" s="19">
        <v>6</v>
      </c>
      <c r="K20" s="19">
        <v>10</v>
      </c>
      <c r="L20" s="19">
        <v>14</v>
      </c>
      <c r="M20" s="19">
        <v>6</v>
      </c>
      <c r="N20" s="19">
        <v>18</v>
      </c>
      <c r="O20" s="19">
        <v>11</v>
      </c>
      <c r="P20" s="19">
        <f t="shared" si="1"/>
        <v>128</v>
      </c>
      <c r="Q20" s="47">
        <f t="shared" si="0"/>
        <v>1.2855277694084564</v>
      </c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</row>
    <row r="21" spans="1:30" ht="18.75" customHeight="1" x14ac:dyDescent="0.25">
      <c r="A21" s="38"/>
      <c r="B21" s="94">
        <v>17</v>
      </c>
      <c r="C21" s="76" t="s">
        <v>85</v>
      </c>
      <c r="D21" s="19">
        <v>37</v>
      </c>
      <c r="E21" s="19">
        <v>16</v>
      </c>
      <c r="F21" s="19">
        <v>11</v>
      </c>
      <c r="G21" s="19">
        <v>2</v>
      </c>
      <c r="H21" s="19">
        <v>6</v>
      </c>
      <c r="I21" s="19">
        <v>5</v>
      </c>
      <c r="J21" s="19">
        <v>6</v>
      </c>
      <c r="K21" s="19">
        <v>1</v>
      </c>
      <c r="L21" s="19">
        <v>2</v>
      </c>
      <c r="M21" s="19">
        <v>8</v>
      </c>
      <c r="N21" s="19">
        <v>5</v>
      </c>
      <c r="O21" s="19">
        <v>2</v>
      </c>
      <c r="P21" s="19">
        <f t="shared" si="1"/>
        <v>101</v>
      </c>
      <c r="Q21" s="47">
        <f t="shared" si="0"/>
        <v>1.01436175554886</v>
      </c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</row>
    <row r="22" spans="1:30" ht="18.75" customHeight="1" x14ac:dyDescent="0.25">
      <c r="A22" s="38"/>
      <c r="B22" s="94">
        <v>18</v>
      </c>
      <c r="C22" s="76" t="s">
        <v>91</v>
      </c>
      <c r="D22" s="19">
        <v>6</v>
      </c>
      <c r="E22" s="19">
        <v>5</v>
      </c>
      <c r="F22" s="19">
        <v>11</v>
      </c>
      <c r="G22" s="19">
        <v>4</v>
      </c>
      <c r="H22" s="19">
        <v>4</v>
      </c>
      <c r="I22" s="19">
        <v>5</v>
      </c>
      <c r="J22" s="19">
        <v>11</v>
      </c>
      <c r="K22" s="19">
        <v>14</v>
      </c>
      <c r="L22" s="19">
        <v>6</v>
      </c>
      <c r="M22" s="19">
        <v>5</v>
      </c>
      <c r="N22" s="19">
        <v>11</v>
      </c>
      <c r="O22" s="19">
        <v>13</v>
      </c>
      <c r="P22" s="19">
        <f t="shared" si="1"/>
        <v>95</v>
      </c>
      <c r="Q22" s="47">
        <f t="shared" si="0"/>
        <v>0.95410264135783884</v>
      </c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</row>
    <row r="23" spans="1:30" ht="18.75" customHeight="1" x14ac:dyDescent="0.25">
      <c r="A23" s="38"/>
      <c r="B23" s="94">
        <v>19</v>
      </c>
      <c r="C23" s="76" t="s">
        <v>89</v>
      </c>
      <c r="D23" s="19">
        <v>11</v>
      </c>
      <c r="E23" s="19">
        <v>11</v>
      </c>
      <c r="F23" s="19">
        <v>10</v>
      </c>
      <c r="G23" s="19">
        <v>6</v>
      </c>
      <c r="H23" s="19">
        <v>11</v>
      </c>
      <c r="I23" s="19">
        <v>6</v>
      </c>
      <c r="J23" s="19">
        <v>10</v>
      </c>
      <c r="K23" s="19">
        <v>7</v>
      </c>
      <c r="L23" s="19">
        <v>8</v>
      </c>
      <c r="M23" s="19">
        <v>3</v>
      </c>
      <c r="N23" s="19">
        <v>6</v>
      </c>
      <c r="O23" s="19">
        <v>6</v>
      </c>
      <c r="P23" s="19">
        <f>SUM(D23:O23)</f>
        <v>95</v>
      </c>
      <c r="Q23" s="47">
        <f t="shared" si="0"/>
        <v>0.95410264135783884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</row>
    <row r="24" spans="1:30" ht="18.75" customHeight="1" x14ac:dyDescent="0.25">
      <c r="A24" s="50"/>
      <c r="B24" s="94">
        <v>20</v>
      </c>
      <c r="C24" s="76" t="s">
        <v>41</v>
      </c>
      <c r="D24" s="19">
        <v>42</v>
      </c>
      <c r="E24" s="19">
        <v>59</v>
      </c>
      <c r="F24" s="19">
        <v>37</v>
      </c>
      <c r="G24" s="19">
        <v>52</v>
      </c>
      <c r="H24" s="19">
        <v>65</v>
      </c>
      <c r="I24" s="19">
        <v>39</v>
      </c>
      <c r="J24" s="19">
        <v>37</v>
      </c>
      <c r="K24" s="19">
        <v>56</v>
      </c>
      <c r="L24" s="19">
        <v>46</v>
      </c>
      <c r="M24" s="19">
        <v>45</v>
      </c>
      <c r="N24" s="19">
        <v>39</v>
      </c>
      <c r="O24" s="19">
        <v>50</v>
      </c>
      <c r="P24" s="19">
        <f>SUM(D24:O24)</f>
        <v>567</v>
      </c>
      <c r="Q24" s="47">
        <f t="shared" si="0"/>
        <v>5.6944862910515219</v>
      </c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</row>
    <row r="25" spans="1:30" ht="18.75" customHeight="1" x14ac:dyDescent="0.25">
      <c r="B25" s="132" t="s">
        <v>2</v>
      </c>
      <c r="C25" s="132"/>
      <c r="D25" s="55">
        <f t="shared" ref="D25:Q25" si="2">SUM(D5:D24)</f>
        <v>833</v>
      </c>
      <c r="E25" s="55">
        <f t="shared" si="2"/>
        <v>875</v>
      </c>
      <c r="F25" s="55">
        <f t="shared" si="2"/>
        <v>948</v>
      </c>
      <c r="G25" s="55">
        <f t="shared" si="2"/>
        <v>633</v>
      </c>
      <c r="H25" s="55">
        <f t="shared" si="2"/>
        <v>837</v>
      </c>
      <c r="I25" s="55">
        <f t="shared" si="2"/>
        <v>814</v>
      </c>
      <c r="J25" s="55">
        <f t="shared" si="2"/>
        <v>759</v>
      </c>
      <c r="K25" s="55">
        <f t="shared" si="2"/>
        <v>854</v>
      </c>
      <c r="L25" s="55">
        <f t="shared" si="2"/>
        <v>787</v>
      </c>
      <c r="M25" s="55">
        <f t="shared" si="2"/>
        <v>884</v>
      </c>
      <c r="N25" s="55">
        <f t="shared" si="2"/>
        <v>933</v>
      </c>
      <c r="O25" s="55">
        <f t="shared" si="2"/>
        <v>800</v>
      </c>
      <c r="P25" s="55">
        <f t="shared" si="2"/>
        <v>9957</v>
      </c>
      <c r="Q25" s="75">
        <f t="shared" si="2"/>
        <v>99.999999999999972</v>
      </c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</row>
    <row r="26" spans="1:30" customFormat="1" ht="12.75" customHeight="1" x14ac:dyDescent="0.25">
      <c r="A26" s="10"/>
      <c r="B26" s="126" t="s">
        <v>118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0"/>
    </row>
    <row r="27" spans="1:30" customFormat="1" ht="12.75" customHeight="1" x14ac:dyDescent="0.25">
      <c r="A27" s="10"/>
      <c r="B27" s="113" t="s">
        <v>117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10"/>
    </row>
    <row r="28" spans="1:30" customFormat="1" ht="12.75" customHeight="1" x14ac:dyDescent="0.25">
      <c r="A28" s="10"/>
      <c r="B28" s="113" t="s">
        <v>116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10"/>
    </row>
    <row r="29" spans="1:30" customFormat="1" ht="12" customHeight="1" x14ac:dyDescent="0.25">
      <c r="B29" s="126" t="s">
        <v>4</v>
      </c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</row>
    <row r="30" spans="1:30" customFormat="1" ht="12" customHeight="1" x14ac:dyDescent="0.25">
      <c r="B30" s="60" t="s">
        <v>92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30" customFormat="1" ht="12" customHeight="1" x14ac:dyDescent="0.25">
      <c r="B31" s="126" t="s">
        <v>120</v>
      </c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</row>
    <row r="32" spans="1:30" ht="12" customHeight="1" x14ac:dyDescent="0.25">
      <c r="B32" s="126" t="s">
        <v>107</v>
      </c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</row>
    <row r="33" spans="2:30" ht="15" x14ac:dyDescent="0.25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</row>
    <row r="34" spans="2:30" ht="15" x14ac:dyDescent="0.25">
      <c r="B34" s="38"/>
      <c r="C34" s="38"/>
      <c r="D34" s="38"/>
      <c r="E34" s="38"/>
      <c r="F34" s="38"/>
      <c r="I34" s="38"/>
      <c r="J34" s="38"/>
      <c r="K34" s="38"/>
      <c r="L34" s="38"/>
      <c r="M34" s="38"/>
      <c r="N34" s="38"/>
      <c r="O34" s="38"/>
      <c r="P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</row>
    <row r="35" spans="2:30" ht="15" x14ac:dyDescent="0.25">
      <c r="B35" s="38"/>
      <c r="C35" s="38"/>
      <c r="D35" s="38"/>
      <c r="E35" s="38"/>
      <c r="F35" s="38"/>
      <c r="I35" s="38"/>
      <c r="J35" s="38"/>
      <c r="K35" s="38"/>
      <c r="L35" s="38"/>
      <c r="M35" s="38"/>
      <c r="N35" s="38"/>
      <c r="O35" s="38"/>
      <c r="P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</row>
    <row r="36" spans="2:30" ht="15" x14ac:dyDescent="0.25">
      <c r="B36" s="38"/>
      <c r="C36" s="38"/>
      <c r="D36" s="38"/>
      <c r="E36" s="38"/>
      <c r="F36" s="38"/>
      <c r="I36" s="38"/>
      <c r="J36" s="38"/>
      <c r="K36" s="38"/>
      <c r="L36" s="38"/>
      <c r="M36" s="38"/>
      <c r="N36" s="38"/>
      <c r="O36" s="38"/>
      <c r="P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</row>
    <row r="37" spans="2:30" ht="15" x14ac:dyDescent="0.25">
      <c r="B37" s="38"/>
      <c r="C37" s="38"/>
      <c r="D37" s="38"/>
      <c r="E37" s="38"/>
      <c r="F37" s="38"/>
      <c r="I37" s="38"/>
      <c r="J37" s="38"/>
      <c r="K37" s="38"/>
      <c r="L37" s="38"/>
      <c r="M37" s="38"/>
      <c r="N37" s="38"/>
      <c r="O37" s="38"/>
      <c r="P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</row>
    <row r="38" spans="2:30" ht="15" x14ac:dyDescent="0.25">
      <c r="B38" s="38"/>
      <c r="C38" s="38"/>
      <c r="D38" s="38"/>
      <c r="E38" s="38"/>
      <c r="F38" s="38"/>
      <c r="I38" s="38"/>
      <c r="J38" s="38"/>
      <c r="K38" s="38"/>
      <c r="L38" s="38"/>
      <c r="M38" s="38"/>
      <c r="N38" s="38"/>
      <c r="O38" s="38"/>
      <c r="P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</row>
    <row r="39" spans="2:30" ht="15" x14ac:dyDescent="0.25">
      <c r="B39" s="38"/>
      <c r="C39" s="38"/>
      <c r="D39" s="38"/>
      <c r="E39" s="38"/>
      <c r="F39" s="38"/>
      <c r="I39" s="38"/>
      <c r="J39" s="38"/>
      <c r="K39" s="38"/>
      <c r="L39" s="38"/>
      <c r="M39" s="38"/>
      <c r="N39" s="38"/>
      <c r="O39" s="38"/>
      <c r="P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</row>
    <row r="40" spans="2:30" ht="15" x14ac:dyDescent="0.25">
      <c r="B40" s="38"/>
      <c r="C40" s="38"/>
      <c r="D40" s="38"/>
      <c r="E40" s="38"/>
      <c r="F40" s="38"/>
      <c r="I40" s="38"/>
      <c r="J40" s="38"/>
      <c r="K40" s="38"/>
      <c r="L40" s="38"/>
      <c r="M40" s="38"/>
      <c r="N40" s="38"/>
      <c r="O40" s="38"/>
      <c r="P40" s="38"/>
      <c r="Q40" s="54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</row>
    <row r="41" spans="2:30" ht="15" x14ac:dyDescent="0.25">
      <c r="B41" s="38"/>
      <c r="C41" s="38"/>
      <c r="D41" s="38"/>
      <c r="E41" s="38"/>
      <c r="F41" s="38"/>
      <c r="I41" s="38"/>
      <c r="J41" s="38"/>
      <c r="K41" s="38"/>
      <c r="L41" s="38"/>
      <c r="M41" s="38"/>
      <c r="N41" s="38"/>
      <c r="O41" s="38"/>
      <c r="P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</row>
    <row r="42" spans="2:30" ht="15" x14ac:dyDescent="0.25">
      <c r="B42" s="38"/>
      <c r="C42" s="38"/>
      <c r="D42" s="38"/>
      <c r="E42" s="38"/>
      <c r="F42" s="38"/>
      <c r="I42" s="38"/>
      <c r="J42" s="38"/>
      <c r="K42" s="38"/>
      <c r="L42" s="38"/>
      <c r="M42" s="38"/>
      <c r="N42" s="38"/>
      <c r="O42" s="38"/>
      <c r="P42" s="38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</row>
    <row r="43" spans="2:30" ht="15" x14ac:dyDescent="0.25">
      <c r="B43" s="38"/>
      <c r="C43" s="38"/>
      <c r="D43" s="38"/>
      <c r="E43" s="38"/>
      <c r="F43" s="38"/>
      <c r="I43" s="38"/>
      <c r="J43" s="38"/>
      <c r="K43" s="38"/>
      <c r="L43" s="38"/>
      <c r="M43" s="38"/>
      <c r="N43" s="38"/>
      <c r="O43" s="38"/>
      <c r="P43" s="38"/>
      <c r="R43" s="5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</row>
    <row r="44" spans="2:30" ht="15" x14ac:dyDescent="0.25">
      <c r="B44" s="38"/>
      <c r="C44" s="38"/>
      <c r="D44" s="38"/>
      <c r="E44" s="38"/>
      <c r="F44" s="38"/>
      <c r="I44" s="38"/>
      <c r="J44" s="38"/>
      <c r="K44" s="38"/>
      <c r="L44" s="38"/>
      <c r="M44" s="38"/>
      <c r="N44" s="38"/>
      <c r="O44" s="38"/>
      <c r="P44" s="38"/>
      <c r="R44" s="5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</row>
    <row r="45" spans="2:30" ht="15" x14ac:dyDescent="0.25">
      <c r="B45" s="38"/>
      <c r="C45" s="38"/>
      <c r="D45" s="38"/>
      <c r="E45" s="38"/>
      <c r="F45" s="38"/>
      <c r="I45" s="38"/>
      <c r="J45" s="38"/>
      <c r="K45" s="38"/>
      <c r="L45" s="38"/>
      <c r="M45" s="38"/>
      <c r="N45" s="38"/>
      <c r="O45" s="38"/>
      <c r="P45" s="38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</row>
    <row r="46" spans="2:30" ht="15" x14ac:dyDescent="0.25">
      <c r="B46" s="38"/>
      <c r="C46" s="38"/>
      <c r="D46" s="38"/>
      <c r="E46" s="38"/>
      <c r="F46" s="38"/>
      <c r="I46" s="38"/>
      <c r="J46" s="38"/>
      <c r="K46" s="38"/>
      <c r="L46" s="38"/>
      <c r="M46" s="38"/>
      <c r="N46" s="38"/>
      <c r="O46" s="38"/>
      <c r="P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</row>
    <row r="47" spans="2:30" ht="15" x14ac:dyDescent="0.25">
      <c r="B47" s="38"/>
      <c r="C47" s="38"/>
      <c r="D47" s="38"/>
      <c r="E47" s="38"/>
      <c r="F47" s="38"/>
      <c r="I47" s="38"/>
      <c r="J47" s="38"/>
      <c r="K47" s="38"/>
      <c r="L47" s="38"/>
      <c r="M47" s="38"/>
      <c r="N47" s="38"/>
      <c r="O47" s="38"/>
      <c r="P47" s="38"/>
    </row>
    <row r="48" spans="2:30" ht="15" x14ac:dyDescent="0.25">
      <c r="B48" s="38"/>
      <c r="C48" s="38"/>
      <c r="D48" s="38"/>
      <c r="E48" s="38"/>
      <c r="F48" s="38"/>
      <c r="I48" s="38"/>
      <c r="J48" s="38"/>
      <c r="K48" s="38"/>
      <c r="L48" s="38"/>
      <c r="M48" s="38"/>
      <c r="N48" s="38"/>
      <c r="O48" s="38"/>
      <c r="P48" s="38"/>
    </row>
    <row r="49" spans="2:16" ht="15" x14ac:dyDescent="0.25">
      <c r="B49" s="38"/>
      <c r="C49" s="38"/>
      <c r="D49" s="38"/>
      <c r="E49" s="38"/>
      <c r="F49" s="38"/>
      <c r="I49" s="38"/>
      <c r="J49" s="38"/>
      <c r="K49" s="38"/>
      <c r="L49" s="38"/>
      <c r="M49" s="38"/>
      <c r="N49" s="38"/>
      <c r="O49" s="38"/>
      <c r="P49" s="38"/>
    </row>
    <row r="50" spans="2:16" ht="15" x14ac:dyDescent="0.25">
      <c r="B50" s="38"/>
      <c r="C50" s="38"/>
      <c r="D50" s="38"/>
      <c r="E50" s="38"/>
      <c r="F50" s="38"/>
      <c r="I50" s="38"/>
      <c r="J50" s="38"/>
      <c r="K50" s="38"/>
      <c r="L50" s="38"/>
      <c r="M50" s="38"/>
      <c r="N50" s="38"/>
      <c r="O50" s="38"/>
      <c r="P50" s="38"/>
    </row>
    <row r="51" spans="2:16" ht="15" x14ac:dyDescent="0.25">
      <c r="B51" s="38"/>
      <c r="C51" s="38"/>
      <c r="D51" s="38"/>
      <c r="E51" s="38"/>
      <c r="F51" s="38"/>
      <c r="I51" s="38"/>
      <c r="J51" s="38"/>
      <c r="K51" s="38"/>
      <c r="L51" s="38"/>
      <c r="M51" s="38"/>
      <c r="N51" s="38"/>
      <c r="O51" s="38"/>
      <c r="P51" s="38"/>
    </row>
    <row r="52" spans="2:16" ht="15" x14ac:dyDescent="0.25">
      <c r="B52" s="38"/>
      <c r="C52" s="38"/>
      <c r="D52" s="38"/>
      <c r="E52" s="38"/>
      <c r="F52" s="38"/>
      <c r="I52" s="38"/>
      <c r="J52" s="38"/>
      <c r="K52" s="38"/>
      <c r="L52" s="38"/>
      <c r="M52" s="38"/>
      <c r="N52" s="38"/>
      <c r="O52" s="38"/>
      <c r="P52" s="38"/>
    </row>
    <row r="53" spans="2:16" ht="15" x14ac:dyDescent="0.25">
      <c r="B53" s="38"/>
      <c r="C53" s="38"/>
      <c r="D53" s="38"/>
      <c r="E53" s="38"/>
      <c r="F53" s="38"/>
      <c r="I53" s="38"/>
      <c r="J53" s="38"/>
      <c r="K53" s="38"/>
      <c r="L53" s="38"/>
      <c r="M53" s="38"/>
      <c r="N53" s="38"/>
      <c r="O53" s="38"/>
      <c r="P53" s="38"/>
    </row>
    <row r="54" spans="2:16" ht="15" x14ac:dyDescent="0.25">
      <c r="B54" s="38"/>
      <c r="C54" s="38"/>
      <c r="D54" s="38"/>
      <c r="E54" s="38"/>
      <c r="F54" s="38"/>
      <c r="I54" s="38"/>
      <c r="J54" s="38"/>
      <c r="K54" s="38"/>
      <c r="L54" s="38"/>
      <c r="M54" s="38"/>
      <c r="N54" s="38"/>
      <c r="O54" s="38"/>
      <c r="P54" s="38"/>
    </row>
    <row r="55" spans="2:16" ht="15" x14ac:dyDescent="0.25">
      <c r="B55" s="38"/>
      <c r="C55" s="38"/>
      <c r="D55" s="38"/>
      <c r="E55" s="38"/>
      <c r="F55" s="38"/>
      <c r="I55" s="38"/>
      <c r="J55" s="38"/>
      <c r="K55" s="38"/>
      <c r="L55" s="38"/>
      <c r="M55" s="38"/>
      <c r="N55" s="38"/>
      <c r="O55" s="38"/>
      <c r="P55" s="38"/>
    </row>
    <row r="56" spans="2:16" ht="15" x14ac:dyDescent="0.25">
      <c r="B56" s="38"/>
      <c r="C56" s="38"/>
      <c r="D56" s="38"/>
      <c r="E56" s="38"/>
      <c r="F56" s="38"/>
      <c r="I56" s="38"/>
      <c r="J56" s="38"/>
      <c r="K56" s="38"/>
      <c r="L56" s="38"/>
      <c r="M56" s="38"/>
      <c r="N56" s="38"/>
      <c r="O56" s="38"/>
      <c r="P56" s="38"/>
    </row>
    <row r="57" spans="2:16" ht="15" x14ac:dyDescent="0.25">
      <c r="B57" s="38"/>
      <c r="C57" s="38"/>
      <c r="D57" s="38"/>
      <c r="E57" s="38"/>
      <c r="F57" s="38"/>
      <c r="I57" s="38"/>
      <c r="J57" s="38"/>
      <c r="K57" s="38"/>
      <c r="L57" s="38"/>
      <c r="M57" s="38"/>
      <c r="N57" s="38"/>
      <c r="O57" s="38"/>
      <c r="P57" s="38"/>
    </row>
    <row r="58" spans="2:16" ht="15" x14ac:dyDescent="0.25">
      <c r="B58" s="38"/>
      <c r="C58" s="38"/>
      <c r="D58" s="38"/>
      <c r="E58" s="38"/>
      <c r="F58" s="38"/>
      <c r="I58" s="38"/>
      <c r="J58" s="38"/>
      <c r="K58" s="38"/>
      <c r="L58" s="38"/>
      <c r="M58" s="38"/>
      <c r="N58" s="38"/>
      <c r="O58" s="38"/>
      <c r="P58" s="38"/>
    </row>
    <row r="59" spans="2:16" ht="15" x14ac:dyDescent="0.25">
      <c r="B59" s="38"/>
      <c r="C59" s="38"/>
      <c r="D59" s="38"/>
      <c r="E59" s="38"/>
      <c r="F59" s="38"/>
      <c r="I59" s="38"/>
      <c r="J59" s="38"/>
      <c r="K59" s="38"/>
      <c r="L59" s="38"/>
      <c r="M59" s="38"/>
      <c r="N59" s="38"/>
      <c r="O59" s="38"/>
      <c r="P59" s="38"/>
    </row>
    <row r="60" spans="2:16" ht="15" x14ac:dyDescent="0.25">
      <c r="B60" s="38"/>
      <c r="C60" s="38"/>
      <c r="D60" s="38"/>
      <c r="E60" s="38"/>
      <c r="F60" s="38"/>
      <c r="I60" s="38"/>
      <c r="J60" s="38"/>
      <c r="K60" s="38"/>
      <c r="L60" s="38"/>
      <c r="M60" s="38"/>
      <c r="N60" s="38"/>
      <c r="O60" s="38"/>
      <c r="P60" s="38"/>
    </row>
    <row r="61" spans="2:16" ht="15" x14ac:dyDescent="0.25">
      <c r="B61" s="38"/>
      <c r="C61" s="38"/>
      <c r="D61" s="38"/>
      <c r="E61" s="38"/>
      <c r="F61" s="38"/>
      <c r="I61" s="38"/>
      <c r="J61" s="38"/>
      <c r="K61" s="38"/>
      <c r="L61" s="38"/>
      <c r="M61" s="38"/>
      <c r="N61" s="38"/>
      <c r="O61" s="38"/>
      <c r="P61" s="38"/>
    </row>
    <row r="62" spans="2:16" ht="15" x14ac:dyDescent="0.25">
      <c r="B62" s="38"/>
      <c r="C62" s="38"/>
      <c r="D62" s="38"/>
      <c r="E62" s="38"/>
      <c r="F62" s="38"/>
      <c r="I62" s="38"/>
      <c r="J62" s="38"/>
      <c r="K62" s="38"/>
      <c r="L62" s="38"/>
      <c r="M62" s="38"/>
      <c r="N62" s="38"/>
      <c r="O62" s="38"/>
      <c r="P62" s="38"/>
    </row>
    <row r="63" spans="2:16" ht="15" x14ac:dyDescent="0.25">
      <c r="B63" s="38"/>
      <c r="C63" s="38"/>
      <c r="D63" s="38"/>
      <c r="E63" s="38"/>
      <c r="F63" s="38"/>
      <c r="I63" s="38"/>
      <c r="J63" s="38"/>
      <c r="K63" s="38"/>
      <c r="L63" s="38"/>
      <c r="M63" s="38"/>
      <c r="N63" s="38"/>
      <c r="O63" s="38"/>
      <c r="P63" s="38"/>
    </row>
    <row r="64" spans="2:16" ht="15" x14ac:dyDescent="0.25">
      <c r="B64" s="38"/>
      <c r="C64" s="38"/>
      <c r="D64" s="38"/>
      <c r="E64" s="38"/>
      <c r="F64" s="38"/>
      <c r="I64" s="38"/>
      <c r="J64" s="38"/>
      <c r="K64" s="38"/>
      <c r="L64" s="38"/>
      <c r="M64" s="38"/>
      <c r="N64" s="38"/>
      <c r="O64" s="38"/>
      <c r="P64" s="38"/>
    </row>
    <row r="65" spans="2:16" ht="15" x14ac:dyDescent="0.25">
      <c r="B65" s="38"/>
      <c r="C65" s="38"/>
      <c r="D65" s="38"/>
      <c r="E65" s="38"/>
      <c r="F65" s="38"/>
      <c r="I65" s="38"/>
      <c r="J65" s="38"/>
      <c r="K65" s="38"/>
      <c r="L65" s="38"/>
      <c r="M65" s="38"/>
      <c r="N65" s="38"/>
      <c r="O65" s="38"/>
      <c r="P65" s="38"/>
    </row>
    <row r="66" spans="2:16" ht="15" x14ac:dyDescent="0.25">
      <c r="B66" s="38"/>
      <c r="C66" s="38"/>
      <c r="D66" s="38"/>
      <c r="E66" s="38"/>
      <c r="F66" s="38"/>
      <c r="I66" s="38"/>
      <c r="J66" s="38"/>
      <c r="K66" s="38"/>
      <c r="L66" s="38"/>
      <c r="M66" s="38"/>
      <c r="N66" s="38"/>
      <c r="O66" s="38"/>
      <c r="P66" s="38"/>
    </row>
    <row r="67" spans="2:16" ht="15" x14ac:dyDescent="0.25">
      <c r="B67" s="38"/>
      <c r="C67" s="38"/>
      <c r="D67" s="38"/>
      <c r="E67" s="38"/>
      <c r="F67" s="38"/>
      <c r="I67" s="38"/>
      <c r="J67" s="38"/>
      <c r="K67" s="38"/>
      <c r="L67" s="38"/>
      <c r="M67" s="38"/>
      <c r="N67" s="38"/>
      <c r="O67" s="38"/>
      <c r="P67" s="38"/>
    </row>
    <row r="68" spans="2:16" ht="15" x14ac:dyDescent="0.25">
      <c r="B68" s="38"/>
      <c r="C68" s="38"/>
      <c r="D68" s="38"/>
      <c r="E68" s="38"/>
      <c r="F68" s="38"/>
      <c r="I68" s="38"/>
      <c r="J68" s="38"/>
      <c r="K68" s="38"/>
      <c r="L68" s="38"/>
      <c r="M68" s="38"/>
      <c r="N68" s="38"/>
      <c r="O68" s="38"/>
      <c r="P68" s="38"/>
    </row>
    <row r="69" spans="2:16" ht="15" x14ac:dyDescent="0.25"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</row>
    <row r="70" spans="2:16" ht="15" x14ac:dyDescent="0.25"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</row>
    <row r="71" spans="2:16" ht="15" x14ac:dyDescent="0.25"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</row>
    <row r="72" spans="2:16" ht="15" x14ac:dyDescent="0.25"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</row>
    <row r="73" spans="2:16" ht="15" x14ac:dyDescent="0.25"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</row>
    <row r="74" spans="2:16" ht="15" x14ac:dyDescent="0.25"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</row>
  </sheetData>
  <mergeCells count="5">
    <mergeCell ref="B32:Q32"/>
    <mergeCell ref="B31:Q31"/>
    <mergeCell ref="B25:C25"/>
    <mergeCell ref="B29:Q29"/>
    <mergeCell ref="B26:R26"/>
  </mergeCells>
  <hyperlinks>
    <hyperlink ref="A1" location="Índice!A1" display="volver" xr:uid="{CB375FC1-482B-4480-BC17-04DF3F81841A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Índice</vt:lpstr>
      <vt:lpstr>2.1 </vt:lpstr>
      <vt:lpstr>2.2</vt:lpstr>
      <vt:lpstr>2.3</vt:lpstr>
      <vt:lpstr>2.4 </vt:lpstr>
      <vt:lpstr>2.5</vt:lpstr>
      <vt:lpstr>2.6</vt:lpstr>
      <vt:lpstr>2.7</vt:lpstr>
      <vt:lpstr>2.8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Tahina Diaz Huayta</dc:creator>
  <cp:lastModifiedBy>OEE Apoyo 2</cp:lastModifiedBy>
  <dcterms:created xsi:type="dcterms:W3CDTF">2019-03-22T17:16:03Z</dcterms:created>
  <dcterms:modified xsi:type="dcterms:W3CDTF">2024-08-15T22:21:57Z</dcterms:modified>
</cp:coreProperties>
</file>