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24226"/>
  <xr:revisionPtr revIDLastSave="0" documentId="13_ncr:1_{A6661883-7BEB-4A64-8D9B-EE7C8CB69F4B}" xr6:coauthVersionLast="47" xr6:coauthVersionMax="47" xr10:uidLastSave="{00000000-0000-0000-0000-000000000000}"/>
  <bookViews>
    <workbookView xWindow="-120" yWindow="-120" windowWidth="29040" windowHeight="15840" tabRatio="829" xr2:uid="{00000000-000D-0000-FFFF-FFFF00000000}"/>
  </bookViews>
  <sheets>
    <sheet name="Indice" sheetId="24" r:id="rId1"/>
    <sheet name="19.1" sheetId="17" r:id="rId2"/>
    <sheet name="19.2" sheetId="21" r:id="rId3"/>
    <sheet name="19.3" sheetId="22" r:id="rId4"/>
    <sheet name="19.4" sheetId="23" r:id="rId5"/>
    <sheet name="19.5" sheetId="20" r:id="rId6"/>
  </sheets>
  <definedNames>
    <definedName name="_xlnm.Print_Area" localSheetId="1">'19.1'!$A$1:$GV$16</definedName>
    <definedName name="_xlnm.Print_Area" localSheetId="2">'19.2'!$A$1:$GV$16</definedName>
    <definedName name="_xlnm.Print_Area" localSheetId="5">'19.5'!$A$1:$GF$14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5" i="22" l="1"/>
  <c r="F15" i="22"/>
  <c r="F25" i="22" s="1"/>
  <c r="G15" i="22"/>
  <c r="H15" i="22"/>
  <c r="I15" i="22"/>
  <c r="J15" i="22"/>
  <c r="K15" i="22"/>
  <c r="L15" i="22"/>
  <c r="M15" i="22"/>
  <c r="N15" i="22"/>
  <c r="O15" i="22"/>
  <c r="P15" i="22"/>
  <c r="E15" i="22"/>
  <c r="E25" i="22" s="1"/>
  <c r="Q7" i="22"/>
  <c r="Q6" i="22"/>
  <c r="Q8" i="22"/>
  <c r="Q9" i="22"/>
  <c r="Q10" i="22"/>
  <c r="Q11" i="22"/>
  <c r="Q12" i="22"/>
  <c r="Q13" i="22"/>
  <c r="Q14" i="22"/>
  <c r="F14" i="20"/>
  <c r="G14" i="20"/>
  <c r="H14" i="20"/>
  <c r="I14" i="20"/>
  <c r="J14" i="20"/>
  <c r="K14" i="20"/>
  <c r="L14" i="20"/>
  <c r="M14" i="20"/>
  <c r="N14" i="20"/>
  <c r="O14" i="20"/>
  <c r="P14" i="20"/>
  <c r="Q14" i="20"/>
  <c r="E14" i="20"/>
  <c r="E18" i="23"/>
  <c r="E11" i="23"/>
  <c r="E17" i="23"/>
  <c r="Q17" i="23"/>
  <c r="Q16" i="23"/>
  <c r="Q15" i="23"/>
  <c r="Q14" i="23"/>
  <c r="Q13" i="23"/>
  <c r="Q12" i="23"/>
  <c r="Q6" i="23"/>
  <c r="Q7" i="23"/>
  <c r="Q8" i="23"/>
  <c r="Q9" i="23"/>
  <c r="Q10" i="23"/>
  <c r="Q5" i="23"/>
  <c r="F11" i="23"/>
  <c r="G11" i="23"/>
  <c r="H11" i="23"/>
  <c r="I11" i="23"/>
  <c r="J11" i="23"/>
  <c r="K11" i="23"/>
  <c r="L11" i="23"/>
  <c r="M11" i="23"/>
  <c r="N11" i="23"/>
  <c r="O11" i="23"/>
  <c r="P11" i="23"/>
  <c r="Q16" i="22"/>
  <c r="Q18" i="22"/>
  <c r="Q22" i="22"/>
  <c r="Q20" i="22"/>
  <c r="Q21" i="22"/>
  <c r="Q17" i="22"/>
  <c r="Q23" i="22"/>
  <c r="Q19" i="22"/>
  <c r="E24" i="22"/>
  <c r="F24" i="22"/>
  <c r="G24" i="22"/>
  <c r="H24" i="22"/>
  <c r="I24" i="22"/>
  <c r="J24" i="22"/>
  <c r="K24" i="22"/>
  <c r="L24" i="22"/>
  <c r="M24" i="22"/>
  <c r="N24" i="22"/>
  <c r="O24" i="22"/>
  <c r="P24" i="22"/>
  <c r="Q15" i="22" l="1"/>
  <c r="Q8" i="21"/>
  <c r="Q5" i="21"/>
  <c r="Q13" i="20"/>
  <c r="B2" i="21" l="1"/>
  <c r="F9" i="20"/>
  <c r="G9" i="20"/>
  <c r="H9" i="20"/>
  <c r="I9" i="20"/>
  <c r="J9" i="20"/>
  <c r="K9" i="20"/>
  <c r="L9" i="20"/>
  <c r="M9" i="20"/>
  <c r="N9" i="20"/>
  <c r="O9" i="20"/>
  <c r="P9" i="20"/>
  <c r="Q8" i="20"/>
  <c r="E9" i="20"/>
  <c r="Q11" i="20"/>
  <c r="Q10" i="20"/>
  <c r="Q6" i="20"/>
  <c r="Q7" i="20"/>
  <c r="Q5" i="20"/>
  <c r="F12" i="20"/>
  <c r="G12" i="20"/>
  <c r="H12" i="20"/>
  <c r="I12" i="20"/>
  <c r="J12" i="20"/>
  <c r="K12" i="20"/>
  <c r="L12" i="20"/>
  <c r="M12" i="20"/>
  <c r="N12" i="20"/>
  <c r="O12" i="20"/>
  <c r="P12" i="20"/>
  <c r="F17" i="23"/>
  <c r="G17" i="23"/>
  <c r="H17" i="23"/>
  <c r="I17" i="23"/>
  <c r="J17" i="23"/>
  <c r="K17" i="23"/>
  <c r="L17" i="23"/>
  <c r="M17" i="23"/>
  <c r="N17" i="23"/>
  <c r="O17" i="23"/>
  <c r="P17" i="23"/>
  <c r="N25" i="22"/>
  <c r="Q12" i="20" l="1"/>
  <c r="Q9" i="20"/>
  <c r="K25" i="22"/>
  <c r="O18" i="23"/>
  <c r="K18" i="23"/>
  <c r="G18" i="23"/>
  <c r="M18" i="23"/>
  <c r="I18" i="23"/>
  <c r="P18" i="23"/>
  <c r="L18" i="23"/>
  <c r="H18" i="23"/>
  <c r="N18" i="23"/>
  <c r="J18" i="23"/>
  <c r="F18" i="23"/>
  <c r="Q11" i="23"/>
  <c r="Q24" i="22"/>
  <c r="G25" i="22"/>
  <c r="H25" i="22"/>
  <c r="I25" i="22"/>
  <c r="J25" i="22"/>
  <c r="L25" i="22"/>
  <c r="M25" i="22"/>
  <c r="O25" i="22"/>
  <c r="P25" i="22"/>
  <c r="F10" i="21"/>
  <c r="G10" i="21"/>
  <c r="H10" i="21"/>
  <c r="I10" i="21"/>
  <c r="J10" i="21"/>
  <c r="K10" i="21"/>
  <c r="L10" i="21"/>
  <c r="M10" i="21"/>
  <c r="N10" i="21"/>
  <c r="O10" i="21"/>
  <c r="P10" i="21"/>
  <c r="E10" i="21"/>
  <c r="F7" i="21"/>
  <c r="F11" i="21" s="1"/>
  <c r="G7" i="21"/>
  <c r="G11" i="21" s="1"/>
  <c r="H7" i="21"/>
  <c r="I7" i="21"/>
  <c r="J7" i="21"/>
  <c r="K7" i="21"/>
  <c r="K11" i="21" s="1"/>
  <c r="L7" i="21"/>
  <c r="L11" i="21" s="1"/>
  <c r="M7" i="21"/>
  <c r="M11" i="21" s="1"/>
  <c r="N7" i="21"/>
  <c r="O7" i="21"/>
  <c r="P7" i="21"/>
  <c r="Q9" i="21"/>
  <c r="Q6" i="21"/>
  <c r="Q8" i="17"/>
  <c r="Q9" i="17"/>
  <c r="F10" i="17"/>
  <c r="G10" i="17"/>
  <c r="H10" i="17"/>
  <c r="I10" i="17"/>
  <c r="J10" i="17"/>
  <c r="K10" i="17"/>
  <c r="L10" i="17"/>
  <c r="M10" i="17"/>
  <c r="N10" i="17"/>
  <c r="O10" i="17"/>
  <c r="P10" i="17"/>
  <c r="Q5" i="17"/>
  <c r="Q6" i="17"/>
  <c r="F7" i="17"/>
  <c r="G7" i="17"/>
  <c r="H7" i="17"/>
  <c r="I7" i="17"/>
  <c r="J7" i="17"/>
  <c r="K7" i="17"/>
  <c r="L7" i="17"/>
  <c r="M7" i="17"/>
  <c r="N7" i="17"/>
  <c r="O7" i="17"/>
  <c r="P7" i="17"/>
  <c r="P11" i="17" s="1"/>
  <c r="B2" i="20"/>
  <c r="B2" i="23"/>
  <c r="B2" i="22"/>
  <c r="B2" i="17"/>
  <c r="O11" i="21" l="1"/>
  <c r="P11" i="21"/>
  <c r="N11" i="21"/>
  <c r="J11" i="17"/>
  <c r="I11" i="21"/>
  <c r="J11" i="21"/>
  <c r="H11" i="21"/>
  <c r="R8" i="20"/>
  <c r="Q18" i="23"/>
  <c r="R9" i="23" s="1"/>
  <c r="N11" i="17"/>
  <c r="L11" i="17"/>
  <c r="O11" i="17"/>
  <c r="K11" i="17"/>
  <c r="G11" i="17"/>
  <c r="M11" i="17"/>
  <c r="I11" i="17"/>
  <c r="F11" i="17"/>
  <c r="Q7" i="21"/>
  <c r="H11" i="17"/>
  <c r="Q25" i="22"/>
  <c r="E7" i="21"/>
  <c r="E11" i="21" s="1"/>
  <c r="E10" i="17"/>
  <c r="R15" i="22" l="1"/>
  <c r="R14" i="22"/>
  <c r="R11" i="22"/>
  <c r="R5" i="22"/>
  <c r="R20" i="22"/>
  <c r="R22" i="22"/>
  <c r="R24" i="22"/>
  <c r="R21" i="22"/>
  <c r="R23" i="22"/>
  <c r="R17" i="22"/>
  <c r="R18" i="22"/>
  <c r="R19" i="22"/>
  <c r="R13" i="23"/>
  <c r="R12" i="23"/>
  <c r="R17" i="23"/>
  <c r="R7" i="22"/>
  <c r="R12" i="22"/>
  <c r="R8" i="22"/>
  <c r="R13" i="22"/>
  <c r="R9" i="22"/>
  <c r="R6" i="22"/>
  <c r="R10" i="22"/>
  <c r="R6" i="23"/>
  <c r="R7" i="23"/>
  <c r="R8" i="23"/>
  <c r="R16" i="23"/>
  <c r="R10" i="23"/>
  <c r="R5" i="23"/>
  <c r="R14" i="23"/>
  <c r="R15" i="23"/>
  <c r="R11" i="23"/>
  <c r="R16" i="22"/>
  <c r="Q10" i="21"/>
  <c r="Q11" i="21" s="1"/>
  <c r="R5" i="21" s="1"/>
  <c r="Q10" i="17"/>
  <c r="R18" i="23" l="1"/>
  <c r="R25" i="22"/>
  <c r="R10" i="21"/>
  <c r="R9" i="21" l="1"/>
  <c r="R8" i="21"/>
  <c r="R6" i="21"/>
  <c r="R7" i="21"/>
  <c r="R11" i="21" s="1"/>
  <c r="E7" i="17"/>
  <c r="E11" i="17" s="1"/>
  <c r="E12" i="20"/>
  <c r="Q7" i="17" l="1"/>
  <c r="Q11" i="17" l="1"/>
  <c r="R7" i="17" s="1"/>
  <c r="R11" i="17" l="1"/>
  <c r="R10" i="17"/>
  <c r="R8" i="17"/>
  <c r="R9" i="17"/>
  <c r="R6" i="17"/>
  <c r="R5" i="17"/>
  <c r="R6" i="20"/>
  <c r="R5" i="20"/>
  <c r="R7" i="20"/>
  <c r="R9" i="20" l="1"/>
  <c r="R14" i="20" s="1"/>
  <c r="R12" i="20"/>
  <c r="R13" i="20"/>
  <c r="R10" i="20"/>
  <c r="R11" i="20" l="1"/>
</calcChain>
</file>

<file path=xl/sharedStrings.xml><?xml version="1.0" encoding="utf-8"?>
<sst xmlns="http://schemas.openxmlformats.org/spreadsheetml/2006/main" count="178" uniqueCount="62">
  <si>
    <t>%</t>
  </si>
  <si>
    <t>Materia</t>
  </si>
  <si>
    <t>Órgano resolutivo</t>
  </si>
  <si>
    <t>Protección al consumidor</t>
  </si>
  <si>
    <t>Competencia desleal</t>
  </si>
  <si>
    <t>DSD</t>
  </si>
  <si>
    <t>DDA</t>
  </si>
  <si>
    <t>DIN</t>
  </si>
  <si>
    <t>CCD</t>
  </si>
  <si>
    <t>Propiedad intelectual</t>
  </si>
  <si>
    <t>CPC</t>
  </si>
  <si>
    <t xml:space="preserve">Total </t>
  </si>
  <si>
    <t>OPS</t>
  </si>
  <si>
    <t>Oficinas regionales</t>
  </si>
  <si>
    <t>Área o sede encargada</t>
  </si>
  <si>
    <t>DFI</t>
  </si>
  <si>
    <t>Total</t>
  </si>
  <si>
    <t>Actividad económica</t>
  </si>
  <si>
    <t>Enseñanza</t>
  </si>
  <si>
    <t>Actividades financieras y de seguros</t>
  </si>
  <si>
    <t>Transporte</t>
  </si>
  <si>
    <t>Nota: Esta clasificación de actividades corresponde a la base de datos de la Dirección de Fiscalización del Indecopi, y no necesariamente es equivalente a la clasificación reportada por otras áreas.</t>
  </si>
  <si>
    <t>Advertencia</t>
  </si>
  <si>
    <t>Archivo</t>
  </si>
  <si>
    <t>Orientativa</t>
  </si>
  <si>
    <t>Procedimiento Administrativo Sancionador</t>
  </si>
  <si>
    <t>Recomendación</t>
  </si>
  <si>
    <t>ACTIVIDADES DE SUPERVISIÓN</t>
  </si>
  <si>
    <t>Actividades de alojamiento, restaurantes y agencias de viajes</t>
  </si>
  <si>
    <t>Actividades profesionales, científicas y técnicas</t>
  </si>
  <si>
    <t>Telecomunicaciones</t>
  </si>
  <si>
    <t>SPI</t>
  </si>
  <si>
    <t>Actividades inmobiliarias y de construcción</t>
  </si>
  <si>
    <t>Derivación</t>
  </si>
  <si>
    <t>Volver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</si>
  <si>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</si>
  <si>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</si>
  <si>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</si>
  <si>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</si>
  <si>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</si>
  <si>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</si>
  <si>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</si>
  <si>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</si>
  <si>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</si>
  <si>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</si>
  <si>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</si>
  <si>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</si>
  <si>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t>Salud</t>
  </si>
  <si>
    <t>Comercio e industria</t>
  </si>
  <si>
    <t>Otros</t>
  </si>
  <si>
    <t>Medida Correctiva</t>
  </si>
  <si>
    <t>Subtotal</t>
  </si>
  <si>
    <t>19. DIRECCIÓN DE FISCALIZACIÓN Y OFICINAS REGIONALES</t>
  </si>
  <si>
    <t>n.°</t>
  </si>
  <si>
    <t>19.1  DFI y ORI: SUPERVISIONES INICIADAS, SEGÚN MATERIA Y ÁREA O SEDE ENCARGADA, ENERO-DICIEMBRE 2023</t>
  </si>
  <si>
    <t>19.2  DFI y ORI: SUPERVISIONES CONCLUIDAS, SEGÚN MATERIA Y ÁREA O SEDE ENCARGADA, ENERO-DICIEMBRE 2023</t>
  </si>
  <si>
    <t>19.3  DFI y ORI: SUPERVISIONES CONCLUIDAS, SEGÚN MATERIA Y ACTIVIDAD ECONÓMICA, ENERO-DICIEMBRE 2023</t>
  </si>
  <si>
    <t>19.4  DFI y ORI: SUPERVISIONES CONCLUIDAS, SEGÚN MATERIA Y RECOMENDACIÓN, ENERO-DICIEMBRE 2023</t>
  </si>
  <si>
    <t>19.5  DFI: INSPECCIONES REALIZADAS POR LA DFI, SEGÚN MATERIA Y ÓRGANO RESOLUTIVO SOLICITANTE, ENERO-DICIEMBRE 2023</t>
  </si>
  <si>
    <t>Fuente: Dirección de Fizcalización y Dirección de Atención al Ciudadano y Gestión de Oficinas Regionales</t>
  </si>
  <si>
    <t>Elaboración: Oficina de Estudios Económicos</t>
  </si>
  <si>
    <t>Fuente: Dirección de Fizcalización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</si>
</sst>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64" formatCode="_ * #,##0_ ;_ * \-#,##0_ ;_ * &quot;-&quot;_ ;_ @_ "/>
    <numFmt numFmtId="165" formatCode="_ &quot;S/.&quot;\ * #,##0.00_ ;_ &quot;S/.&quot;\ * \-#,##0.00_ ;_ &quot;S/.&quot;\ * &quot;-&quot;??_ ;_ @_ "/>
    <numFmt numFmtId="166" formatCode="_ * #,##0.00_ ;_ * \-#,##0.00_ ;_ * &quot;-&quot;??_ ;_ @_ "/>
    <numFmt numFmtId="167" formatCode="_ * #,##0.00_ ;_ * \-#,##0.00_ ;_ * &quot;-&quot;_ ;_ @_ "/>
    <numFmt numFmtId="168" formatCode="[$-C0A]mmm/yy;@"/>
    <numFmt numFmtId="169" formatCode="_-* #,##0.00_-;\-* #,##0.00_-;_-* &quot;-&quot;_-;_-@_-"/>
  </numFmts>
  <fonts count="4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7.7"/>
      <color indexed="12"/>
      <name val="Calibri"/>
      <family val="2"/>
    </font>
    <font>
      <sz val="10"/>
      <color indexed="8"/>
      <name val="Arial"/>
      <family val="2"/>
    </font>
    <font>
      <b/>
      <sz val="10"/>
      <color rgb="FF990033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theme="10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0"/>
      <color indexed="8"/>
      <name val="Arial"/>
      <family val="2"/>
    </font>
    <font>
      <sz val="7.5"/>
      <color indexed="8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b/>
      <sz val="11"/>
      <color rgb="FF990033"/>
      <name val="Arial"/>
      <family val="2"/>
    </font>
    <font>
      <u/>
      <sz val="10"/>
      <color rgb="FF990033"/>
      <name val="Arial"/>
      <family val="2"/>
    </font>
    <font>
      <u/>
      <sz val="11"/>
      <color rgb="FF990033"/>
      <name val="Arial"/>
      <family val="2"/>
    </font>
    <font>
      <sz val="11"/>
      <color rgb="FF990033"/>
      <name val="Arial"/>
      <family val="2"/>
    </font>
    <font>
      <u/>
      <sz val="11"/>
      <color theme="5" tint="-0.24994659260841701"/>
      <name val="Arial"/>
      <family val="2"/>
    </font>
    <font>
      <b/>
      <sz val="12"/>
      <color rgb="FF00B050"/>
      <name val="Arial"/>
      <family val="2"/>
    </font>
    <font>
      <u/>
      <sz val="9"/>
      <color indexed="12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2" borderId="0" applyNumberFormat="0" applyBorder="0" applyAlignment="0" applyProtection="0"/>
    <xf numFmtId="0" fontId="12" fillId="6" borderId="0" applyNumberFormat="0" applyBorder="0" applyAlignment="0" applyProtection="0"/>
    <xf numFmtId="0" fontId="13" fillId="23" borderId="1" applyNumberFormat="0" applyAlignment="0" applyProtection="0"/>
    <xf numFmtId="0" fontId="14" fillId="24" borderId="2" applyNumberFormat="0" applyAlignment="0" applyProtection="0"/>
    <xf numFmtId="0" fontId="15" fillId="0" borderId="0" applyNumberFormat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7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10" borderId="1" applyNumberFormat="0" applyAlignment="0" applyProtection="0"/>
    <xf numFmtId="0" fontId="24" fillId="0" borderId="6" applyNumberFormat="0" applyFill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25" borderId="7" applyNumberFormat="0" applyFont="0" applyAlignment="0" applyProtection="0"/>
    <xf numFmtId="0" fontId="25" fillId="23" borderId="8" applyNumberForma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7" fillId="0" borderId="0"/>
    <xf numFmtId="0" fontId="2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/>
    <xf numFmtId="0" fontId="4" fillId="3" borderId="0" xfId="0" applyFont="1" applyFill="1" applyAlignment="1">
      <alignment horizontal="center" vertical="center" wrapText="1"/>
    </xf>
    <xf numFmtId="17" fontId="5" fillId="3" borderId="0" xfId="0" quotePrefix="1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center"/>
    </xf>
    <xf numFmtId="0" fontId="9" fillId="4" borderId="0" xfId="0" applyFont="1" applyFill="1" applyAlignment="1">
      <alignment horizontal="center" vertical="center"/>
    </xf>
    <xf numFmtId="168" fontId="5" fillId="3" borderId="0" xfId="0" applyNumberFormat="1" applyFont="1" applyFill="1" applyAlignment="1">
      <alignment horizontal="center" vertical="center" wrapText="1"/>
    </xf>
    <xf numFmtId="168" fontId="5" fillId="4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3" fontId="9" fillId="4" borderId="0" xfId="0" applyNumberFormat="1" applyFont="1" applyFill="1" applyAlignment="1">
      <alignment horizontal="center" vertical="center" wrapText="1"/>
    </xf>
    <xf numFmtId="0" fontId="9" fillId="4" borderId="0" xfId="0" applyFont="1" applyFill="1" applyAlignment="1">
      <alignment horizontal="left" vertical="center"/>
    </xf>
    <xf numFmtId="168" fontId="5" fillId="4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/>
    </xf>
    <xf numFmtId="164" fontId="28" fillId="2" borderId="10" xfId="0" applyNumberFormat="1" applyFont="1" applyFill="1" applyBorder="1" applyAlignment="1">
      <alignment horizontal="left" vertical="center"/>
    </xf>
    <xf numFmtId="167" fontId="9" fillId="2" borderId="0" xfId="0" applyNumberFormat="1" applyFont="1" applyFill="1" applyAlignment="1">
      <alignment horizontal="left" vertical="center"/>
    </xf>
    <xf numFmtId="167" fontId="28" fillId="2" borderId="10" xfId="0" applyNumberFormat="1" applyFont="1" applyFill="1" applyBorder="1" applyAlignment="1">
      <alignment horizontal="left" vertical="center"/>
    </xf>
    <xf numFmtId="167" fontId="9" fillId="2" borderId="0" xfId="0" applyNumberFormat="1" applyFont="1" applyFill="1" applyAlignment="1">
      <alignment horizontal="right" vertical="center" wrapText="1"/>
    </xf>
    <xf numFmtId="167" fontId="28" fillId="2" borderId="10" xfId="0" applyNumberFormat="1" applyFont="1" applyFill="1" applyBorder="1" applyAlignment="1">
      <alignment horizontal="right" vertical="center" wrapText="1"/>
    </xf>
    <xf numFmtId="164" fontId="9" fillId="4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/>
    </xf>
    <xf numFmtId="17" fontId="4" fillId="3" borderId="0" xfId="0" quotePrefix="1" applyNumberFormat="1" applyFont="1" applyFill="1" applyAlignment="1">
      <alignment horizontal="center" vertical="center" wrapText="1"/>
    </xf>
    <xf numFmtId="3" fontId="29" fillId="4" borderId="0" xfId="0" applyNumberFormat="1" applyFont="1" applyFill="1" applyAlignment="1">
      <alignment vertical="center"/>
    </xf>
    <xf numFmtId="0" fontId="6" fillId="2" borderId="9" xfId="0" applyFont="1" applyFill="1" applyBorder="1" applyAlignment="1">
      <alignment horizontal="left" vertical="center" wrapText="1"/>
    </xf>
    <xf numFmtId="164" fontId="9" fillId="2" borderId="0" xfId="0" applyNumberFormat="1" applyFont="1" applyFill="1" applyAlignment="1">
      <alignment horizontal="left" vertical="center"/>
    </xf>
    <xf numFmtId="167" fontId="9" fillId="2" borderId="9" xfId="0" applyNumberFormat="1" applyFont="1" applyFill="1" applyBorder="1" applyAlignment="1">
      <alignment horizontal="right" vertical="center" wrapText="1"/>
    </xf>
    <xf numFmtId="0" fontId="28" fillId="2" borderId="10" xfId="0" applyFont="1" applyFill="1" applyBorder="1" applyAlignment="1">
      <alignment horizontal="left" vertical="center"/>
    </xf>
    <xf numFmtId="17" fontId="5" fillId="3" borderId="0" xfId="0" quotePrefix="1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vertical="center"/>
    </xf>
    <xf numFmtId="41" fontId="4" fillId="3" borderId="0" xfId="0" applyNumberFormat="1" applyFont="1" applyFill="1" applyAlignment="1">
      <alignment vertical="center"/>
    </xf>
    <xf numFmtId="169" fontId="30" fillId="2" borderId="10" xfId="0" applyNumberFormat="1" applyFont="1" applyFill="1" applyBorder="1" applyAlignment="1">
      <alignment horizontal="right" vertical="center"/>
    </xf>
    <xf numFmtId="0" fontId="30" fillId="2" borderId="10" xfId="0" applyFont="1" applyFill="1" applyBorder="1" applyAlignment="1">
      <alignment vertical="center" wrapText="1"/>
    </xf>
    <xf numFmtId="41" fontId="30" fillId="2" borderId="10" xfId="0" applyNumberFormat="1" applyFont="1" applyFill="1" applyBorder="1" applyAlignment="1">
      <alignment horizontal="right" vertical="center"/>
    </xf>
    <xf numFmtId="169" fontId="4" fillId="3" borderId="0" xfId="0" applyNumberFormat="1" applyFont="1" applyFill="1" applyAlignment="1">
      <alignment vertical="center"/>
    </xf>
    <xf numFmtId="0" fontId="31" fillId="2" borderId="0" xfId="66" applyFont="1" applyFill="1" applyAlignment="1">
      <alignment vertical="center"/>
    </xf>
    <xf numFmtId="0" fontId="32" fillId="2" borderId="0" xfId="66" applyFont="1" applyFill="1" applyAlignment="1">
      <alignment horizontal="left" vertical="center"/>
    </xf>
    <xf numFmtId="0" fontId="33" fillId="2" borderId="0" xfId="43" applyFont="1" applyFill="1" applyAlignment="1" applyProtection="1">
      <alignment horizontal="left" vertical="center"/>
    </xf>
    <xf numFmtId="9" fontId="31" fillId="2" borderId="0" xfId="71" applyFont="1" applyFill="1" applyAlignment="1">
      <alignment vertical="center"/>
    </xf>
    <xf numFmtId="0" fontId="34" fillId="4" borderId="0" xfId="43" applyFont="1" applyFill="1" applyAlignment="1" applyProtection="1"/>
    <xf numFmtId="0" fontId="35" fillId="2" borderId="0" xfId="72" applyFont="1" applyFill="1" applyAlignment="1" applyProtection="1">
      <alignment vertical="center"/>
    </xf>
    <xf numFmtId="0" fontId="36" fillId="2" borderId="0" xfId="43" applyFont="1" applyFill="1" applyAlignment="1" applyProtection="1">
      <alignment vertical="center"/>
    </xf>
    <xf numFmtId="0" fontId="35" fillId="4" borderId="0" xfId="43" applyFont="1" applyFill="1" applyAlignment="1" applyProtection="1">
      <alignment horizontal="left"/>
    </xf>
    <xf numFmtId="0" fontId="37" fillId="2" borderId="0" xfId="66" applyFont="1" applyFill="1" applyAlignment="1">
      <alignment vertical="center"/>
    </xf>
    <xf numFmtId="0" fontId="28" fillId="2" borderId="0" xfId="0" applyFont="1" applyFill="1" applyAlignment="1">
      <alignment horizontal="left" vertical="center"/>
    </xf>
    <xf numFmtId="164" fontId="28" fillId="2" borderId="0" xfId="0" applyNumberFormat="1" applyFont="1" applyFill="1" applyAlignment="1">
      <alignment horizontal="left" vertical="center"/>
    </xf>
    <xf numFmtId="167" fontId="28" fillId="2" borderId="0" xfId="0" applyNumberFormat="1" applyFont="1" applyFill="1" applyAlignment="1">
      <alignment horizontal="left" vertical="center"/>
    </xf>
    <xf numFmtId="41" fontId="6" fillId="2" borderId="0" xfId="0" applyNumberFormat="1" applyFont="1" applyFill="1" applyAlignment="1">
      <alignment vertical="center"/>
    </xf>
    <xf numFmtId="0" fontId="29" fillId="4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vertical="center"/>
    </xf>
    <xf numFmtId="0" fontId="29" fillId="4" borderId="0" xfId="0" applyFont="1" applyFill="1" applyAlignment="1">
      <alignment horizontal="center" vertical="center"/>
    </xf>
    <xf numFmtId="3" fontId="29" fillId="4" borderId="0" xfId="0" applyNumberFormat="1" applyFont="1" applyFill="1" applyAlignment="1">
      <alignment horizontal="center" vertical="center"/>
    </xf>
    <xf numFmtId="3" fontId="29" fillId="4" borderId="0" xfId="0" applyNumberFormat="1" applyFont="1" applyFill="1" applyAlignment="1">
      <alignment horizontal="center" vertical="center" wrapText="1"/>
    </xf>
    <xf numFmtId="0" fontId="30" fillId="2" borderId="0" xfId="0" applyFont="1" applyFill="1" applyAlignment="1">
      <alignment vertical="center" wrapText="1"/>
    </xf>
    <xf numFmtId="41" fontId="30" fillId="2" borderId="0" xfId="0" applyNumberFormat="1" applyFont="1" applyFill="1" applyAlignment="1">
      <alignment horizontal="right" vertical="center"/>
    </xf>
    <xf numFmtId="169" fontId="30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41" fontId="6" fillId="2" borderId="0" xfId="0" applyNumberFormat="1" applyFont="1" applyFill="1" applyAlignment="1">
      <alignment horizontal="right" vertical="center"/>
    </xf>
    <xf numFmtId="169" fontId="6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3" borderId="0" xfId="54" applyFont="1" applyFill="1" applyAlignment="1">
      <alignment vertical="center"/>
    </xf>
    <xf numFmtId="0" fontId="2" fillId="3" borderId="0" xfId="53" applyFont="1" applyFill="1" applyAlignment="1">
      <alignment vertical="center"/>
    </xf>
    <xf numFmtId="164" fontId="4" fillId="3" borderId="0" xfId="0" applyNumberFormat="1" applyFont="1" applyFill="1" applyAlignment="1">
      <alignment horizontal="left" vertical="center"/>
    </xf>
    <xf numFmtId="167" fontId="4" fillId="3" borderId="0" xfId="0" applyNumberFormat="1" applyFont="1" applyFill="1" applyAlignment="1">
      <alignment horizontal="left" vertical="center"/>
    </xf>
    <xf numFmtId="164" fontId="9" fillId="2" borderId="9" xfId="0" applyNumberFormat="1" applyFont="1" applyFill="1" applyBorder="1" applyAlignment="1">
      <alignment horizontal="left" vertical="center"/>
    </xf>
    <xf numFmtId="0" fontId="38" fillId="2" borderId="0" xfId="1" applyFont="1" applyFill="1" applyAlignment="1" applyProtection="1">
      <alignment vertical="center"/>
    </xf>
    <xf numFmtId="0" fontId="39" fillId="4" borderId="0" xfId="0" applyFont="1" applyFill="1" applyAlignment="1">
      <alignment horizontal="center" vertical="center" wrapText="1"/>
    </xf>
    <xf numFmtId="0" fontId="39" fillId="4" borderId="0" xfId="0" applyFont="1" applyFill="1" applyAlignment="1">
      <alignment horizontal="center" vertical="center"/>
    </xf>
    <xf numFmtId="0" fontId="40" fillId="2" borderId="0" xfId="0" applyFont="1" applyFill="1" applyAlignment="1">
      <alignment vertical="center"/>
    </xf>
    <xf numFmtId="167" fontId="9" fillId="2" borderId="0" xfId="0" applyNumberFormat="1" applyFont="1" applyFill="1" applyAlignment="1">
      <alignment horizontal="right" vertical="center"/>
    </xf>
    <xf numFmtId="167" fontId="28" fillId="2" borderId="10" xfId="0" applyNumberFormat="1" applyFont="1" applyFill="1" applyBorder="1" applyAlignment="1">
      <alignment horizontal="right" vertical="center"/>
    </xf>
    <xf numFmtId="167" fontId="28" fillId="2" borderId="0" xfId="0" applyNumberFormat="1" applyFont="1" applyFill="1" applyAlignment="1">
      <alignment horizontal="right" vertical="center"/>
    </xf>
    <xf numFmtId="169" fontId="4" fillId="3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41" fontId="4" fillId="3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</cellXfs>
  <cellStyles count="73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40% - Accent1" xfId="9" xr:uid="{00000000-0005-0000-0000-000006000000}"/>
    <cellStyle name="40% - Accent2" xfId="10" xr:uid="{00000000-0005-0000-0000-000007000000}"/>
    <cellStyle name="40% - Accent3" xfId="11" xr:uid="{00000000-0005-0000-0000-000008000000}"/>
    <cellStyle name="40% - Accent4" xfId="12" xr:uid="{00000000-0005-0000-0000-000009000000}"/>
    <cellStyle name="40% - Accent5" xfId="13" xr:uid="{00000000-0005-0000-0000-00000A000000}"/>
    <cellStyle name="40% - Accent6" xfId="14" xr:uid="{00000000-0005-0000-0000-00000B000000}"/>
    <cellStyle name="60% - Accent1" xfId="15" xr:uid="{00000000-0005-0000-0000-00000C000000}"/>
    <cellStyle name="60% - Accent2" xfId="16" xr:uid="{00000000-0005-0000-0000-00000D000000}"/>
    <cellStyle name="60% - Accent3" xfId="17" xr:uid="{00000000-0005-0000-0000-00000E000000}"/>
    <cellStyle name="60% - Accent4" xfId="18" xr:uid="{00000000-0005-0000-0000-00000F000000}"/>
    <cellStyle name="60% - Accent5" xfId="19" xr:uid="{00000000-0005-0000-0000-000010000000}"/>
    <cellStyle name="60% - Accent6" xfId="20" xr:uid="{00000000-0005-0000-0000-000011000000}"/>
    <cellStyle name="Accent1" xfId="21" xr:uid="{00000000-0005-0000-0000-000012000000}"/>
    <cellStyle name="Accent2" xfId="22" xr:uid="{00000000-0005-0000-0000-000013000000}"/>
    <cellStyle name="Accent3" xfId="23" xr:uid="{00000000-0005-0000-0000-000014000000}"/>
    <cellStyle name="Accent4" xfId="24" xr:uid="{00000000-0005-0000-0000-000015000000}"/>
    <cellStyle name="Accent5" xfId="25" xr:uid="{00000000-0005-0000-0000-000016000000}"/>
    <cellStyle name="Accent6" xfId="26" xr:uid="{00000000-0005-0000-0000-000017000000}"/>
    <cellStyle name="Bad" xfId="27" xr:uid="{00000000-0005-0000-0000-000018000000}"/>
    <cellStyle name="Calculation" xfId="28" xr:uid="{00000000-0005-0000-0000-000019000000}"/>
    <cellStyle name="Check Cell" xfId="29" xr:uid="{00000000-0005-0000-0000-00001A000000}"/>
    <cellStyle name="Explanatory Text" xfId="30" xr:uid="{00000000-0005-0000-0000-00001B000000}"/>
    <cellStyle name="F2" xfId="31" xr:uid="{00000000-0005-0000-0000-00001C000000}"/>
    <cellStyle name="F3" xfId="32" xr:uid="{00000000-0005-0000-0000-00001D000000}"/>
    <cellStyle name="F4" xfId="33" xr:uid="{00000000-0005-0000-0000-00001E000000}"/>
    <cellStyle name="F5" xfId="34" xr:uid="{00000000-0005-0000-0000-00001F000000}"/>
    <cellStyle name="F6" xfId="35" xr:uid="{00000000-0005-0000-0000-000020000000}"/>
    <cellStyle name="F7" xfId="36" xr:uid="{00000000-0005-0000-0000-000021000000}"/>
    <cellStyle name="F8" xfId="37" xr:uid="{00000000-0005-0000-0000-000022000000}"/>
    <cellStyle name="Good" xfId="38" xr:uid="{00000000-0005-0000-0000-000023000000}"/>
    <cellStyle name="Heading 1" xfId="39" xr:uid="{00000000-0005-0000-0000-000024000000}"/>
    <cellStyle name="Heading 2" xfId="40" xr:uid="{00000000-0005-0000-0000-000025000000}"/>
    <cellStyle name="Heading 3" xfId="41" xr:uid="{00000000-0005-0000-0000-000026000000}"/>
    <cellStyle name="Heading 4" xfId="42" xr:uid="{00000000-0005-0000-0000-000027000000}"/>
    <cellStyle name="Hipervínculo" xfId="1" builtinId="8"/>
    <cellStyle name="Hipervínculo 2" xfId="43" xr:uid="{00000000-0005-0000-0000-000029000000}"/>
    <cellStyle name="Hipervínculo 2 2" xfId="72" xr:uid="{C0700BA4-C8F3-483D-BE8F-5802778D44D6}"/>
    <cellStyle name="Input" xfId="44" xr:uid="{00000000-0005-0000-0000-00002A000000}"/>
    <cellStyle name="Linked Cell" xfId="45" xr:uid="{00000000-0005-0000-0000-00002B000000}"/>
    <cellStyle name="Millares 2" xfId="46" xr:uid="{00000000-0005-0000-0000-00002C000000}"/>
    <cellStyle name="Millares 2 2" xfId="47" xr:uid="{00000000-0005-0000-0000-00002D000000}"/>
    <cellStyle name="Millares 2 3" xfId="70" xr:uid="{00000000-0005-0000-0000-00002E000000}"/>
    <cellStyle name="Millares 3" xfId="48" xr:uid="{00000000-0005-0000-0000-00002F000000}"/>
    <cellStyle name="Millares 4" xfId="2" xr:uid="{00000000-0005-0000-0000-000030000000}"/>
    <cellStyle name="Moneda 2" xfId="49" xr:uid="{00000000-0005-0000-0000-000031000000}"/>
    <cellStyle name="Normal" xfId="0" builtinId="0"/>
    <cellStyle name="Normal 14" xfId="65" xr:uid="{00000000-0005-0000-0000-000033000000}"/>
    <cellStyle name="Normal 2" xfId="50" xr:uid="{00000000-0005-0000-0000-000034000000}"/>
    <cellStyle name="Normal 2 2" xfId="51" xr:uid="{00000000-0005-0000-0000-000035000000}"/>
    <cellStyle name="Normal 3" xfId="52" xr:uid="{00000000-0005-0000-0000-000036000000}"/>
    <cellStyle name="Normal 4" xfId="53" xr:uid="{00000000-0005-0000-0000-000037000000}"/>
    <cellStyle name="Normal 4 2" xfId="54" xr:uid="{00000000-0005-0000-0000-000038000000}"/>
    <cellStyle name="Normal 4 3" xfId="66" xr:uid="{00000000-0005-0000-0000-000039000000}"/>
    <cellStyle name="Normal 5" xfId="55" xr:uid="{00000000-0005-0000-0000-00003A000000}"/>
    <cellStyle name="Normal 6" xfId="56" xr:uid="{00000000-0005-0000-0000-00003B000000}"/>
    <cellStyle name="Normal 6 2" xfId="57" xr:uid="{00000000-0005-0000-0000-00003C000000}"/>
    <cellStyle name="Normal 6 3" xfId="67" xr:uid="{00000000-0005-0000-0000-00003D000000}"/>
    <cellStyle name="Normal 7" xfId="69" xr:uid="{00000000-0005-0000-0000-00003E000000}"/>
    <cellStyle name="Note" xfId="58" xr:uid="{00000000-0005-0000-0000-00003F000000}"/>
    <cellStyle name="Output" xfId="59" xr:uid="{00000000-0005-0000-0000-000040000000}"/>
    <cellStyle name="Porcentaje 2" xfId="71" xr:uid="{5681A5A3-6485-433B-A9D9-70105BC3659E}"/>
    <cellStyle name="Porcentual 2" xfId="60" xr:uid="{00000000-0005-0000-0000-000041000000}"/>
    <cellStyle name="Porcentual 2 2" xfId="61" xr:uid="{00000000-0005-0000-0000-000042000000}"/>
    <cellStyle name="Porcentual 3" xfId="62" xr:uid="{00000000-0005-0000-0000-000043000000}"/>
    <cellStyle name="Porcentual 4" xfId="68" xr:uid="{00000000-0005-0000-0000-000044000000}"/>
    <cellStyle name="Title" xfId="63" xr:uid="{00000000-0005-0000-0000-000045000000}"/>
    <cellStyle name="Warning Text" xfId="64" xr:uid="{00000000-0005-0000-0000-000046000000}"/>
  </cellStyles>
  <dxfs count="0"/>
  <tableStyles count="0" defaultTableStyle="TableStyleMedium9" defaultPivotStyle="PivotStyleLight16"/>
  <colors>
    <mruColors>
      <color rgb="FF990033"/>
      <color rgb="FF97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63F15-3083-4CD5-8882-F44FE6529CD7}">
  <dimension ref="B2:H36"/>
  <sheetViews>
    <sheetView tabSelected="1" zoomScale="90" zoomScaleNormal="90" workbookViewId="0">
      <selection activeCell="M21" sqref="M21"/>
    </sheetView>
  </sheetViews>
  <sheetFormatPr baseColWidth="10" defaultRowHeight="15" customHeight="1" x14ac:dyDescent="0.25"/>
  <cols>
    <col min="1" max="1" width="4.85546875" style="38" customWidth="1"/>
    <col min="2" max="256" width="11.42578125" style="38"/>
    <col min="257" max="257" width="4.85546875" style="38" customWidth="1"/>
    <col min="258" max="512" width="11.42578125" style="38"/>
    <col min="513" max="513" width="4.85546875" style="38" customWidth="1"/>
    <col min="514" max="768" width="11.42578125" style="38"/>
    <col min="769" max="769" width="4.85546875" style="38" customWidth="1"/>
    <col min="770" max="1024" width="11.42578125" style="38"/>
    <col min="1025" max="1025" width="4.85546875" style="38" customWidth="1"/>
    <col min="1026" max="1280" width="11.42578125" style="38"/>
    <col min="1281" max="1281" width="4.85546875" style="38" customWidth="1"/>
    <col min="1282" max="1536" width="11.42578125" style="38"/>
    <col min="1537" max="1537" width="4.85546875" style="38" customWidth="1"/>
    <col min="1538" max="1792" width="11.42578125" style="38"/>
    <col min="1793" max="1793" width="4.85546875" style="38" customWidth="1"/>
    <col min="1794" max="2048" width="11.42578125" style="38"/>
    <col min="2049" max="2049" width="4.85546875" style="38" customWidth="1"/>
    <col min="2050" max="2304" width="11.42578125" style="38"/>
    <col min="2305" max="2305" width="4.85546875" style="38" customWidth="1"/>
    <col min="2306" max="2560" width="11.42578125" style="38"/>
    <col min="2561" max="2561" width="4.85546875" style="38" customWidth="1"/>
    <col min="2562" max="2816" width="11.42578125" style="38"/>
    <col min="2817" max="2817" width="4.85546875" style="38" customWidth="1"/>
    <col min="2818" max="3072" width="11.42578125" style="38"/>
    <col min="3073" max="3073" width="4.85546875" style="38" customWidth="1"/>
    <col min="3074" max="3328" width="11.42578125" style="38"/>
    <col min="3329" max="3329" width="4.85546875" style="38" customWidth="1"/>
    <col min="3330" max="3584" width="11.42578125" style="38"/>
    <col min="3585" max="3585" width="4.85546875" style="38" customWidth="1"/>
    <col min="3586" max="3840" width="11.42578125" style="38"/>
    <col min="3841" max="3841" width="4.85546875" style="38" customWidth="1"/>
    <col min="3842" max="4096" width="11.42578125" style="38"/>
    <col min="4097" max="4097" width="4.85546875" style="38" customWidth="1"/>
    <col min="4098" max="4352" width="11.42578125" style="38"/>
    <col min="4353" max="4353" width="4.85546875" style="38" customWidth="1"/>
    <col min="4354" max="4608" width="11.42578125" style="38"/>
    <col min="4609" max="4609" width="4.85546875" style="38" customWidth="1"/>
    <col min="4610" max="4864" width="11.42578125" style="38"/>
    <col min="4865" max="4865" width="4.85546875" style="38" customWidth="1"/>
    <col min="4866" max="5120" width="11.42578125" style="38"/>
    <col min="5121" max="5121" width="4.85546875" style="38" customWidth="1"/>
    <col min="5122" max="5376" width="11.42578125" style="38"/>
    <col min="5377" max="5377" width="4.85546875" style="38" customWidth="1"/>
    <col min="5378" max="5632" width="11.42578125" style="38"/>
    <col min="5633" max="5633" width="4.85546875" style="38" customWidth="1"/>
    <col min="5634" max="5888" width="11.42578125" style="38"/>
    <col min="5889" max="5889" width="4.85546875" style="38" customWidth="1"/>
    <col min="5890" max="6144" width="11.42578125" style="38"/>
    <col min="6145" max="6145" width="4.85546875" style="38" customWidth="1"/>
    <col min="6146" max="6400" width="11.42578125" style="38"/>
    <col min="6401" max="6401" width="4.85546875" style="38" customWidth="1"/>
    <col min="6402" max="6656" width="11.42578125" style="38"/>
    <col min="6657" max="6657" width="4.85546875" style="38" customWidth="1"/>
    <col min="6658" max="6912" width="11.42578125" style="38"/>
    <col min="6913" max="6913" width="4.85546875" style="38" customWidth="1"/>
    <col min="6914" max="7168" width="11.42578125" style="38"/>
    <col min="7169" max="7169" width="4.85546875" style="38" customWidth="1"/>
    <col min="7170" max="7424" width="11.42578125" style="38"/>
    <col min="7425" max="7425" width="4.85546875" style="38" customWidth="1"/>
    <col min="7426" max="7680" width="11.42578125" style="38"/>
    <col min="7681" max="7681" width="4.85546875" style="38" customWidth="1"/>
    <col min="7682" max="7936" width="11.42578125" style="38"/>
    <col min="7937" max="7937" width="4.85546875" style="38" customWidth="1"/>
    <col min="7938" max="8192" width="11.42578125" style="38"/>
    <col min="8193" max="8193" width="4.85546875" style="38" customWidth="1"/>
    <col min="8194" max="8448" width="11.42578125" style="38"/>
    <col min="8449" max="8449" width="4.85546875" style="38" customWidth="1"/>
    <col min="8450" max="8704" width="11.42578125" style="38"/>
    <col min="8705" max="8705" width="4.85546875" style="38" customWidth="1"/>
    <col min="8706" max="8960" width="11.42578125" style="38"/>
    <col min="8961" max="8961" width="4.85546875" style="38" customWidth="1"/>
    <col min="8962" max="9216" width="11.42578125" style="38"/>
    <col min="9217" max="9217" width="4.85546875" style="38" customWidth="1"/>
    <col min="9218" max="9472" width="11.42578125" style="38"/>
    <col min="9473" max="9473" width="4.85546875" style="38" customWidth="1"/>
    <col min="9474" max="9728" width="11.42578125" style="38"/>
    <col min="9729" max="9729" width="4.85546875" style="38" customWidth="1"/>
    <col min="9730" max="9984" width="11.42578125" style="38"/>
    <col min="9985" max="9985" width="4.85546875" style="38" customWidth="1"/>
    <col min="9986" max="10240" width="11.42578125" style="38"/>
    <col min="10241" max="10241" width="4.85546875" style="38" customWidth="1"/>
    <col min="10242" max="10496" width="11.42578125" style="38"/>
    <col min="10497" max="10497" width="4.85546875" style="38" customWidth="1"/>
    <col min="10498" max="10752" width="11.42578125" style="38"/>
    <col min="10753" max="10753" width="4.85546875" style="38" customWidth="1"/>
    <col min="10754" max="11008" width="11.42578125" style="38"/>
    <col min="11009" max="11009" width="4.85546875" style="38" customWidth="1"/>
    <col min="11010" max="11264" width="11.42578125" style="38"/>
    <col min="11265" max="11265" width="4.85546875" style="38" customWidth="1"/>
    <col min="11266" max="11520" width="11.42578125" style="38"/>
    <col min="11521" max="11521" width="4.85546875" style="38" customWidth="1"/>
    <col min="11522" max="11776" width="11.42578125" style="38"/>
    <col min="11777" max="11777" width="4.85546875" style="38" customWidth="1"/>
    <col min="11778" max="12032" width="11.42578125" style="38"/>
    <col min="12033" max="12033" width="4.85546875" style="38" customWidth="1"/>
    <col min="12034" max="12288" width="11.42578125" style="38"/>
    <col min="12289" max="12289" width="4.85546875" style="38" customWidth="1"/>
    <col min="12290" max="12544" width="11.42578125" style="38"/>
    <col min="12545" max="12545" width="4.85546875" style="38" customWidth="1"/>
    <col min="12546" max="12800" width="11.42578125" style="38"/>
    <col min="12801" max="12801" width="4.85546875" style="38" customWidth="1"/>
    <col min="12802" max="13056" width="11.42578125" style="38"/>
    <col min="13057" max="13057" width="4.85546875" style="38" customWidth="1"/>
    <col min="13058" max="13312" width="11.42578125" style="38"/>
    <col min="13313" max="13313" width="4.85546875" style="38" customWidth="1"/>
    <col min="13314" max="13568" width="11.42578125" style="38"/>
    <col min="13569" max="13569" width="4.85546875" style="38" customWidth="1"/>
    <col min="13570" max="13824" width="11.42578125" style="38"/>
    <col min="13825" max="13825" width="4.85546875" style="38" customWidth="1"/>
    <col min="13826" max="14080" width="11.42578125" style="38"/>
    <col min="14081" max="14081" width="4.85546875" style="38" customWidth="1"/>
    <col min="14082" max="14336" width="11.42578125" style="38"/>
    <col min="14337" max="14337" width="4.85546875" style="38" customWidth="1"/>
    <col min="14338" max="14592" width="11.42578125" style="38"/>
    <col min="14593" max="14593" width="4.85546875" style="38" customWidth="1"/>
    <col min="14594" max="14848" width="11.42578125" style="38"/>
    <col min="14849" max="14849" width="4.85546875" style="38" customWidth="1"/>
    <col min="14850" max="15104" width="11.42578125" style="38"/>
    <col min="15105" max="15105" width="4.85546875" style="38" customWidth="1"/>
    <col min="15106" max="15360" width="11.42578125" style="38"/>
    <col min="15361" max="15361" width="4.85546875" style="38" customWidth="1"/>
    <col min="15362" max="15616" width="11.42578125" style="38"/>
    <col min="15617" max="15617" width="4.85546875" style="38" customWidth="1"/>
    <col min="15618" max="15872" width="11.42578125" style="38"/>
    <col min="15873" max="15873" width="4.85546875" style="38" customWidth="1"/>
    <col min="15874" max="16128" width="11.42578125" style="38"/>
    <col min="16129" max="16129" width="4.85546875" style="38" customWidth="1"/>
    <col min="16130" max="16384" width="11.42578125" style="38"/>
  </cols>
  <sheetData>
    <row r="2" spans="2:4" ht="15" customHeight="1" x14ac:dyDescent="0.25">
      <c r="B2" s="39" t="s">
        <v>52</v>
      </c>
    </row>
    <row r="3" spans="2:4" ht="15" customHeight="1" x14ac:dyDescent="0.25">
      <c r="B3" s="39"/>
    </row>
    <row r="4" spans="2:4" ht="15" customHeight="1" x14ac:dyDescent="0.25">
      <c r="B4" s="39" t="s">
        <v>27</v>
      </c>
    </row>
    <row r="5" spans="2:4" ht="15" customHeight="1" x14ac:dyDescent="0.25">
      <c r="B5" s="39"/>
    </row>
    <row r="6" spans="2:4" ht="15" customHeight="1" x14ac:dyDescent="0.25">
      <c r="B6" s="40" t="s">
        <v>54</v>
      </c>
      <c r="D6" s="41"/>
    </row>
    <row r="7" spans="2:4" ht="15" customHeight="1" x14ac:dyDescent="0.25">
      <c r="B7" s="40" t="s">
        <v>55</v>
      </c>
      <c r="D7" s="41"/>
    </row>
    <row r="8" spans="2:4" ht="15" customHeight="1" x14ac:dyDescent="0.25">
      <c r="B8" s="40" t="s">
        <v>56</v>
      </c>
      <c r="D8" s="41"/>
    </row>
    <row r="9" spans="2:4" ht="15" customHeight="1" x14ac:dyDescent="0.25">
      <c r="B9" s="40" t="s">
        <v>57</v>
      </c>
      <c r="D9" s="41"/>
    </row>
    <row r="10" spans="2:4" ht="15" customHeight="1" x14ac:dyDescent="0.25">
      <c r="B10" s="40" t="s">
        <v>58</v>
      </c>
      <c r="D10" s="41"/>
    </row>
    <row r="11" spans="2:4" ht="15" customHeight="1" x14ac:dyDescent="0.2">
      <c r="B11" s="42"/>
      <c r="D11" s="41"/>
    </row>
    <row r="12" spans="2:4" ht="15" customHeight="1" x14ac:dyDescent="0.2">
      <c r="B12" s="42"/>
      <c r="D12" s="41"/>
    </row>
    <row r="13" spans="2:4" ht="15" customHeight="1" x14ac:dyDescent="0.2">
      <c r="B13" s="42"/>
      <c r="D13" s="41"/>
    </row>
    <row r="14" spans="2:4" ht="15" customHeight="1" x14ac:dyDescent="0.2">
      <c r="B14" s="42"/>
      <c r="D14" s="41"/>
    </row>
    <row r="15" spans="2:4" ht="15" customHeight="1" x14ac:dyDescent="0.2">
      <c r="B15" s="42"/>
      <c r="D15" s="41"/>
    </row>
    <row r="16" spans="2:4" ht="15" customHeight="1" x14ac:dyDescent="0.2">
      <c r="B16" s="42"/>
      <c r="D16" s="41"/>
    </row>
    <row r="17" spans="2:8" ht="15" customHeight="1" x14ac:dyDescent="0.25">
      <c r="B17" s="43"/>
      <c r="C17" s="44"/>
      <c r="D17" s="44"/>
      <c r="E17" s="44"/>
      <c r="F17" s="44"/>
      <c r="G17" s="44"/>
      <c r="H17" s="44"/>
    </row>
    <row r="18" spans="2:8" ht="15" customHeight="1" x14ac:dyDescent="0.25">
      <c r="B18" s="39"/>
      <c r="C18" s="44"/>
      <c r="D18" s="44"/>
      <c r="E18" s="44"/>
      <c r="F18" s="44"/>
      <c r="G18" s="44"/>
      <c r="H18" s="44"/>
    </row>
    <row r="19" spans="2:8" ht="15" customHeight="1" x14ac:dyDescent="0.25">
      <c r="B19" s="43"/>
      <c r="C19" s="44"/>
      <c r="D19" s="44"/>
      <c r="E19" s="44"/>
      <c r="F19" s="44"/>
      <c r="G19" s="44"/>
      <c r="H19" s="44"/>
    </row>
    <row r="20" spans="2:8" ht="15" customHeight="1" x14ac:dyDescent="0.2">
      <c r="B20" s="42"/>
      <c r="D20" s="41"/>
    </row>
    <row r="21" spans="2:8" ht="15" customHeight="1" x14ac:dyDescent="0.2">
      <c r="B21" s="42"/>
      <c r="D21" s="41"/>
    </row>
    <row r="22" spans="2:8" ht="15" customHeight="1" x14ac:dyDescent="0.2">
      <c r="B22" s="42"/>
      <c r="D22" s="41"/>
    </row>
    <row r="23" spans="2:8" ht="15" customHeight="1" x14ac:dyDescent="0.2">
      <c r="B23" s="42"/>
      <c r="D23" s="41"/>
    </row>
    <row r="24" spans="2:8" ht="15" customHeight="1" x14ac:dyDescent="0.2">
      <c r="B24" s="42"/>
    </row>
    <row r="25" spans="2:8" ht="15" customHeight="1" x14ac:dyDescent="0.25">
      <c r="B25" s="39"/>
      <c r="C25" s="44"/>
      <c r="D25" s="44"/>
      <c r="E25" s="44"/>
      <c r="F25" s="44"/>
      <c r="G25" s="44"/>
      <c r="H25" s="44"/>
    </row>
    <row r="26" spans="2:8" ht="15" customHeight="1" x14ac:dyDescent="0.25">
      <c r="B26" s="39"/>
      <c r="C26" s="44"/>
      <c r="D26" s="44"/>
      <c r="E26" s="44"/>
      <c r="F26" s="44"/>
      <c r="G26" s="44"/>
      <c r="H26" s="44"/>
    </row>
    <row r="27" spans="2:8" ht="15" customHeight="1" x14ac:dyDescent="0.2">
      <c r="B27" s="42"/>
      <c r="D27" s="41"/>
    </row>
    <row r="28" spans="2:8" ht="15" customHeight="1" x14ac:dyDescent="0.2">
      <c r="B28" s="42"/>
      <c r="D28" s="41"/>
    </row>
    <row r="29" spans="2:8" ht="15" customHeight="1" x14ac:dyDescent="0.2">
      <c r="B29" s="42"/>
      <c r="D29" s="41"/>
    </row>
    <row r="30" spans="2:8" ht="15" customHeight="1" x14ac:dyDescent="0.2">
      <c r="B30" s="42"/>
      <c r="D30" s="41"/>
    </row>
    <row r="31" spans="2:8" ht="15" customHeight="1" x14ac:dyDescent="0.2">
      <c r="B31" s="42"/>
      <c r="D31" s="41"/>
    </row>
    <row r="33" spans="2:3" ht="15" customHeight="1" x14ac:dyDescent="0.2">
      <c r="B33" s="45"/>
    </row>
    <row r="36" spans="2:3" ht="15" customHeight="1" x14ac:dyDescent="0.25">
      <c r="C36" s="46"/>
    </row>
  </sheetData>
  <hyperlinks>
    <hyperlink ref="B6" location="'19.1'!A1" display="19.1  DFI: SUPERVISIONES INICIADAS, SEGÚN MATERIA Y ÁREA O SEDE ENCARGADA, ENERO - DICIEMBRE 2022" xr:uid="{08316CA2-AC5C-4A76-9424-90D74B3D6A34}"/>
    <hyperlink ref="B7" location="'19.2'!A1" display="19.2  DFI: SUPERVISIONES CONCLUIDAS, SEGÚN MATERIA Y ÁREA O SEDE ENCARGADA, ENERO - DICIEMBRE 2022" xr:uid="{B96236CC-D98D-4009-94A4-8D55E4958768}"/>
    <hyperlink ref="B8" location="'19.3'!A1" display="19.3  DFI: SUPERVISIONES CONCLUIDAS, SEGÚN MATERIA Y ACTIVIDAD ECONÓMICA, ENERO - DICIEMBRE 2022" xr:uid="{57BB9EF4-6065-4226-B177-A3F59E8D8605}"/>
    <hyperlink ref="B9" location="'19.4'!A1" display="19.4  DFI: SUPERVISIONES CONCLUIDAS, SEGÚN MATERIA Y RECOMENDACIÓN, ENERO - DICIEMBRE 2022" xr:uid="{F26D11F9-747D-4AD9-888C-56BDB847C2DB}"/>
    <hyperlink ref="B10" location="'19.5'!A1" display="19.5  DFI: INSPECCIONES REALIZADAS POR LA DFI, SEGÚN MATERIA Y ÓRGANO RESOLUTIVO SOLICITANTE, ENERO - DICIEMBRE 2022" xr:uid="{370B8A79-C6BF-43C6-A9A3-76B41E78F2CF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V16"/>
  <sheetViews>
    <sheetView zoomScale="85" zoomScaleNormal="85" workbookViewId="0">
      <selection activeCell="G13" sqref="G13"/>
    </sheetView>
  </sheetViews>
  <sheetFormatPr baseColWidth="10" defaultRowHeight="15" customHeight="1" x14ac:dyDescent="0.25"/>
  <cols>
    <col min="1" max="1" width="5.42578125" style="70" customWidth="1"/>
    <col min="2" max="2" width="3.7109375" style="4" customWidth="1"/>
    <col min="3" max="3" width="14.7109375" style="4" customWidth="1"/>
    <col min="4" max="4" width="17" style="4" customWidth="1"/>
    <col min="5" max="16" width="6.7109375" style="4" customWidth="1"/>
    <col min="17" max="17" width="7.140625" style="4" bestFit="1" customWidth="1"/>
    <col min="18" max="18" width="8.140625" style="4" bestFit="1" customWidth="1"/>
    <col min="19" max="24" width="11.42578125" style="4" customWidth="1"/>
    <col min="25" max="256" width="11.42578125" style="4"/>
    <col min="257" max="273" width="11.42578125" style="4" customWidth="1"/>
    <col min="274" max="512" width="11.42578125" style="4"/>
    <col min="513" max="529" width="11.42578125" style="4" customWidth="1"/>
    <col min="530" max="768" width="11.42578125" style="4"/>
    <col min="769" max="785" width="11.42578125" style="4" customWidth="1"/>
    <col min="786" max="1024" width="11.42578125" style="4"/>
    <col min="1025" max="1041" width="11.42578125" style="4" customWidth="1"/>
    <col min="1042" max="1280" width="11.42578125" style="4"/>
    <col min="1281" max="1297" width="11.42578125" style="4" customWidth="1"/>
    <col min="1298" max="1536" width="11.42578125" style="4"/>
    <col min="1537" max="1553" width="11.42578125" style="4" customWidth="1"/>
    <col min="1554" max="1792" width="11.42578125" style="4"/>
    <col min="1793" max="1809" width="11.42578125" style="4" customWidth="1"/>
    <col min="1810" max="2048" width="11.42578125" style="4"/>
    <col min="2049" max="2065" width="11.42578125" style="4" customWidth="1"/>
    <col min="2066" max="2304" width="11.42578125" style="4"/>
    <col min="2305" max="2321" width="11.42578125" style="4" customWidth="1"/>
    <col min="2322" max="2560" width="11.42578125" style="4"/>
    <col min="2561" max="2577" width="11.42578125" style="4" customWidth="1"/>
    <col min="2578" max="2816" width="11.42578125" style="4"/>
    <col min="2817" max="2833" width="11.42578125" style="4" customWidth="1"/>
    <col min="2834" max="3072" width="11.42578125" style="4"/>
    <col min="3073" max="3089" width="11.42578125" style="4" customWidth="1"/>
    <col min="3090" max="3328" width="11.42578125" style="4"/>
    <col min="3329" max="3345" width="11.42578125" style="4" customWidth="1"/>
    <col min="3346" max="3584" width="11.42578125" style="4"/>
    <col min="3585" max="3601" width="11.42578125" style="4" customWidth="1"/>
    <col min="3602" max="3840" width="11.42578125" style="4"/>
    <col min="3841" max="3857" width="11.42578125" style="4" customWidth="1"/>
    <col min="3858" max="4096" width="11.42578125" style="4"/>
    <col min="4097" max="4113" width="11.42578125" style="4" customWidth="1"/>
    <col min="4114" max="4352" width="11.42578125" style="4"/>
    <col min="4353" max="4369" width="11.42578125" style="4" customWidth="1"/>
    <col min="4370" max="4608" width="11.42578125" style="4"/>
    <col min="4609" max="4625" width="11.42578125" style="4" customWidth="1"/>
    <col min="4626" max="4864" width="11.42578125" style="4"/>
    <col min="4865" max="4881" width="11.42578125" style="4" customWidth="1"/>
    <col min="4882" max="5120" width="11.42578125" style="4"/>
    <col min="5121" max="5137" width="11.42578125" style="4" customWidth="1"/>
    <col min="5138" max="5376" width="11.42578125" style="4"/>
    <col min="5377" max="5393" width="11.42578125" style="4" customWidth="1"/>
    <col min="5394" max="5632" width="11.42578125" style="4"/>
    <col min="5633" max="5649" width="11.42578125" style="4" customWidth="1"/>
    <col min="5650" max="5888" width="11.42578125" style="4"/>
    <col min="5889" max="5905" width="11.42578125" style="4" customWidth="1"/>
    <col min="5906" max="6144" width="11.42578125" style="4"/>
    <col min="6145" max="6161" width="11.42578125" style="4" customWidth="1"/>
    <col min="6162" max="6400" width="11.42578125" style="4"/>
    <col min="6401" max="6417" width="11.42578125" style="4" customWidth="1"/>
    <col min="6418" max="6656" width="11.42578125" style="4"/>
    <col min="6657" max="6673" width="11.42578125" style="4" customWidth="1"/>
    <col min="6674" max="6912" width="11.42578125" style="4"/>
    <col min="6913" max="6929" width="11.42578125" style="4" customWidth="1"/>
    <col min="6930" max="7168" width="11.42578125" style="4"/>
    <col min="7169" max="7185" width="11.42578125" style="4" customWidth="1"/>
    <col min="7186" max="7424" width="11.42578125" style="4"/>
    <col min="7425" max="7441" width="11.42578125" style="4" customWidth="1"/>
    <col min="7442" max="7680" width="11.42578125" style="4"/>
    <col min="7681" max="7697" width="11.42578125" style="4" customWidth="1"/>
    <col min="7698" max="7936" width="11.42578125" style="4"/>
    <col min="7937" max="7953" width="11.42578125" style="4" customWidth="1"/>
    <col min="7954" max="8192" width="11.42578125" style="4"/>
    <col min="8193" max="8209" width="11.42578125" style="4" customWidth="1"/>
    <col min="8210" max="8448" width="11.42578125" style="4"/>
    <col min="8449" max="8465" width="11.42578125" style="4" customWidth="1"/>
    <col min="8466" max="8704" width="11.42578125" style="4"/>
    <col min="8705" max="8721" width="11.42578125" style="4" customWidth="1"/>
    <col min="8722" max="8960" width="11.42578125" style="4"/>
    <col min="8961" max="8977" width="11.42578125" style="4" customWidth="1"/>
    <col min="8978" max="9216" width="11.42578125" style="4"/>
    <col min="9217" max="9233" width="11.42578125" style="4" customWidth="1"/>
    <col min="9234" max="9472" width="11.42578125" style="4"/>
    <col min="9473" max="9489" width="11.42578125" style="4" customWidth="1"/>
    <col min="9490" max="9728" width="11.42578125" style="4"/>
    <col min="9729" max="9745" width="11.42578125" style="4" customWidth="1"/>
    <col min="9746" max="9984" width="11.42578125" style="4"/>
    <col min="9985" max="10001" width="11.42578125" style="4" customWidth="1"/>
    <col min="10002" max="10240" width="11.42578125" style="4"/>
    <col min="10241" max="10257" width="11.42578125" style="4" customWidth="1"/>
    <col min="10258" max="10496" width="11.42578125" style="4"/>
    <col min="10497" max="10513" width="11.42578125" style="4" customWidth="1"/>
    <col min="10514" max="10752" width="11.42578125" style="4"/>
    <col min="10753" max="10769" width="11.42578125" style="4" customWidth="1"/>
    <col min="10770" max="11008" width="11.42578125" style="4"/>
    <col min="11009" max="11025" width="11.42578125" style="4" customWidth="1"/>
    <col min="11026" max="11264" width="11.42578125" style="4"/>
    <col min="11265" max="11281" width="11.42578125" style="4" customWidth="1"/>
    <col min="11282" max="11520" width="11.42578125" style="4"/>
    <col min="11521" max="11537" width="11.42578125" style="4" customWidth="1"/>
    <col min="11538" max="11776" width="11.42578125" style="4"/>
    <col min="11777" max="11793" width="11.42578125" style="4" customWidth="1"/>
    <col min="11794" max="12032" width="11.42578125" style="4"/>
    <col min="12033" max="12049" width="11.42578125" style="4" customWidth="1"/>
    <col min="12050" max="12288" width="11.42578125" style="4"/>
    <col min="12289" max="12305" width="11.42578125" style="4" customWidth="1"/>
    <col min="12306" max="12544" width="11.42578125" style="4"/>
    <col min="12545" max="12561" width="11.42578125" style="4" customWidth="1"/>
    <col min="12562" max="12800" width="11.42578125" style="4"/>
    <col min="12801" max="12817" width="11.42578125" style="4" customWidth="1"/>
    <col min="12818" max="13056" width="11.42578125" style="4"/>
    <col min="13057" max="13073" width="11.42578125" style="4" customWidth="1"/>
    <col min="13074" max="13312" width="11.42578125" style="4"/>
    <col min="13313" max="13329" width="11.42578125" style="4" customWidth="1"/>
    <col min="13330" max="13568" width="11.42578125" style="4"/>
    <col min="13569" max="13585" width="11.42578125" style="4" customWidth="1"/>
    <col min="13586" max="13824" width="11.42578125" style="4"/>
    <col min="13825" max="13841" width="11.42578125" style="4" customWidth="1"/>
    <col min="13842" max="14080" width="11.42578125" style="4"/>
    <col min="14081" max="14097" width="11.42578125" style="4" customWidth="1"/>
    <col min="14098" max="14336" width="11.42578125" style="4"/>
    <col min="14337" max="14353" width="11.42578125" style="4" customWidth="1"/>
    <col min="14354" max="14592" width="11.42578125" style="4"/>
    <col min="14593" max="14609" width="11.42578125" style="4" customWidth="1"/>
    <col min="14610" max="14848" width="11.42578125" style="4"/>
    <col min="14849" max="14865" width="11.42578125" style="4" customWidth="1"/>
    <col min="14866" max="15104" width="11.42578125" style="4"/>
    <col min="15105" max="15121" width="11.42578125" style="4" customWidth="1"/>
    <col min="15122" max="15360" width="11.42578125" style="4"/>
    <col min="15361" max="15377" width="11.42578125" style="4" customWidth="1"/>
    <col min="15378" max="15616" width="11.42578125" style="4"/>
    <col min="15617" max="15633" width="11.42578125" style="4" customWidth="1"/>
    <col min="15634" max="15872" width="11.42578125" style="4"/>
    <col min="15873" max="15889" width="11.42578125" style="4" customWidth="1"/>
    <col min="15890" max="16128" width="11.42578125" style="4"/>
    <col min="16129" max="16145" width="11.42578125" style="4" customWidth="1"/>
    <col min="16146" max="16383" width="11.42578125" style="4"/>
    <col min="16384" max="16384" width="11.42578125" style="4" customWidth="1"/>
  </cols>
  <sheetData>
    <row r="1" spans="1:204" ht="15.95" customHeight="1" x14ac:dyDescent="0.25">
      <c r="A1" s="69" t="s">
        <v>34</v>
      </c>
    </row>
    <row r="2" spans="1:204" ht="15.95" customHeight="1" x14ac:dyDescent="0.25">
      <c r="B2" s="5" t="str">
        <f>Indice!B6</f>
        <v>19.1  DFI y ORI: SUPERVISIONES INICIADAS, SEGÚN MATERIA Y ÁREA O SEDE ENCARGADA, ENERO-DICIEMBRE 2023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204" ht="15.95" customHeight="1" x14ac:dyDescent="0.2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204" s="8" customFormat="1" ht="27.95" customHeight="1" x14ac:dyDescent="0.25">
      <c r="A4" s="70"/>
      <c r="B4" s="7" t="s">
        <v>53</v>
      </c>
      <c r="C4" s="2" t="s">
        <v>1</v>
      </c>
      <c r="D4" s="29" t="s">
        <v>14</v>
      </c>
      <c r="E4" s="2" t="s">
        <v>35</v>
      </c>
      <c r="F4" s="2" t="s">
        <v>36</v>
      </c>
      <c r="G4" s="2" t="s">
        <v>37</v>
      </c>
      <c r="H4" s="2" t="s">
        <v>38</v>
      </c>
      <c r="I4" s="2" t="s">
        <v>39</v>
      </c>
      <c r="J4" s="2" t="s">
        <v>40</v>
      </c>
      <c r="K4" s="2" t="s">
        <v>41</v>
      </c>
      <c r="L4" s="2" t="s">
        <v>42</v>
      </c>
      <c r="M4" s="2" t="s">
        <v>43</v>
      </c>
      <c r="N4" s="2" t="s">
        <v>44</v>
      </c>
      <c r="O4" s="2" t="s">
        <v>45</v>
      </c>
      <c r="P4" s="2" t="s">
        <v>46</v>
      </c>
      <c r="Q4" s="23" t="s">
        <v>16</v>
      </c>
      <c r="R4" s="1" t="s">
        <v>0</v>
      </c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</row>
    <row r="5" spans="1:204" s="12" customFormat="1" ht="18.75" customHeight="1" x14ac:dyDescent="0.25">
      <c r="A5" s="71"/>
      <c r="B5" s="77">
        <v>1</v>
      </c>
      <c r="C5" s="77" t="s">
        <v>3</v>
      </c>
      <c r="D5" s="22" t="s">
        <v>13</v>
      </c>
      <c r="E5" s="26">
        <v>213</v>
      </c>
      <c r="F5" s="26">
        <v>315</v>
      </c>
      <c r="G5" s="26">
        <v>265</v>
      </c>
      <c r="H5" s="26">
        <v>179</v>
      </c>
      <c r="I5" s="26">
        <v>197</v>
      </c>
      <c r="J5" s="26">
        <v>115</v>
      </c>
      <c r="K5" s="26">
        <v>148</v>
      </c>
      <c r="L5" s="26">
        <v>83</v>
      </c>
      <c r="M5" s="26">
        <v>80</v>
      </c>
      <c r="N5" s="26">
        <v>67</v>
      </c>
      <c r="O5" s="26">
        <v>59</v>
      </c>
      <c r="P5" s="26">
        <v>164</v>
      </c>
      <c r="Q5" s="26">
        <f>SUM(E5:P5)</f>
        <v>1885</v>
      </c>
      <c r="R5" s="73">
        <f>+Q5/$Q$11*100</f>
        <v>78.28073089700996</v>
      </c>
      <c r="S5" s="11"/>
      <c r="T5" s="11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</row>
    <row r="6" spans="1:204" s="12" customFormat="1" ht="18.75" customHeight="1" x14ac:dyDescent="0.25">
      <c r="A6" s="71"/>
      <c r="B6" s="77"/>
      <c r="C6" s="77"/>
      <c r="D6" s="22" t="s">
        <v>15</v>
      </c>
      <c r="E6" s="26">
        <v>7</v>
      </c>
      <c r="F6" s="26">
        <v>59</v>
      </c>
      <c r="G6" s="26">
        <v>27</v>
      </c>
      <c r="H6" s="26">
        <v>3</v>
      </c>
      <c r="I6" s="26">
        <v>10</v>
      </c>
      <c r="J6" s="26">
        <v>45</v>
      </c>
      <c r="K6" s="26">
        <v>3</v>
      </c>
      <c r="L6" s="26">
        <v>8</v>
      </c>
      <c r="M6" s="26">
        <v>7</v>
      </c>
      <c r="N6" s="26">
        <v>93</v>
      </c>
      <c r="O6" s="26">
        <v>4</v>
      </c>
      <c r="P6" s="26">
        <v>0</v>
      </c>
      <c r="Q6" s="26">
        <f>SUM(E6:P6)</f>
        <v>266</v>
      </c>
      <c r="R6" s="73">
        <f t="shared" ref="R6:R10" si="0">+Q6/$Q$11*100</f>
        <v>11.046511627906977</v>
      </c>
      <c r="S6" s="11"/>
      <c r="T6" s="11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</row>
    <row r="7" spans="1:204" s="12" customFormat="1" ht="18.75" customHeight="1" x14ac:dyDescent="0.25">
      <c r="A7" s="71"/>
      <c r="B7" s="78"/>
      <c r="C7" s="78"/>
      <c r="D7" s="28" t="s">
        <v>51</v>
      </c>
      <c r="E7" s="15">
        <f>SUM(E5:E6)</f>
        <v>220</v>
      </c>
      <c r="F7" s="15">
        <f t="shared" ref="F7:P7" si="1">SUM(F5:F6)</f>
        <v>374</v>
      </c>
      <c r="G7" s="15">
        <f t="shared" si="1"/>
        <v>292</v>
      </c>
      <c r="H7" s="15">
        <f t="shared" si="1"/>
        <v>182</v>
      </c>
      <c r="I7" s="15">
        <f t="shared" si="1"/>
        <v>207</v>
      </c>
      <c r="J7" s="15">
        <f t="shared" si="1"/>
        <v>160</v>
      </c>
      <c r="K7" s="15">
        <f t="shared" si="1"/>
        <v>151</v>
      </c>
      <c r="L7" s="15">
        <f t="shared" si="1"/>
        <v>91</v>
      </c>
      <c r="M7" s="15">
        <f t="shared" si="1"/>
        <v>87</v>
      </c>
      <c r="N7" s="15">
        <f t="shared" si="1"/>
        <v>160</v>
      </c>
      <c r="O7" s="15">
        <f t="shared" si="1"/>
        <v>63</v>
      </c>
      <c r="P7" s="15">
        <f t="shared" si="1"/>
        <v>164</v>
      </c>
      <c r="Q7" s="15">
        <f t="shared" ref="Q7" si="2">SUM(Q5:Q6)</f>
        <v>2151</v>
      </c>
      <c r="R7" s="74">
        <f t="shared" si="0"/>
        <v>89.32724252491694</v>
      </c>
      <c r="S7" s="11"/>
      <c r="T7" s="11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</row>
    <row r="8" spans="1:204" s="12" customFormat="1" ht="18.75" customHeight="1" x14ac:dyDescent="0.25">
      <c r="A8" s="71"/>
      <c r="B8" s="79">
        <v>2</v>
      </c>
      <c r="C8" s="77" t="s">
        <v>4</v>
      </c>
      <c r="D8" s="21" t="s">
        <v>13</v>
      </c>
      <c r="E8" s="26">
        <v>3</v>
      </c>
      <c r="F8" s="26">
        <v>13</v>
      </c>
      <c r="G8" s="26">
        <v>23</v>
      </c>
      <c r="H8" s="26">
        <v>12</v>
      </c>
      <c r="I8" s="26">
        <v>14</v>
      </c>
      <c r="J8" s="26">
        <v>32</v>
      </c>
      <c r="K8" s="26">
        <v>11</v>
      </c>
      <c r="L8" s="26">
        <v>10</v>
      </c>
      <c r="M8" s="26">
        <v>31</v>
      </c>
      <c r="N8" s="26">
        <v>26</v>
      </c>
      <c r="O8" s="26">
        <v>51</v>
      </c>
      <c r="P8" s="26">
        <v>25</v>
      </c>
      <c r="Q8" s="26">
        <f>SUM(E8:P8)</f>
        <v>251</v>
      </c>
      <c r="R8" s="73">
        <f t="shared" si="0"/>
        <v>10.423588039867109</v>
      </c>
      <c r="S8" s="11"/>
      <c r="T8" s="11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</row>
    <row r="9" spans="1:204" s="12" customFormat="1" ht="18.75" customHeight="1" x14ac:dyDescent="0.25">
      <c r="A9" s="71"/>
      <c r="B9" s="79"/>
      <c r="C9" s="77"/>
      <c r="D9" s="22" t="s">
        <v>15</v>
      </c>
      <c r="E9" s="26">
        <v>1</v>
      </c>
      <c r="F9" s="26">
        <v>1</v>
      </c>
      <c r="G9" s="26">
        <v>1</v>
      </c>
      <c r="H9" s="26">
        <v>0</v>
      </c>
      <c r="I9" s="26">
        <v>2</v>
      </c>
      <c r="J9" s="26">
        <v>0</v>
      </c>
      <c r="K9" s="26">
        <v>0</v>
      </c>
      <c r="L9" s="26">
        <v>0</v>
      </c>
      <c r="M9" s="26">
        <v>1</v>
      </c>
      <c r="N9" s="26">
        <v>0</v>
      </c>
      <c r="O9" s="26">
        <v>0</v>
      </c>
      <c r="P9" s="26">
        <v>0</v>
      </c>
      <c r="Q9" s="26">
        <f>SUM(E9:P9)</f>
        <v>6</v>
      </c>
      <c r="R9" s="73">
        <f t="shared" si="0"/>
        <v>0.24916943521594684</v>
      </c>
      <c r="S9" s="11"/>
      <c r="T9" s="11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</row>
    <row r="10" spans="1:204" s="12" customFormat="1" ht="18.75" customHeight="1" x14ac:dyDescent="0.25">
      <c r="A10" s="71"/>
      <c r="B10" s="79"/>
      <c r="C10" s="77"/>
      <c r="D10" s="47" t="s">
        <v>51</v>
      </c>
      <c r="E10" s="48">
        <f>SUM(E8:E9)</f>
        <v>4</v>
      </c>
      <c r="F10" s="48">
        <f t="shared" ref="F10:P10" si="3">SUM(F8:F9)</f>
        <v>14</v>
      </c>
      <c r="G10" s="48">
        <f t="shared" si="3"/>
        <v>24</v>
      </c>
      <c r="H10" s="48">
        <f t="shared" si="3"/>
        <v>12</v>
      </c>
      <c r="I10" s="48">
        <f t="shared" si="3"/>
        <v>16</v>
      </c>
      <c r="J10" s="48">
        <f t="shared" si="3"/>
        <v>32</v>
      </c>
      <c r="K10" s="48">
        <f t="shared" si="3"/>
        <v>11</v>
      </c>
      <c r="L10" s="48">
        <f t="shared" si="3"/>
        <v>10</v>
      </c>
      <c r="M10" s="48">
        <f t="shared" si="3"/>
        <v>32</v>
      </c>
      <c r="N10" s="48">
        <f t="shared" si="3"/>
        <v>26</v>
      </c>
      <c r="O10" s="48">
        <f t="shared" si="3"/>
        <v>51</v>
      </c>
      <c r="P10" s="48">
        <f t="shared" si="3"/>
        <v>25</v>
      </c>
      <c r="Q10" s="48">
        <f>SUM(Q8:Q9)</f>
        <v>257</v>
      </c>
      <c r="R10" s="75">
        <f t="shared" si="0"/>
        <v>10.672757475083056</v>
      </c>
      <c r="S10" s="11"/>
      <c r="T10" s="11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</row>
    <row r="11" spans="1:204" s="12" customFormat="1" ht="18.75" customHeight="1" x14ac:dyDescent="0.25">
      <c r="A11" s="71"/>
      <c r="B11" s="80" t="s">
        <v>16</v>
      </c>
      <c r="C11" s="80"/>
      <c r="D11" s="80"/>
      <c r="E11" s="33">
        <f>E7+E10</f>
        <v>224</v>
      </c>
      <c r="F11" s="33">
        <f>F7+F10</f>
        <v>388</v>
      </c>
      <c r="G11" s="33">
        <f>G7+G10</f>
        <v>316</v>
      </c>
      <c r="H11" s="33">
        <f t="shared" ref="H11:Q11" si="4">H7+H10</f>
        <v>194</v>
      </c>
      <c r="I11" s="33">
        <f>I7+I10</f>
        <v>223</v>
      </c>
      <c r="J11" s="33">
        <f t="shared" si="4"/>
        <v>192</v>
      </c>
      <c r="K11" s="33">
        <f t="shared" si="4"/>
        <v>162</v>
      </c>
      <c r="L11" s="33">
        <f t="shared" si="4"/>
        <v>101</v>
      </c>
      <c r="M11" s="33">
        <f t="shared" si="4"/>
        <v>119</v>
      </c>
      <c r="N11" s="33">
        <f t="shared" si="4"/>
        <v>186</v>
      </c>
      <c r="O11" s="33">
        <f t="shared" si="4"/>
        <v>114</v>
      </c>
      <c r="P11" s="33">
        <f t="shared" si="4"/>
        <v>189</v>
      </c>
      <c r="Q11" s="33">
        <f t="shared" si="4"/>
        <v>2408</v>
      </c>
      <c r="R11" s="76">
        <f>+Q11/$Q$11*100</f>
        <v>100</v>
      </c>
      <c r="S11" s="11"/>
      <c r="T11" s="11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</row>
    <row r="12" spans="1:204" s="51" customFormat="1" ht="12.75" customHeight="1" x14ac:dyDescent="0.25">
      <c r="B12" s="52" t="s">
        <v>59</v>
      </c>
      <c r="C12" s="53"/>
      <c r="D12" s="53"/>
    </row>
    <row r="13" spans="1:204" s="51" customFormat="1" ht="12.75" customHeight="1" x14ac:dyDescent="0.25">
      <c r="B13" s="52" t="s">
        <v>60</v>
      </c>
      <c r="C13" s="54"/>
      <c r="D13" s="54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</row>
    <row r="14" spans="1:204" ht="15" customHeight="1" x14ac:dyDescent="0.25">
      <c r="B14" s="24"/>
      <c r="C14" s="24"/>
      <c r="D14" s="24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204" ht="15" customHeight="1" x14ac:dyDescent="0.25">
      <c r="B15" s="9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</row>
    <row r="16" spans="1:204" ht="15" customHeight="1" x14ac:dyDescent="0.25">
      <c r="B16" s="9"/>
      <c r="C16" s="10"/>
      <c r="D16" s="10"/>
    </row>
  </sheetData>
  <sortState xmlns:xlrd2="http://schemas.microsoft.com/office/spreadsheetml/2017/richdata2" ref="D8:Q9">
    <sortCondition descending="1" ref="Q8:Q9"/>
  </sortState>
  <mergeCells count="5">
    <mergeCell ref="C5:C7"/>
    <mergeCell ref="B5:B7"/>
    <mergeCell ref="C8:C10"/>
    <mergeCell ref="B8:B10"/>
    <mergeCell ref="B11:D11"/>
  </mergeCells>
  <hyperlinks>
    <hyperlink ref="A1" location="Indice!A1" display="Indice!A1" xr:uid="{7E7ACF91-6D3B-4DC2-838A-2EF4C5767E39}"/>
  </hyperlinks>
  <pageMargins left="0.7" right="0.7" top="0.75" bottom="0.75" header="0.3" footer="0.3"/>
  <pageSetup paperSize="9" scale="63" orientation="portrait" horizontalDpi="4294967295" verticalDpi="4294967295" r:id="rId1"/>
  <colBreaks count="1" manualBreakCount="1">
    <brk id="18" max="1048575" man="1"/>
  </colBreaks>
  <ignoredErrors>
    <ignoredError sqref="Q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5C18E-DC87-4DCD-B0F6-3BC35633FEA8}">
  <dimension ref="A1:GV16"/>
  <sheetViews>
    <sheetView zoomScale="85" zoomScaleNormal="85" workbookViewId="0">
      <selection activeCell="G13" sqref="G13"/>
    </sheetView>
  </sheetViews>
  <sheetFormatPr baseColWidth="10" defaultRowHeight="18.75" customHeight="1" x14ac:dyDescent="0.25"/>
  <cols>
    <col min="1" max="1" width="5.42578125" style="70" customWidth="1"/>
    <col min="2" max="2" width="3.7109375" style="4" customWidth="1"/>
    <col min="3" max="3" width="14.7109375" style="4" customWidth="1"/>
    <col min="4" max="4" width="17" style="4" customWidth="1"/>
    <col min="5" max="16" width="6.7109375" style="4" customWidth="1"/>
    <col min="17" max="17" width="7.140625" style="4" bestFit="1" customWidth="1"/>
    <col min="18" max="18" width="8.140625" style="4" bestFit="1" customWidth="1"/>
    <col min="19" max="24" width="7.42578125" style="4" customWidth="1"/>
    <col min="25" max="256" width="11.5703125" style="4"/>
    <col min="257" max="257" width="5.42578125" style="4" bestFit="1" customWidth="1"/>
    <col min="258" max="258" width="2.7109375" style="4" customWidth="1"/>
    <col min="259" max="259" width="22.7109375" style="4" customWidth="1"/>
    <col min="260" max="272" width="6.7109375" style="4" customWidth="1"/>
    <col min="273" max="273" width="7.7109375" style="4" customWidth="1"/>
    <col min="274" max="512" width="11.5703125" style="4"/>
    <col min="513" max="513" width="5.42578125" style="4" bestFit="1" customWidth="1"/>
    <col min="514" max="514" width="2.7109375" style="4" customWidth="1"/>
    <col min="515" max="515" width="22.7109375" style="4" customWidth="1"/>
    <col min="516" max="528" width="6.7109375" style="4" customWidth="1"/>
    <col min="529" max="529" width="7.7109375" style="4" customWidth="1"/>
    <col min="530" max="768" width="11.5703125" style="4"/>
    <col min="769" max="769" width="5.42578125" style="4" bestFit="1" customWidth="1"/>
    <col min="770" max="770" width="2.7109375" style="4" customWidth="1"/>
    <col min="771" max="771" width="22.7109375" style="4" customWidth="1"/>
    <col min="772" max="784" width="6.7109375" style="4" customWidth="1"/>
    <col min="785" max="785" width="7.7109375" style="4" customWidth="1"/>
    <col min="786" max="1024" width="11.5703125" style="4"/>
    <col min="1025" max="1025" width="5.42578125" style="4" bestFit="1" customWidth="1"/>
    <col min="1026" max="1026" width="2.7109375" style="4" customWidth="1"/>
    <col min="1027" max="1027" width="22.7109375" style="4" customWidth="1"/>
    <col min="1028" max="1040" width="6.7109375" style="4" customWidth="1"/>
    <col min="1041" max="1041" width="7.7109375" style="4" customWidth="1"/>
    <col min="1042" max="1280" width="11.5703125" style="4"/>
    <col min="1281" max="1281" width="5.42578125" style="4" bestFit="1" customWidth="1"/>
    <col min="1282" max="1282" width="2.7109375" style="4" customWidth="1"/>
    <col min="1283" max="1283" width="22.7109375" style="4" customWidth="1"/>
    <col min="1284" max="1296" width="6.7109375" style="4" customWidth="1"/>
    <col min="1297" max="1297" width="7.7109375" style="4" customWidth="1"/>
    <col min="1298" max="1536" width="11.5703125" style="4"/>
    <col min="1537" max="1537" width="5.42578125" style="4" bestFit="1" customWidth="1"/>
    <col min="1538" max="1538" width="2.7109375" style="4" customWidth="1"/>
    <col min="1539" max="1539" width="22.7109375" style="4" customWidth="1"/>
    <col min="1540" max="1552" width="6.7109375" style="4" customWidth="1"/>
    <col min="1553" max="1553" width="7.7109375" style="4" customWidth="1"/>
    <col min="1554" max="1792" width="11.5703125" style="4"/>
    <col min="1793" max="1793" width="5.42578125" style="4" bestFit="1" customWidth="1"/>
    <col min="1794" max="1794" width="2.7109375" style="4" customWidth="1"/>
    <col min="1795" max="1795" width="22.7109375" style="4" customWidth="1"/>
    <col min="1796" max="1808" width="6.7109375" style="4" customWidth="1"/>
    <col min="1809" max="1809" width="7.7109375" style="4" customWidth="1"/>
    <col min="1810" max="2048" width="11.5703125" style="4"/>
    <col min="2049" max="2049" width="5.42578125" style="4" bestFit="1" customWidth="1"/>
    <col min="2050" max="2050" width="2.7109375" style="4" customWidth="1"/>
    <col min="2051" max="2051" width="22.7109375" style="4" customWidth="1"/>
    <col min="2052" max="2064" width="6.7109375" style="4" customWidth="1"/>
    <col min="2065" max="2065" width="7.7109375" style="4" customWidth="1"/>
    <col min="2066" max="2304" width="11.5703125" style="4"/>
    <col min="2305" max="2305" width="5.42578125" style="4" bestFit="1" customWidth="1"/>
    <col min="2306" max="2306" width="2.7109375" style="4" customWidth="1"/>
    <col min="2307" max="2307" width="22.7109375" style="4" customWidth="1"/>
    <col min="2308" max="2320" width="6.7109375" style="4" customWidth="1"/>
    <col min="2321" max="2321" width="7.7109375" style="4" customWidth="1"/>
    <col min="2322" max="2560" width="11.5703125" style="4"/>
    <col min="2561" max="2561" width="5.42578125" style="4" bestFit="1" customWidth="1"/>
    <col min="2562" max="2562" width="2.7109375" style="4" customWidth="1"/>
    <col min="2563" max="2563" width="22.7109375" style="4" customWidth="1"/>
    <col min="2564" max="2576" width="6.7109375" style="4" customWidth="1"/>
    <col min="2577" max="2577" width="7.7109375" style="4" customWidth="1"/>
    <col min="2578" max="2816" width="11.5703125" style="4"/>
    <col min="2817" max="2817" width="5.42578125" style="4" bestFit="1" customWidth="1"/>
    <col min="2818" max="2818" width="2.7109375" style="4" customWidth="1"/>
    <col min="2819" max="2819" width="22.7109375" style="4" customWidth="1"/>
    <col min="2820" max="2832" width="6.7109375" style="4" customWidth="1"/>
    <col min="2833" max="2833" width="7.7109375" style="4" customWidth="1"/>
    <col min="2834" max="3072" width="11.5703125" style="4"/>
    <col min="3073" max="3073" width="5.42578125" style="4" bestFit="1" customWidth="1"/>
    <col min="3074" max="3074" width="2.7109375" style="4" customWidth="1"/>
    <col min="3075" max="3075" width="22.7109375" style="4" customWidth="1"/>
    <col min="3076" max="3088" width="6.7109375" style="4" customWidth="1"/>
    <col min="3089" max="3089" width="7.7109375" style="4" customWidth="1"/>
    <col min="3090" max="3328" width="11.5703125" style="4"/>
    <col min="3329" max="3329" width="5.42578125" style="4" bestFit="1" customWidth="1"/>
    <col min="3330" max="3330" width="2.7109375" style="4" customWidth="1"/>
    <col min="3331" max="3331" width="22.7109375" style="4" customWidth="1"/>
    <col min="3332" max="3344" width="6.7109375" style="4" customWidth="1"/>
    <col min="3345" max="3345" width="7.7109375" style="4" customWidth="1"/>
    <col min="3346" max="3584" width="11.5703125" style="4"/>
    <col min="3585" max="3585" width="5.42578125" style="4" bestFit="1" customWidth="1"/>
    <col min="3586" max="3586" width="2.7109375" style="4" customWidth="1"/>
    <col min="3587" max="3587" width="22.7109375" style="4" customWidth="1"/>
    <col min="3588" max="3600" width="6.7109375" style="4" customWidth="1"/>
    <col min="3601" max="3601" width="7.7109375" style="4" customWidth="1"/>
    <col min="3602" max="3840" width="11.5703125" style="4"/>
    <col min="3841" max="3841" width="5.42578125" style="4" bestFit="1" customWidth="1"/>
    <col min="3842" max="3842" width="2.7109375" style="4" customWidth="1"/>
    <col min="3843" max="3843" width="22.7109375" style="4" customWidth="1"/>
    <col min="3844" max="3856" width="6.7109375" style="4" customWidth="1"/>
    <col min="3857" max="3857" width="7.7109375" style="4" customWidth="1"/>
    <col min="3858" max="4096" width="11.5703125" style="4"/>
    <col min="4097" max="4097" width="5.42578125" style="4" bestFit="1" customWidth="1"/>
    <col min="4098" max="4098" width="2.7109375" style="4" customWidth="1"/>
    <col min="4099" max="4099" width="22.7109375" style="4" customWidth="1"/>
    <col min="4100" max="4112" width="6.7109375" style="4" customWidth="1"/>
    <col min="4113" max="4113" width="7.7109375" style="4" customWidth="1"/>
    <col min="4114" max="4352" width="11.5703125" style="4"/>
    <col min="4353" max="4353" width="5.42578125" style="4" bestFit="1" customWidth="1"/>
    <col min="4354" max="4354" width="2.7109375" style="4" customWidth="1"/>
    <col min="4355" max="4355" width="22.7109375" style="4" customWidth="1"/>
    <col min="4356" max="4368" width="6.7109375" style="4" customWidth="1"/>
    <col min="4369" max="4369" width="7.7109375" style="4" customWidth="1"/>
    <col min="4370" max="4608" width="11.5703125" style="4"/>
    <col min="4609" max="4609" width="5.42578125" style="4" bestFit="1" customWidth="1"/>
    <col min="4610" max="4610" width="2.7109375" style="4" customWidth="1"/>
    <col min="4611" max="4611" width="22.7109375" style="4" customWidth="1"/>
    <col min="4612" max="4624" width="6.7109375" style="4" customWidth="1"/>
    <col min="4625" max="4625" width="7.7109375" style="4" customWidth="1"/>
    <col min="4626" max="4864" width="11.5703125" style="4"/>
    <col min="4865" max="4865" width="5.42578125" style="4" bestFit="1" customWidth="1"/>
    <col min="4866" max="4866" width="2.7109375" style="4" customWidth="1"/>
    <col min="4867" max="4867" width="22.7109375" style="4" customWidth="1"/>
    <col min="4868" max="4880" width="6.7109375" style="4" customWidth="1"/>
    <col min="4881" max="4881" width="7.7109375" style="4" customWidth="1"/>
    <col min="4882" max="5120" width="11.5703125" style="4"/>
    <col min="5121" max="5121" width="5.42578125" style="4" bestFit="1" customWidth="1"/>
    <col min="5122" max="5122" width="2.7109375" style="4" customWidth="1"/>
    <col min="5123" max="5123" width="22.7109375" style="4" customWidth="1"/>
    <col min="5124" max="5136" width="6.7109375" style="4" customWidth="1"/>
    <col min="5137" max="5137" width="7.7109375" style="4" customWidth="1"/>
    <col min="5138" max="5376" width="11.5703125" style="4"/>
    <col min="5377" max="5377" width="5.42578125" style="4" bestFit="1" customWidth="1"/>
    <col min="5378" max="5378" width="2.7109375" style="4" customWidth="1"/>
    <col min="5379" max="5379" width="22.7109375" style="4" customWidth="1"/>
    <col min="5380" max="5392" width="6.7109375" style="4" customWidth="1"/>
    <col min="5393" max="5393" width="7.7109375" style="4" customWidth="1"/>
    <col min="5394" max="5632" width="11.5703125" style="4"/>
    <col min="5633" max="5633" width="5.42578125" style="4" bestFit="1" customWidth="1"/>
    <col min="5634" max="5634" width="2.7109375" style="4" customWidth="1"/>
    <col min="5635" max="5635" width="22.7109375" style="4" customWidth="1"/>
    <col min="5636" max="5648" width="6.7109375" style="4" customWidth="1"/>
    <col min="5649" max="5649" width="7.7109375" style="4" customWidth="1"/>
    <col min="5650" max="5888" width="11.5703125" style="4"/>
    <col min="5889" max="5889" width="5.42578125" style="4" bestFit="1" customWidth="1"/>
    <col min="5890" max="5890" width="2.7109375" style="4" customWidth="1"/>
    <col min="5891" max="5891" width="22.7109375" style="4" customWidth="1"/>
    <col min="5892" max="5904" width="6.7109375" style="4" customWidth="1"/>
    <col min="5905" max="5905" width="7.7109375" style="4" customWidth="1"/>
    <col min="5906" max="6144" width="11.5703125" style="4"/>
    <col min="6145" max="6145" width="5.42578125" style="4" bestFit="1" customWidth="1"/>
    <col min="6146" max="6146" width="2.7109375" style="4" customWidth="1"/>
    <col min="6147" max="6147" width="22.7109375" style="4" customWidth="1"/>
    <col min="6148" max="6160" width="6.7109375" style="4" customWidth="1"/>
    <col min="6161" max="6161" width="7.7109375" style="4" customWidth="1"/>
    <col min="6162" max="6400" width="11.5703125" style="4"/>
    <col min="6401" max="6401" width="5.42578125" style="4" bestFit="1" customWidth="1"/>
    <col min="6402" max="6402" width="2.7109375" style="4" customWidth="1"/>
    <col min="6403" max="6403" width="22.7109375" style="4" customWidth="1"/>
    <col min="6404" max="6416" width="6.7109375" style="4" customWidth="1"/>
    <col min="6417" max="6417" width="7.7109375" style="4" customWidth="1"/>
    <col min="6418" max="6656" width="11.5703125" style="4"/>
    <col min="6657" max="6657" width="5.42578125" style="4" bestFit="1" customWidth="1"/>
    <col min="6658" max="6658" width="2.7109375" style="4" customWidth="1"/>
    <col min="6659" max="6659" width="22.7109375" style="4" customWidth="1"/>
    <col min="6660" max="6672" width="6.7109375" style="4" customWidth="1"/>
    <col min="6673" max="6673" width="7.7109375" style="4" customWidth="1"/>
    <col min="6674" max="6912" width="11.5703125" style="4"/>
    <col min="6913" max="6913" width="5.42578125" style="4" bestFit="1" customWidth="1"/>
    <col min="6914" max="6914" width="2.7109375" style="4" customWidth="1"/>
    <col min="6915" max="6915" width="22.7109375" style="4" customWidth="1"/>
    <col min="6916" max="6928" width="6.7109375" style="4" customWidth="1"/>
    <col min="6929" max="6929" width="7.7109375" style="4" customWidth="1"/>
    <col min="6930" max="7168" width="11.5703125" style="4"/>
    <col min="7169" max="7169" width="5.42578125" style="4" bestFit="1" customWidth="1"/>
    <col min="7170" max="7170" width="2.7109375" style="4" customWidth="1"/>
    <col min="7171" max="7171" width="22.7109375" style="4" customWidth="1"/>
    <col min="7172" max="7184" width="6.7109375" style="4" customWidth="1"/>
    <col min="7185" max="7185" width="7.7109375" style="4" customWidth="1"/>
    <col min="7186" max="7424" width="11.5703125" style="4"/>
    <col min="7425" max="7425" width="5.42578125" style="4" bestFit="1" customWidth="1"/>
    <col min="7426" max="7426" width="2.7109375" style="4" customWidth="1"/>
    <col min="7427" max="7427" width="22.7109375" style="4" customWidth="1"/>
    <col min="7428" max="7440" width="6.7109375" style="4" customWidth="1"/>
    <col min="7441" max="7441" width="7.7109375" style="4" customWidth="1"/>
    <col min="7442" max="7680" width="11.5703125" style="4"/>
    <col min="7681" max="7681" width="5.42578125" style="4" bestFit="1" customWidth="1"/>
    <col min="7682" max="7682" width="2.7109375" style="4" customWidth="1"/>
    <col min="7683" max="7683" width="22.7109375" style="4" customWidth="1"/>
    <col min="7684" max="7696" width="6.7109375" style="4" customWidth="1"/>
    <col min="7697" max="7697" width="7.7109375" style="4" customWidth="1"/>
    <col min="7698" max="7936" width="11.5703125" style="4"/>
    <col min="7937" max="7937" width="5.42578125" style="4" bestFit="1" customWidth="1"/>
    <col min="7938" max="7938" width="2.7109375" style="4" customWidth="1"/>
    <col min="7939" max="7939" width="22.7109375" style="4" customWidth="1"/>
    <col min="7940" max="7952" width="6.7109375" style="4" customWidth="1"/>
    <col min="7953" max="7953" width="7.7109375" style="4" customWidth="1"/>
    <col min="7954" max="8192" width="11.5703125" style="4"/>
    <col min="8193" max="8193" width="5.42578125" style="4" bestFit="1" customWidth="1"/>
    <col min="8194" max="8194" width="2.7109375" style="4" customWidth="1"/>
    <col min="8195" max="8195" width="22.7109375" style="4" customWidth="1"/>
    <col min="8196" max="8208" width="6.7109375" style="4" customWidth="1"/>
    <col min="8209" max="8209" width="7.7109375" style="4" customWidth="1"/>
    <col min="8210" max="8448" width="11.5703125" style="4"/>
    <col min="8449" max="8449" width="5.42578125" style="4" bestFit="1" customWidth="1"/>
    <col min="8450" max="8450" width="2.7109375" style="4" customWidth="1"/>
    <col min="8451" max="8451" width="22.7109375" style="4" customWidth="1"/>
    <col min="8452" max="8464" width="6.7109375" style="4" customWidth="1"/>
    <col min="8465" max="8465" width="7.7109375" style="4" customWidth="1"/>
    <col min="8466" max="8704" width="11.5703125" style="4"/>
    <col min="8705" max="8705" width="5.42578125" style="4" bestFit="1" customWidth="1"/>
    <col min="8706" max="8706" width="2.7109375" style="4" customWidth="1"/>
    <col min="8707" max="8707" width="22.7109375" style="4" customWidth="1"/>
    <col min="8708" max="8720" width="6.7109375" style="4" customWidth="1"/>
    <col min="8721" max="8721" width="7.7109375" style="4" customWidth="1"/>
    <col min="8722" max="8960" width="11.5703125" style="4"/>
    <col min="8961" max="8961" width="5.42578125" style="4" bestFit="1" customWidth="1"/>
    <col min="8962" max="8962" width="2.7109375" style="4" customWidth="1"/>
    <col min="8963" max="8963" width="22.7109375" style="4" customWidth="1"/>
    <col min="8964" max="8976" width="6.7109375" style="4" customWidth="1"/>
    <col min="8977" max="8977" width="7.7109375" style="4" customWidth="1"/>
    <col min="8978" max="9216" width="11.5703125" style="4"/>
    <col min="9217" max="9217" width="5.42578125" style="4" bestFit="1" customWidth="1"/>
    <col min="9218" max="9218" width="2.7109375" style="4" customWidth="1"/>
    <col min="9219" max="9219" width="22.7109375" style="4" customWidth="1"/>
    <col min="9220" max="9232" width="6.7109375" style="4" customWidth="1"/>
    <col min="9233" max="9233" width="7.7109375" style="4" customWidth="1"/>
    <col min="9234" max="9472" width="11.5703125" style="4"/>
    <col min="9473" max="9473" width="5.42578125" style="4" bestFit="1" customWidth="1"/>
    <col min="9474" max="9474" width="2.7109375" style="4" customWidth="1"/>
    <col min="9475" max="9475" width="22.7109375" style="4" customWidth="1"/>
    <col min="9476" max="9488" width="6.7109375" style="4" customWidth="1"/>
    <col min="9489" max="9489" width="7.7109375" style="4" customWidth="1"/>
    <col min="9490" max="9728" width="11.5703125" style="4"/>
    <col min="9729" max="9729" width="5.42578125" style="4" bestFit="1" customWidth="1"/>
    <col min="9730" max="9730" width="2.7109375" style="4" customWidth="1"/>
    <col min="9731" max="9731" width="22.7109375" style="4" customWidth="1"/>
    <col min="9732" max="9744" width="6.7109375" style="4" customWidth="1"/>
    <col min="9745" max="9745" width="7.7109375" style="4" customWidth="1"/>
    <col min="9746" max="9984" width="11.5703125" style="4"/>
    <col min="9985" max="9985" width="5.42578125" style="4" bestFit="1" customWidth="1"/>
    <col min="9986" max="9986" width="2.7109375" style="4" customWidth="1"/>
    <col min="9987" max="9987" width="22.7109375" style="4" customWidth="1"/>
    <col min="9988" max="10000" width="6.7109375" style="4" customWidth="1"/>
    <col min="10001" max="10001" width="7.7109375" style="4" customWidth="1"/>
    <col min="10002" max="10240" width="11.5703125" style="4"/>
    <col min="10241" max="10241" width="5.42578125" style="4" bestFit="1" customWidth="1"/>
    <col min="10242" max="10242" width="2.7109375" style="4" customWidth="1"/>
    <col min="10243" max="10243" width="22.7109375" style="4" customWidth="1"/>
    <col min="10244" max="10256" width="6.7109375" style="4" customWidth="1"/>
    <col min="10257" max="10257" width="7.7109375" style="4" customWidth="1"/>
    <col min="10258" max="10496" width="11.5703125" style="4"/>
    <col min="10497" max="10497" width="5.42578125" style="4" bestFit="1" customWidth="1"/>
    <col min="10498" max="10498" width="2.7109375" style="4" customWidth="1"/>
    <col min="10499" max="10499" width="22.7109375" style="4" customWidth="1"/>
    <col min="10500" max="10512" width="6.7109375" style="4" customWidth="1"/>
    <col min="10513" max="10513" width="7.7109375" style="4" customWidth="1"/>
    <col min="10514" max="10752" width="11.5703125" style="4"/>
    <col min="10753" max="10753" width="5.42578125" style="4" bestFit="1" customWidth="1"/>
    <col min="10754" max="10754" width="2.7109375" style="4" customWidth="1"/>
    <col min="10755" max="10755" width="22.7109375" style="4" customWidth="1"/>
    <col min="10756" max="10768" width="6.7109375" style="4" customWidth="1"/>
    <col min="10769" max="10769" width="7.7109375" style="4" customWidth="1"/>
    <col min="10770" max="11008" width="11.5703125" style="4"/>
    <col min="11009" max="11009" width="5.42578125" style="4" bestFit="1" customWidth="1"/>
    <col min="11010" max="11010" width="2.7109375" style="4" customWidth="1"/>
    <col min="11011" max="11011" width="22.7109375" style="4" customWidth="1"/>
    <col min="11012" max="11024" width="6.7109375" style="4" customWidth="1"/>
    <col min="11025" max="11025" width="7.7109375" style="4" customWidth="1"/>
    <col min="11026" max="11264" width="11.5703125" style="4"/>
    <col min="11265" max="11265" width="5.42578125" style="4" bestFit="1" customWidth="1"/>
    <col min="11266" max="11266" width="2.7109375" style="4" customWidth="1"/>
    <col min="11267" max="11267" width="22.7109375" style="4" customWidth="1"/>
    <col min="11268" max="11280" width="6.7109375" style="4" customWidth="1"/>
    <col min="11281" max="11281" width="7.7109375" style="4" customWidth="1"/>
    <col min="11282" max="11520" width="11.5703125" style="4"/>
    <col min="11521" max="11521" width="5.42578125" style="4" bestFit="1" customWidth="1"/>
    <col min="11522" max="11522" width="2.7109375" style="4" customWidth="1"/>
    <col min="11523" max="11523" width="22.7109375" style="4" customWidth="1"/>
    <col min="11524" max="11536" width="6.7109375" style="4" customWidth="1"/>
    <col min="11537" max="11537" width="7.7109375" style="4" customWidth="1"/>
    <col min="11538" max="11776" width="11.5703125" style="4"/>
    <col min="11777" max="11777" width="5.42578125" style="4" bestFit="1" customWidth="1"/>
    <col min="11778" max="11778" width="2.7109375" style="4" customWidth="1"/>
    <col min="11779" max="11779" width="22.7109375" style="4" customWidth="1"/>
    <col min="11780" max="11792" width="6.7109375" style="4" customWidth="1"/>
    <col min="11793" max="11793" width="7.7109375" style="4" customWidth="1"/>
    <col min="11794" max="12032" width="11.5703125" style="4"/>
    <col min="12033" max="12033" width="5.42578125" style="4" bestFit="1" customWidth="1"/>
    <col min="12034" max="12034" width="2.7109375" style="4" customWidth="1"/>
    <col min="12035" max="12035" width="22.7109375" style="4" customWidth="1"/>
    <col min="12036" max="12048" width="6.7109375" style="4" customWidth="1"/>
    <col min="12049" max="12049" width="7.7109375" style="4" customWidth="1"/>
    <col min="12050" max="12288" width="11.5703125" style="4"/>
    <col min="12289" max="12289" width="5.42578125" style="4" bestFit="1" customWidth="1"/>
    <col min="12290" max="12290" width="2.7109375" style="4" customWidth="1"/>
    <col min="12291" max="12291" width="22.7109375" style="4" customWidth="1"/>
    <col min="12292" max="12304" width="6.7109375" style="4" customWidth="1"/>
    <col min="12305" max="12305" width="7.7109375" style="4" customWidth="1"/>
    <col min="12306" max="12544" width="11.5703125" style="4"/>
    <col min="12545" max="12545" width="5.42578125" style="4" bestFit="1" customWidth="1"/>
    <col min="12546" max="12546" width="2.7109375" style="4" customWidth="1"/>
    <col min="12547" max="12547" width="22.7109375" style="4" customWidth="1"/>
    <col min="12548" max="12560" width="6.7109375" style="4" customWidth="1"/>
    <col min="12561" max="12561" width="7.7109375" style="4" customWidth="1"/>
    <col min="12562" max="12800" width="11.5703125" style="4"/>
    <col min="12801" max="12801" width="5.42578125" style="4" bestFit="1" customWidth="1"/>
    <col min="12802" max="12802" width="2.7109375" style="4" customWidth="1"/>
    <col min="12803" max="12803" width="22.7109375" style="4" customWidth="1"/>
    <col min="12804" max="12816" width="6.7109375" style="4" customWidth="1"/>
    <col min="12817" max="12817" width="7.7109375" style="4" customWidth="1"/>
    <col min="12818" max="13056" width="11.5703125" style="4"/>
    <col min="13057" max="13057" width="5.42578125" style="4" bestFit="1" customWidth="1"/>
    <col min="13058" max="13058" width="2.7109375" style="4" customWidth="1"/>
    <col min="13059" max="13059" width="22.7109375" style="4" customWidth="1"/>
    <col min="13060" max="13072" width="6.7109375" style="4" customWidth="1"/>
    <col min="13073" max="13073" width="7.7109375" style="4" customWidth="1"/>
    <col min="13074" max="13312" width="11.5703125" style="4"/>
    <col min="13313" max="13313" width="5.42578125" style="4" bestFit="1" customWidth="1"/>
    <col min="13314" max="13314" width="2.7109375" style="4" customWidth="1"/>
    <col min="13315" max="13315" width="22.7109375" style="4" customWidth="1"/>
    <col min="13316" max="13328" width="6.7109375" style="4" customWidth="1"/>
    <col min="13329" max="13329" width="7.7109375" style="4" customWidth="1"/>
    <col min="13330" max="13568" width="11.5703125" style="4"/>
    <col min="13569" max="13569" width="5.42578125" style="4" bestFit="1" customWidth="1"/>
    <col min="13570" max="13570" width="2.7109375" style="4" customWidth="1"/>
    <col min="13571" max="13571" width="22.7109375" style="4" customWidth="1"/>
    <col min="13572" max="13584" width="6.7109375" style="4" customWidth="1"/>
    <col min="13585" max="13585" width="7.7109375" style="4" customWidth="1"/>
    <col min="13586" max="13824" width="11.5703125" style="4"/>
    <col min="13825" max="13825" width="5.42578125" style="4" bestFit="1" customWidth="1"/>
    <col min="13826" max="13826" width="2.7109375" style="4" customWidth="1"/>
    <col min="13827" max="13827" width="22.7109375" style="4" customWidth="1"/>
    <col min="13828" max="13840" width="6.7109375" style="4" customWidth="1"/>
    <col min="13841" max="13841" width="7.7109375" style="4" customWidth="1"/>
    <col min="13842" max="14080" width="11.5703125" style="4"/>
    <col min="14081" max="14081" width="5.42578125" style="4" bestFit="1" customWidth="1"/>
    <col min="14082" max="14082" width="2.7109375" style="4" customWidth="1"/>
    <col min="14083" max="14083" width="22.7109375" style="4" customWidth="1"/>
    <col min="14084" max="14096" width="6.7109375" style="4" customWidth="1"/>
    <col min="14097" max="14097" width="7.7109375" style="4" customWidth="1"/>
    <col min="14098" max="14336" width="11.5703125" style="4"/>
    <col min="14337" max="14337" width="5.42578125" style="4" bestFit="1" customWidth="1"/>
    <col min="14338" max="14338" width="2.7109375" style="4" customWidth="1"/>
    <col min="14339" max="14339" width="22.7109375" style="4" customWidth="1"/>
    <col min="14340" max="14352" width="6.7109375" style="4" customWidth="1"/>
    <col min="14353" max="14353" width="7.7109375" style="4" customWidth="1"/>
    <col min="14354" max="14592" width="11.5703125" style="4"/>
    <col min="14593" max="14593" width="5.42578125" style="4" bestFit="1" customWidth="1"/>
    <col min="14594" max="14594" width="2.7109375" style="4" customWidth="1"/>
    <col min="14595" max="14595" width="22.7109375" style="4" customWidth="1"/>
    <col min="14596" max="14608" width="6.7109375" style="4" customWidth="1"/>
    <col min="14609" max="14609" width="7.7109375" style="4" customWidth="1"/>
    <col min="14610" max="14848" width="11.5703125" style="4"/>
    <col min="14849" max="14849" width="5.42578125" style="4" bestFit="1" customWidth="1"/>
    <col min="14850" max="14850" width="2.7109375" style="4" customWidth="1"/>
    <col min="14851" max="14851" width="22.7109375" style="4" customWidth="1"/>
    <col min="14852" max="14864" width="6.7109375" style="4" customWidth="1"/>
    <col min="14865" max="14865" width="7.7109375" style="4" customWidth="1"/>
    <col min="14866" max="15104" width="11.5703125" style="4"/>
    <col min="15105" max="15105" width="5.42578125" style="4" bestFit="1" customWidth="1"/>
    <col min="15106" max="15106" width="2.7109375" style="4" customWidth="1"/>
    <col min="15107" max="15107" width="22.7109375" style="4" customWidth="1"/>
    <col min="15108" max="15120" width="6.7109375" style="4" customWidth="1"/>
    <col min="15121" max="15121" width="7.7109375" style="4" customWidth="1"/>
    <col min="15122" max="15360" width="11.5703125" style="4"/>
    <col min="15361" max="15361" width="5.42578125" style="4" bestFit="1" customWidth="1"/>
    <col min="15362" max="15362" width="2.7109375" style="4" customWidth="1"/>
    <col min="15363" max="15363" width="22.7109375" style="4" customWidth="1"/>
    <col min="15364" max="15376" width="6.7109375" style="4" customWidth="1"/>
    <col min="15377" max="15377" width="7.7109375" style="4" customWidth="1"/>
    <col min="15378" max="15616" width="11.5703125" style="4"/>
    <col min="15617" max="15617" width="5.42578125" style="4" bestFit="1" customWidth="1"/>
    <col min="15618" max="15618" width="2.7109375" style="4" customWidth="1"/>
    <col min="15619" max="15619" width="22.7109375" style="4" customWidth="1"/>
    <col min="15620" max="15632" width="6.7109375" style="4" customWidth="1"/>
    <col min="15633" max="15633" width="7.7109375" style="4" customWidth="1"/>
    <col min="15634" max="15872" width="11.5703125" style="4"/>
    <col min="15873" max="15873" width="5.42578125" style="4" bestFit="1" customWidth="1"/>
    <col min="15874" max="15874" width="2.7109375" style="4" customWidth="1"/>
    <col min="15875" max="15875" width="22.7109375" style="4" customWidth="1"/>
    <col min="15876" max="15888" width="6.7109375" style="4" customWidth="1"/>
    <col min="15889" max="15889" width="7.7109375" style="4" customWidth="1"/>
    <col min="15890" max="16128" width="11.5703125" style="4"/>
    <col min="16129" max="16129" width="5.42578125" style="4" bestFit="1" customWidth="1"/>
    <col min="16130" max="16130" width="2.7109375" style="4" customWidth="1"/>
    <col min="16131" max="16131" width="22.7109375" style="4" customWidth="1"/>
    <col min="16132" max="16144" width="6.7109375" style="4" customWidth="1"/>
    <col min="16145" max="16145" width="7.7109375" style="4" customWidth="1"/>
    <col min="16146" max="16383" width="11.5703125" style="4"/>
    <col min="16384" max="16384" width="11.42578125" style="4" customWidth="1"/>
  </cols>
  <sheetData>
    <row r="1" spans="1:204" ht="15.95" customHeight="1" x14ac:dyDescent="0.25">
      <c r="A1" s="69" t="s">
        <v>34</v>
      </c>
    </row>
    <row r="2" spans="1:204" ht="15.95" customHeight="1" x14ac:dyDescent="0.25">
      <c r="B2" s="5" t="str">
        <f>Indice!B7</f>
        <v>19.2  DFI y ORI: SUPERVISIONES CONCLUIDAS, SEGÚN MATERIA Y ÁREA O SEDE ENCARGADA, ENERO-DICIEMBRE 2023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204" ht="15.95" customHeight="1" x14ac:dyDescent="0.2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204" s="8" customFormat="1" ht="27.95" customHeight="1" x14ac:dyDescent="0.25">
      <c r="A4" s="70"/>
      <c r="B4" s="7" t="s">
        <v>53</v>
      </c>
      <c r="C4" s="2" t="s">
        <v>1</v>
      </c>
      <c r="D4" s="29" t="s">
        <v>14</v>
      </c>
      <c r="E4" s="2" t="s">
        <v>35</v>
      </c>
      <c r="F4" s="2" t="s">
        <v>36</v>
      </c>
      <c r="G4" s="2" t="s">
        <v>37</v>
      </c>
      <c r="H4" s="2" t="s">
        <v>38</v>
      </c>
      <c r="I4" s="2" t="s">
        <v>39</v>
      </c>
      <c r="J4" s="2" t="s">
        <v>40</v>
      </c>
      <c r="K4" s="2" t="s">
        <v>41</v>
      </c>
      <c r="L4" s="2" t="s">
        <v>42</v>
      </c>
      <c r="M4" s="2" t="s">
        <v>43</v>
      </c>
      <c r="N4" s="2" t="s">
        <v>44</v>
      </c>
      <c r="O4" s="2" t="s">
        <v>45</v>
      </c>
      <c r="P4" s="2" t="s">
        <v>46</v>
      </c>
      <c r="Q4" s="23" t="s">
        <v>16</v>
      </c>
      <c r="R4" s="1" t="s">
        <v>0</v>
      </c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</row>
    <row r="5" spans="1:204" s="12" customFormat="1" ht="18.75" customHeight="1" x14ac:dyDescent="0.25">
      <c r="A5" s="71"/>
      <c r="B5" s="77">
        <v>1</v>
      </c>
      <c r="C5" s="77" t="s">
        <v>3</v>
      </c>
      <c r="D5" s="22" t="s">
        <v>13</v>
      </c>
      <c r="E5" s="26">
        <v>83</v>
      </c>
      <c r="F5" s="26">
        <v>67</v>
      </c>
      <c r="G5" s="26">
        <v>149</v>
      </c>
      <c r="H5" s="26">
        <v>169</v>
      </c>
      <c r="I5" s="26">
        <v>172</v>
      </c>
      <c r="J5" s="26">
        <v>149</v>
      </c>
      <c r="K5" s="26">
        <v>126</v>
      </c>
      <c r="L5" s="26">
        <v>153</v>
      </c>
      <c r="M5" s="26">
        <v>119</v>
      </c>
      <c r="N5" s="26">
        <v>117</v>
      </c>
      <c r="O5" s="26">
        <v>246</v>
      </c>
      <c r="P5" s="26">
        <v>232</v>
      </c>
      <c r="Q5" s="26">
        <f>SUM(E5:P5)</f>
        <v>1782</v>
      </c>
      <c r="R5" s="16">
        <f>+Q5/$Q$11*100</f>
        <v>73.880597014925371</v>
      </c>
      <c r="S5" s="11"/>
      <c r="T5" s="11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</row>
    <row r="6" spans="1:204" s="12" customFormat="1" ht="18.75" customHeight="1" x14ac:dyDescent="0.25">
      <c r="A6" s="71"/>
      <c r="B6" s="77"/>
      <c r="C6" s="77"/>
      <c r="D6" s="22" t="s">
        <v>15</v>
      </c>
      <c r="E6" s="26">
        <v>23</v>
      </c>
      <c r="F6" s="26">
        <v>11</v>
      </c>
      <c r="G6" s="26">
        <v>13</v>
      </c>
      <c r="H6" s="26">
        <v>59</v>
      </c>
      <c r="I6" s="26">
        <v>23</v>
      </c>
      <c r="J6" s="26">
        <v>2</v>
      </c>
      <c r="K6" s="26">
        <v>7</v>
      </c>
      <c r="L6" s="26">
        <v>8</v>
      </c>
      <c r="M6" s="26">
        <v>10</v>
      </c>
      <c r="N6" s="26">
        <v>41</v>
      </c>
      <c r="O6" s="26">
        <v>24</v>
      </c>
      <c r="P6" s="26">
        <v>33</v>
      </c>
      <c r="Q6" s="26">
        <f>SUM(E6:P6)</f>
        <v>254</v>
      </c>
      <c r="R6" s="16">
        <f t="shared" ref="R6:R10" si="0">+Q6/$Q$11*100</f>
        <v>10.530679933665009</v>
      </c>
      <c r="S6" s="11"/>
      <c r="T6" s="11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</row>
    <row r="7" spans="1:204" s="12" customFormat="1" ht="18.75" customHeight="1" x14ac:dyDescent="0.25">
      <c r="A7" s="71"/>
      <c r="B7" s="78"/>
      <c r="C7" s="78"/>
      <c r="D7" s="28" t="s">
        <v>51</v>
      </c>
      <c r="E7" s="15">
        <f>SUM(E5:E6)</f>
        <v>106</v>
      </c>
      <c r="F7" s="15">
        <f t="shared" ref="F7:P7" si="1">SUM(F5:F6)</f>
        <v>78</v>
      </c>
      <c r="G7" s="15">
        <f t="shared" si="1"/>
        <v>162</v>
      </c>
      <c r="H7" s="15">
        <f t="shared" si="1"/>
        <v>228</v>
      </c>
      <c r="I7" s="15">
        <f t="shared" si="1"/>
        <v>195</v>
      </c>
      <c r="J7" s="15">
        <f t="shared" si="1"/>
        <v>151</v>
      </c>
      <c r="K7" s="15">
        <f t="shared" si="1"/>
        <v>133</v>
      </c>
      <c r="L7" s="15">
        <f t="shared" si="1"/>
        <v>161</v>
      </c>
      <c r="M7" s="15">
        <f t="shared" si="1"/>
        <v>129</v>
      </c>
      <c r="N7" s="15">
        <f t="shared" si="1"/>
        <v>158</v>
      </c>
      <c r="O7" s="15">
        <f t="shared" si="1"/>
        <v>270</v>
      </c>
      <c r="P7" s="15">
        <f t="shared" si="1"/>
        <v>265</v>
      </c>
      <c r="Q7" s="15">
        <f>SUM(Q5:Q6)</f>
        <v>2036</v>
      </c>
      <c r="R7" s="17">
        <f t="shared" si="0"/>
        <v>84.411276948590384</v>
      </c>
      <c r="S7" s="11"/>
      <c r="T7" s="11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</row>
    <row r="8" spans="1:204" s="12" customFormat="1" ht="18.75" customHeight="1" x14ac:dyDescent="0.25">
      <c r="A8" s="71"/>
      <c r="B8" s="79">
        <v>2</v>
      </c>
      <c r="C8" s="77" t="s">
        <v>4</v>
      </c>
      <c r="D8" s="21" t="s">
        <v>13</v>
      </c>
      <c r="E8" s="26">
        <v>7</v>
      </c>
      <c r="F8" s="26">
        <v>10</v>
      </c>
      <c r="G8" s="26">
        <v>16</v>
      </c>
      <c r="H8" s="26">
        <v>63</v>
      </c>
      <c r="I8" s="26">
        <v>25</v>
      </c>
      <c r="J8" s="26">
        <v>18</v>
      </c>
      <c r="K8" s="26">
        <v>28</v>
      </c>
      <c r="L8" s="26">
        <v>10</v>
      </c>
      <c r="M8" s="26">
        <v>6</v>
      </c>
      <c r="N8" s="26">
        <v>21</v>
      </c>
      <c r="O8" s="26">
        <v>49</v>
      </c>
      <c r="P8" s="26">
        <v>66</v>
      </c>
      <c r="Q8" s="26">
        <f>SUM(E8:P8)</f>
        <v>319</v>
      </c>
      <c r="R8" s="16">
        <f t="shared" si="0"/>
        <v>13.22553897180763</v>
      </c>
      <c r="S8" s="11"/>
      <c r="T8" s="11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</row>
    <row r="9" spans="1:204" s="12" customFormat="1" ht="18.75" customHeight="1" x14ac:dyDescent="0.25">
      <c r="A9" s="71"/>
      <c r="B9" s="79"/>
      <c r="C9" s="77"/>
      <c r="D9" s="22" t="s">
        <v>15</v>
      </c>
      <c r="E9" s="26">
        <v>5</v>
      </c>
      <c r="F9" s="26">
        <v>13</v>
      </c>
      <c r="G9" s="26">
        <v>5</v>
      </c>
      <c r="H9" s="26">
        <v>10</v>
      </c>
      <c r="I9" s="26">
        <v>7</v>
      </c>
      <c r="J9" s="26">
        <v>3</v>
      </c>
      <c r="K9" s="26">
        <v>3</v>
      </c>
      <c r="L9" s="26">
        <v>5</v>
      </c>
      <c r="M9" s="26">
        <v>2</v>
      </c>
      <c r="N9" s="26">
        <v>3</v>
      </c>
      <c r="O9" s="26">
        <v>0</v>
      </c>
      <c r="P9" s="26">
        <v>1</v>
      </c>
      <c r="Q9" s="26">
        <f>SUM(E9:P9)</f>
        <v>57</v>
      </c>
      <c r="R9" s="16">
        <f t="shared" si="0"/>
        <v>2.3631840796019898</v>
      </c>
      <c r="S9" s="11"/>
      <c r="T9" s="11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</row>
    <row r="10" spans="1:204" s="12" customFormat="1" ht="18.75" customHeight="1" x14ac:dyDescent="0.25">
      <c r="A10" s="71"/>
      <c r="B10" s="79"/>
      <c r="C10" s="77"/>
      <c r="D10" s="47" t="s">
        <v>51</v>
      </c>
      <c r="E10" s="48">
        <f>SUM(E8:E9)</f>
        <v>12</v>
      </c>
      <c r="F10" s="48">
        <f t="shared" ref="F10:P10" si="2">SUM(F8:F9)</f>
        <v>23</v>
      </c>
      <c r="G10" s="48">
        <f t="shared" si="2"/>
        <v>21</v>
      </c>
      <c r="H10" s="48">
        <f t="shared" si="2"/>
        <v>73</v>
      </c>
      <c r="I10" s="48">
        <f t="shared" si="2"/>
        <v>32</v>
      </c>
      <c r="J10" s="48">
        <f t="shared" si="2"/>
        <v>21</v>
      </c>
      <c r="K10" s="48">
        <f t="shared" si="2"/>
        <v>31</v>
      </c>
      <c r="L10" s="48">
        <f t="shared" si="2"/>
        <v>15</v>
      </c>
      <c r="M10" s="48">
        <f t="shared" si="2"/>
        <v>8</v>
      </c>
      <c r="N10" s="48">
        <f t="shared" si="2"/>
        <v>24</v>
      </c>
      <c r="O10" s="48">
        <f t="shared" si="2"/>
        <v>49</v>
      </c>
      <c r="P10" s="48">
        <f t="shared" si="2"/>
        <v>67</v>
      </c>
      <c r="Q10" s="48">
        <f>SUM(Q8:Q9)</f>
        <v>376</v>
      </c>
      <c r="R10" s="49">
        <f t="shared" si="0"/>
        <v>15.58872305140962</v>
      </c>
      <c r="S10" s="11"/>
      <c r="T10" s="11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</row>
    <row r="11" spans="1:204" s="12" customFormat="1" ht="18.75" customHeight="1" x14ac:dyDescent="0.25">
      <c r="A11" s="71"/>
      <c r="B11" s="80" t="s">
        <v>16</v>
      </c>
      <c r="C11" s="80"/>
      <c r="D11" s="80"/>
      <c r="E11" s="33">
        <f>E7+E10</f>
        <v>118</v>
      </c>
      <c r="F11" s="33">
        <f t="shared" ref="F11:P11" si="3">F7+F10</f>
        <v>101</v>
      </c>
      <c r="G11" s="33">
        <f t="shared" si="3"/>
        <v>183</v>
      </c>
      <c r="H11" s="33">
        <f t="shared" si="3"/>
        <v>301</v>
      </c>
      <c r="I11" s="33">
        <f t="shared" si="3"/>
        <v>227</v>
      </c>
      <c r="J11" s="33">
        <f t="shared" si="3"/>
        <v>172</v>
      </c>
      <c r="K11" s="33">
        <f t="shared" si="3"/>
        <v>164</v>
      </c>
      <c r="L11" s="33">
        <f t="shared" si="3"/>
        <v>176</v>
      </c>
      <c r="M11" s="33">
        <f t="shared" si="3"/>
        <v>137</v>
      </c>
      <c r="N11" s="33">
        <f t="shared" si="3"/>
        <v>182</v>
      </c>
      <c r="O11" s="33">
        <f t="shared" si="3"/>
        <v>319</v>
      </c>
      <c r="P11" s="33">
        <f t="shared" si="3"/>
        <v>332</v>
      </c>
      <c r="Q11" s="33">
        <f>Q7+Q10</f>
        <v>2412</v>
      </c>
      <c r="R11" s="37">
        <f t="shared" ref="R11" si="4">R7+R10</f>
        <v>100</v>
      </c>
      <c r="S11" s="11"/>
      <c r="T11" s="11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</row>
    <row r="12" spans="1:204" s="51" customFormat="1" ht="12.75" customHeight="1" x14ac:dyDescent="0.25">
      <c r="B12" s="52" t="s">
        <v>59</v>
      </c>
      <c r="C12" s="53"/>
      <c r="D12" s="53"/>
    </row>
    <row r="13" spans="1:204" s="51" customFormat="1" ht="12.75" customHeight="1" x14ac:dyDescent="0.25">
      <c r="B13" s="52" t="s">
        <v>60</v>
      </c>
      <c r="C13" s="54"/>
      <c r="D13" s="54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</row>
    <row r="14" spans="1:204" ht="12.75" x14ac:dyDescent="0.25">
      <c r="B14" s="24"/>
      <c r="C14" s="24"/>
      <c r="D14" s="24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204" ht="18.75" customHeight="1" x14ac:dyDescent="0.25">
      <c r="B15" s="9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</row>
    <row r="16" spans="1:204" ht="18.75" customHeight="1" x14ac:dyDescent="0.25">
      <c r="B16" s="9"/>
      <c r="C16" s="10"/>
      <c r="D16" s="10"/>
    </row>
  </sheetData>
  <sortState xmlns:xlrd2="http://schemas.microsoft.com/office/spreadsheetml/2017/richdata2" ref="D8:Q9">
    <sortCondition descending="1" ref="Q8:Q9"/>
  </sortState>
  <mergeCells count="5">
    <mergeCell ref="B11:D11"/>
    <mergeCell ref="B5:B7"/>
    <mergeCell ref="C5:C7"/>
    <mergeCell ref="B8:B10"/>
    <mergeCell ref="C8:C10"/>
  </mergeCells>
  <hyperlinks>
    <hyperlink ref="A1" location="Indice!A1" display="Indice!A1" xr:uid="{05F2366F-2570-4369-BC86-BF5B2F3F0E5C}"/>
  </hyperlinks>
  <pageMargins left="0.7" right="0.7" top="0.75" bottom="0.75" header="0.3" footer="0.3"/>
  <pageSetup paperSize="9" scale="63" orientation="portrait" horizontalDpi="4294967295" verticalDpi="4294967295" r:id="rId1"/>
  <colBreaks count="1" manualBreakCount="1">
    <brk id="18" max="1048575" man="1"/>
  </colBreaks>
  <ignoredErrors>
    <ignoredError sqref="Q10 Q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651A4-3F0D-4701-ABCE-AAD42A2A2676}">
  <dimension ref="A1:R28"/>
  <sheetViews>
    <sheetView zoomScale="85" zoomScaleNormal="85" workbookViewId="0">
      <selection activeCell="G13" sqref="G13"/>
    </sheetView>
  </sheetViews>
  <sheetFormatPr baseColWidth="10" defaultColWidth="11.42578125" defaultRowHeight="15" customHeight="1" x14ac:dyDescent="0.25"/>
  <cols>
    <col min="1" max="1" width="5.42578125" style="72" customWidth="1"/>
    <col min="2" max="2" width="3.7109375" style="30" customWidth="1"/>
    <col min="3" max="3" width="11.85546875" style="30" customWidth="1"/>
    <col min="4" max="4" width="37.28515625" style="30" customWidth="1"/>
    <col min="5" max="16" width="6.7109375" style="30" customWidth="1"/>
    <col min="17" max="17" width="7.140625" style="30" bestFit="1" customWidth="1"/>
    <col min="18" max="18" width="8.140625" style="30" bestFit="1" customWidth="1"/>
    <col min="19" max="19" width="11.42578125" style="30" customWidth="1"/>
    <col min="20" max="16384" width="11.42578125" style="30"/>
  </cols>
  <sheetData>
    <row r="1" spans="1:18" ht="15.95" customHeight="1" x14ac:dyDescent="0.25">
      <c r="A1" s="69" t="s">
        <v>34</v>
      </c>
    </row>
    <row r="2" spans="1:18" ht="15.95" customHeight="1" x14ac:dyDescent="0.25">
      <c r="B2" s="5" t="str">
        <f>Indice!B8</f>
        <v>19.3  DFI y ORI: SUPERVISIONES CONCLUIDAS, SEGÚN MATERIA Y ACTIVIDAD ECONÓMICA, ENERO-DICIEMBRE 2023</v>
      </c>
      <c r="C2" s="5"/>
    </row>
    <row r="3" spans="1:18" ht="15.95" customHeight="1" x14ac:dyDescent="0.25"/>
    <row r="4" spans="1:18" ht="24" customHeight="1" x14ac:dyDescent="0.25">
      <c r="B4" s="7" t="s">
        <v>53</v>
      </c>
      <c r="C4" s="2" t="s">
        <v>1</v>
      </c>
      <c r="D4" s="3" t="s">
        <v>17</v>
      </c>
      <c r="E4" s="2" t="s">
        <v>35</v>
      </c>
      <c r="F4" s="2" t="s">
        <v>36</v>
      </c>
      <c r="G4" s="2" t="s">
        <v>37</v>
      </c>
      <c r="H4" s="2" t="s">
        <v>38</v>
      </c>
      <c r="I4" s="2" t="s">
        <v>39</v>
      </c>
      <c r="J4" s="2" t="s">
        <v>40</v>
      </c>
      <c r="K4" s="2" t="s">
        <v>41</v>
      </c>
      <c r="L4" s="2" t="s">
        <v>42</v>
      </c>
      <c r="M4" s="2" t="s">
        <v>43</v>
      </c>
      <c r="N4" s="2" t="s">
        <v>44</v>
      </c>
      <c r="O4" s="2" t="s">
        <v>45</v>
      </c>
      <c r="P4" s="2" t="s">
        <v>46</v>
      </c>
      <c r="Q4" s="23" t="s">
        <v>16</v>
      </c>
      <c r="R4" s="1" t="s">
        <v>0</v>
      </c>
    </row>
    <row r="5" spans="1:18" ht="18.75" customHeight="1" x14ac:dyDescent="0.25">
      <c r="B5" s="83">
        <v>1</v>
      </c>
      <c r="C5" s="81" t="s">
        <v>3</v>
      </c>
      <c r="D5" s="59" t="s">
        <v>18</v>
      </c>
      <c r="E5" s="60">
        <v>32</v>
      </c>
      <c r="F5" s="60">
        <v>44</v>
      </c>
      <c r="G5" s="60">
        <v>107</v>
      </c>
      <c r="H5" s="60">
        <v>94</v>
      </c>
      <c r="I5" s="60">
        <v>142</v>
      </c>
      <c r="J5" s="60">
        <v>21</v>
      </c>
      <c r="K5" s="60">
        <v>43</v>
      </c>
      <c r="L5" s="60">
        <v>50</v>
      </c>
      <c r="M5" s="60">
        <v>34</v>
      </c>
      <c r="N5" s="60">
        <v>61</v>
      </c>
      <c r="O5" s="60">
        <v>104</v>
      </c>
      <c r="P5" s="60">
        <v>52</v>
      </c>
      <c r="Q5" s="60">
        <f t="shared" ref="Q5:Q13" si="0">SUM(E5:P5)</f>
        <v>784</v>
      </c>
      <c r="R5" s="61">
        <f t="shared" ref="R5:R24" si="1">Q5/$Q$25*100</f>
        <v>32.504145936981757</v>
      </c>
    </row>
    <row r="6" spans="1:18" ht="25.5" x14ac:dyDescent="0.25">
      <c r="B6" s="83"/>
      <c r="C6" s="81"/>
      <c r="D6" s="59" t="s">
        <v>28</v>
      </c>
      <c r="E6" s="60">
        <v>41</v>
      </c>
      <c r="F6" s="60">
        <v>17</v>
      </c>
      <c r="G6" s="60">
        <v>41</v>
      </c>
      <c r="H6" s="60">
        <v>62</v>
      </c>
      <c r="I6" s="60">
        <v>15</v>
      </c>
      <c r="J6" s="60">
        <v>38</v>
      </c>
      <c r="K6" s="60">
        <v>35</v>
      </c>
      <c r="L6" s="60">
        <v>24</v>
      </c>
      <c r="M6" s="60">
        <v>9</v>
      </c>
      <c r="N6" s="60">
        <v>39</v>
      </c>
      <c r="O6" s="60">
        <v>32</v>
      </c>
      <c r="P6" s="60">
        <v>38</v>
      </c>
      <c r="Q6" s="60">
        <f t="shared" si="0"/>
        <v>391</v>
      </c>
      <c r="R6" s="61">
        <f t="shared" si="1"/>
        <v>16.210613598673302</v>
      </c>
    </row>
    <row r="7" spans="1:18" ht="18.75" customHeight="1" x14ac:dyDescent="0.25">
      <c r="B7" s="83"/>
      <c r="C7" s="81"/>
      <c r="D7" s="59" t="s">
        <v>48</v>
      </c>
      <c r="E7" s="60">
        <v>10</v>
      </c>
      <c r="F7" s="60">
        <v>1</v>
      </c>
      <c r="G7" s="60">
        <v>5</v>
      </c>
      <c r="H7" s="60">
        <v>26</v>
      </c>
      <c r="I7" s="60">
        <v>6</v>
      </c>
      <c r="J7" s="60">
        <v>22</v>
      </c>
      <c r="K7" s="60">
        <v>13</v>
      </c>
      <c r="L7" s="60">
        <v>38</v>
      </c>
      <c r="M7" s="60">
        <v>43</v>
      </c>
      <c r="N7" s="60">
        <v>23</v>
      </c>
      <c r="O7" s="60">
        <v>87</v>
      </c>
      <c r="P7" s="60">
        <v>98</v>
      </c>
      <c r="Q7" s="60">
        <f t="shared" si="0"/>
        <v>372</v>
      </c>
      <c r="R7" s="61">
        <f t="shared" si="1"/>
        <v>15.422885572139302</v>
      </c>
    </row>
    <row r="8" spans="1:18" ht="18.75" customHeight="1" x14ac:dyDescent="0.25">
      <c r="B8" s="83"/>
      <c r="C8" s="81"/>
      <c r="D8" s="59" t="s">
        <v>20</v>
      </c>
      <c r="E8" s="60">
        <v>9</v>
      </c>
      <c r="F8" s="60">
        <v>8</v>
      </c>
      <c r="G8" s="60">
        <v>9</v>
      </c>
      <c r="H8" s="60">
        <v>37</v>
      </c>
      <c r="I8" s="60">
        <v>27</v>
      </c>
      <c r="J8" s="60">
        <v>57</v>
      </c>
      <c r="K8" s="60">
        <v>14</v>
      </c>
      <c r="L8" s="60">
        <v>44</v>
      </c>
      <c r="M8" s="60">
        <v>32</v>
      </c>
      <c r="N8" s="60">
        <v>20</v>
      </c>
      <c r="O8" s="60">
        <v>17</v>
      </c>
      <c r="P8" s="60">
        <v>43</v>
      </c>
      <c r="Q8" s="60">
        <f t="shared" si="0"/>
        <v>317</v>
      </c>
      <c r="R8" s="61">
        <f t="shared" si="1"/>
        <v>13.142620232172472</v>
      </c>
    </row>
    <row r="9" spans="1:18" ht="18.75" customHeight="1" x14ac:dyDescent="0.25">
      <c r="B9" s="83"/>
      <c r="C9" s="81"/>
      <c r="D9" s="59" t="s">
        <v>32</v>
      </c>
      <c r="E9" s="60">
        <v>1</v>
      </c>
      <c r="F9" s="60">
        <v>0</v>
      </c>
      <c r="G9" s="60">
        <v>0</v>
      </c>
      <c r="H9" s="60">
        <v>0</v>
      </c>
      <c r="I9" s="60">
        <v>1</v>
      </c>
      <c r="J9" s="60">
        <v>6</v>
      </c>
      <c r="K9" s="60">
        <v>2</v>
      </c>
      <c r="L9" s="60">
        <v>2</v>
      </c>
      <c r="M9" s="60">
        <v>3</v>
      </c>
      <c r="N9" s="60">
        <v>5</v>
      </c>
      <c r="O9" s="60">
        <v>22</v>
      </c>
      <c r="P9" s="60">
        <v>16</v>
      </c>
      <c r="Q9" s="60">
        <f t="shared" si="0"/>
        <v>58</v>
      </c>
      <c r="R9" s="61">
        <f t="shared" si="1"/>
        <v>2.4046434494195692</v>
      </c>
    </row>
    <row r="10" spans="1:18" ht="18.75" customHeight="1" x14ac:dyDescent="0.25">
      <c r="B10" s="83"/>
      <c r="C10" s="81"/>
      <c r="D10" s="59" t="s">
        <v>19</v>
      </c>
      <c r="E10" s="60">
        <v>4</v>
      </c>
      <c r="F10" s="60">
        <v>2</v>
      </c>
      <c r="G10" s="60">
        <v>0</v>
      </c>
      <c r="H10" s="60">
        <v>6</v>
      </c>
      <c r="I10" s="60">
        <v>1</v>
      </c>
      <c r="J10" s="60">
        <v>0</v>
      </c>
      <c r="K10" s="60">
        <v>1</v>
      </c>
      <c r="L10" s="60">
        <v>2</v>
      </c>
      <c r="M10" s="60">
        <v>4</v>
      </c>
      <c r="N10" s="60">
        <v>9</v>
      </c>
      <c r="O10" s="60">
        <v>2</v>
      </c>
      <c r="P10" s="60">
        <v>5</v>
      </c>
      <c r="Q10" s="60">
        <f t="shared" si="0"/>
        <v>36</v>
      </c>
      <c r="R10" s="61">
        <f t="shared" si="1"/>
        <v>1.4925373134328357</v>
      </c>
    </row>
    <row r="11" spans="1:18" ht="18.75" customHeight="1" x14ac:dyDescent="0.25">
      <c r="B11" s="83"/>
      <c r="C11" s="81"/>
      <c r="D11" s="59" t="s">
        <v>47</v>
      </c>
      <c r="E11" s="60">
        <v>7</v>
      </c>
      <c r="F11" s="60">
        <v>5</v>
      </c>
      <c r="G11" s="60">
        <v>0</v>
      </c>
      <c r="H11" s="60">
        <v>1</v>
      </c>
      <c r="I11" s="60">
        <v>0</v>
      </c>
      <c r="J11" s="60">
        <v>4</v>
      </c>
      <c r="K11" s="60">
        <v>1</v>
      </c>
      <c r="L11" s="60">
        <v>0</v>
      </c>
      <c r="M11" s="60">
        <v>0</v>
      </c>
      <c r="N11" s="60">
        <v>0</v>
      </c>
      <c r="O11" s="60">
        <v>3</v>
      </c>
      <c r="P11" s="60">
        <v>0</v>
      </c>
      <c r="Q11" s="60">
        <f t="shared" si="0"/>
        <v>21</v>
      </c>
      <c r="R11" s="61">
        <f t="shared" si="1"/>
        <v>0.87064676616915426</v>
      </c>
    </row>
    <row r="12" spans="1:18" ht="18.75" customHeight="1" x14ac:dyDescent="0.25">
      <c r="B12" s="83"/>
      <c r="C12" s="81"/>
      <c r="D12" s="59" t="s">
        <v>30</v>
      </c>
      <c r="E12" s="60">
        <v>2</v>
      </c>
      <c r="F12" s="60">
        <v>0</v>
      </c>
      <c r="G12" s="60">
        <v>0</v>
      </c>
      <c r="H12" s="60">
        <v>1</v>
      </c>
      <c r="I12" s="60">
        <v>0</v>
      </c>
      <c r="J12" s="60">
        <v>0</v>
      </c>
      <c r="K12" s="60">
        <v>0</v>
      </c>
      <c r="L12" s="60">
        <v>0</v>
      </c>
      <c r="M12" s="60">
        <v>0</v>
      </c>
      <c r="N12" s="60">
        <v>0</v>
      </c>
      <c r="O12" s="60">
        <v>0</v>
      </c>
      <c r="P12" s="60">
        <v>2</v>
      </c>
      <c r="Q12" s="60">
        <f t="shared" si="0"/>
        <v>5</v>
      </c>
      <c r="R12" s="61">
        <f t="shared" si="1"/>
        <v>0.20729684908789386</v>
      </c>
    </row>
    <row r="13" spans="1:18" ht="25.5" x14ac:dyDescent="0.25">
      <c r="B13" s="83"/>
      <c r="C13" s="81"/>
      <c r="D13" s="59" t="s">
        <v>29</v>
      </c>
      <c r="E13" s="60">
        <v>0</v>
      </c>
      <c r="F13" s="60">
        <v>0</v>
      </c>
      <c r="G13" s="60">
        <v>0</v>
      </c>
      <c r="H13" s="60">
        <v>0</v>
      </c>
      <c r="I13" s="60">
        <v>1</v>
      </c>
      <c r="J13" s="60">
        <v>0</v>
      </c>
      <c r="K13" s="60">
        <v>1</v>
      </c>
      <c r="L13" s="60">
        <v>0</v>
      </c>
      <c r="M13" s="60">
        <v>0</v>
      </c>
      <c r="N13" s="60">
        <v>0</v>
      </c>
      <c r="O13" s="60">
        <v>0</v>
      </c>
      <c r="P13" s="60">
        <v>0</v>
      </c>
      <c r="Q13" s="60">
        <f t="shared" si="0"/>
        <v>2</v>
      </c>
      <c r="R13" s="61">
        <f t="shared" si="1"/>
        <v>8.2918739635157543E-2</v>
      </c>
    </row>
    <row r="14" spans="1:18" ht="18.75" customHeight="1" x14ac:dyDescent="0.25">
      <c r="B14" s="83"/>
      <c r="C14" s="81"/>
      <c r="D14" s="59" t="s">
        <v>49</v>
      </c>
      <c r="E14" s="60">
        <v>0</v>
      </c>
      <c r="F14" s="60">
        <v>1</v>
      </c>
      <c r="G14" s="60">
        <v>0</v>
      </c>
      <c r="H14" s="60">
        <v>1</v>
      </c>
      <c r="I14" s="60">
        <v>2</v>
      </c>
      <c r="J14" s="60">
        <v>3</v>
      </c>
      <c r="K14" s="60">
        <v>23</v>
      </c>
      <c r="L14" s="60">
        <v>1</v>
      </c>
      <c r="M14" s="60">
        <v>4</v>
      </c>
      <c r="N14" s="60">
        <v>1</v>
      </c>
      <c r="O14" s="60">
        <v>3</v>
      </c>
      <c r="P14" s="60">
        <v>11</v>
      </c>
      <c r="Q14" s="60">
        <f t="shared" ref="Q14" si="2">SUM(E14:P14)</f>
        <v>50</v>
      </c>
      <c r="R14" s="61">
        <f t="shared" si="1"/>
        <v>2.0729684908789388</v>
      </c>
    </row>
    <row r="15" spans="1:18" ht="18.75" customHeight="1" x14ac:dyDescent="0.25">
      <c r="B15" s="84"/>
      <c r="C15" s="82"/>
      <c r="D15" s="35" t="s">
        <v>51</v>
      </c>
      <c r="E15" s="36">
        <f>SUM(E5:E14)</f>
        <v>106</v>
      </c>
      <c r="F15" s="36">
        <f t="shared" ref="F15:Q15" si="3">SUM(F5:F14)</f>
        <v>78</v>
      </c>
      <c r="G15" s="36">
        <f t="shared" si="3"/>
        <v>162</v>
      </c>
      <c r="H15" s="36">
        <f t="shared" si="3"/>
        <v>228</v>
      </c>
      <c r="I15" s="36">
        <f t="shared" si="3"/>
        <v>195</v>
      </c>
      <c r="J15" s="36">
        <f t="shared" si="3"/>
        <v>151</v>
      </c>
      <c r="K15" s="36">
        <f t="shared" si="3"/>
        <v>133</v>
      </c>
      <c r="L15" s="36">
        <f t="shared" si="3"/>
        <v>161</v>
      </c>
      <c r="M15" s="36">
        <f t="shared" si="3"/>
        <v>129</v>
      </c>
      <c r="N15" s="36">
        <f t="shared" si="3"/>
        <v>158</v>
      </c>
      <c r="O15" s="36">
        <f t="shared" si="3"/>
        <v>270</v>
      </c>
      <c r="P15" s="36">
        <f t="shared" si="3"/>
        <v>265</v>
      </c>
      <c r="Q15" s="36">
        <f t="shared" si="3"/>
        <v>2036</v>
      </c>
      <c r="R15" s="34">
        <f t="shared" si="1"/>
        <v>84.411276948590384</v>
      </c>
    </row>
    <row r="16" spans="1:18" ht="25.5" x14ac:dyDescent="0.25">
      <c r="B16" s="81">
        <v>2</v>
      </c>
      <c r="C16" s="81" t="s">
        <v>4</v>
      </c>
      <c r="D16" s="59" t="s">
        <v>28</v>
      </c>
      <c r="E16" s="60">
        <v>1</v>
      </c>
      <c r="F16" s="60">
        <v>14</v>
      </c>
      <c r="G16" s="60">
        <v>6</v>
      </c>
      <c r="H16" s="60">
        <v>5</v>
      </c>
      <c r="I16" s="60">
        <v>6</v>
      </c>
      <c r="J16" s="60">
        <v>5</v>
      </c>
      <c r="K16" s="60">
        <v>3</v>
      </c>
      <c r="L16" s="60">
        <v>5</v>
      </c>
      <c r="M16" s="60">
        <v>5</v>
      </c>
      <c r="N16" s="60">
        <v>7</v>
      </c>
      <c r="O16" s="60">
        <v>39</v>
      </c>
      <c r="P16" s="60">
        <v>42</v>
      </c>
      <c r="Q16" s="60">
        <f t="shared" ref="Q16:Q22" si="4">SUM(E16:P16)</f>
        <v>138</v>
      </c>
      <c r="R16" s="61">
        <f t="shared" si="1"/>
        <v>5.721393034825871</v>
      </c>
    </row>
    <row r="17" spans="2:18" ht="18.75" customHeight="1" x14ac:dyDescent="0.25">
      <c r="B17" s="81"/>
      <c r="C17" s="81"/>
      <c r="D17" s="59" t="s">
        <v>47</v>
      </c>
      <c r="E17" s="60">
        <v>6</v>
      </c>
      <c r="F17" s="60">
        <v>3</v>
      </c>
      <c r="G17" s="60">
        <v>2</v>
      </c>
      <c r="H17" s="60">
        <v>58</v>
      </c>
      <c r="I17" s="60">
        <v>5</v>
      </c>
      <c r="J17" s="60">
        <v>12</v>
      </c>
      <c r="K17" s="60">
        <v>6</v>
      </c>
      <c r="L17" s="60">
        <v>2</v>
      </c>
      <c r="M17" s="60">
        <v>1</v>
      </c>
      <c r="N17" s="60">
        <v>13</v>
      </c>
      <c r="O17" s="60">
        <v>2</v>
      </c>
      <c r="P17" s="60">
        <v>10</v>
      </c>
      <c r="Q17" s="60">
        <f t="shared" si="4"/>
        <v>120</v>
      </c>
      <c r="R17" s="61">
        <f t="shared" si="1"/>
        <v>4.9751243781094532</v>
      </c>
    </row>
    <row r="18" spans="2:18" ht="18.75" customHeight="1" x14ac:dyDescent="0.25">
      <c r="B18" s="81"/>
      <c r="C18" s="81"/>
      <c r="D18" s="59" t="s">
        <v>48</v>
      </c>
      <c r="E18" s="60">
        <v>3</v>
      </c>
      <c r="F18" s="60">
        <v>5</v>
      </c>
      <c r="G18" s="60">
        <v>13</v>
      </c>
      <c r="H18" s="60">
        <v>5</v>
      </c>
      <c r="I18" s="60">
        <v>5</v>
      </c>
      <c r="J18" s="60">
        <v>4</v>
      </c>
      <c r="K18" s="60">
        <v>2</v>
      </c>
      <c r="L18" s="60">
        <v>1</v>
      </c>
      <c r="M18" s="60">
        <v>2</v>
      </c>
      <c r="N18" s="60">
        <v>2</v>
      </c>
      <c r="O18" s="60">
        <v>8</v>
      </c>
      <c r="P18" s="60">
        <v>1</v>
      </c>
      <c r="Q18" s="60">
        <f t="shared" si="4"/>
        <v>51</v>
      </c>
      <c r="R18" s="61">
        <f t="shared" si="1"/>
        <v>2.1144278606965177</v>
      </c>
    </row>
    <row r="19" spans="2:18" ht="18.75" customHeight="1" x14ac:dyDescent="0.25">
      <c r="B19" s="81"/>
      <c r="C19" s="81"/>
      <c r="D19" s="59" t="s">
        <v>18</v>
      </c>
      <c r="E19" s="60">
        <v>2</v>
      </c>
      <c r="F19" s="60">
        <v>0</v>
      </c>
      <c r="G19" s="60">
        <v>0</v>
      </c>
      <c r="H19" s="30">
        <v>2</v>
      </c>
      <c r="I19" s="60">
        <v>3</v>
      </c>
      <c r="J19" s="60">
        <v>0</v>
      </c>
      <c r="K19" s="60">
        <v>4</v>
      </c>
      <c r="L19" s="60">
        <v>3</v>
      </c>
      <c r="M19" s="60">
        <v>0</v>
      </c>
      <c r="N19" s="60">
        <v>2</v>
      </c>
      <c r="O19" s="60">
        <v>0</v>
      </c>
      <c r="P19" s="60">
        <v>0</v>
      </c>
      <c r="Q19" s="60">
        <f t="shared" si="4"/>
        <v>16</v>
      </c>
      <c r="R19" s="61">
        <f t="shared" si="1"/>
        <v>0.66334991708126034</v>
      </c>
    </row>
    <row r="20" spans="2:18" ht="18.75" customHeight="1" x14ac:dyDescent="0.25">
      <c r="B20" s="81"/>
      <c r="C20" s="81"/>
      <c r="D20" s="59" t="s">
        <v>32</v>
      </c>
      <c r="E20" s="60">
        <v>0</v>
      </c>
      <c r="F20" s="60">
        <v>0</v>
      </c>
      <c r="G20" s="60">
        <v>0</v>
      </c>
      <c r="H20" s="60">
        <v>0</v>
      </c>
      <c r="I20" s="60">
        <v>13</v>
      </c>
      <c r="J20" s="60">
        <v>0</v>
      </c>
      <c r="K20" s="60">
        <v>2</v>
      </c>
      <c r="L20" s="60">
        <v>0</v>
      </c>
      <c r="M20" s="60">
        <v>0</v>
      </c>
      <c r="N20" s="60">
        <v>0</v>
      </c>
      <c r="O20" s="60">
        <v>0</v>
      </c>
      <c r="P20" s="60">
        <v>0</v>
      </c>
      <c r="Q20" s="60">
        <f t="shared" si="4"/>
        <v>15</v>
      </c>
      <c r="R20" s="61">
        <f t="shared" si="1"/>
        <v>0.62189054726368165</v>
      </c>
    </row>
    <row r="21" spans="2:18" ht="18.75" customHeight="1" x14ac:dyDescent="0.25">
      <c r="B21" s="81"/>
      <c r="C21" s="81"/>
      <c r="D21" s="59" t="s">
        <v>19</v>
      </c>
      <c r="E21" s="60">
        <v>0</v>
      </c>
      <c r="F21" s="60">
        <v>0</v>
      </c>
      <c r="G21" s="60">
        <v>0</v>
      </c>
      <c r="H21" s="60">
        <v>3</v>
      </c>
      <c r="I21" s="60">
        <v>0</v>
      </c>
      <c r="J21" s="60">
        <v>0</v>
      </c>
      <c r="K21" s="60">
        <v>1</v>
      </c>
      <c r="L21" s="60">
        <v>2</v>
      </c>
      <c r="M21" s="60">
        <v>0</v>
      </c>
      <c r="N21" s="60">
        <v>0</v>
      </c>
      <c r="O21" s="60">
        <v>0</v>
      </c>
      <c r="P21" s="60">
        <v>0</v>
      </c>
      <c r="Q21" s="60">
        <f t="shared" si="4"/>
        <v>6</v>
      </c>
      <c r="R21" s="61">
        <f t="shared" si="1"/>
        <v>0.24875621890547264</v>
      </c>
    </row>
    <row r="22" spans="2:18" ht="18.75" customHeight="1" x14ac:dyDescent="0.25">
      <c r="B22" s="81"/>
      <c r="C22" s="81"/>
      <c r="D22" s="59" t="s">
        <v>20</v>
      </c>
      <c r="E22" s="60">
        <v>0</v>
      </c>
      <c r="F22" s="60">
        <v>1</v>
      </c>
      <c r="G22" s="60">
        <v>0</v>
      </c>
      <c r="H22" s="60">
        <v>0</v>
      </c>
      <c r="I22" s="60">
        <v>0</v>
      </c>
      <c r="J22" s="60">
        <v>0</v>
      </c>
      <c r="K22" s="60">
        <v>0</v>
      </c>
      <c r="L22" s="60">
        <v>1</v>
      </c>
      <c r="M22" s="60">
        <v>0</v>
      </c>
      <c r="N22" s="60">
        <v>0</v>
      </c>
      <c r="O22" s="60">
        <v>0</v>
      </c>
      <c r="P22" s="60">
        <v>3</v>
      </c>
      <c r="Q22" s="60">
        <f t="shared" si="4"/>
        <v>5</v>
      </c>
      <c r="R22" s="61">
        <f t="shared" si="1"/>
        <v>0.20729684908789386</v>
      </c>
    </row>
    <row r="23" spans="2:18" ht="18.75" customHeight="1" x14ac:dyDescent="0.25">
      <c r="B23" s="81"/>
      <c r="C23" s="81"/>
      <c r="D23" s="59" t="s">
        <v>49</v>
      </c>
      <c r="E23" s="60">
        <v>0</v>
      </c>
      <c r="F23" s="60">
        <v>0</v>
      </c>
      <c r="G23" s="60">
        <v>0</v>
      </c>
      <c r="H23" s="60">
        <v>0</v>
      </c>
      <c r="I23" s="60">
        <v>0</v>
      </c>
      <c r="J23" s="60">
        <v>0</v>
      </c>
      <c r="K23" s="60">
        <v>13</v>
      </c>
      <c r="L23" s="60">
        <v>1</v>
      </c>
      <c r="M23" s="60">
        <v>0</v>
      </c>
      <c r="N23" s="60">
        <v>0</v>
      </c>
      <c r="O23" s="60">
        <v>0</v>
      </c>
      <c r="P23" s="60">
        <v>11</v>
      </c>
      <c r="Q23" s="60">
        <f t="shared" ref="Q23" si="5">SUM(E23:P23)</f>
        <v>25</v>
      </c>
      <c r="R23" s="61">
        <f t="shared" si="1"/>
        <v>1.0364842454394694</v>
      </c>
    </row>
    <row r="24" spans="2:18" ht="18.75" customHeight="1" x14ac:dyDescent="0.25">
      <c r="B24" s="81"/>
      <c r="C24" s="81"/>
      <c r="D24" s="56" t="s">
        <v>51</v>
      </c>
      <c r="E24" s="57">
        <f t="shared" ref="E24:Q24" si="6">SUM(E16:E23)</f>
        <v>12</v>
      </c>
      <c r="F24" s="57">
        <f t="shared" si="6"/>
        <v>23</v>
      </c>
      <c r="G24" s="57">
        <f t="shared" si="6"/>
        <v>21</v>
      </c>
      <c r="H24" s="57">
        <f t="shared" si="6"/>
        <v>73</v>
      </c>
      <c r="I24" s="57">
        <f t="shared" si="6"/>
        <v>32</v>
      </c>
      <c r="J24" s="57">
        <f t="shared" si="6"/>
        <v>21</v>
      </c>
      <c r="K24" s="57">
        <f t="shared" si="6"/>
        <v>31</v>
      </c>
      <c r="L24" s="57">
        <f t="shared" si="6"/>
        <v>15</v>
      </c>
      <c r="M24" s="57">
        <f t="shared" si="6"/>
        <v>8</v>
      </c>
      <c r="N24" s="57">
        <f t="shared" si="6"/>
        <v>24</v>
      </c>
      <c r="O24" s="57">
        <f t="shared" si="6"/>
        <v>49</v>
      </c>
      <c r="P24" s="57">
        <f t="shared" si="6"/>
        <v>67</v>
      </c>
      <c r="Q24" s="57">
        <f t="shared" si="6"/>
        <v>376</v>
      </c>
      <c r="R24" s="58">
        <f t="shared" si="1"/>
        <v>15.58872305140962</v>
      </c>
    </row>
    <row r="25" spans="2:18" ht="18.75" customHeight="1" x14ac:dyDescent="0.25">
      <c r="B25" s="31" t="s">
        <v>11</v>
      </c>
      <c r="C25" s="31"/>
      <c r="D25" s="32"/>
      <c r="E25" s="33">
        <f t="shared" ref="E25:R25" si="7">E15+E24</f>
        <v>118</v>
      </c>
      <c r="F25" s="33">
        <f t="shared" si="7"/>
        <v>101</v>
      </c>
      <c r="G25" s="33">
        <f t="shared" si="7"/>
        <v>183</v>
      </c>
      <c r="H25" s="33">
        <f t="shared" si="7"/>
        <v>301</v>
      </c>
      <c r="I25" s="33">
        <f t="shared" si="7"/>
        <v>227</v>
      </c>
      <c r="J25" s="33">
        <f t="shared" si="7"/>
        <v>172</v>
      </c>
      <c r="K25" s="33">
        <f t="shared" si="7"/>
        <v>164</v>
      </c>
      <c r="L25" s="33">
        <f t="shared" si="7"/>
        <v>176</v>
      </c>
      <c r="M25" s="33">
        <f t="shared" si="7"/>
        <v>137</v>
      </c>
      <c r="N25" s="33">
        <f t="shared" si="7"/>
        <v>182</v>
      </c>
      <c r="O25" s="33">
        <f t="shared" si="7"/>
        <v>319</v>
      </c>
      <c r="P25" s="33">
        <f t="shared" si="7"/>
        <v>332</v>
      </c>
      <c r="Q25" s="33">
        <f t="shared" si="7"/>
        <v>2412</v>
      </c>
      <c r="R25" s="37">
        <f t="shared" si="7"/>
        <v>100</v>
      </c>
    </row>
    <row r="26" spans="2:18" s="51" customFormat="1" ht="12.75" customHeight="1" x14ac:dyDescent="0.25">
      <c r="B26" s="52" t="s">
        <v>21</v>
      </c>
      <c r="C26" s="53"/>
      <c r="D26" s="53"/>
    </row>
    <row r="27" spans="2:18" s="51" customFormat="1" ht="12.75" customHeight="1" x14ac:dyDescent="0.25">
      <c r="B27" s="52" t="s">
        <v>59</v>
      </c>
      <c r="C27" s="53"/>
      <c r="D27" s="53"/>
    </row>
    <row r="28" spans="2:18" s="51" customFormat="1" ht="12.75" customHeight="1" x14ac:dyDescent="0.25">
      <c r="B28" s="52" t="s">
        <v>60</v>
      </c>
      <c r="C28" s="54"/>
      <c r="D28" s="54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</row>
  </sheetData>
  <sortState xmlns:xlrd2="http://schemas.microsoft.com/office/spreadsheetml/2017/richdata2" ref="D5:Q13">
    <sortCondition descending="1" ref="Q5:Q13"/>
    <sortCondition ref="D5:D13"/>
  </sortState>
  <mergeCells count="4">
    <mergeCell ref="C5:C15"/>
    <mergeCell ref="B5:B15"/>
    <mergeCell ref="C16:C24"/>
    <mergeCell ref="B16:B24"/>
  </mergeCells>
  <hyperlinks>
    <hyperlink ref="A1" location="Indice!A1" display="Indice!A1" xr:uid="{1BA7BF4F-A6A7-417F-B14B-EBE9CB0EC09A}"/>
  </hyperlinks>
  <pageMargins left="0.7" right="0.7" top="0.75" bottom="0.75" header="0.3" footer="0.3"/>
  <pageSetup paperSize="9" orientation="portrait" horizontalDpi="0" verticalDpi="0" r:id="rId1"/>
  <ignoredErrors>
    <ignoredError sqref="Q24 Q15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A49B8-604A-4F9B-9B72-D531233513CC}">
  <dimension ref="A1:R21"/>
  <sheetViews>
    <sheetView zoomScale="85" zoomScaleNormal="85" workbookViewId="0">
      <selection activeCell="G13" sqref="G13"/>
    </sheetView>
  </sheetViews>
  <sheetFormatPr baseColWidth="10" defaultColWidth="11.42578125" defaultRowHeight="15" customHeight="1" x14ac:dyDescent="0.25"/>
  <cols>
    <col min="1" max="1" width="5.42578125" style="72" customWidth="1"/>
    <col min="2" max="2" width="3.7109375" style="30" customWidth="1"/>
    <col min="3" max="3" width="12.5703125" style="30" customWidth="1"/>
    <col min="4" max="4" width="25.140625" style="30" customWidth="1"/>
    <col min="5" max="16" width="6.7109375" style="30" customWidth="1"/>
    <col min="17" max="17" width="7.140625" style="30" bestFit="1" customWidth="1"/>
    <col min="18" max="18" width="8.140625" style="30" bestFit="1" customWidth="1"/>
    <col min="19" max="19" width="11.42578125" style="30" customWidth="1"/>
    <col min="20" max="16384" width="11.42578125" style="30"/>
  </cols>
  <sheetData>
    <row r="1" spans="1:18" ht="15.95" customHeight="1" x14ac:dyDescent="0.25">
      <c r="A1" s="69" t="s">
        <v>34</v>
      </c>
    </row>
    <row r="2" spans="1:18" ht="15.95" customHeight="1" x14ac:dyDescent="0.25">
      <c r="B2" s="5" t="str">
        <f>Indice!B9</f>
        <v>19.4  DFI y ORI: SUPERVISIONES CONCLUIDAS, SEGÚN MATERIA Y RECOMENDACIÓN, ENERO-DICIEMBRE 2023</v>
      </c>
      <c r="C2" s="5"/>
    </row>
    <row r="3" spans="1:18" ht="15.95" customHeight="1" x14ac:dyDescent="0.25"/>
    <row r="4" spans="1:18" ht="24" customHeight="1" x14ac:dyDescent="0.25">
      <c r="B4" s="7" t="s">
        <v>53</v>
      </c>
      <c r="C4" s="2" t="s">
        <v>1</v>
      </c>
      <c r="D4" s="3" t="s">
        <v>26</v>
      </c>
      <c r="E4" s="2" t="s">
        <v>35</v>
      </c>
      <c r="F4" s="2" t="s">
        <v>36</v>
      </c>
      <c r="G4" s="2" t="s">
        <v>37</v>
      </c>
      <c r="H4" s="2" t="s">
        <v>38</v>
      </c>
      <c r="I4" s="2" t="s">
        <v>39</v>
      </c>
      <c r="J4" s="2" t="s">
        <v>40</v>
      </c>
      <c r="K4" s="2" t="s">
        <v>41</v>
      </c>
      <c r="L4" s="2" t="s">
        <v>42</v>
      </c>
      <c r="M4" s="2" t="s">
        <v>43</v>
      </c>
      <c r="N4" s="2" t="s">
        <v>44</v>
      </c>
      <c r="O4" s="2" t="s">
        <v>45</v>
      </c>
      <c r="P4" s="2" t="s">
        <v>46</v>
      </c>
      <c r="Q4" s="23" t="s">
        <v>16</v>
      </c>
      <c r="R4" s="1" t="s">
        <v>0</v>
      </c>
    </row>
    <row r="5" spans="1:18" ht="18.75" customHeight="1" x14ac:dyDescent="0.25">
      <c r="B5" s="83">
        <v>1</v>
      </c>
      <c r="C5" s="81" t="s">
        <v>3</v>
      </c>
      <c r="D5" s="59" t="s">
        <v>24</v>
      </c>
      <c r="E5" s="60">
        <v>60</v>
      </c>
      <c r="F5" s="60">
        <v>49</v>
      </c>
      <c r="G5" s="60">
        <v>61</v>
      </c>
      <c r="H5" s="60">
        <v>132</v>
      </c>
      <c r="I5" s="60">
        <v>65</v>
      </c>
      <c r="J5" s="60">
        <v>73</v>
      </c>
      <c r="K5" s="60">
        <v>86</v>
      </c>
      <c r="L5" s="60">
        <v>72</v>
      </c>
      <c r="M5" s="60">
        <v>36</v>
      </c>
      <c r="N5" s="60">
        <v>24</v>
      </c>
      <c r="O5" s="60">
        <v>182</v>
      </c>
      <c r="P5" s="60">
        <v>145</v>
      </c>
      <c r="Q5" s="60">
        <f>SUM(E5:P5)</f>
        <v>985</v>
      </c>
      <c r="R5" s="61">
        <f t="shared" ref="R5:R17" si="0">Q5/$Q$18*100</f>
        <v>40.837479270315093</v>
      </c>
    </row>
    <row r="6" spans="1:18" ht="18.75" customHeight="1" x14ac:dyDescent="0.25">
      <c r="B6" s="83"/>
      <c r="C6" s="81"/>
      <c r="D6" s="59" t="s">
        <v>23</v>
      </c>
      <c r="E6" s="60">
        <v>22</v>
      </c>
      <c r="F6" s="60">
        <v>6</v>
      </c>
      <c r="G6" s="60">
        <v>81</v>
      </c>
      <c r="H6" s="60">
        <v>55</v>
      </c>
      <c r="I6" s="60">
        <v>80</v>
      </c>
      <c r="J6" s="60">
        <v>26</v>
      </c>
      <c r="K6" s="60">
        <v>26</v>
      </c>
      <c r="L6" s="60">
        <v>58</v>
      </c>
      <c r="M6" s="60">
        <v>49</v>
      </c>
      <c r="N6" s="60">
        <v>89</v>
      </c>
      <c r="O6" s="60">
        <v>38</v>
      </c>
      <c r="P6" s="60">
        <v>58</v>
      </c>
      <c r="Q6" s="60">
        <f t="shared" ref="Q6:Q10" si="1">SUM(E6:P6)</f>
        <v>588</v>
      </c>
      <c r="R6" s="61">
        <f t="shared" si="0"/>
        <v>24.378109452736318</v>
      </c>
    </row>
    <row r="7" spans="1:18" ht="25.5" x14ac:dyDescent="0.25">
      <c r="B7" s="83"/>
      <c r="C7" s="81"/>
      <c r="D7" s="59" t="s">
        <v>25</v>
      </c>
      <c r="E7" s="60">
        <v>21</v>
      </c>
      <c r="F7" s="60">
        <v>11</v>
      </c>
      <c r="G7" s="60">
        <v>16</v>
      </c>
      <c r="H7" s="60">
        <v>24</v>
      </c>
      <c r="I7" s="60">
        <v>38</v>
      </c>
      <c r="J7" s="60">
        <v>26</v>
      </c>
      <c r="K7" s="60">
        <v>5</v>
      </c>
      <c r="L7" s="60">
        <v>17</v>
      </c>
      <c r="M7" s="60">
        <v>23</v>
      </c>
      <c r="N7" s="60">
        <v>23</v>
      </c>
      <c r="O7" s="60">
        <v>30</v>
      </c>
      <c r="P7" s="60">
        <v>41</v>
      </c>
      <c r="Q7" s="60">
        <f t="shared" si="1"/>
        <v>275</v>
      </c>
      <c r="R7" s="61">
        <f t="shared" si="0"/>
        <v>11.401326699834161</v>
      </c>
    </row>
    <row r="8" spans="1:18" ht="18.75" customHeight="1" x14ac:dyDescent="0.25">
      <c r="B8" s="83"/>
      <c r="C8" s="81"/>
      <c r="D8" s="59" t="s">
        <v>22</v>
      </c>
      <c r="E8" s="60">
        <v>3</v>
      </c>
      <c r="F8" s="60">
        <v>12</v>
      </c>
      <c r="G8" s="60">
        <v>4</v>
      </c>
      <c r="H8" s="60">
        <v>17</v>
      </c>
      <c r="I8" s="60">
        <v>12</v>
      </c>
      <c r="J8" s="60">
        <v>22</v>
      </c>
      <c r="K8" s="60">
        <v>16</v>
      </c>
      <c r="L8" s="60">
        <v>14</v>
      </c>
      <c r="M8" s="60">
        <v>19</v>
      </c>
      <c r="N8" s="60">
        <v>21</v>
      </c>
      <c r="O8" s="60">
        <v>19</v>
      </c>
      <c r="P8" s="60">
        <v>21</v>
      </c>
      <c r="Q8" s="60">
        <f t="shared" si="1"/>
        <v>180</v>
      </c>
      <c r="R8" s="61">
        <f t="shared" si="0"/>
        <v>7.4626865671641784</v>
      </c>
    </row>
    <row r="9" spans="1:18" ht="18.75" customHeight="1" x14ac:dyDescent="0.25">
      <c r="B9" s="83"/>
      <c r="C9" s="81"/>
      <c r="D9" s="59" t="s">
        <v>33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4</v>
      </c>
      <c r="K9" s="60">
        <v>0</v>
      </c>
      <c r="L9" s="60">
        <v>0</v>
      </c>
      <c r="M9" s="60">
        <v>2</v>
      </c>
      <c r="N9" s="60">
        <v>0</v>
      </c>
      <c r="O9" s="60">
        <v>1</v>
      </c>
      <c r="P9" s="60">
        <v>0</v>
      </c>
      <c r="Q9" s="60">
        <f t="shared" si="1"/>
        <v>7</v>
      </c>
      <c r="R9" s="61">
        <f t="shared" si="0"/>
        <v>0.29021558872305137</v>
      </c>
    </row>
    <row r="10" spans="1:18" ht="18.75" customHeight="1" x14ac:dyDescent="0.25">
      <c r="B10" s="83"/>
      <c r="C10" s="81"/>
      <c r="D10" s="59" t="s">
        <v>50</v>
      </c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v>0</v>
      </c>
      <c r="L10" s="60">
        <v>0</v>
      </c>
      <c r="M10" s="60">
        <v>0</v>
      </c>
      <c r="N10" s="60">
        <v>1</v>
      </c>
      <c r="O10" s="60">
        <v>0</v>
      </c>
      <c r="P10" s="60">
        <v>0</v>
      </c>
      <c r="Q10" s="60">
        <f t="shared" si="1"/>
        <v>1</v>
      </c>
      <c r="R10" s="61">
        <f t="shared" si="0"/>
        <v>4.1459369817578771E-2</v>
      </c>
    </row>
    <row r="11" spans="1:18" ht="18.75" customHeight="1" x14ac:dyDescent="0.25">
      <c r="B11" s="84"/>
      <c r="C11" s="82"/>
      <c r="D11" s="35" t="s">
        <v>51</v>
      </c>
      <c r="E11" s="36">
        <f>SUM(E5:E10)</f>
        <v>106</v>
      </c>
      <c r="F11" s="36">
        <f t="shared" ref="F11:Q11" si="2">SUM(F5:F10)</f>
        <v>78</v>
      </c>
      <c r="G11" s="36">
        <f t="shared" si="2"/>
        <v>162</v>
      </c>
      <c r="H11" s="36">
        <f t="shared" si="2"/>
        <v>228</v>
      </c>
      <c r="I11" s="36">
        <f t="shared" si="2"/>
        <v>195</v>
      </c>
      <c r="J11" s="36">
        <f t="shared" si="2"/>
        <v>151</v>
      </c>
      <c r="K11" s="36">
        <f t="shared" si="2"/>
        <v>133</v>
      </c>
      <c r="L11" s="36">
        <f t="shared" si="2"/>
        <v>161</v>
      </c>
      <c r="M11" s="36">
        <f t="shared" si="2"/>
        <v>129</v>
      </c>
      <c r="N11" s="36">
        <f t="shared" si="2"/>
        <v>158</v>
      </c>
      <c r="O11" s="36">
        <f t="shared" si="2"/>
        <v>270</v>
      </c>
      <c r="P11" s="36">
        <f t="shared" si="2"/>
        <v>265</v>
      </c>
      <c r="Q11" s="36">
        <f t="shared" si="2"/>
        <v>2036</v>
      </c>
      <c r="R11" s="34">
        <f t="shared" si="0"/>
        <v>84.411276948590384</v>
      </c>
    </row>
    <row r="12" spans="1:18" ht="18.75" customHeight="1" x14ac:dyDescent="0.25">
      <c r="B12" s="81">
        <v>2</v>
      </c>
      <c r="C12" s="81" t="s">
        <v>4</v>
      </c>
      <c r="D12" s="59" t="s">
        <v>23</v>
      </c>
      <c r="E12" s="60">
        <v>3</v>
      </c>
      <c r="F12" s="60">
        <v>0</v>
      </c>
      <c r="G12" s="60">
        <v>2</v>
      </c>
      <c r="H12" s="60">
        <v>60</v>
      </c>
      <c r="I12" s="60">
        <v>18</v>
      </c>
      <c r="J12" s="60">
        <v>13</v>
      </c>
      <c r="K12" s="60">
        <v>5</v>
      </c>
      <c r="L12" s="60">
        <v>2</v>
      </c>
      <c r="M12" s="60">
        <v>2</v>
      </c>
      <c r="N12" s="60">
        <v>13</v>
      </c>
      <c r="O12" s="60">
        <v>18</v>
      </c>
      <c r="P12" s="60">
        <v>33</v>
      </c>
      <c r="Q12" s="60">
        <f>SUM(E12:P12)</f>
        <v>169</v>
      </c>
      <c r="R12" s="61">
        <f t="shared" si="0"/>
        <v>7.006633499170813</v>
      </c>
    </row>
    <row r="13" spans="1:18" ht="18.75" customHeight="1" x14ac:dyDescent="0.25">
      <c r="B13" s="81"/>
      <c r="C13" s="81"/>
      <c r="D13" s="59" t="s">
        <v>24</v>
      </c>
      <c r="E13" s="60">
        <v>0</v>
      </c>
      <c r="F13" s="60">
        <v>0</v>
      </c>
      <c r="G13" s="60">
        <v>13</v>
      </c>
      <c r="H13" s="60">
        <v>5</v>
      </c>
      <c r="I13" s="60">
        <v>2</v>
      </c>
      <c r="J13" s="30">
        <v>4</v>
      </c>
      <c r="K13" s="60">
        <v>12</v>
      </c>
      <c r="L13" s="60">
        <v>0</v>
      </c>
      <c r="M13" s="60">
        <v>0</v>
      </c>
      <c r="N13" s="60">
        <v>0</v>
      </c>
      <c r="O13" s="60">
        <v>26</v>
      </c>
      <c r="P13" s="60">
        <v>18</v>
      </c>
      <c r="Q13" s="60">
        <f>SUM(E13:P13)</f>
        <v>80</v>
      </c>
      <c r="R13" s="61">
        <f t="shared" si="0"/>
        <v>3.3167495854063018</v>
      </c>
    </row>
    <row r="14" spans="1:18" ht="25.5" x14ac:dyDescent="0.25">
      <c r="B14" s="81"/>
      <c r="C14" s="81"/>
      <c r="D14" s="59" t="s">
        <v>25</v>
      </c>
      <c r="E14" s="60">
        <v>6</v>
      </c>
      <c r="F14" s="60">
        <v>12</v>
      </c>
      <c r="G14" s="60">
        <v>3</v>
      </c>
      <c r="H14" s="60">
        <v>8</v>
      </c>
      <c r="I14" s="60">
        <v>10</v>
      </c>
      <c r="J14" s="60">
        <v>3</v>
      </c>
      <c r="K14" s="60">
        <v>6</v>
      </c>
      <c r="L14" s="60">
        <v>7</v>
      </c>
      <c r="M14" s="60">
        <v>4</v>
      </c>
      <c r="N14" s="60">
        <v>11</v>
      </c>
      <c r="O14" s="60">
        <v>2</v>
      </c>
      <c r="P14" s="60">
        <v>6</v>
      </c>
      <c r="Q14" s="60">
        <f>SUM(E14:P14)</f>
        <v>78</v>
      </c>
      <c r="R14" s="61">
        <f t="shared" si="0"/>
        <v>3.233830845771144</v>
      </c>
    </row>
    <row r="15" spans="1:18" ht="18.75" customHeight="1" x14ac:dyDescent="0.25">
      <c r="B15" s="81"/>
      <c r="C15" s="81"/>
      <c r="D15" s="59" t="s">
        <v>22</v>
      </c>
      <c r="E15" s="60">
        <v>3</v>
      </c>
      <c r="F15" s="60">
        <v>10</v>
      </c>
      <c r="G15" s="60">
        <v>3</v>
      </c>
      <c r="H15" s="60">
        <v>0</v>
      </c>
      <c r="I15" s="30">
        <v>2</v>
      </c>
      <c r="J15" s="60">
        <v>0</v>
      </c>
      <c r="K15" s="60">
        <v>8</v>
      </c>
      <c r="L15" s="60">
        <v>6</v>
      </c>
      <c r="M15" s="60">
        <v>2</v>
      </c>
      <c r="N15" s="30">
        <v>0</v>
      </c>
      <c r="O15" s="60">
        <v>3</v>
      </c>
      <c r="P15" s="60">
        <v>10</v>
      </c>
      <c r="Q15" s="60">
        <f>SUM(E15:P15)</f>
        <v>47</v>
      </c>
      <c r="R15" s="61">
        <f t="shared" si="0"/>
        <v>1.9485903814262024</v>
      </c>
    </row>
    <row r="16" spans="1:18" ht="18.75" customHeight="1" x14ac:dyDescent="0.25">
      <c r="B16" s="81"/>
      <c r="C16" s="81"/>
      <c r="D16" s="59" t="s">
        <v>33</v>
      </c>
      <c r="E16" s="60">
        <v>0</v>
      </c>
      <c r="F16" s="60">
        <v>1</v>
      </c>
      <c r="G16" s="60">
        <v>0</v>
      </c>
      <c r="H16" s="60">
        <v>0</v>
      </c>
      <c r="I16" s="60">
        <v>0</v>
      </c>
      <c r="J16" s="60">
        <v>1</v>
      </c>
      <c r="K16" s="60">
        <v>0</v>
      </c>
      <c r="L16" s="60">
        <v>0</v>
      </c>
      <c r="M16" s="60">
        <v>0</v>
      </c>
      <c r="N16" s="60">
        <v>0</v>
      </c>
      <c r="O16" s="60">
        <v>0</v>
      </c>
      <c r="P16" s="60">
        <v>0</v>
      </c>
      <c r="Q16" s="60">
        <f>SUM(E16:P16)</f>
        <v>2</v>
      </c>
      <c r="R16" s="61">
        <f t="shared" si="0"/>
        <v>8.2918739635157543E-2</v>
      </c>
    </row>
    <row r="17" spans="2:18" ht="18.75" customHeight="1" x14ac:dyDescent="0.25">
      <c r="B17" s="81"/>
      <c r="C17" s="81"/>
      <c r="D17" s="56" t="s">
        <v>51</v>
      </c>
      <c r="E17" s="57">
        <f>SUM(E12:E16)</f>
        <v>12</v>
      </c>
      <c r="F17" s="57">
        <f t="shared" ref="F17:P17" si="3">SUM(F12:F16)</f>
        <v>23</v>
      </c>
      <c r="G17" s="57">
        <f t="shared" si="3"/>
        <v>21</v>
      </c>
      <c r="H17" s="57">
        <f t="shared" si="3"/>
        <v>73</v>
      </c>
      <c r="I17" s="57">
        <f t="shared" si="3"/>
        <v>32</v>
      </c>
      <c r="J17" s="57">
        <f t="shared" si="3"/>
        <v>21</v>
      </c>
      <c r="K17" s="57">
        <f t="shared" si="3"/>
        <v>31</v>
      </c>
      <c r="L17" s="57">
        <f t="shared" si="3"/>
        <v>15</v>
      </c>
      <c r="M17" s="57">
        <f t="shared" si="3"/>
        <v>8</v>
      </c>
      <c r="N17" s="57">
        <f t="shared" si="3"/>
        <v>24</v>
      </c>
      <c r="O17" s="57">
        <f t="shared" si="3"/>
        <v>49</v>
      </c>
      <c r="P17" s="57">
        <f t="shared" si="3"/>
        <v>67</v>
      </c>
      <c r="Q17" s="57">
        <f>SUM(Q12:Q16)</f>
        <v>376</v>
      </c>
      <c r="R17" s="58">
        <f t="shared" si="0"/>
        <v>15.58872305140962</v>
      </c>
    </row>
    <row r="18" spans="2:18" ht="18.75" customHeight="1" x14ac:dyDescent="0.25">
      <c r="B18" s="31" t="s">
        <v>11</v>
      </c>
      <c r="C18" s="31"/>
      <c r="D18" s="32"/>
      <c r="E18" s="33">
        <f>E11+E17</f>
        <v>118</v>
      </c>
      <c r="F18" s="33">
        <f t="shared" ref="F18:R18" si="4">F11+F17</f>
        <v>101</v>
      </c>
      <c r="G18" s="33">
        <f t="shared" si="4"/>
        <v>183</v>
      </c>
      <c r="H18" s="33">
        <f t="shared" si="4"/>
        <v>301</v>
      </c>
      <c r="I18" s="33">
        <f t="shared" si="4"/>
        <v>227</v>
      </c>
      <c r="J18" s="33">
        <f t="shared" si="4"/>
        <v>172</v>
      </c>
      <c r="K18" s="33">
        <f t="shared" si="4"/>
        <v>164</v>
      </c>
      <c r="L18" s="33">
        <f t="shared" si="4"/>
        <v>176</v>
      </c>
      <c r="M18" s="33">
        <f t="shared" si="4"/>
        <v>137</v>
      </c>
      <c r="N18" s="33">
        <f t="shared" si="4"/>
        <v>182</v>
      </c>
      <c r="O18" s="33">
        <f t="shared" si="4"/>
        <v>319</v>
      </c>
      <c r="P18" s="33">
        <f t="shared" si="4"/>
        <v>332</v>
      </c>
      <c r="Q18" s="33">
        <f>Q11+Q17</f>
        <v>2412</v>
      </c>
      <c r="R18" s="37">
        <f t="shared" si="4"/>
        <v>100</v>
      </c>
    </row>
    <row r="19" spans="2:18" s="51" customFormat="1" ht="12.75" customHeight="1" x14ac:dyDescent="0.25">
      <c r="B19" s="52" t="s">
        <v>59</v>
      </c>
      <c r="C19" s="53"/>
      <c r="D19" s="53"/>
    </row>
    <row r="20" spans="2:18" s="51" customFormat="1" ht="12.75" customHeight="1" x14ac:dyDescent="0.25">
      <c r="B20" s="52" t="s">
        <v>60</v>
      </c>
      <c r="C20" s="54"/>
      <c r="D20" s="54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</row>
    <row r="21" spans="2:18" ht="15" customHeight="1" x14ac:dyDescent="0.25"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</row>
  </sheetData>
  <sortState xmlns:xlrd2="http://schemas.microsoft.com/office/spreadsheetml/2017/richdata2" ref="D12:Q16">
    <sortCondition descending="1" ref="Q12:Q16"/>
    <sortCondition ref="D12:D16"/>
  </sortState>
  <mergeCells count="4">
    <mergeCell ref="B5:B11"/>
    <mergeCell ref="C5:C11"/>
    <mergeCell ref="B12:B17"/>
    <mergeCell ref="C12:C17"/>
  </mergeCells>
  <hyperlinks>
    <hyperlink ref="A1" location="Indice!A1" display="Indice!A1" xr:uid="{9DC899C7-320C-4DCD-9CA7-0688333BB345}"/>
  </hyperlinks>
  <pageMargins left="0.7" right="0.7" top="0.75" bottom="0.75" header="0.3" footer="0.3"/>
  <ignoredErrors>
    <ignoredError sqref="Q1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U21"/>
  <sheetViews>
    <sheetView showGridLines="0" zoomScale="85" zoomScaleNormal="85" workbookViewId="0">
      <selection activeCell="G13" sqref="G13"/>
    </sheetView>
  </sheetViews>
  <sheetFormatPr baseColWidth="10" defaultRowHeight="15" customHeight="1" x14ac:dyDescent="0.25"/>
  <cols>
    <col min="1" max="1" width="5.42578125" style="70" customWidth="1"/>
    <col min="2" max="2" width="3.7109375" style="4" customWidth="1"/>
    <col min="3" max="3" width="11.7109375" style="4" customWidth="1"/>
    <col min="4" max="4" width="12" style="4" customWidth="1"/>
    <col min="5" max="17" width="6.7109375" style="4" customWidth="1"/>
    <col min="18" max="18" width="7.7109375" style="4" customWidth="1"/>
    <col min="19" max="240" width="11.42578125" style="4"/>
    <col min="241" max="241" width="5.42578125" style="4" bestFit="1" customWidth="1"/>
    <col min="242" max="242" width="2.7109375" style="4" customWidth="1"/>
    <col min="243" max="243" width="22.7109375" style="4" customWidth="1"/>
    <col min="244" max="256" width="6.7109375" style="4" customWidth="1"/>
    <col min="257" max="257" width="7.7109375" style="4" customWidth="1"/>
    <col min="258" max="496" width="11.42578125" style="4"/>
    <col min="497" max="497" width="5.42578125" style="4" bestFit="1" customWidth="1"/>
    <col min="498" max="498" width="2.7109375" style="4" customWidth="1"/>
    <col min="499" max="499" width="22.7109375" style="4" customWidth="1"/>
    <col min="500" max="512" width="6.7109375" style="4" customWidth="1"/>
    <col min="513" max="513" width="7.7109375" style="4" customWidth="1"/>
    <col min="514" max="752" width="11.42578125" style="4"/>
    <col min="753" max="753" width="5.42578125" style="4" bestFit="1" customWidth="1"/>
    <col min="754" max="754" width="2.7109375" style="4" customWidth="1"/>
    <col min="755" max="755" width="22.7109375" style="4" customWidth="1"/>
    <col min="756" max="768" width="6.7109375" style="4" customWidth="1"/>
    <col min="769" max="769" width="7.7109375" style="4" customWidth="1"/>
    <col min="770" max="1008" width="11.42578125" style="4"/>
    <col min="1009" max="1009" width="5.42578125" style="4" bestFit="1" customWidth="1"/>
    <col min="1010" max="1010" width="2.7109375" style="4" customWidth="1"/>
    <col min="1011" max="1011" width="22.7109375" style="4" customWidth="1"/>
    <col min="1012" max="1024" width="6.7109375" style="4" customWidth="1"/>
    <col min="1025" max="1025" width="7.7109375" style="4" customWidth="1"/>
    <col min="1026" max="1264" width="11.42578125" style="4"/>
    <col min="1265" max="1265" width="5.42578125" style="4" bestFit="1" customWidth="1"/>
    <col min="1266" max="1266" width="2.7109375" style="4" customWidth="1"/>
    <col min="1267" max="1267" width="22.7109375" style="4" customWidth="1"/>
    <col min="1268" max="1280" width="6.7109375" style="4" customWidth="1"/>
    <col min="1281" max="1281" width="7.7109375" style="4" customWidth="1"/>
    <col min="1282" max="1520" width="11.42578125" style="4"/>
    <col min="1521" max="1521" width="5.42578125" style="4" bestFit="1" customWidth="1"/>
    <col min="1522" max="1522" width="2.7109375" style="4" customWidth="1"/>
    <col min="1523" max="1523" width="22.7109375" style="4" customWidth="1"/>
    <col min="1524" max="1536" width="6.7109375" style="4" customWidth="1"/>
    <col min="1537" max="1537" width="7.7109375" style="4" customWidth="1"/>
    <col min="1538" max="1776" width="11.42578125" style="4"/>
    <col min="1777" max="1777" width="5.42578125" style="4" bestFit="1" customWidth="1"/>
    <col min="1778" max="1778" width="2.7109375" style="4" customWidth="1"/>
    <col min="1779" max="1779" width="22.7109375" style="4" customWidth="1"/>
    <col min="1780" max="1792" width="6.7109375" style="4" customWidth="1"/>
    <col min="1793" max="1793" width="7.7109375" style="4" customWidth="1"/>
    <col min="1794" max="2032" width="11.42578125" style="4"/>
    <col min="2033" max="2033" width="5.42578125" style="4" bestFit="1" customWidth="1"/>
    <col min="2034" max="2034" width="2.7109375" style="4" customWidth="1"/>
    <col min="2035" max="2035" width="22.7109375" style="4" customWidth="1"/>
    <col min="2036" max="2048" width="6.7109375" style="4" customWidth="1"/>
    <col min="2049" max="2049" width="7.7109375" style="4" customWidth="1"/>
    <col min="2050" max="2288" width="11.42578125" style="4"/>
    <col min="2289" max="2289" width="5.42578125" style="4" bestFit="1" customWidth="1"/>
    <col min="2290" max="2290" width="2.7109375" style="4" customWidth="1"/>
    <col min="2291" max="2291" width="22.7109375" style="4" customWidth="1"/>
    <col min="2292" max="2304" width="6.7109375" style="4" customWidth="1"/>
    <col min="2305" max="2305" width="7.7109375" style="4" customWidth="1"/>
    <col min="2306" max="2544" width="11.42578125" style="4"/>
    <col min="2545" max="2545" width="5.42578125" style="4" bestFit="1" customWidth="1"/>
    <col min="2546" max="2546" width="2.7109375" style="4" customWidth="1"/>
    <col min="2547" max="2547" width="22.7109375" style="4" customWidth="1"/>
    <col min="2548" max="2560" width="6.7109375" style="4" customWidth="1"/>
    <col min="2561" max="2561" width="7.7109375" style="4" customWidth="1"/>
    <col min="2562" max="2800" width="11.42578125" style="4"/>
    <col min="2801" max="2801" width="5.42578125" style="4" bestFit="1" customWidth="1"/>
    <col min="2802" max="2802" width="2.7109375" style="4" customWidth="1"/>
    <col min="2803" max="2803" width="22.7109375" style="4" customWidth="1"/>
    <col min="2804" max="2816" width="6.7109375" style="4" customWidth="1"/>
    <col min="2817" max="2817" width="7.7109375" style="4" customWidth="1"/>
    <col min="2818" max="3056" width="11.42578125" style="4"/>
    <col min="3057" max="3057" width="5.42578125" style="4" bestFit="1" customWidth="1"/>
    <col min="3058" max="3058" width="2.7109375" style="4" customWidth="1"/>
    <col min="3059" max="3059" width="22.7109375" style="4" customWidth="1"/>
    <col min="3060" max="3072" width="6.7109375" style="4" customWidth="1"/>
    <col min="3073" max="3073" width="7.7109375" style="4" customWidth="1"/>
    <col min="3074" max="3312" width="11.42578125" style="4"/>
    <col min="3313" max="3313" width="5.42578125" style="4" bestFit="1" customWidth="1"/>
    <col min="3314" max="3314" width="2.7109375" style="4" customWidth="1"/>
    <col min="3315" max="3315" width="22.7109375" style="4" customWidth="1"/>
    <col min="3316" max="3328" width="6.7109375" style="4" customWidth="1"/>
    <col min="3329" max="3329" width="7.7109375" style="4" customWidth="1"/>
    <col min="3330" max="3568" width="11.42578125" style="4"/>
    <col min="3569" max="3569" width="5.42578125" style="4" bestFit="1" customWidth="1"/>
    <col min="3570" max="3570" width="2.7109375" style="4" customWidth="1"/>
    <col min="3571" max="3571" width="22.7109375" style="4" customWidth="1"/>
    <col min="3572" max="3584" width="6.7109375" style="4" customWidth="1"/>
    <col min="3585" max="3585" width="7.7109375" style="4" customWidth="1"/>
    <col min="3586" max="3824" width="11.42578125" style="4"/>
    <col min="3825" max="3825" width="5.42578125" style="4" bestFit="1" customWidth="1"/>
    <col min="3826" max="3826" width="2.7109375" style="4" customWidth="1"/>
    <col min="3827" max="3827" width="22.7109375" style="4" customWidth="1"/>
    <col min="3828" max="3840" width="6.7109375" style="4" customWidth="1"/>
    <col min="3841" max="3841" width="7.7109375" style="4" customWidth="1"/>
    <col min="3842" max="4080" width="11.42578125" style="4"/>
    <col min="4081" max="4081" width="5.42578125" style="4" bestFit="1" customWidth="1"/>
    <col min="4082" max="4082" width="2.7109375" style="4" customWidth="1"/>
    <col min="4083" max="4083" width="22.7109375" style="4" customWidth="1"/>
    <col min="4084" max="4096" width="6.7109375" style="4" customWidth="1"/>
    <col min="4097" max="4097" width="7.7109375" style="4" customWidth="1"/>
    <col min="4098" max="4336" width="11.42578125" style="4"/>
    <col min="4337" max="4337" width="5.42578125" style="4" bestFit="1" customWidth="1"/>
    <col min="4338" max="4338" width="2.7109375" style="4" customWidth="1"/>
    <col min="4339" max="4339" width="22.7109375" style="4" customWidth="1"/>
    <col min="4340" max="4352" width="6.7109375" style="4" customWidth="1"/>
    <col min="4353" max="4353" width="7.7109375" style="4" customWidth="1"/>
    <col min="4354" max="4592" width="11.42578125" style="4"/>
    <col min="4593" max="4593" width="5.42578125" style="4" bestFit="1" customWidth="1"/>
    <col min="4594" max="4594" width="2.7109375" style="4" customWidth="1"/>
    <col min="4595" max="4595" width="22.7109375" style="4" customWidth="1"/>
    <col min="4596" max="4608" width="6.7109375" style="4" customWidth="1"/>
    <col min="4609" max="4609" width="7.7109375" style="4" customWidth="1"/>
    <col min="4610" max="4848" width="11.42578125" style="4"/>
    <col min="4849" max="4849" width="5.42578125" style="4" bestFit="1" customWidth="1"/>
    <col min="4850" max="4850" width="2.7109375" style="4" customWidth="1"/>
    <col min="4851" max="4851" width="22.7109375" style="4" customWidth="1"/>
    <col min="4852" max="4864" width="6.7109375" style="4" customWidth="1"/>
    <col min="4865" max="4865" width="7.7109375" style="4" customWidth="1"/>
    <col min="4866" max="5104" width="11.42578125" style="4"/>
    <col min="5105" max="5105" width="5.42578125" style="4" bestFit="1" customWidth="1"/>
    <col min="5106" max="5106" width="2.7109375" style="4" customWidth="1"/>
    <col min="5107" max="5107" width="22.7109375" style="4" customWidth="1"/>
    <col min="5108" max="5120" width="6.7109375" style="4" customWidth="1"/>
    <col min="5121" max="5121" width="7.7109375" style="4" customWidth="1"/>
    <col min="5122" max="5360" width="11.42578125" style="4"/>
    <col min="5361" max="5361" width="5.42578125" style="4" bestFit="1" customWidth="1"/>
    <col min="5362" max="5362" width="2.7109375" style="4" customWidth="1"/>
    <col min="5363" max="5363" width="22.7109375" style="4" customWidth="1"/>
    <col min="5364" max="5376" width="6.7109375" style="4" customWidth="1"/>
    <col min="5377" max="5377" width="7.7109375" style="4" customWidth="1"/>
    <col min="5378" max="5616" width="11.42578125" style="4"/>
    <col min="5617" max="5617" width="5.42578125" style="4" bestFit="1" customWidth="1"/>
    <col min="5618" max="5618" width="2.7109375" style="4" customWidth="1"/>
    <col min="5619" max="5619" width="22.7109375" style="4" customWidth="1"/>
    <col min="5620" max="5632" width="6.7109375" style="4" customWidth="1"/>
    <col min="5633" max="5633" width="7.7109375" style="4" customWidth="1"/>
    <col min="5634" max="5872" width="11.42578125" style="4"/>
    <col min="5873" max="5873" width="5.42578125" style="4" bestFit="1" customWidth="1"/>
    <col min="5874" max="5874" width="2.7109375" style="4" customWidth="1"/>
    <col min="5875" max="5875" width="22.7109375" style="4" customWidth="1"/>
    <col min="5876" max="5888" width="6.7109375" style="4" customWidth="1"/>
    <col min="5889" max="5889" width="7.7109375" style="4" customWidth="1"/>
    <col min="5890" max="6128" width="11.42578125" style="4"/>
    <col min="6129" max="6129" width="5.42578125" style="4" bestFit="1" customWidth="1"/>
    <col min="6130" max="6130" width="2.7109375" style="4" customWidth="1"/>
    <col min="6131" max="6131" width="22.7109375" style="4" customWidth="1"/>
    <col min="6132" max="6144" width="6.7109375" style="4" customWidth="1"/>
    <col min="6145" max="6145" width="7.7109375" style="4" customWidth="1"/>
    <col min="6146" max="6384" width="11.42578125" style="4"/>
    <col min="6385" max="6385" width="5.42578125" style="4" bestFit="1" customWidth="1"/>
    <col min="6386" max="6386" width="2.7109375" style="4" customWidth="1"/>
    <col min="6387" max="6387" width="22.7109375" style="4" customWidth="1"/>
    <col min="6388" max="6400" width="6.7109375" style="4" customWidth="1"/>
    <col min="6401" max="6401" width="7.7109375" style="4" customWidth="1"/>
    <col min="6402" max="6640" width="11.42578125" style="4"/>
    <col min="6641" max="6641" width="5.42578125" style="4" bestFit="1" customWidth="1"/>
    <col min="6642" max="6642" width="2.7109375" style="4" customWidth="1"/>
    <col min="6643" max="6643" width="22.7109375" style="4" customWidth="1"/>
    <col min="6644" max="6656" width="6.7109375" style="4" customWidth="1"/>
    <col min="6657" max="6657" width="7.7109375" style="4" customWidth="1"/>
    <col min="6658" max="6896" width="11.42578125" style="4"/>
    <col min="6897" max="6897" width="5.42578125" style="4" bestFit="1" customWidth="1"/>
    <col min="6898" max="6898" width="2.7109375" style="4" customWidth="1"/>
    <col min="6899" max="6899" width="22.7109375" style="4" customWidth="1"/>
    <col min="6900" max="6912" width="6.7109375" style="4" customWidth="1"/>
    <col min="6913" max="6913" width="7.7109375" style="4" customWidth="1"/>
    <col min="6914" max="7152" width="11.42578125" style="4"/>
    <col min="7153" max="7153" width="5.42578125" style="4" bestFit="1" customWidth="1"/>
    <col min="7154" max="7154" width="2.7109375" style="4" customWidth="1"/>
    <col min="7155" max="7155" width="22.7109375" style="4" customWidth="1"/>
    <col min="7156" max="7168" width="6.7109375" style="4" customWidth="1"/>
    <col min="7169" max="7169" width="7.7109375" style="4" customWidth="1"/>
    <col min="7170" max="7408" width="11.42578125" style="4"/>
    <col min="7409" max="7409" width="5.42578125" style="4" bestFit="1" customWidth="1"/>
    <col min="7410" max="7410" width="2.7109375" style="4" customWidth="1"/>
    <col min="7411" max="7411" width="22.7109375" style="4" customWidth="1"/>
    <col min="7412" max="7424" width="6.7109375" style="4" customWidth="1"/>
    <col min="7425" max="7425" width="7.7109375" style="4" customWidth="1"/>
    <col min="7426" max="7664" width="11.42578125" style="4"/>
    <col min="7665" max="7665" width="5.42578125" style="4" bestFit="1" customWidth="1"/>
    <col min="7666" max="7666" width="2.7109375" style="4" customWidth="1"/>
    <col min="7667" max="7667" width="22.7109375" style="4" customWidth="1"/>
    <col min="7668" max="7680" width="6.7109375" style="4" customWidth="1"/>
    <col min="7681" max="7681" width="7.7109375" style="4" customWidth="1"/>
    <col min="7682" max="7920" width="11.42578125" style="4"/>
    <col min="7921" max="7921" width="5.42578125" style="4" bestFit="1" customWidth="1"/>
    <col min="7922" max="7922" width="2.7109375" style="4" customWidth="1"/>
    <col min="7923" max="7923" width="22.7109375" style="4" customWidth="1"/>
    <col min="7924" max="7936" width="6.7109375" style="4" customWidth="1"/>
    <col min="7937" max="7937" width="7.7109375" style="4" customWidth="1"/>
    <col min="7938" max="8176" width="11.42578125" style="4"/>
    <col min="8177" max="8177" width="5.42578125" style="4" bestFit="1" customWidth="1"/>
    <col min="8178" max="8178" width="2.7109375" style="4" customWidth="1"/>
    <col min="8179" max="8179" width="22.7109375" style="4" customWidth="1"/>
    <col min="8180" max="8192" width="6.7109375" style="4" customWidth="1"/>
    <col min="8193" max="8193" width="7.7109375" style="4" customWidth="1"/>
    <col min="8194" max="8432" width="11.42578125" style="4"/>
    <col min="8433" max="8433" width="5.42578125" style="4" bestFit="1" customWidth="1"/>
    <col min="8434" max="8434" width="2.7109375" style="4" customWidth="1"/>
    <col min="8435" max="8435" width="22.7109375" style="4" customWidth="1"/>
    <col min="8436" max="8448" width="6.7109375" style="4" customWidth="1"/>
    <col min="8449" max="8449" width="7.7109375" style="4" customWidth="1"/>
    <col min="8450" max="8688" width="11.42578125" style="4"/>
    <col min="8689" max="8689" width="5.42578125" style="4" bestFit="1" customWidth="1"/>
    <col min="8690" max="8690" width="2.7109375" style="4" customWidth="1"/>
    <col min="8691" max="8691" width="22.7109375" style="4" customWidth="1"/>
    <col min="8692" max="8704" width="6.7109375" style="4" customWidth="1"/>
    <col min="8705" max="8705" width="7.7109375" style="4" customWidth="1"/>
    <col min="8706" max="8944" width="11.42578125" style="4"/>
    <col min="8945" max="8945" width="5.42578125" style="4" bestFit="1" customWidth="1"/>
    <col min="8946" max="8946" width="2.7109375" style="4" customWidth="1"/>
    <col min="8947" max="8947" width="22.7109375" style="4" customWidth="1"/>
    <col min="8948" max="8960" width="6.7109375" style="4" customWidth="1"/>
    <col min="8961" max="8961" width="7.7109375" style="4" customWidth="1"/>
    <col min="8962" max="9200" width="11.42578125" style="4"/>
    <col min="9201" max="9201" width="5.42578125" style="4" bestFit="1" customWidth="1"/>
    <col min="9202" max="9202" width="2.7109375" style="4" customWidth="1"/>
    <col min="9203" max="9203" width="22.7109375" style="4" customWidth="1"/>
    <col min="9204" max="9216" width="6.7109375" style="4" customWidth="1"/>
    <col min="9217" max="9217" width="7.7109375" style="4" customWidth="1"/>
    <col min="9218" max="9456" width="11.42578125" style="4"/>
    <col min="9457" max="9457" width="5.42578125" style="4" bestFit="1" customWidth="1"/>
    <col min="9458" max="9458" width="2.7109375" style="4" customWidth="1"/>
    <col min="9459" max="9459" width="22.7109375" style="4" customWidth="1"/>
    <col min="9460" max="9472" width="6.7109375" style="4" customWidth="1"/>
    <col min="9473" max="9473" width="7.7109375" style="4" customWidth="1"/>
    <col min="9474" max="9712" width="11.42578125" style="4"/>
    <col min="9713" max="9713" width="5.42578125" style="4" bestFit="1" customWidth="1"/>
    <col min="9714" max="9714" width="2.7109375" style="4" customWidth="1"/>
    <col min="9715" max="9715" width="22.7109375" style="4" customWidth="1"/>
    <col min="9716" max="9728" width="6.7109375" style="4" customWidth="1"/>
    <col min="9729" max="9729" width="7.7109375" style="4" customWidth="1"/>
    <col min="9730" max="9968" width="11.42578125" style="4"/>
    <col min="9969" max="9969" width="5.42578125" style="4" bestFit="1" customWidth="1"/>
    <col min="9970" max="9970" width="2.7109375" style="4" customWidth="1"/>
    <col min="9971" max="9971" width="22.7109375" style="4" customWidth="1"/>
    <col min="9972" max="9984" width="6.7109375" style="4" customWidth="1"/>
    <col min="9985" max="9985" width="7.7109375" style="4" customWidth="1"/>
    <col min="9986" max="10224" width="11.42578125" style="4"/>
    <col min="10225" max="10225" width="5.42578125" style="4" bestFit="1" customWidth="1"/>
    <col min="10226" max="10226" width="2.7109375" style="4" customWidth="1"/>
    <col min="10227" max="10227" width="22.7109375" style="4" customWidth="1"/>
    <col min="10228" max="10240" width="6.7109375" style="4" customWidth="1"/>
    <col min="10241" max="10241" width="7.7109375" style="4" customWidth="1"/>
    <col min="10242" max="10480" width="11.42578125" style="4"/>
    <col min="10481" max="10481" width="5.42578125" style="4" bestFit="1" customWidth="1"/>
    <col min="10482" max="10482" width="2.7109375" style="4" customWidth="1"/>
    <col min="10483" max="10483" width="22.7109375" style="4" customWidth="1"/>
    <col min="10484" max="10496" width="6.7109375" style="4" customWidth="1"/>
    <col min="10497" max="10497" width="7.7109375" style="4" customWidth="1"/>
    <col min="10498" max="10736" width="11.42578125" style="4"/>
    <col min="10737" max="10737" width="5.42578125" style="4" bestFit="1" customWidth="1"/>
    <col min="10738" max="10738" width="2.7109375" style="4" customWidth="1"/>
    <col min="10739" max="10739" width="22.7109375" style="4" customWidth="1"/>
    <col min="10740" max="10752" width="6.7109375" style="4" customWidth="1"/>
    <col min="10753" max="10753" width="7.7109375" style="4" customWidth="1"/>
    <col min="10754" max="10992" width="11.42578125" style="4"/>
    <col min="10993" max="10993" width="5.42578125" style="4" bestFit="1" customWidth="1"/>
    <col min="10994" max="10994" width="2.7109375" style="4" customWidth="1"/>
    <col min="10995" max="10995" width="22.7109375" style="4" customWidth="1"/>
    <col min="10996" max="11008" width="6.7109375" style="4" customWidth="1"/>
    <col min="11009" max="11009" width="7.7109375" style="4" customWidth="1"/>
    <col min="11010" max="11248" width="11.42578125" style="4"/>
    <col min="11249" max="11249" width="5.42578125" style="4" bestFit="1" customWidth="1"/>
    <col min="11250" max="11250" width="2.7109375" style="4" customWidth="1"/>
    <col min="11251" max="11251" width="22.7109375" style="4" customWidth="1"/>
    <col min="11252" max="11264" width="6.7109375" style="4" customWidth="1"/>
    <col min="11265" max="11265" width="7.7109375" style="4" customWidth="1"/>
    <col min="11266" max="11504" width="11.42578125" style="4"/>
    <col min="11505" max="11505" width="5.42578125" style="4" bestFit="1" customWidth="1"/>
    <col min="11506" max="11506" width="2.7109375" style="4" customWidth="1"/>
    <col min="11507" max="11507" width="22.7109375" style="4" customWidth="1"/>
    <col min="11508" max="11520" width="6.7109375" style="4" customWidth="1"/>
    <col min="11521" max="11521" width="7.7109375" style="4" customWidth="1"/>
    <col min="11522" max="11760" width="11.42578125" style="4"/>
    <col min="11761" max="11761" width="5.42578125" style="4" bestFit="1" customWidth="1"/>
    <col min="11762" max="11762" width="2.7109375" style="4" customWidth="1"/>
    <col min="11763" max="11763" width="22.7109375" style="4" customWidth="1"/>
    <col min="11764" max="11776" width="6.7109375" style="4" customWidth="1"/>
    <col min="11777" max="11777" width="7.7109375" style="4" customWidth="1"/>
    <col min="11778" max="12016" width="11.42578125" style="4"/>
    <col min="12017" max="12017" width="5.42578125" style="4" bestFit="1" customWidth="1"/>
    <col min="12018" max="12018" width="2.7109375" style="4" customWidth="1"/>
    <col min="12019" max="12019" width="22.7109375" style="4" customWidth="1"/>
    <col min="12020" max="12032" width="6.7109375" style="4" customWidth="1"/>
    <col min="12033" max="12033" width="7.7109375" style="4" customWidth="1"/>
    <col min="12034" max="12272" width="11.42578125" style="4"/>
    <col min="12273" max="12273" width="5.42578125" style="4" bestFit="1" customWidth="1"/>
    <col min="12274" max="12274" width="2.7109375" style="4" customWidth="1"/>
    <col min="12275" max="12275" width="22.7109375" style="4" customWidth="1"/>
    <col min="12276" max="12288" width="6.7109375" style="4" customWidth="1"/>
    <col min="12289" max="12289" width="7.7109375" style="4" customWidth="1"/>
    <col min="12290" max="12528" width="11.42578125" style="4"/>
    <col min="12529" max="12529" width="5.42578125" style="4" bestFit="1" customWidth="1"/>
    <col min="12530" max="12530" width="2.7109375" style="4" customWidth="1"/>
    <col min="12531" max="12531" width="22.7109375" style="4" customWidth="1"/>
    <col min="12532" max="12544" width="6.7109375" style="4" customWidth="1"/>
    <col min="12545" max="12545" width="7.7109375" style="4" customWidth="1"/>
    <col min="12546" max="12784" width="11.42578125" style="4"/>
    <col min="12785" max="12785" width="5.42578125" style="4" bestFit="1" customWidth="1"/>
    <col min="12786" max="12786" width="2.7109375" style="4" customWidth="1"/>
    <col min="12787" max="12787" width="22.7109375" style="4" customWidth="1"/>
    <col min="12788" max="12800" width="6.7109375" style="4" customWidth="1"/>
    <col min="12801" max="12801" width="7.7109375" style="4" customWidth="1"/>
    <col min="12802" max="13040" width="11.42578125" style="4"/>
    <col min="13041" max="13041" width="5.42578125" style="4" bestFit="1" customWidth="1"/>
    <col min="13042" max="13042" width="2.7109375" style="4" customWidth="1"/>
    <col min="13043" max="13043" width="22.7109375" style="4" customWidth="1"/>
    <col min="13044" max="13056" width="6.7109375" style="4" customWidth="1"/>
    <col min="13057" max="13057" width="7.7109375" style="4" customWidth="1"/>
    <col min="13058" max="13296" width="11.42578125" style="4"/>
    <col min="13297" max="13297" width="5.42578125" style="4" bestFit="1" customWidth="1"/>
    <col min="13298" max="13298" width="2.7109375" style="4" customWidth="1"/>
    <col min="13299" max="13299" width="22.7109375" style="4" customWidth="1"/>
    <col min="13300" max="13312" width="6.7109375" style="4" customWidth="1"/>
    <col min="13313" max="13313" width="7.7109375" style="4" customWidth="1"/>
    <col min="13314" max="13552" width="11.42578125" style="4"/>
    <col min="13553" max="13553" width="5.42578125" style="4" bestFit="1" customWidth="1"/>
    <col min="13554" max="13554" width="2.7109375" style="4" customWidth="1"/>
    <col min="13555" max="13555" width="22.7109375" style="4" customWidth="1"/>
    <col min="13556" max="13568" width="6.7109375" style="4" customWidth="1"/>
    <col min="13569" max="13569" width="7.7109375" style="4" customWidth="1"/>
    <col min="13570" max="13808" width="11.42578125" style="4"/>
    <col min="13809" max="13809" width="5.42578125" style="4" bestFit="1" customWidth="1"/>
    <col min="13810" max="13810" width="2.7109375" style="4" customWidth="1"/>
    <col min="13811" max="13811" width="22.7109375" style="4" customWidth="1"/>
    <col min="13812" max="13824" width="6.7109375" style="4" customWidth="1"/>
    <col min="13825" max="13825" width="7.7109375" style="4" customWidth="1"/>
    <col min="13826" max="14064" width="11.42578125" style="4"/>
    <col min="14065" max="14065" width="5.42578125" style="4" bestFit="1" customWidth="1"/>
    <col min="14066" max="14066" width="2.7109375" style="4" customWidth="1"/>
    <col min="14067" max="14067" width="22.7109375" style="4" customWidth="1"/>
    <col min="14068" max="14080" width="6.7109375" style="4" customWidth="1"/>
    <col min="14081" max="14081" width="7.7109375" style="4" customWidth="1"/>
    <col min="14082" max="14320" width="11.42578125" style="4"/>
    <col min="14321" max="14321" width="5.42578125" style="4" bestFit="1" customWidth="1"/>
    <col min="14322" max="14322" width="2.7109375" style="4" customWidth="1"/>
    <col min="14323" max="14323" width="22.7109375" style="4" customWidth="1"/>
    <col min="14324" max="14336" width="6.7109375" style="4" customWidth="1"/>
    <col min="14337" max="14337" width="7.7109375" style="4" customWidth="1"/>
    <col min="14338" max="14576" width="11.42578125" style="4"/>
    <col min="14577" max="14577" width="5.42578125" style="4" bestFit="1" customWidth="1"/>
    <col min="14578" max="14578" width="2.7109375" style="4" customWidth="1"/>
    <col min="14579" max="14579" width="22.7109375" style="4" customWidth="1"/>
    <col min="14580" max="14592" width="6.7109375" style="4" customWidth="1"/>
    <col min="14593" max="14593" width="7.7109375" style="4" customWidth="1"/>
    <col min="14594" max="14832" width="11.42578125" style="4"/>
    <col min="14833" max="14833" width="5.42578125" style="4" bestFit="1" customWidth="1"/>
    <col min="14834" max="14834" width="2.7109375" style="4" customWidth="1"/>
    <col min="14835" max="14835" width="22.7109375" style="4" customWidth="1"/>
    <col min="14836" max="14848" width="6.7109375" style="4" customWidth="1"/>
    <col min="14849" max="14849" width="7.7109375" style="4" customWidth="1"/>
    <col min="14850" max="15088" width="11.42578125" style="4"/>
    <col min="15089" max="15089" width="5.42578125" style="4" bestFit="1" customWidth="1"/>
    <col min="15090" max="15090" width="2.7109375" style="4" customWidth="1"/>
    <col min="15091" max="15091" width="22.7109375" style="4" customWidth="1"/>
    <col min="15092" max="15104" width="6.7109375" style="4" customWidth="1"/>
    <col min="15105" max="15105" width="7.7109375" style="4" customWidth="1"/>
    <col min="15106" max="15344" width="11.42578125" style="4"/>
    <col min="15345" max="15345" width="5.42578125" style="4" bestFit="1" customWidth="1"/>
    <col min="15346" max="15346" width="2.7109375" style="4" customWidth="1"/>
    <col min="15347" max="15347" width="22.7109375" style="4" customWidth="1"/>
    <col min="15348" max="15360" width="6.7109375" style="4" customWidth="1"/>
    <col min="15361" max="15361" width="7.7109375" style="4" customWidth="1"/>
    <col min="15362" max="15600" width="11.42578125" style="4"/>
    <col min="15601" max="15601" width="5.42578125" style="4" bestFit="1" customWidth="1"/>
    <col min="15602" max="15602" width="2.7109375" style="4" customWidth="1"/>
    <col min="15603" max="15603" width="22.7109375" style="4" customWidth="1"/>
    <col min="15604" max="15616" width="6.7109375" style="4" customWidth="1"/>
    <col min="15617" max="15617" width="7.7109375" style="4" customWidth="1"/>
    <col min="15618" max="15856" width="11.42578125" style="4"/>
    <col min="15857" max="15857" width="5.42578125" style="4" bestFit="1" customWidth="1"/>
    <col min="15858" max="15858" width="2.7109375" style="4" customWidth="1"/>
    <col min="15859" max="15859" width="22.7109375" style="4" customWidth="1"/>
    <col min="15860" max="15872" width="6.7109375" style="4" customWidth="1"/>
    <col min="15873" max="15873" width="7.7109375" style="4" customWidth="1"/>
    <col min="15874" max="16112" width="11.42578125" style="4"/>
    <col min="16113" max="16113" width="5.42578125" style="4" bestFit="1" customWidth="1"/>
    <col min="16114" max="16114" width="2.7109375" style="4" customWidth="1"/>
    <col min="16115" max="16115" width="22.7109375" style="4" customWidth="1"/>
    <col min="16116" max="16128" width="6.7109375" style="4" customWidth="1"/>
    <col min="16129" max="16129" width="7.7109375" style="4" customWidth="1"/>
    <col min="16130" max="16383" width="11.42578125" style="4"/>
    <col min="16384" max="16384" width="11.42578125" style="4" customWidth="1"/>
  </cols>
  <sheetData>
    <row r="1" spans="1:203" ht="15.95" customHeight="1" x14ac:dyDescent="0.25">
      <c r="A1" s="69" t="s">
        <v>34</v>
      </c>
    </row>
    <row r="2" spans="1:203" ht="15.95" customHeight="1" x14ac:dyDescent="0.25">
      <c r="B2" s="5" t="str">
        <f>Indice!B10</f>
        <v>19.5  DFI: INSPECCIONES REALIZADAS POR LA DFI, SEGÚN MATERIA Y ÓRGANO RESOLUTIVO SOLICITANTE, ENERO-DICIEMBRE 2023</v>
      </c>
      <c r="C2" s="6"/>
      <c r="D2" s="6"/>
    </row>
    <row r="3" spans="1:203" ht="15.95" customHeight="1" x14ac:dyDescent="0.25">
      <c r="B3" s="5"/>
      <c r="C3" s="6"/>
      <c r="D3" s="6"/>
    </row>
    <row r="4" spans="1:203" s="8" customFormat="1" ht="27.95" customHeight="1" x14ac:dyDescent="0.25">
      <c r="A4" s="70"/>
      <c r="B4" s="7" t="s">
        <v>53</v>
      </c>
      <c r="C4" s="1" t="s">
        <v>1</v>
      </c>
      <c r="D4" s="1" t="s">
        <v>2</v>
      </c>
      <c r="E4" s="2" t="s">
        <v>35</v>
      </c>
      <c r="F4" s="2" t="s">
        <v>36</v>
      </c>
      <c r="G4" s="2" t="s">
        <v>37</v>
      </c>
      <c r="H4" s="2" t="s">
        <v>38</v>
      </c>
      <c r="I4" s="2" t="s">
        <v>39</v>
      </c>
      <c r="J4" s="2" t="s">
        <v>40</v>
      </c>
      <c r="K4" s="2" t="s">
        <v>41</v>
      </c>
      <c r="L4" s="2" t="s">
        <v>42</v>
      </c>
      <c r="M4" s="2" t="s">
        <v>43</v>
      </c>
      <c r="N4" s="2" t="s">
        <v>44</v>
      </c>
      <c r="O4" s="2" t="s">
        <v>45</v>
      </c>
      <c r="P4" s="2" t="s">
        <v>46</v>
      </c>
      <c r="Q4" s="23" t="s">
        <v>16</v>
      </c>
      <c r="R4" s="1" t="s">
        <v>0</v>
      </c>
      <c r="S4"/>
      <c r="T4"/>
      <c r="Z4"/>
      <c r="AA4"/>
      <c r="AB4"/>
      <c r="AC4"/>
      <c r="AD4"/>
      <c r="AE4"/>
      <c r="AF4"/>
      <c r="AG4"/>
      <c r="AH4"/>
      <c r="AI4"/>
      <c r="AJ4"/>
      <c r="AK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</row>
    <row r="5" spans="1:203" s="6" customFormat="1" ht="18.75" customHeight="1" x14ac:dyDescent="0.25">
      <c r="A5" s="71"/>
      <c r="B5" s="85">
        <v>1</v>
      </c>
      <c r="C5" s="87" t="s">
        <v>9</v>
      </c>
      <c r="D5" s="13" t="s">
        <v>5</v>
      </c>
      <c r="E5" s="26">
        <v>47</v>
      </c>
      <c r="F5" s="26">
        <v>42</v>
      </c>
      <c r="G5" s="26">
        <v>46</v>
      </c>
      <c r="H5" s="26">
        <v>30</v>
      </c>
      <c r="I5" s="26">
        <v>18</v>
      </c>
      <c r="J5" s="26">
        <v>44</v>
      </c>
      <c r="K5" s="26">
        <v>29</v>
      </c>
      <c r="L5" s="26">
        <v>77</v>
      </c>
      <c r="M5" s="26">
        <v>37</v>
      </c>
      <c r="N5" s="26">
        <v>43</v>
      </c>
      <c r="O5" s="26">
        <v>57</v>
      </c>
      <c r="P5" s="26">
        <v>26</v>
      </c>
      <c r="Q5" s="26">
        <f>SUM(E5:P5)</f>
        <v>496</v>
      </c>
      <c r="R5" s="18">
        <f>+Q5/$Q$14*100</f>
        <v>52.822151224707135</v>
      </c>
      <c r="S5"/>
      <c r="T5"/>
      <c r="Z5"/>
      <c r="AA5"/>
      <c r="AB5"/>
      <c r="AC5"/>
      <c r="AD5"/>
      <c r="AE5"/>
      <c r="AF5"/>
      <c r="AG5"/>
      <c r="AH5"/>
      <c r="AI5"/>
      <c r="AJ5"/>
      <c r="AK5"/>
    </row>
    <row r="6" spans="1:203" s="6" customFormat="1" ht="18.75" customHeight="1" x14ac:dyDescent="0.25">
      <c r="A6" s="71"/>
      <c r="B6" s="85"/>
      <c r="C6" s="87"/>
      <c r="D6" s="13" t="s">
        <v>6</v>
      </c>
      <c r="E6" s="26">
        <v>18</v>
      </c>
      <c r="F6" s="26">
        <v>7</v>
      </c>
      <c r="G6" s="26">
        <v>23</v>
      </c>
      <c r="H6" s="26">
        <v>18</v>
      </c>
      <c r="I6" s="26">
        <v>23</v>
      </c>
      <c r="J6" s="26">
        <v>6</v>
      </c>
      <c r="K6" s="26">
        <v>42</v>
      </c>
      <c r="L6" s="26">
        <v>29</v>
      </c>
      <c r="M6" s="26">
        <v>23</v>
      </c>
      <c r="N6" s="26">
        <v>9</v>
      </c>
      <c r="O6" s="26">
        <v>25</v>
      </c>
      <c r="P6" s="26">
        <v>54</v>
      </c>
      <c r="Q6" s="26">
        <f t="shared" ref="Q6:Q8" si="0">SUM(E6:P6)</f>
        <v>277</v>
      </c>
      <c r="R6" s="18">
        <f>+Q6/$Q$14*100</f>
        <v>29.499467518636845</v>
      </c>
      <c r="S6"/>
      <c r="T6"/>
      <c r="Z6"/>
      <c r="AA6"/>
      <c r="AB6"/>
      <c r="AC6"/>
      <c r="AD6"/>
      <c r="AE6"/>
      <c r="AF6"/>
      <c r="AG6"/>
      <c r="AH6"/>
      <c r="AI6"/>
      <c r="AJ6"/>
      <c r="AK6"/>
    </row>
    <row r="7" spans="1:203" s="6" customFormat="1" ht="18.75" customHeight="1" x14ac:dyDescent="0.25">
      <c r="A7" s="71"/>
      <c r="B7" s="85"/>
      <c r="C7" s="87"/>
      <c r="D7" s="13" t="s">
        <v>7</v>
      </c>
      <c r="E7" s="26">
        <v>1</v>
      </c>
      <c r="F7" s="26">
        <v>10</v>
      </c>
      <c r="G7" s="26">
        <v>1</v>
      </c>
      <c r="H7" s="26">
        <v>0</v>
      </c>
      <c r="I7" s="26">
        <v>2</v>
      </c>
      <c r="J7" s="26">
        <v>1</v>
      </c>
      <c r="K7" s="26">
        <v>5</v>
      </c>
      <c r="L7" s="26">
        <v>4</v>
      </c>
      <c r="M7" s="26">
        <v>2</v>
      </c>
      <c r="N7" s="26">
        <v>0</v>
      </c>
      <c r="O7" s="26">
        <v>5</v>
      </c>
      <c r="P7" s="26">
        <v>0</v>
      </c>
      <c r="Q7" s="26">
        <f t="shared" si="0"/>
        <v>31</v>
      </c>
      <c r="R7" s="18">
        <f>+Q7/$Q$14*100</f>
        <v>3.3013844515441959</v>
      </c>
      <c r="S7"/>
      <c r="T7"/>
      <c r="Z7"/>
      <c r="AA7"/>
      <c r="AB7"/>
      <c r="AC7"/>
      <c r="AD7"/>
      <c r="AE7"/>
      <c r="AF7"/>
      <c r="AG7"/>
      <c r="AH7"/>
      <c r="AI7"/>
      <c r="AJ7"/>
      <c r="AK7"/>
    </row>
    <row r="8" spans="1:203" s="6" customFormat="1" ht="18.75" customHeight="1" x14ac:dyDescent="0.25">
      <c r="A8" s="71"/>
      <c r="B8" s="85"/>
      <c r="C8" s="87"/>
      <c r="D8" s="13" t="s">
        <v>31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1</v>
      </c>
      <c r="P8" s="26">
        <v>0</v>
      </c>
      <c r="Q8" s="26">
        <f t="shared" si="0"/>
        <v>1</v>
      </c>
      <c r="R8" s="18">
        <f>+Q8/$Q$14*100</f>
        <v>0.10649627263045794</v>
      </c>
      <c r="S8"/>
      <c r="T8"/>
      <c r="Z8"/>
      <c r="AA8"/>
      <c r="AB8"/>
      <c r="AC8"/>
      <c r="AD8"/>
      <c r="AE8"/>
      <c r="AF8"/>
      <c r="AG8"/>
      <c r="AH8"/>
      <c r="AI8"/>
      <c r="AJ8"/>
      <c r="AK8"/>
    </row>
    <row r="9" spans="1:203" s="6" customFormat="1" ht="18.75" customHeight="1" x14ac:dyDescent="0.25">
      <c r="A9" s="71"/>
      <c r="B9" s="86"/>
      <c r="C9" s="88"/>
      <c r="D9" s="14" t="s">
        <v>51</v>
      </c>
      <c r="E9" s="15">
        <f>SUM(E5:E8)</f>
        <v>66</v>
      </c>
      <c r="F9" s="15">
        <f t="shared" ref="F9:P9" si="1">SUM(F5:F8)</f>
        <v>59</v>
      </c>
      <c r="G9" s="15">
        <f t="shared" si="1"/>
        <v>70</v>
      </c>
      <c r="H9" s="15">
        <f t="shared" si="1"/>
        <v>48</v>
      </c>
      <c r="I9" s="15">
        <f t="shared" si="1"/>
        <v>43</v>
      </c>
      <c r="J9" s="15">
        <f t="shared" si="1"/>
        <v>51</v>
      </c>
      <c r="K9" s="15">
        <f t="shared" si="1"/>
        <v>76</v>
      </c>
      <c r="L9" s="15">
        <f t="shared" si="1"/>
        <v>110</v>
      </c>
      <c r="M9" s="15">
        <f t="shared" si="1"/>
        <v>62</v>
      </c>
      <c r="N9" s="15">
        <f t="shared" si="1"/>
        <v>52</v>
      </c>
      <c r="O9" s="15">
        <f t="shared" si="1"/>
        <v>88</v>
      </c>
      <c r="P9" s="15">
        <f t="shared" si="1"/>
        <v>80</v>
      </c>
      <c r="Q9" s="15">
        <f>SUM(Q5:Q8)</f>
        <v>805</v>
      </c>
      <c r="R9" s="19">
        <f>SUM(R5:R8)</f>
        <v>85.729499467518622</v>
      </c>
      <c r="T9" s="20"/>
    </row>
    <row r="10" spans="1:203" s="6" customFormat="1" ht="18.75" customHeight="1" x14ac:dyDescent="0.25">
      <c r="A10" s="71"/>
      <c r="B10" s="89">
        <v>2</v>
      </c>
      <c r="C10" s="90" t="s">
        <v>3</v>
      </c>
      <c r="D10" s="25" t="s">
        <v>12</v>
      </c>
      <c r="E10" s="68">
        <v>1</v>
      </c>
      <c r="F10" s="68">
        <v>6</v>
      </c>
      <c r="G10" s="68">
        <v>2</v>
      </c>
      <c r="H10" s="68">
        <v>5</v>
      </c>
      <c r="I10" s="68">
        <v>12</v>
      </c>
      <c r="J10" s="68">
        <v>5</v>
      </c>
      <c r="K10" s="68">
        <v>3</v>
      </c>
      <c r="L10" s="68">
        <v>1</v>
      </c>
      <c r="M10" s="68">
        <v>7</v>
      </c>
      <c r="N10" s="68">
        <v>8</v>
      </c>
      <c r="O10" s="68">
        <v>8</v>
      </c>
      <c r="P10" s="68">
        <v>6</v>
      </c>
      <c r="Q10" s="68">
        <f>SUM(E10:P10)</f>
        <v>64</v>
      </c>
      <c r="R10" s="27">
        <f>+Q10/$Q$14*100</f>
        <v>6.8157614483493081</v>
      </c>
      <c r="T10" s="20"/>
    </row>
    <row r="11" spans="1:203" s="6" customFormat="1" ht="18.75" customHeight="1" x14ac:dyDescent="0.25">
      <c r="A11" s="71"/>
      <c r="B11" s="85"/>
      <c r="C11" s="87"/>
      <c r="D11" s="13" t="s">
        <v>10</v>
      </c>
      <c r="E11" s="26">
        <v>2</v>
      </c>
      <c r="F11" s="26">
        <v>7</v>
      </c>
      <c r="G11" s="26">
        <v>8</v>
      </c>
      <c r="H11" s="26">
        <v>2</v>
      </c>
      <c r="I11" s="26">
        <v>6</v>
      </c>
      <c r="J11" s="26">
        <v>5</v>
      </c>
      <c r="K11" s="26">
        <v>1</v>
      </c>
      <c r="L11" s="26">
        <v>2</v>
      </c>
      <c r="M11" s="26">
        <v>1</v>
      </c>
      <c r="N11" s="26">
        <v>1</v>
      </c>
      <c r="O11" s="26">
        <v>1</v>
      </c>
      <c r="P11" s="26">
        <v>0</v>
      </c>
      <c r="Q11" s="26">
        <f>SUM(E11:P11)</f>
        <v>36</v>
      </c>
      <c r="R11" s="18">
        <f>+Q11/$Q$14*100</f>
        <v>3.8338658146964857</v>
      </c>
      <c r="T11" s="20"/>
    </row>
    <row r="12" spans="1:203" s="6" customFormat="1" ht="18.75" customHeight="1" x14ac:dyDescent="0.25">
      <c r="A12" s="71"/>
      <c r="B12" s="86"/>
      <c r="C12" s="88"/>
      <c r="D12" s="14" t="s">
        <v>51</v>
      </c>
      <c r="E12" s="15">
        <f>SUM(E10:E11)</f>
        <v>3</v>
      </c>
      <c r="F12" s="15">
        <f t="shared" ref="F12:L12" si="2">SUM(F10:F11)</f>
        <v>13</v>
      </c>
      <c r="G12" s="15">
        <f t="shared" si="2"/>
        <v>10</v>
      </c>
      <c r="H12" s="15">
        <f t="shared" si="2"/>
        <v>7</v>
      </c>
      <c r="I12" s="15">
        <f t="shared" si="2"/>
        <v>18</v>
      </c>
      <c r="J12" s="15">
        <f t="shared" si="2"/>
        <v>10</v>
      </c>
      <c r="K12" s="15">
        <f t="shared" si="2"/>
        <v>4</v>
      </c>
      <c r="L12" s="15">
        <f t="shared" si="2"/>
        <v>3</v>
      </c>
      <c r="M12" s="15">
        <f>SUM(M10:M11)</f>
        <v>8</v>
      </c>
      <c r="N12" s="15">
        <f>SUM(N10:N11)</f>
        <v>9</v>
      </c>
      <c r="O12" s="15">
        <f>SUM(O10:O11)</f>
        <v>9</v>
      </c>
      <c r="P12" s="15">
        <f>SUM(P10:P11)</f>
        <v>6</v>
      </c>
      <c r="Q12" s="15">
        <f>SUM(Q10:Q11)</f>
        <v>100</v>
      </c>
      <c r="R12" s="19">
        <f>+Q12/$Q$14*100</f>
        <v>10.649627263045794</v>
      </c>
      <c r="T12" s="20"/>
    </row>
    <row r="13" spans="1:203" ht="25.5" customHeight="1" x14ac:dyDescent="0.25">
      <c r="B13" s="62">
        <v>3</v>
      </c>
      <c r="C13" s="63" t="s">
        <v>4</v>
      </c>
      <c r="D13" s="13" t="s">
        <v>8</v>
      </c>
      <c r="E13" s="50">
        <v>0</v>
      </c>
      <c r="F13" s="50">
        <v>0</v>
      </c>
      <c r="G13" s="50">
        <v>0</v>
      </c>
      <c r="H13" s="50">
        <v>15</v>
      </c>
      <c r="I13" s="50">
        <v>1</v>
      </c>
      <c r="J13" s="50">
        <v>0</v>
      </c>
      <c r="K13" s="50">
        <v>15</v>
      </c>
      <c r="L13" s="50">
        <v>0</v>
      </c>
      <c r="M13" s="50">
        <v>2</v>
      </c>
      <c r="N13" s="50">
        <v>0</v>
      </c>
      <c r="O13" s="50">
        <v>1</v>
      </c>
      <c r="P13" s="50">
        <v>0</v>
      </c>
      <c r="Q13" s="50">
        <f>SUM(E13:P13)</f>
        <v>34</v>
      </c>
      <c r="R13" s="18">
        <f>+Q13/$Q$14*100</f>
        <v>3.6208732694355699</v>
      </c>
      <c r="T13" s="20"/>
    </row>
    <row r="14" spans="1:203" ht="18.75" customHeight="1" x14ac:dyDescent="0.25">
      <c r="B14" s="64" t="s">
        <v>11</v>
      </c>
      <c r="C14" s="65"/>
      <c r="D14" s="64"/>
      <c r="E14" s="66">
        <f>E9+E12+E13</f>
        <v>69</v>
      </c>
      <c r="F14" s="66">
        <f t="shared" ref="F14:R14" si="3">F9+F12+F13</f>
        <v>72</v>
      </c>
      <c r="G14" s="66">
        <f t="shared" si="3"/>
        <v>80</v>
      </c>
      <c r="H14" s="66">
        <f t="shared" si="3"/>
        <v>70</v>
      </c>
      <c r="I14" s="66">
        <f t="shared" si="3"/>
        <v>62</v>
      </c>
      <c r="J14" s="66">
        <f t="shared" si="3"/>
        <v>61</v>
      </c>
      <c r="K14" s="66">
        <f t="shared" si="3"/>
        <v>95</v>
      </c>
      <c r="L14" s="66">
        <f t="shared" si="3"/>
        <v>113</v>
      </c>
      <c r="M14" s="66">
        <f t="shared" si="3"/>
        <v>72</v>
      </c>
      <c r="N14" s="66">
        <f t="shared" si="3"/>
        <v>61</v>
      </c>
      <c r="O14" s="66">
        <f t="shared" si="3"/>
        <v>98</v>
      </c>
      <c r="P14" s="66">
        <f t="shared" si="3"/>
        <v>86</v>
      </c>
      <c r="Q14" s="66">
        <f t="shared" si="3"/>
        <v>939</v>
      </c>
      <c r="R14" s="67">
        <f t="shared" si="3"/>
        <v>99.999999999999986</v>
      </c>
    </row>
    <row r="15" spans="1:203" s="51" customFormat="1" ht="12.75" customHeight="1" x14ac:dyDescent="0.25">
      <c r="B15" s="52" t="s">
        <v>61</v>
      </c>
      <c r="C15" s="53"/>
      <c r="D15" s="53"/>
    </row>
    <row r="16" spans="1:203" s="51" customFormat="1" ht="12.75" customHeight="1" x14ac:dyDescent="0.25">
      <c r="B16" s="52" t="s">
        <v>60</v>
      </c>
      <c r="C16" s="54"/>
      <c r="D16" s="54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</row>
    <row r="17" spans="5:17" ht="15" customHeight="1" x14ac:dyDescent="0.25"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</row>
    <row r="19" spans="5:17" ht="15" customHeight="1" x14ac:dyDescent="0.25"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1" spans="5:17" ht="15" customHeight="1" x14ac:dyDescent="0.25"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</row>
  </sheetData>
  <sortState xmlns:xlrd2="http://schemas.microsoft.com/office/spreadsheetml/2017/richdata2" ref="D5:R7">
    <sortCondition descending="1" ref="Q5:Q7"/>
    <sortCondition ref="D5:D7"/>
  </sortState>
  <mergeCells count="4">
    <mergeCell ref="B5:B9"/>
    <mergeCell ref="C5:C9"/>
    <mergeCell ref="B10:B12"/>
    <mergeCell ref="C10:C12"/>
  </mergeCells>
  <hyperlinks>
    <hyperlink ref="A1" location="Indice!A1" display="Indice!A1" xr:uid="{CC9AF51D-7D3D-4693-B1C5-CA11AD0B6BA3}"/>
  </hyperlinks>
  <pageMargins left="0.7" right="0.7" top="0.75" bottom="0.75" header="0.3" footer="0.3"/>
  <pageSetup paperSize="9" scale="63" orientation="portrait" horizontalDpi="4294967295" verticalDpi="4294967295" r:id="rId1"/>
  <ignoredErrors>
    <ignoredError sqref="R10:R11 Q8:R8 R9 R13 R12 Q10:Q11 Q9 Q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Indice</vt:lpstr>
      <vt:lpstr>19.1</vt:lpstr>
      <vt:lpstr>19.2</vt:lpstr>
      <vt:lpstr>19.3</vt:lpstr>
      <vt:lpstr>19.4</vt:lpstr>
      <vt:lpstr>19.5</vt:lpstr>
      <vt:lpstr>'19.1'!Área_de_impresión</vt:lpstr>
      <vt:lpstr>'19.2'!Área_de_impresión</vt:lpstr>
      <vt:lpstr>'19.5'!Área_de_impresión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2018-01-22T14:40:35Z</dcterms:created>
  <dcterms:modified xsi:type="dcterms:W3CDTF">2024-08-15T21:43:07Z</dcterms:modified>
</cp:coreProperties>
</file>