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EA39D784-ED6B-4775-982D-E293CCDC19D0}" xr6:coauthVersionLast="47" xr6:coauthVersionMax="47" xr10:uidLastSave="{00000000-0000-0000-0000-000000000000}"/>
  <bookViews>
    <workbookView xWindow="-120" yWindow="-120" windowWidth="29040" windowHeight="15840" tabRatio="772" xr2:uid="{00000000-000D-0000-FFFF-FFFF00000000}"/>
  </bookViews>
  <sheets>
    <sheet name="Índice" sheetId="1" r:id="rId1"/>
    <sheet name="16.1" sheetId="21" r:id="rId2"/>
    <sheet name="16.2" sheetId="22" r:id="rId3"/>
    <sheet name="16.3" sheetId="24" r:id="rId4"/>
    <sheet name="16.4" sheetId="26" r:id="rId5"/>
    <sheet name="16.5" sheetId="27" r:id="rId6"/>
    <sheet name="16.6" sheetId="28" r:id="rId7"/>
    <sheet name="16.7" sheetId="35" r:id="rId8"/>
    <sheet name="16.8" sheetId="30" r:id="rId9"/>
    <sheet name="16.9" sheetId="31" r:id="rId10"/>
    <sheet name="16.10" sheetId="32" r:id="rId11"/>
    <sheet name="16.11" sheetId="33" r:id="rId12"/>
    <sheet name="16.12" sheetId="38" r:id="rId13"/>
    <sheet name="16.13" sheetId="39" r:id="rId14"/>
  </sheets>
  <definedNames>
    <definedName name="_xlnm._FilterDatabase" localSheetId="10" hidden="1">'16.10'!$A$14:$GK$14</definedName>
    <definedName name="_xlnm._FilterDatabase" localSheetId="11" hidden="1">'16.11'!$D$3:$H$10</definedName>
    <definedName name="_xlnm._FilterDatabase" localSheetId="2" hidden="1">'16.2'!$A$14:$FU$38</definedName>
    <definedName name="_xlnm._FilterDatabase" localSheetId="4" hidden="1">'16.4'!#REF!</definedName>
    <definedName name="_xlnm._FilterDatabase" localSheetId="5" hidden="1">'16.5'!$D$5:$O$21</definedName>
    <definedName name="_xlnm._FilterDatabase" localSheetId="7" hidden="1">'16.7'!#REF!</definedName>
    <definedName name="_xlnm._FilterDatabase" localSheetId="8" hidden="1">'16.8'!$D$4:$P$9</definedName>
    <definedName name="_xlnm._FilterDatabase" localSheetId="9" hidden="1">'16.9'!$D$4:$P$7</definedName>
    <definedName name="Z_60D95E92_D541_47FE_8458_24B8CAF80C19_.wvu.FilterData" localSheetId="10" hidden="1">'16.10'!$A$14:$GK$14</definedName>
    <definedName name="Z_60D95E92_D541_47FE_8458_24B8CAF80C19_.wvu.FilterData" localSheetId="11" hidden="1">'16.11'!$D$3:$H$10</definedName>
    <definedName name="Z_60D95E92_D541_47FE_8458_24B8CAF80C19_.wvu.FilterData" localSheetId="2" hidden="1">'16.2'!$A$14:$FU$38</definedName>
    <definedName name="Z_60D95E92_D541_47FE_8458_24B8CAF80C19_.wvu.FilterData" localSheetId="4" hidden="1">'16.4'!$D$4:$P$20</definedName>
    <definedName name="Z_60D95E92_D541_47FE_8458_24B8CAF80C19_.wvu.FilterData" localSheetId="5" hidden="1">'16.5'!$D$5:$O$21</definedName>
    <definedName name="Z_60D95E92_D541_47FE_8458_24B8CAF80C19_.wvu.FilterData" localSheetId="8" hidden="1">'16.8'!$D$4:$P$9</definedName>
    <definedName name="Z_60D95E92_D541_47FE_8458_24B8CAF80C19_.wvu.FilterData" localSheetId="9" hidden="1">'16.9'!$D$4:$P$7</definedName>
  </definedNames>
  <calcPr calcId="191029"/>
  <customWorkbookViews>
    <customWorkbookView name="vsalgado - Vista personalizada" guid="{60D95E92-D541-47FE-8458-24B8CAF80C19}" mergeInterval="0" personalView="1" maximized="1" xWindow="1" yWindow="1" windowWidth="1024" windowHeight="486" tabRatio="74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3" l="1"/>
  <c r="F20" i="33"/>
  <c r="G20" i="33"/>
  <c r="H20" i="33"/>
  <c r="I20" i="33"/>
  <c r="J20" i="33"/>
  <c r="K20" i="33"/>
  <c r="L20" i="33"/>
  <c r="M20" i="33"/>
  <c r="N20" i="33"/>
  <c r="O20" i="33"/>
  <c r="P20" i="33"/>
  <c r="Q7" i="32"/>
  <c r="Q8" i="32"/>
  <c r="P14" i="30"/>
  <c r="P15" i="30"/>
  <c r="P16" i="30"/>
  <c r="P17" i="30"/>
  <c r="D9" i="39"/>
  <c r="E9" i="39"/>
  <c r="F9" i="39"/>
  <c r="G9" i="39"/>
  <c r="H9" i="39"/>
  <c r="I9" i="39"/>
  <c r="J9" i="39"/>
  <c r="K9" i="39"/>
  <c r="L9" i="39"/>
  <c r="M9" i="39"/>
  <c r="N9" i="39"/>
  <c r="O9" i="39"/>
  <c r="P8" i="39"/>
  <c r="P14" i="35"/>
  <c r="P15" i="35"/>
  <c r="P17" i="35"/>
  <c r="P16" i="35"/>
  <c r="P18" i="35"/>
  <c r="P7" i="38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P6" i="21"/>
  <c r="P7" i="21"/>
  <c r="P8" i="21"/>
  <c r="P9" i="21"/>
  <c r="P10" i="21"/>
  <c r="P11" i="21"/>
  <c r="P12" i="21"/>
  <c r="P13" i="21"/>
  <c r="P14" i="21"/>
  <c r="P15" i="21"/>
  <c r="P16" i="21"/>
  <c r="P17" i="21"/>
  <c r="P18" i="21"/>
  <c r="P19" i="21"/>
  <c r="E20" i="21"/>
  <c r="F20" i="21"/>
  <c r="G20" i="21"/>
  <c r="H20" i="21"/>
  <c r="I20" i="21"/>
  <c r="J20" i="21"/>
  <c r="K20" i="21"/>
  <c r="L20" i="21"/>
  <c r="M20" i="21"/>
  <c r="N20" i="21"/>
  <c r="O20" i="21"/>
  <c r="B7" i="1"/>
  <c r="Q37" i="22" l="1"/>
  <c r="L19" i="27"/>
  <c r="Q34" i="32" l="1"/>
  <c r="Q33" i="32"/>
  <c r="P12" i="22"/>
  <c r="L12" i="22"/>
  <c r="O12" i="22"/>
  <c r="K12" i="22"/>
  <c r="J12" i="22"/>
  <c r="I12" i="22"/>
  <c r="H12" i="22"/>
  <c r="G12" i="22"/>
  <c r="F12" i="22"/>
  <c r="E12" i="22"/>
  <c r="N12" i="22"/>
  <c r="M12" i="22"/>
  <c r="H9" i="32"/>
  <c r="I9" i="32"/>
  <c r="F38" i="32"/>
  <c r="G38" i="32"/>
  <c r="H38" i="32"/>
  <c r="I38" i="32"/>
  <c r="J38" i="32"/>
  <c r="K38" i="32"/>
  <c r="L38" i="32"/>
  <c r="M38" i="32"/>
  <c r="N38" i="32"/>
  <c r="O38" i="32"/>
  <c r="P38" i="32"/>
  <c r="P5" i="30"/>
  <c r="P6" i="30"/>
  <c r="P7" i="30"/>
  <c r="P8" i="30"/>
  <c r="P37" i="22" l="1"/>
  <c r="O37" i="22"/>
  <c r="N37" i="22"/>
  <c r="M37" i="22"/>
  <c r="L37" i="22"/>
  <c r="K37" i="22"/>
  <c r="J37" i="22"/>
  <c r="I37" i="22"/>
  <c r="H37" i="22"/>
  <c r="G37" i="22"/>
  <c r="F37" i="22"/>
  <c r="E37" i="22"/>
  <c r="Q12" i="32" l="1"/>
  <c r="Q11" i="32"/>
  <c r="D7" i="28"/>
  <c r="P12" i="24"/>
  <c r="P11" i="24"/>
  <c r="P8" i="24"/>
  <c r="P9" i="24"/>
  <c r="P6" i="24"/>
  <c r="P5" i="24"/>
  <c r="L13" i="24"/>
  <c r="J13" i="24"/>
  <c r="I13" i="24"/>
  <c r="H13" i="24"/>
  <c r="G13" i="24"/>
  <c r="F13" i="24"/>
  <c r="E13" i="24"/>
  <c r="Q6" i="32"/>
  <c r="Q5" i="32"/>
  <c r="F9" i="32"/>
  <c r="G9" i="32"/>
  <c r="J9" i="32"/>
  <c r="K9" i="32"/>
  <c r="L9" i="32"/>
  <c r="M9" i="32"/>
  <c r="N9" i="32"/>
  <c r="O9" i="32"/>
  <c r="P9" i="32"/>
  <c r="E9" i="32"/>
  <c r="Q7" i="22"/>
  <c r="Q6" i="22"/>
  <c r="Q5" i="22"/>
  <c r="F8" i="22"/>
  <c r="G8" i="22"/>
  <c r="H8" i="22"/>
  <c r="I8" i="22"/>
  <c r="J8" i="22"/>
  <c r="K8" i="22"/>
  <c r="L8" i="22"/>
  <c r="M8" i="22"/>
  <c r="N8" i="22"/>
  <c r="O8" i="22"/>
  <c r="P8" i="22"/>
  <c r="E8" i="22"/>
  <c r="D20" i="33"/>
  <c r="Q19" i="33"/>
  <c r="Q17" i="33"/>
  <c r="Q16" i="33"/>
  <c r="Q15" i="33"/>
  <c r="Q18" i="33"/>
  <c r="Q14" i="33"/>
  <c r="Q12" i="33"/>
  <c r="Q13" i="33"/>
  <c r="Q11" i="33"/>
  <c r="Q9" i="33"/>
  <c r="Q10" i="33"/>
  <c r="Q7" i="33"/>
  <c r="Q8" i="33"/>
  <c r="Q6" i="33"/>
  <c r="E38" i="32"/>
  <c r="Q32" i="32"/>
  <c r="Q28" i="32"/>
  <c r="Q31" i="32"/>
  <c r="Q37" i="32"/>
  <c r="Q21" i="32"/>
  <c r="Q35" i="32"/>
  <c r="Q30" i="32"/>
  <c r="Q26" i="32"/>
  <c r="Q22" i="32"/>
  <c r="Q24" i="32"/>
  <c r="Q19" i="32"/>
  <c r="Q36" i="32"/>
  <c r="Q29" i="32"/>
  <c r="Q18" i="32"/>
  <c r="Q25" i="32"/>
  <c r="Q27" i="32"/>
  <c r="Q20" i="32"/>
  <c r="Q23" i="32"/>
  <c r="Q16" i="32"/>
  <c r="Q17" i="32"/>
  <c r="Q15" i="32"/>
  <c r="Q14" i="32"/>
  <c r="P13" i="32"/>
  <c r="O13" i="32"/>
  <c r="N13" i="32"/>
  <c r="M13" i="32"/>
  <c r="L13" i="32"/>
  <c r="K13" i="32"/>
  <c r="J13" i="32"/>
  <c r="I13" i="32"/>
  <c r="I39" i="32" s="1"/>
  <c r="H13" i="32"/>
  <c r="H39" i="32" s="1"/>
  <c r="G13" i="32"/>
  <c r="F13" i="32"/>
  <c r="E13" i="32"/>
  <c r="Q10" i="32"/>
  <c r="O18" i="30"/>
  <c r="N18" i="30"/>
  <c r="M18" i="30"/>
  <c r="L18" i="30"/>
  <c r="K18" i="30"/>
  <c r="J18" i="30"/>
  <c r="I18" i="30"/>
  <c r="H18" i="30"/>
  <c r="G18" i="30"/>
  <c r="F18" i="30"/>
  <c r="E18" i="30"/>
  <c r="D18" i="30"/>
  <c r="P12" i="30"/>
  <c r="P13" i="30"/>
  <c r="P11" i="30"/>
  <c r="P10" i="30"/>
  <c r="P9" i="30"/>
  <c r="Q20" i="33" l="1"/>
  <c r="R17" i="33" s="1"/>
  <c r="Q13" i="32"/>
  <c r="O39" i="32"/>
  <c r="P18" i="30"/>
  <c r="M39" i="32"/>
  <c r="N39" i="32"/>
  <c r="K39" i="32"/>
  <c r="J39" i="32"/>
  <c r="Q38" i="32"/>
  <c r="E39" i="32"/>
  <c r="G39" i="32"/>
  <c r="P39" i="32"/>
  <c r="L39" i="32"/>
  <c r="F39" i="32"/>
  <c r="Q9" i="32"/>
  <c r="Q8" i="22"/>
  <c r="Q14" i="30" l="1"/>
  <c r="Q15" i="30"/>
  <c r="Q16" i="30"/>
  <c r="Q6" i="30"/>
  <c r="Q8" i="30"/>
  <c r="Q7" i="30"/>
  <c r="Q5" i="30"/>
  <c r="Q10" i="30"/>
  <c r="Q9" i="30"/>
  <c r="Q13" i="30"/>
  <c r="Q17" i="30"/>
  <c r="Q11" i="30"/>
  <c r="Q12" i="30"/>
  <c r="Q39" i="32"/>
  <c r="R18" i="33"/>
  <c r="R15" i="33"/>
  <c r="R11" i="33"/>
  <c r="R19" i="33"/>
  <c r="R13" i="33"/>
  <c r="R12" i="33"/>
  <c r="R6" i="33"/>
  <c r="R14" i="33"/>
  <c r="R8" i="33"/>
  <c r="R7" i="33"/>
  <c r="R10" i="33"/>
  <c r="R16" i="33"/>
  <c r="R9" i="33"/>
  <c r="R8" i="32" l="1"/>
  <c r="R7" i="32"/>
  <c r="R28" i="32"/>
  <c r="R34" i="32"/>
  <c r="R33" i="32"/>
  <c r="R39" i="32"/>
  <c r="R20" i="33"/>
  <c r="R13" i="32"/>
  <c r="R19" i="32"/>
  <c r="R25" i="32"/>
  <c r="R20" i="32"/>
  <c r="R24" i="32"/>
  <c r="R15" i="32"/>
  <c r="R23" i="32"/>
  <c r="R27" i="32"/>
  <c r="R22" i="32"/>
  <c r="R38" i="32"/>
  <c r="R29" i="32"/>
  <c r="R10" i="32"/>
  <c r="R35" i="32"/>
  <c r="R21" i="32"/>
  <c r="R12" i="32"/>
  <c r="R36" i="32"/>
  <c r="R37" i="32"/>
  <c r="R11" i="32"/>
  <c r="R16" i="32"/>
  <c r="R17" i="32"/>
  <c r="R31" i="32"/>
  <c r="Q18" i="30"/>
  <c r="R26" i="32"/>
  <c r="R32" i="32"/>
  <c r="R30" i="32"/>
  <c r="R14" i="32"/>
  <c r="R18" i="32"/>
  <c r="R9" i="32"/>
  <c r="R6" i="32"/>
  <c r="R5" i="32"/>
  <c r="O19" i="26"/>
  <c r="N19" i="26"/>
  <c r="M19" i="26"/>
  <c r="L19" i="26"/>
  <c r="K19" i="26"/>
  <c r="J19" i="26"/>
  <c r="I19" i="26"/>
  <c r="H19" i="26"/>
  <c r="G19" i="26"/>
  <c r="E19" i="26"/>
  <c r="D19" i="26"/>
  <c r="L9" i="27"/>
  <c r="L8" i="27"/>
  <c r="L7" i="27"/>
  <c r="L11" i="27"/>
  <c r="L10" i="27"/>
  <c r="L15" i="27"/>
  <c r="L17" i="27"/>
  <c r="L13" i="27"/>
  <c r="L12" i="27"/>
  <c r="L14" i="27"/>
  <c r="L16" i="27"/>
  <c r="L18" i="27"/>
  <c r="L6" i="27"/>
  <c r="D20" i="27"/>
  <c r="K20" i="27"/>
  <c r="P5" i="21"/>
  <c r="P5" i="26"/>
  <c r="Q10" i="22"/>
  <c r="Q11" i="22"/>
  <c r="Q9" i="22"/>
  <c r="H20" i="27"/>
  <c r="F19" i="26"/>
  <c r="I20" i="27"/>
  <c r="J20" i="27"/>
  <c r="G20" i="27"/>
  <c r="F20" i="27"/>
  <c r="E20" i="27"/>
  <c r="P6" i="39"/>
  <c r="P9" i="39" s="1"/>
  <c r="O19" i="35"/>
  <c r="N19" i="35"/>
  <c r="M19" i="35"/>
  <c r="K19" i="35"/>
  <c r="J19" i="35"/>
  <c r="I19" i="35"/>
  <c r="H19" i="35"/>
  <c r="G19" i="35"/>
  <c r="F19" i="35"/>
  <c r="E19" i="35"/>
  <c r="D19" i="35"/>
  <c r="P5" i="35"/>
  <c r="P6" i="35"/>
  <c r="P11" i="35"/>
  <c r="P13" i="35"/>
  <c r="P10" i="35"/>
  <c r="O7" i="28"/>
  <c r="P6" i="28"/>
  <c r="P5" i="28"/>
  <c r="D13" i="24"/>
  <c r="P10" i="24"/>
  <c r="P7" i="24"/>
  <c r="L19" i="35"/>
  <c r="D20" i="21"/>
  <c r="P5" i="38"/>
  <c r="P6" i="31"/>
  <c r="P5" i="31"/>
  <c r="O7" i="31"/>
  <c r="D7" i="31"/>
  <c r="E7" i="31"/>
  <c r="F7" i="31"/>
  <c r="G7" i="31"/>
  <c r="H7" i="31"/>
  <c r="I7" i="31"/>
  <c r="J7" i="31"/>
  <c r="K7" i="31"/>
  <c r="L7" i="31"/>
  <c r="M7" i="31"/>
  <c r="N7" i="31"/>
  <c r="P7" i="39"/>
  <c r="P5" i="39"/>
  <c r="P12" i="35"/>
  <c r="P19" i="35" s="1"/>
  <c r="P9" i="35"/>
  <c r="P8" i="35"/>
  <c r="P7" i="35"/>
  <c r="E9" i="38"/>
  <c r="F9" i="38"/>
  <c r="G9" i="38"/>
  <c r="H9" i="38"/>
  <c r="I9" i="38"/>
  <c r="J9" i="38"/>
  <c r="K9" i="38"/>
  <c r="L9" i="38"/>
  <c r="M9" i="38"/>
  <c r="N9" i="38"/>
  <c r="O9" i="38"/>
  <c r="P6" i="38"/>
  <c r="P8" i="38"/>
  <c r="D9" i="38"/>
  <c r="E7" i="28"/>
  <c r="F7" i="28"/>
  <c r="G7" i="28"/>
  <c r="H7" i="28"/>
  <c r="I7" i="28"/>
  <c r="J7" i="28"/>
  <c r="K7" i="28"/>
  <c r="L7" i="28"/>
  <c r="M7" i="28"/>
  <c r="N7" i="28"/>
  <c r="K13" i="24"/>
  <c r="M13" i="24"/>
  <c r="N13" i="24"/>
  <c r="O13" i="24"/>
  <c r="B9" i="1"/>
  <c r="B8" i="1"/>
  <c r="B25" i="1"/>
  <c r="B24" i="1"/>
  <c r="B15" i="1"/>
  <c r="B10" i="1"/>
  <c r="B11" i="1"/>
  <c r="B12" i="1"/>
  <c r="B18" i="1"/>
  <c r="B19" i="1"/>
  <c r="B20" i="1"/>
  <c r="B21" i="1"/>
  <c r="Q12" i="22" l="1"/>
  <c r="Q38" i="22" s="1"/>
  <c r="P7" i="28"/>
  <c r="Q6" i="28" s="1"/>
  <c r="G38" i="22"/>
  <c r="E38" i="22"/>
  <c r="F38" i="22"/>
  <c r="H38" i="22"/>
  <c r="P20" i="21"/>
  <c r="L38" i="22"/>
  <c r="M38" i="22"/>
  <c r="K38" i="22"/>
  <c r="P38" i="22"/>
  <c r="J38" i="22"/>
  <c r="O38" i="22"/>
  <c r="I38" i="22"/>
  <c r="N38" i="22"/>
  <c r="P19" i="26"/>
  <c r="L20" i="27"/>
  <c r="M19" i="27" s="1"/>
  <c r="Q5" i="39"/>
  <c r="Q6" i="39"/>
  <c r="P13" i="24"/>
  <c r="Q9" i="24" s="1"/>
  <c r="P9" i="38"/>
  <c r="Q5" i="28"/>
  <c r="Q7" i="28" s="1"/>
  <c r="P7" i="31"/>
  <c r="Q6" i="31" s="1"/>
  <c r="Q7" i="39" l="1"/>
  <c r="Q8" i="39"/>
  <c r="Q12" i="35"/>
  <c r="Q14" i="35"/>
  <c r="Q16" i="35"/>
  <c r="Q17" i="35"/>
  <c r="Q18" i="35"/>
  <c r="Q15" i="35"/>
  <c r="Q6" i="38"/>
  <c r="Q7" i="38"/>
  <c r="Q16" i="21"/>
  <c r="Q18" i="21"/>
  <c r="Q17" i="21"/>
  <c r="Q8" i="21"/>
  <c r="Q14" i="21"/>
  <c r="Q13" i="21"/>
  <c r="Q15" i="21"/>
  <c r="Q5" i="21"/>
  <c r="Q11" i="21"/>
  <c r="Q19" i="21"/>
  <c r="Q6" i="21"/>
  <c r="Q9" i="21"/>
  <c r="Q7" i="21"/>
  <c r="Q11" i="24"/>
  <c r="Q8" i="24"/>
  <c r="Q5" i="24"/>
  <c r="Q6" i="24"/>
  <c r="Q10" i="35"/>
  <c r="Q12" i="24"/>
  <c r="Q10" i="24"/>
  <c r="Q7" i="24"/>
  <c r="Q13" i="24"/>
  <c r="Q8" i="38"/>
  <c r="Q11" i="35"/>
  <c r="Q13" i="35"/>
  <c r="Q6" i="35"/>
  <c r="Q9" i="35"/>
  <c r="Q12" i="21"/>
  <c r="Q7" i="35"/>
  <c r="Q5" i="31"/>
  <c r="Q7" i="31" s="1"/>
  <c r="Q5" i="35"/>
  <c r="Q8" i="35"/>
  <c r="Q5" i="38"/>
  <c r="Q10" i="21"/>
  <c r="Q18" i="26"/>
  <c r="Q17" i="26"/>
  <c r="Q13" i="26"/>
  <c r="Q12" i="26"/>
  <c r="Q15" i="26"/>
  <c r="Q9" i="26"/>
  <c r="Q6" i="26"/>
  <c r="Q10" i="26"/>
  <c r="Q8" i="26"/>
  <c r="Q7" i="26"/>
  <c r="Q16" i="26"/>
  <c r="Q14" i="26"/>
  <c r="Q11" i="26"/>
  <c r="Q5" i="26"/>
  <c r="Q9" i="39" l="1"/>
  <c r="Q19" i="26"/>
  <c r="Q9" i="38"/>
  <c r="Q19" i="35"/>
  <c r="Q20" i="21"/>
  <c r="M6" i="27"/>
  <c r="M9" i="27"/>
  <c r="M18" i="27"/>
  <c r="M10" i="27"/>
  <c r="M12" i="27"/>
  <c r="M16" i="27"/>
  <c r="M7" i="27"/>
  <c r="M15" i="27"/>
  <c r="M8" i="27"/>
  <c r="M11" i="27"/>
  <c r="M13" i="27"/>
  <c r="M14" i="27"/>
  <c r="M17" i="27"/>
  <c r="M20" i="27" l="1"/>
  <c r="R6" i="22" l="1"/>
  <c r="R27" i="22"/>
  <c r="R21" i="22"/>
  <c r="R12" i="22"/>
  <c r="R26" i="22"/>
  <c r="R33" i="22"/>
  <c r="R23" i="22"/>
  <c r="R11" i="22"/>
  <c r="R16" i="22"/>
  <c r="R5" i="22"/>
  <c r="R31" i="22"/>
  <c r="R7" i="22"/>
  <c r="R32" i="22"/>
  <c r="R19" i="22"/>
  <c r="R14" i="22"/>
  <c r="R18" i="22"/>
  <c r="R38" i="22"/>
  <c r="R28" i="22"/>
  <c r="R30" i="22"/>
  <c r="R29" i="22"/>
  <c r="R22" i="22"/>
  <c r="R10" i="22"/>
  <c r="R20" i="22"/>
  <c r="R24" i="22"/>
  <c r="R17" i="22"/>
  <c r="R15" i="22"/>
  <c r="R9" i="22"/>
  <c r="R8" i="22"/>
  <c r="R13" i="22"/>
  <c r="R25" i="22"/>
  <c r="R35" i="22"/>
  <c r="R34" i="22"/>
  <c r="R36" i="22"/>
  <c r="R37" i="22"/>
</calcChain>
</file>

<file path=xl/sharedStrings.xml><?xml version="1.0" encoding="utf-8"?>
<sst xmlns="http://schemas.openxmlformats.org/spreadsheetml/2006/main" count="481" uniqueCount="149">
  <si>
    <t>Total</t>
  </si>
  <si>
    <t>%</t>
  </si>
  <si>
    <t>volver</t>
  </si>
  <si>
    <t>Infracciones</t>
  </si>
  <si>
    <t>Clase</t>
  </si>
  <si>
    <t>Registro</t>
  </si>
  <si>
    <t>Multiclase (mp y/o ms) 1/</t>
  </si>
  <si>
    <t>NUMERO DE SOLICITUDES POR MES - POR CLASE</t>
  </si>
  <si>
    <t>Título de la clase</t>
  </si>
  <si>
    <t>Tipo de procedimiento</t>
  </si>
  <si>
    <t>Marca de producto</t>
  </si>
  <si>
    <t>Marca de servicio</t>
  </si>
  <si>
    <t>Nombre comercial</t>
  </si>
  <si>
    <t>Lema comercial</t>
  </si>
  <si>
    <t>Autorizaciones de uso</t>
  </si>
  <si>
    <t>Marca colectiva</t>
  </si>
  <si>
    <t>Marca de certificación</t>
  </si>
  <si>
    <t>Sede Lima Norte</t>
  </si>
  <si>
    <t>ORI La Libertad</t>
  </si>
  <si>
    <t>ORI Lambayeque</t>
  </si>
  <si>
    <t>ORI Cusco</t>
  </si>
  <si>
    <t>ORI Puno</t>
  </si>
  <si>
    <t>ORI Tacna</t>
  </si>
  <si>
    <t>ORI Junín</t>
  </si>
  <si>
    <t>ORI Ica</t>
  </si>
  <si>
    <t>ORI San Martín</t>
  </si>
  <si>
    <t>ORI Cajamarca</t>
  </si>
  <si>
    <t>ORI Loreto</t>
  </si>
  <si>
    <t>ORI Ancash - Chimbote</t>
  </si>
  <si>
    <t>ORI Ancash - Huaraz</t>
  </si>
  <si>
    <t>Otras clases</t>
  </si>
  <si>
    <t>Actos modificatorios</t>
  </si>
  <si>
    <t>ORI Ucayali</t>
  </si>
  <si>
    <t>ORI Huánuco</t>
  </si>
  <si>
    <t>ORI Amazonas</t>
  </si>
  <si>
    <t>ORI Moquegua</t>
  </si>
  <si>
    <t>ORI Tumbes</t>
  </si>
  <si>
    <t>ORI Huancavelica</t>
  </si>
  <si>
    <t>ORI Ayacucho</t>
  </si>
  <si>
    <t>ORI Pichari - VRAE</t>
  </si>
  <si>
    <t>ORI Madre de Dios</t>
  </si>
  <si>
    <t>Prendas de vestir, calzado y otros</t>
  </si>
  <si>
    <t>Publicidad, negocios comerciales y otros</t>
  </si>
  <si>
    <t>Aparatos e instrumentos científicos, entre otros</t>
  </si>
  <si>
    <t>Productos de limpieza, perfumería, cosméticos y otros</t>
  </si>
  <si>
    <t>Carne, frutas, verduras y otros</t>
  </si>
  <si>
    <t>Productos químicos y otros</t>
  </si>
  <si>
    <t>Nacional</t>
  </si>
  <si>
    <t>Extranjero</t>
  </si>
  <si>
    <t>Servicios científicos y tecnológicos, así como servicios de investigación y diseño</t>
  </si>
  <si>
    <t>Signo distintivo</t>
  </si>
  <si>
    <t>Tipo de origen</t>
  </si>
  <si>
    <t>Renuncia</t>
  </si>
  <si>
    <t>Renovación</t>
  </si>
  <si>
    <t>Cancelación</t>
  </si>
  <si>
    <t>ORI Pasco</t>
  </si>
  <si>
    <t>Seguros, operaciones financieras y similares</t>
  </si>
  <si>
    <t>1/ Hace referencia al registro multiclase de marca de producto (mp) y/o marca de servicio (ms).</t>
  </si>
  <si>
    <t>2/ Registro multiclase de marca de certificación.</t>
  </si>
  <si>
    <t>2/ Hace referencia al registro multiclase de marca de certificación (mc).</t>
  </si>
  <si>
    <t>Servicios educativos, esparcimiento y deportivos</t>
  </si>
  <si>
    <t>Servicio de alimentación y hospedaje</t>
  </si>
  <si>
    <t>Servicios médicos, servicios veterinarios y otros</t>
  </si>
  <si>
    <t>Multiclase (mc) 2/</t>
  </si>
  <si>
    <t>Sede u oficina de atención</t>
  </si>
  <si>
    <t>Subtotal</t>
  </si>
  <si>
    <t>MDP Virtual 2/</t>
  </si>
  <si>
    <t>OLI Lima y Callao 4/</t>
  </si>
  <si>
    <t>5/ Incluye MAC Arequipa.</t>
  </si>
  <si>
    <t>7/ Modalidad Virtual, presentadas desde Lima o desde las distintas regiones.</t>
  </si>
  <si>
    <t>Nulidad</t>
  </si>
  <si>
    <t>Denominación de origen - Acuerdo de Lisboa</t>
  </si>
  <si>
    <t>Autorización de uso</t>
  </si>
  <si>
    <t>Denominación de origen - Acta de Ginebra</t>
  </si>
  <si>
    <t>Reinvindicatoria</t>
  </si>
  <si>
    <t>Indicación Geográfica - Acta de Ginebra</t>
  </si>
  <si>
    <t>Especialidad Tradicional Garantizada</t>
  </si>
  <si>
    <t>Denominación de origen nacional</t>
  </si>
  <si>
    <t>Denominación de origen extranjera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</si>
  <si>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</si>
  <si>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</si>
  <si>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</si>
  <si>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</si>
  <si>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</si>
  <si>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</si>
  <si>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</si>
  <si>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</si>
  <si>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</si>
  <si>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</si>
  <si>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</si>
  <si>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</si>
  <si>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Servicios en Línea (Renovación) 3/</t>
  </si>
  <si>
    <t>Productos medicinales</t>
  </si>
  <si>
    <t>Autorización de uso - Lisboa</t>
  </si>
  <si>
    <t>Indicación geográfica - Acta de Ginebra</t>
  </si>
  <si>
    <t>Especialidades tradicionales garantizadas</t>
  </si>
  <si>
    <t>DSD Virtual 3/</t>
  </si>
  <si>
    <t>Servicios en Línea (Registro) 1/</t>
  </si>
  <si>
    <t>Servicios en Línea (Renovación) 4/</t>
  </si>
  <si>
    <t>Denominacion de origen - Acta de Ginebra</t>
  </si>
  <si>
    <t>Servicios en Línea (Solicitudes de Registro) 1/</t>
  </si>
  <si>
    <t>Nota: Incluye los registros,  renovaciones, renuncias y actos modificatorios de signos distintivos otorgados al solicitante</t>
  </si>
  <si>
    <t>Nota: Incluye los registros, renovaciones, renuncias y actos modificatorios de signos distintivos otorgados al solicitante</t>
  </si>
  <si>
    <r>
      <t>OLI Lima y Callao</t>
    </r>
    <r>
      <rPr>
        <sz val="9"/>
        <color rgb="FF000000"/>
        <rFont val="Arial"/>
        <family val="2"/>
      </rPr>
      <t xml:space="preserve"> 5/</t>
    </r>
  </si>
  <si>
    <t>ORI Arequipa 6/</t>
  </si>
  <si>
    <t>6/ Incluye MAC Arequipa.</t>
  </si>
  <si>
    <t>Especialidad tradicional garantizadas</t>
  </si>
  <si>
    <t>ORI Arequipa 5/</t>
  </si>
  <si>
    <t>Productos alimenticios (café, té, cacao y otros)</t>
  </si>
  <si>
    <t>ORI Piura</t>
  </si>
  <si>
    <t>6/ Modalidad Virtual, presentadas desde Lima o desde las distintas regiones.</t>
  </si>
  <si>
    <r>
      <t>Página web 6</t>
    </r>
    <r>
      <rPr>
        <sz val="9"/>
        <color rgb="FF000000"/>
        <rFont val="Arial"/>
        <family val="2"/>
      </rPr>
      <t>/</t>
    </r>
  </si>
  <si>
    <t>Página web 7/</t>
  </si>
  <si>
    <t>Autorizaciones de uso - Lisboa</t>
  </si>
  <si>
    <t>8/ Modalidad presencial.</t>
  </si>
  <si>
    <t>16. DIRECCIÓN DE SIGNOS DISTINTIVOS</t>
  </si>
  <si>
    <t>Sede central</t>
  </si>
  <si>
    <t>Oficina regional 8/</t>
  </si>
  <si>
    <r>
      <t>Sede u oficina local de Lima y Callao 8</t>
    </r>
    <r>
      <rPr>
        <sz val="9"/>
        <color rgb="FF000000"/>
        <rFont val="Arial"/>
        <family val="2"/>
      </rPr>
      <t>/</t>
    </r>
  </si>
  <si>
    <r>
      <t xml:space="preserve">Sede u oficina local de Lima y Callao </t>
    </r>
    <r>
      <rPr>
        <sz val="9"/>
        <color rgb="FF000000"/>
        <rFont val="Arial"/>
        <family val="2"/>
      </rPr>
      <t>7/</t>
    </r>
  </si>
  <si>
    <r>
      <t xml:space="preserve">Oficina regional </t>
    </r>
    <r>
      <rPr>
        <sz val="9"/>
        <color rgb="FF000000"/>
        <rFont val="Arial"/>
        <family val="2"/>
      </rPr>
      <t>7/</t>
    </r>
  </si>
  <si>
    <t>A. NÚMERO DE CLASES PRESENTADAS</t>
  </si>
  <si>
    <t>C. NÚMERO DE CLASES OTORGADAS</t>
  </si>
  <si>
    <t>D. APELACIONES</t>
  </si>
  <si>
    <t>B. NÚMERO DE CLASES CONCLUIDAS</t>
  </si>
  <si>
    <t>n.°</t>
  </si>
  <si>
    <t>16.1 DSD: EXPEDIENTES PRESENTADOS, SEGÚN TIPO DE PROCEDIMIENTO, ENERO-DICIEMBRE 2023</t>
  </si>
  <si>
    <t>16.2 DSD: EXPEDIENTES PRESENTADOS, SEGÚN SEDE U OFICINA DE ATENCIÓN, ENERO-DICIEMBRE 2023</t>
  </si>
  <si>
    <t>16.3 DSD: EXPEDIENTES DE REGISTRO PRESENTADOS, SEGÚN TIPO DE SIGNO DISTINTIVO, ENERO-DICIEMBRE 2023</t>
  </si>
  <si>
    <t>16.4 DSD: EXPEDIENTES DE REGISTROS PRESENTADOS, SEGÚN CLASE DE LA CLASIFICACIÓN INTERNACIONAL DE PRODUCTOS Y SERVICIOS, ENERO-DICIEMBRE 2023</t>
  </si>
  <si>
    <t>16.6 DSD: EXPEDIENTES DE REGISTRO PRESENTADOS, SEGÚN TIPO DE ORIGEN, ENERO-DICIEMBRE 2023</t>
  </si>
  <si>
    <t>16.7 DSD: EXPEDIENTES CONCLUIDOS, SEGÚN TIPO DE PROCEDIMIENTO, ENERO-DICIEMBRE 2023</t>
  </si>
  <si>
    <t>16.8 DSD: EXPEDIENTES DE REGISTRO OTORGADOS, SEGÚN TIPO DE SIGNO DISTINTIVO, ENERO-DICIEMBRE 2023</t>
  </si>
  <si>
    <t>16.9 DSD: EXPEDIENTES DE REGISTRO OTORGADOS, SEGÚN TIPO DE ORIGEN, ENERO-DICIEMBRE 2023</t>
  </si>
  <si>
    <t>16.10 DSD: EXPEDIENTES DE REGISTRO OTORGADOS, SEGÚN SEDE U OFICINA DE ATENCIÓN, ENERO-DICIEMBRE 2023</t>
  </si>
  <si>
    <t>16.11 DSD: EXPEDIENTES DE REGISTRO OTORGADOS, SEGÚN LA CLASE DE LA CLASIFICACIÓN INTERNACIONAL DE PRODUCTOS Y SERVICIOS, POR TIPO DE SIGNO DISTINTIVO, ENERO-DICIEMBRE 2023</t>
  </si>
  <si>
    <t>16.12 DSD: APELACIONES PRESENTADAS ANTE LA COMISIÓN DE SIGNOS DISTINTIVOS, SEGÚN TIPO DE PROCEDIMIENTO, ENERO-DICIEMBRE 2023</t>
  </si>
  <si>
    <t>16.13 DSD: APELACIONES CONCLUIDAS ANTE LA COMISIÓN DE SIGNOS DISTINTIVOS, SEGÚN TIPO DE PROCEDIMIENTO, ENERO-DICIEMBRE 2023</t>
  </si>
  <si>
    <t>Fuente: Dirección de Signos Distintivos</t>
  </si>
  <si>
    <t>Elaboración: Oficina de Estudios Económicos</t>
  </si>
  <si>
    <t>16.5 DSD: EXPEDIENTES DE REGISTRO PRESENTADOS, SEGÚN CLASE DE LA CLASIFICACIÓN INTERNACIONAL DE PRODUCTOS Y SERVICIOS, POR TIPO DE SIGNO DISTINTIVO, ENERO-DICIEMBRE 2023</t>
  </si>
  <si>
    <t>7/ Modalidad presencial</t>
  </si>
  <si>
    <t>4/ Se refiere a expedientes presentados en las OLI de Gamarra, Congreso de la República y del Aeropuerto y en los módulos del Indecopi en Macmype Callao, El Agustino, Lima norte y Lima sur.</t>
  </si>
  <si>
    <t>5/ Se refiere a expedientes presentados en las OLI de Gamarra, Congreso de la República y del Aeropuerto y en los módulos del Indecopi en Macmype Callao, El Agustino, Lima sur y Lima norte.</t>
  </si>
  <si>
    <t>1/ Expedientes presentados mediante el sistema “Solicitudes de Registro en Línea”, a través del portal web del Indecopi: &lt;https://servicio.indecopi.gob.pe/sel/&gt;.</t>
  </si>
  <si>
    <t>2/ Expedientes presentados mediante la mesa virtual del portal web del Indecopi: &lt;https://enlinea.indecopi.gob.pe/MDPVirtual2/#/inicio&gt;.</t>
  </si>
  <si>
    <t>3/ Expedientes presentados mediante el sistema “Renovación en Línea”, a través del portal web del Indecopi: &lt;https://servicio.indecopi.gob.pe/sel/&gt;.</t>
  </si>
  <si>
    <t>3/ Expedientes presentados mediante el sistema “Solicitud de Registro de Marcas”, a través del portal web del Indecopi: &lt;http://servicio.indecopi.gob.pe/registroSolicitudes/index.seam&gt;. Cabe mencionar que este sistema fue deshabilitado desde el 30 de 
septiembre de 2022.</t>
  </si>
  <si>
    <t>4/ Expedientes presentados mediante el sistema “Renovación en Línea”, a través del portal web del Indecopi: &lt;https://servicio.indecopi.gob.pe/sel/&gt;.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</si>
</sst>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 * #,##0_ ;_ * \-#,##0_ ;_ * &quot;-&quot;_ ;_ @_ "/>
    <numFmt numFmtId="165" formatCode="_ * #,##0.00_ ;_ * \-#,##0.00_ ;_ * &quot;-&quot;??_ ;_ @_ "/>
    <numFmt numFmtId="166" formatCode="_ &quot;S/.&quot;\ * #,##0.00_ ;_ &quot;S/.&quot;\ * \-#,##0.00_ ;_ &quot;S/.&quot;\ * &quot;-&quot;??_ ;_ @_ "/>
    <numFmt numFmtId="167" formatCode="_-* #,##0.00\ _€_-;\-* #,##0.00\ _€_-;_-* &quot;-&quot;??\ _€_-;_-@_-"/>
    <numFmt numFmtId="168" formatCode="[$-C0A]mmm/yy;@"/>
    <numFmt numFmtId="169" formatCode="_ * #,##0.00_ ;_ * \-#,##0.00_ ;_ * &quot;-&quot;_ ;_ @_ "/>
    <numFmt numFmtId="170" formatCode="0#"/>
    <numFmt numFmtId="171" formatCode="#,##0_ ;\-#,##0\ "/>
  </numFmts>
  <fonts count="5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u/>
      <sz val="7.7"/>
      <color indexed="12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1"/>
      <color indexed="20"/>
      <name val="Arial"/>
      <family val="2"/>
    </font>
    <font>
      <u/>
      <sz val="11"/>
      <color indexed="12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2"/>
      <color indexed="20"/>
      <name val="Arial"/>
      <family val="2"/>
    </font>
    <font>
      <u/>
      <sz val="12"/>
      <color indexed="20"/>
      <name val="Arial"/>
      <family val="2"/>
    </font>
    <font>
      <sz val="12"/>
      <color indexed="20"/>
      <name val="Arial"/>
      <family val="2"/>
    </font>
    <font>
      <b/>
      <sz val="11"/>
      <color indexed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rgb="FF990033"/>
      <name val="Arial"/>
      <family val="2"/>
    </font>
    <font>
      <u/>
      <sz val="11"/>
      <color rgb="FF990033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color theme="1"/>
      <name val="Arial"/>
      <family val="2"/>
    </font>
    <font>
      <u/>
      <sz val="9"/>
      <color indexed="12"/>
      <name val="Arial"/>
      <family val="2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sz val="7.5"/>
      <color indexed="8"/>
      <name val="Arial"/>
      <family val="2"/>
    </font>
    <font>
      <sz val="7.5"/>
      <color theme="1"/>
      <name val="Arial"/>
      <family val="2"/>
    </font>
    <font>
      <sz val="7.5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92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2" borderId="0" applyNumberFormat="0" applyBorder="0" applyAlignment="0" applyProtection="0"/>
    <xf numFmtId="0" fontId="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6" fillId="3" borderId="0" applyNumberFormat="0" applyBorder="0" applyAlignment="0" applyProtection="0"/>
    <xf numFmtId="0" fontId="12" fillId="13" borderId="1" applyNumberFormat="0" applyAlignment="0" applyProtection="0"/>
    <xf numFmtId="0" fontId="13" fillId="22" borderId="2" applyNumberFormat="0" applyAlignment="0" applyProtection="0"/>
    <xf numFmtId="0" fontId="19" fillId="0" borderId="0" applyNumberForma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11" fillId="4" borderId="0" applyNumberFormat="0" applyBorder="0" applyAlignment="0" applyProtection="0"/>
    <xf numFmtId="0" fontId="9" fillId="0" borderId="4" applyNumberFormat="0" applyFill="0" applyAlignment="0" applyProtection="0"/>
    <xf numFmtId="0" fontId="20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0" fontId="14" fillId="0" borderId="3" applyNumberFormat="0" applyFill="0" applyAlignment="0" applyProtection="0"/>
    <xf numFmtId="167" fontId="3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1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6" fillId="0" borderId="0"/>
    <xf numFmtId="0" fontId="2" fillId="8" borderId="7" applyNumberFormat="0" applyFont="0" applyAlignment="0" applyProtection="0"/>
    <xf numFmtId="0" fontId="1" fillId="8" borderId="7" applyNumberFormat="0" applyFont="0" applyAlignment="0" applyProtection="0"/>
    <xf numFmtId="0" fontId="17" fillId="13" borderId="8" applyNumberForma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07">
    <xf numFmtId="0" fontId="0" fillId="0" borderId="0" xfId="0"/>
    <xf numFmtId="0" fontId="24" fillId="23" borderId="0" xfId="53" applyFont="1" applyFill="1" applyAlignment="1" applyProtection="1"/>
    <xf numFmtId="0" fontId="5" fillId="23" borderId="0" xfId="0" applyFont="1" applyFill="1" applyAlignment="1">
      <alignment horizontal="center" vertical="center" wrapText="1"/>
    </xf>
    <xf numFmtId="0" fontId="5" fillId="23" borderId="0" xfId="0" applyFont="1" applyFill="1" applyAlignment="1">
      <alignment horizontal="left" vertical="center" wrapText="1"/>
    </xf>
    <xf numFmtId="0" fontId="5" fillId="23" borderId="0" xfId="0" applyFont="1" applyFill="1" applyAlignment="1">
      <alignment horizontal="center" vertical="center"/>
    </xf>
    <xf numFmtId="168" fontId="4" fillId="24" borderId="0" xfId="0" applyNumberFormat="1" applyFont="1" applyFill="1" applyAlignment="1">
      <alignment horizontal="center" vertical="center" wrapText="1"/>
    </xf>
    <xf numFmtId="17" fontId="4" fillId="24" borderId="0" xfId="0" applyNumberFormat="1" applyFont="1" applyFill="1" applyAlignment="1">
      <alignment horizontal="center" vertical="center"/>
    </xf>
    <xf numFmtId="168" fontId="4" fillId="23" borderId="0" xfId="0" applyNumberFormat="1" applyFont="1" applyFill="1" applyAlignment="1">
      <alignment horizontal="center" vertical="center" wrapText="1"/>
    </xf>
    <xf numFmtId="3" fontId="4" fillId="23" borderId="0" xfId="0" applyNumberFormat="1" applyFont="1" applyFill="1" applyAlignment="1">
      <alignment horizontal="right" vertical="center" wrapText="1"/>
    </xf>
    <xf numFmtId="164" fontId="5" fillId="23" borderId="0" xfId="0" applyNumberFormat="1" applyFont="1" applyFill="1" applyAlignment="1">
      <alignment horizontal="center" vertical="center" wrapText="1"/>
    </xf>
    <xf numFmtId="0" fontId="36" fillId="25" borderId="0" xfId="0" applyFont="1" applyFill="1" applyAlignment="1">
      <alignment horizontal="left" vertical="center"/>
    </xf>
    <xf numFmtId="0" fontId="25" fillId="23" borderId="0" xfId="53" applyFont="1" applyFill="1" applyAlignment="1" applyProtection="1">
      <alignment horizontal="left" indent="4"/>
    </xf>
    <xf numFmtId="0" fontId="26" fillId="23" borderId="0" xfId="0" applyFont="1" applyFill="1"/>
    <xf numFmtId="0" fontId="37" fillId="23" borderId="0" xfId="53" applyFont="1" applyFill="1" applyAlignment="1" applyProtection="1"/>
    <xf numFmtId="169" fontId="5" fillId="25" borderId="0" xfId="58" applyNumberFormat="1" applyFont="1" applyFill="1" applyAlignment="1">
      <alignment horizontal="right" vertical="center" wrapText="1"/>
    </xf>
    <xf numFmtId="0" fontId="36" fillId="0" borderId="0" xfId="0" applyFont="1" applyAlignment="1">
      <alignment horizontal="left" vertical="center"/>
    </xf>
    <xf numFmtId="169" fontId="5" fillId="23" borderId="0" xfId="64" applyNumberFormat="1" applyFont="1" applyFill="1" applyAlignment="1">
      <alignment horizontal="right" vertical="center" wrapText="1"/>
    </xf>
    <xf numFmtId="3" fontId="4" fillId="26" borderId="0" xfId="0" applyNumberFormat="1" applyFont="1" applyFill="1" applyAlignment="1">
      <alignment horizontal="right" vertical="center" wrapText="1"/>
    </xf>
    <xf numFmtId="169" fontId="38" fillId="26" borderId="0" xfId="64" applyNumberFormat="1" applyFont="1" applyFill="1" applyAlignment="1">
      <alignment horizontal="right" vertical="center" wrapText="1"/>
    </xf>
    <xf numFmtId="169" fontId="5" fillId="25" borderId="9" xfId="58" applyNumberFormat="1" applyFont="1" applyFill="1" applyBorder="1" applyAlignment="1">
      <alignment horizontal="right" vertical="center" wrapText="1"/>
    </xf>
    <xf numFmtId="0" fontId="28" fillId="25" borderId="11" xfId="0" applyFont="1" applyFill="1" applyBorder="1" applyAlignment="1">
      <alignment vertical="center" wrapText="1"/>
    </xf>
    <xf numFmtId="4" fontId="4" fillId="26" borderId="0" xfId="0" applyNumberFormat="1" applyFont="1" applyFill="1" applyAlignment="1">
      <alignment horizontal="right" vertical="center" wrapText="1"/>
    </xf>
    <xf numFmtId="3" fontId="4" fillId="24" borderId="0" xfId="0" applyNumberFormat="1" applyFont="1" applyFill="1" applyAlignment="1">
      <alignment vertical="center" wrapText="1"/>
    </xf>
    <xf numFmtId="0" fontId="29" fillId="23" borderId="0" xfId="53" applyFont="1" applyFill="1" applyAlignment="1" applyProtection="1"/>
    <xf numFmtId="0" fontId="29" fillId="0" borderId="0" xfId="53" applyFont="1" applyAlignment="1" applyProtection="1"/>
    <xf numFmtId="0" fontId="31" fillId="23" borderId="0" xfId="53" applyFont="1" applyFill="1" applyAlignment="1" applyProtection="1"/>
    <xf numFmtId="164" fontId="5" fillId="23" borderId="0" xfId="0" applyNumberFormat="1" applyFont="1" applyFill="1" applyAlignment="1">
      <alignment horizontal="right" vertical="center" wrapText="1"/>
    </xf>
    <xf numFmtId="164" fontId="5" fillId="25" borderId="0" xfId="0" applyNumberFormat="1" applyFont="1" applyFill="1" applyAlignment="1">
      <alignment horizontal="right" vertical="center" wrapText="1"/>
    </xf>
    <xf numFmtId="164" fontId="5" fillId="25" borderId="9" xfId="0" applyNumberFormat="1" applyFont="1" applyFill="1" applyBorder="1" applyAlignment="1">
      <alignment horizontal="right" vertical="center" wrapText="1"/>
    </xf>
    <xf numFmtId="3" fontId="28" fillId="25" borderId="11" xfId="0" applyNumberFormat="1" applyFont="1" applyFill="1" applyBorder="1" applyAlignment="1">
      <alignment horizontal="right" vertical="center" wrapText="1"/>
    </xf>
    <xf numFmtId="2" fontId="28" fillId="25" borderId="11" xfId="0" applyNumberFormat="1" applyFont="1" applyFill="1" applyBorder="1" applyAlignment="1">
      <alignment horizontal="right" vertical="center" wrapText="1"/>
    </xf>
    <xf numFmtId="0" fontId="28" fillId="23" borderId="0" xfId="0" applyFont="1" applyFill="1" applyAlignment="1">
      <alignment horizontal="center" vertical="center" wrapText="1"/>
    </xf>
    <xf numFmtId="164" fontId="28" fillId="25" borderId="11" xfId="0" applyNumberFormat="1" applyFont="1" applyFill="1" applyBorder="1" applyAlignment="1">
      <alignment horizontal="right" vertical="center" wrapText="1"/>
    </xf>
    <xf numFmtId="169" fontId="28" fillId="25" borderId="0" xfId="0" applyNumberFormat="1" applyFont="1" applyFill="1" applyAlignment="1">
      <alignment horizontal="right" vertical="center" wrapText="1"/>
    </xf>
    <xf numFmtId="168" fontId="4" fillId="26" borderId="0" xfId="0" applyNumberFormat="1" applyFont="1" applyFill="1" applyAlignment="1">
      <alignment horizontal="center" vertical="center" wrapText="1"/>
    </xf>
    <xf numFmtId="0" fontId="5" fillId="25" borderId="0" xfId="0" applyFont="1" applyFill="1" applyAlignment="1">
      <alignment horizontal="left" vertical="center" wrapText="1"/>
    </xf>
    <xf numFmtId="17" fontId="4" fillId="24" borderId="0" xfId="0" applyNumberFormat="1" applyFont="1" applyFill="1" applyAlignment="1">
      <alignment horizontal="center" vertical="center" wrapText="1"/>
    </xf>
    <xf numFmtId="0" fontId="5" fillId="25" borderId="0" xfId="0" applyFont="1" applyFill="1" applyAlignment="1">
      <alignment horizontal="center" vertical="center" wrapText="1"/>
    </xf>
    <xf numFmtId="168" fontId="4" fillId="25" borderId="0" xfId="0" applyNumberFormat="1" applyFont="1" applyFill="1" applyAlignment="1">
      <alignment horizontal="center" vertical="center" wrapText="1"/>
    </xf>
    <xf numFmtId="0" fontId="30" fillId="25" borderId="0" xfId="53" applyFont="1" applyFill="1" applyAlignment="1" applyProtection="1">
      <alignment horizontal="left" indent="1"/>
    </xf>
    <xf numFmtId="0" fontId="29" fillId="25" borderId="0" xfId="53" applyFont="1" applyFill="1" applyAlignment="1" applyProtection="1"/>
    <xf numFmtId="170" fontId="5" fillId="23" borderId="0" xfId="0" applyNumberFormat="1" applyFont="1" applyFill="1" applyAlignment="1">
      <alignment horizontal="center" vertical="center" wrapText="1"/>
    </xf>
    <xf numFmtId="0" fontId="32" fillId="23" borderId="0" xfId="0" applyFont="1" applyFill="1"/>
    <xf numFmtId="164" fontId="38" fillId="26" borderId="0" xfId="0" applyNumberFormat="1" applyFont="1" applyFill="1" applyAlignment="1">
      <alignment horizontal="right" vertical="center" wrapText="1"/>
    </xf>
    <xf numFmtId="0" fontId="5" fillId="23" borderId="0" xfId="0" applyFont="1" applyFill="1" applyAlignment="1">
      <alignment horizontal="left" vertical="center"/>
    </xf>
    <xf numFmtId="3" fontId="0" fillId="0" borderId="0" xfId="0" applyNumberFormat="1"/>
    <xf numFmtId="0" fontId="5" fillId="23" borderId="0" xfId="0" applyFont="1" applyFill="1" applyAlignment="1">
      <alignment horizontal="right" vertical="center" wrapText="1"/>
    </xf>
    <xf numFmtId="0" fontId="0" fillId="0" borderId="0" xfId="0" applyAlignment="1">
      <alignment horizontal="right"/>
    </xf>
    <xf numFmtId="164" fontId="0" fillId="0" borderId="0" xfId="0" applyNumberFormat="1"/>
    <xf numFmtId="2" fontId="5" fillId="23" borderId="0" xfId="64" applyNumberFormat="1" applyFont="1" applyFill="1" applyAlignment="1">
      <alignment horizontal="right" vertical="center" wrapText="1"/>
    </xf>
    <xf numFmtId="2" fontId="38" fillId="26" borderId="0" xfId="64" applyNumberFormat="1" applyFont="1" applyFill="1" applyAlignment="1">
      <alignment horizontal="right" vertical="center" wrapText="1"/>
    </xf>
    <xf numFmtId="3" fontId="5" fillId="2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0" fontId="28" fillId="25" borderId="11" xfId="0" applyFont="1" applyFill="1" applyBorder="1" applyAlignment="1">
      <alignment horizontal="left" vertical="center" wrapText="1"/>
    </xf>
    <xf numFmtId="0" fontId="39" fillId="0" borderId="0" xfId="0" applyFont="1"/>
    <xf numFmtId="0" fontId="40" fillId="0" borderId="0" xfId="0" applyFont="1"/>
    <xf numFmtId="2" fontId="5" fillId="25" borderId="0" xfId="58" applyNumberFormat="1" applyFont="1" applyFill="1" applyAlignment="1">
      <alignment horizontal="right" vertical="center" wrapText="1"/>
    </xf>
    <xf numFmtId="3" fontId="5" fillId="23" borderId="0" xfId="0" applyNumberFormat="1" applyFont="1" applyFill="1" applyAlignment="1">
      <alignment horizontal="center" vertical="center" wrapText="1"/>
    </xf>
    <xf numFmtId="169" fontId="5" fillId="25" borderId="0" xfId="64" applyNumberFormat="1" applyFont="1" applyFill="1" applyAlignment="1">
      <alignment horizontal="right" vertical="center" wrapText="1"/>
    </xf>
    <xf numFmtId="169" fontId="5" fillId="23" borderId="0" xfId="0" applyNumberFormat="1" applyFont="1" applyFill="1" applyAlignment="1">
      <alignment horizontal="left" vertical="center"/>
    </xf>
    <xf numFmtId="169" fontId="5" fillId="25" borderId="0" xfId="58" applyNumberFormat="1" applyFont="1" applyFill="1" applyBorder="1" applyAlignment="1">
      <alignment horizontal="right" vertical="center" wrapText="1"/>
    </xf>
    <xf numFmtId="17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7" fontId="4" fillId="24" borderId="0" xfId="0" quotePrefix="1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5" fillId="0" borderId="0" xfId="0" applyFont="1" applyAlignment="1">
      <alignment horizontal="right" vertical="center" wrapText="1"/>
    </xf>
    <xf numFmtId="164" fontId="28" fillId="23" borderId="0" xfId="0" applyNumberFormat="1" applyFont="1" applyFill="1" applyAlignment="1">
      <alignment horizontal="center" vertical="center" wrapText="1"/>
    </xf>
    <xf numFmtId="0" fontId="42" fillId="0" borderId="0" xfId="0" applyFont="1"/>
    <xf numFmtId="170" fontId="5" fillId="25" borderId="0" xfId="0" applyNumberFormat="1" applyFont="1" applyFill="1" applyAlignment="1">
      <alignment horizontal="center" vertical="center" wrapText="1"/>
    </xf>
    <xf numFmtId="3" fontId="5" fillId="25" borderId="0" xfId="0" applyNumberFormat="1" applyFont="1" applyFill="1" applyAlignment="1">
      <alignment horizontal="center" vertical="center" wrapText="1"/>
    </xf>
    <xf numFmtId="2" fontId="5" fillId="25" borderId="0" xfId="64" applyNumberFormat="1" applyFont="1" applyFill="1" applyAlignment="1">
      <alignment horizontal="right" vertical="center" wrapText="1"/>
    </xf>
    <xf numFmtId="3" fontId="5" fillId="23" borderId="0" xfId="0" applyNumberFormat="1" applyFont="1" applyFill="1" applyAlignment="1">
      <alignment vertical="center" wrapText="1"/>
    </xf>
    <xf numFmtId="168" fontId="4" fillId="25" borderId="0" xfId="0" applyNumberFormat="1" applyFont="1" applyFill="1" applyAlignment="1">
      <alignment vertical="center" wrapText="1"/>
    </xf>
    <xf numFmtId="164" fontId="28" fillId="25" borderId="0" xfId="0" applyNumberFormat="1" applyFont="1" applyFill="1" applyAlignment="1">
      <alignment horizontal="right" vertical="center" wrapText="1"/>
    </xf>
    <xf numFmtId="164" fontId="33" fillId="25" borderId="10" xfId="0" applyNumberFormat="1" applyFont="1" applyFill="1" applyBorder="1" applyAlignment="1">
      <alignment horizontal="right" vertical="center" wrapText="1"/>
    </xf>
    <xf numFmtId="3" fontId="44" fillId="0" borderId="0" xfId="0" applyNumberFormat="1" applyFont="1" applyAlignment="1">
      <alignment horizontal="right" vertical="center" wrapText="1"/>
    </xf>
    <xf numFmtId="169" fontId="5" fillId="25" borderId="11" xfId="58" applyNumberFormat="1" applyFont="1" applyFill="1" applyBorder="1" applyAlignment="1">
      <alignment horizontal="right" vertical="center" wrapText="1"/>
    </xf>
    <xf numFmtId="169" fontId="28" fillId="25" borderId="11" xfId="0" applyNumberFormat="1" applyFont="1" applyFill="1" applyBorder="1" applyAlignment="1">
      <alignment horizontal="right" vertical="center" wrapText="1"/>
    </xf>
    <xf numFmtId="0" fontId="5" fillId="23" borderId="0" xfId="0" applyFont="1" applyFill="1" applyAlignment="1">
      <alignment vertical="center" wrapText="1"/>
    </xf>
    <xf numFmtId="169" fontId="28" fillId="25" borderId="11" xfId="58" applyNumberFormat="1" applyFont="1" applyFill="1" applyBorder="1" applyAlignment="1">
      <alignment horizontal="right" vertical="center" wrapText="1"/>
    </xf>
    <xf numFmtId="17" fontId="4" fillId="24" borderId="12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2" fontId="38" fillId="26" borderId="0" xfId="64" applyNumberFormat="1" applyFont="1" applyFill="1" applyBorder="1" applyAlignment="1">
      <alignment horizontal="right" vertical="center" wrapText="1"/>
    </xf>
    <xf numFmtId="0" fontId="45" fillId="25" borderId="0" xfId="53" applyFont="1" applyFill="1" applyAlignment="1" applyProtection="1">
      <alignment vertical="center"/>
    </xf>
    <xf numFmtId="0" fontId="46" fillId="23" borderId="0" xfId="0" applyFont="1" applyFill="1" applyAlignment="1">
      <alignment horizontal="center" vertical="center" wrapText="1"/>
    </xf>
    <xf numFmtId="0" fontId="47" fillId="0" borderId="0" xfId="0" applyFont="1"/>
    <xf numFmtId="0" fontId="46" fillId="25" borderId="0" xfId="0" applyFont="1" applyFill="1" applyAlignment="1">
      <alignment horizontal="center" vertical="center" wrapText="1"/>
    </xf>
    <xf numFmtId="170" fontId="46" fillId="23" borderId="0" xfId="0" quotePrefix="1" applyNumberFormat="1" applyFont="1" applyFill="1" applyAlignment="1">
      <alignment horizontal="center" vertical="center" wrapText="1"/>
    </xf>
    <xf numFmtId="0" fontId="48" fillId="23" borderId="0" xfId="0" applyFont="1" applyFill="1" applyAlignment="1">
      <alignment horizontal="center" vertical="center" wrapText="1"/>
    </xf>
    <xf numFmtId="0" fontId="49" fillId="0" borderId="0" xfId="0" applyFont="1" applyAlignment="1">
      <alignment horizontal="left" vertical="center"/>
    </xf>
    <xf numFmtId="0" fontId="50" fillId="0" borderId="0" xfId="0" applyFont="1" applyAlignment="1">
      <alignment horizontal="left"/>
    </xf>
    <xf numFmtId="0" fontId="50" fillId="0" borderId="0" xfId="0" applyFont="1"/>
    <xf numFmtId="0" fontId="49" fillId="25" borderId="0" xfId="0" applyFont="1" applyFill="1" applyAlignment="1">
      <alignment horizontal="left" vertical="center"/>
    </xf>
    <xf numFmtId="0" fontId="48" fillId="25" borderId="0" xfId="0" applyFont="1" applyFill="1" applyAlignment="1">
      <alignment horizontal="center" vertical="center" wrapText="1"/>
    </xf>
    <xf numFmtId="171" fontId="5" fillId="25" borderId="0" xfId="0" applyNumberFormat="1" applyFont="1" applyFill="1" applyAlignment="1">
      <alignment horizontal="right" vertical="center" wrapText="1"/>
    </xf>
    <xf numFmtId="171" fontId="38" fillId="26" borderId="0" xfId="0" applyNumberFormat="1" applyFont="1" applyFill="1" applyAlignment="1">
      <alignment horizontal="right" vertical="center" wrapText="1"/>
    </xf>
    <xf numFmtId="3" fontId="4" fillId="24" borderId="0" xfId="0" applyNumberFormat="1" applyFont="1" applyFill="1" applyAlignment="1">
      <alignment horizontal="left" vertical="center" wrapText="1"/>
    </xf>
    <xf numFmtId="0" fontId="49" fillId="0" borderId="9" xfId="0" applyFont="1" applyBorder="1" applyAlignment="1">
      <alignment horizontal="left" vertical="center" wrapText="1"/>
    </xf>
    <xf numFmtId="168" fontId="4" fillId="26" borderId="0" xfId="0" applyNumberFormat="1" applyFont="1" applyFill="1" applyAlignment="1">
      <alignment horizontal="center" vertical="center" wrapText="1"/>
    </xf>
    <xf numFmtId="0" fontId="5" fillId="25" borderId="0" xfId="0" applyFont="1" applyFill="1" applyAlignment="1">
      <alignment horizontal="center" vertical="center" wrapText="1"/>
    </xf>
    <xf numFmtId="0" fontId="5" fillId="25" borderId="11" xfId="0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left" vertical="center" wrapText="1"/>
    </xf>
    <xf numFmtId="0" fontId="5" fillId="25" borderId="9" xfId="0" applyFont="1" applyFill="1" applyBorder="1" applyAlignment="1">
      <alignment horizontal="center" vertical="center" wrapText="1"/>
    </xf>
    <xf numFmtId="168" fontId="4" fillId="26" borderId="13" xfId="0" applyNumberFormat="1" applyFont="1" applyFill="1" applyBorder="1" applyAlignment="1">
      <alignment horizontal="center" vertical="center" wrapText="1"/>
    </xf>
    <xf numFmtId="168" fontId="4" fillId="24" borderId="0" xfId="0" applyNumberFormat="1" applyFont="1" applyFill="1" applyAlignment="1">
      <alignment horizontal="left" vertical="center" wrapText="1"/>
    </xf>
    <xf numFmtId="17" fontId="4" fillId="24" borderId="0" xfId="0" applyNumberFormat="1" applyFont="1" applyFill="1" applyAlignment="1">
      <alignment horizontal="center" vertical="center"/>
    </xf>
  </cellXfs>
  <cellStyles count="92">
    <cellStyle name="20% - Accent1" xfId="1" xr:uid="{00000000-0005-0000-0000-000000000000}"/>
    <cellStyle name="20% - Accent1 2" xfId="2" xr:uid="{00000000-0005-0000-0000-000001000000}"/>
    <cellStyle name="20% - Accent2" xfId="3" xr:uid="{00000000-0005-0000-0000-000002000000}"/>
    <cellStyle name="20% - Accent2 2" xfId="4" xr:uid="{00000000-0005-0000-0000-000003000000}"/>
    <cellStyle name="20% - Accent3" xfId="5" xr:uid="{00000000-0005-0000-0000-000004000000}"/>
    <cellStyle name="20% - Accent3 2" xfId="6" xr:uid="{00000000-0005-0000-0000-000005000000}"/>
    <cellStyle name="20% - Accent4" xfId="7" xr:uid="{00000000-0005-0000-0000-000006000000}"/>
    <cellStyle name="20% - Accent4 2" xfId="8" xr:uid="{00000000-0005-0000-0000-000007000000}"/>
    <cellStyle name="20% - Accent5" xfId="9" xr:uid="{00000000-0005-0000-0000-000008000000}"/>
    <cellStyle name="20% - Accent5 2" xfId="10" xr:uid="{00000000-0005-0000-0000-000009000000}"/>
    <cellStyle name="20% - Accent6" xfId="11" xr:uid="{00000000-0005-0000-0000-00000A000000}"/>
    <cellStyle name="20% - Accent6 2" xfId="12" xr:uid="{00000000-0005-0000-0000-00000B000000}"/>
    <cellStyle name="40% - Accent1" xfId="13" xr:uid="{00000000-0005-0000-0000-00000C000000}"/>
    <cellStyle name="40% - Accent1 2" xfId="14" xr:uid="{00000000-0005-0000-0000-00000D000000}"/>
    <cellStyle name="40% - Accent2" xfId="15" xr:uid="{00000000-0005-0000-0000-00000E000000}"/>
    <cellStyle name="40% - Accent2 2" xfId="16" xr:uid="{00000000-0005-0000-0000-00000F000000}"/>
    <cellStyle name="40% - Accent3" xfId="17" xr:uid="{00000000-0005-0000-0000-000010000000}"/>
    <cellStyle name="40% - Accent3 2" xfId="18" xr:uid="{00000000-0005-0000-0000-000011000000}"/>
    <cellStyle name="40% - Accent4" xfId="19" xr:uid="{00000000-0005-0000-0000-000012000000}"/>
    <cellStyle name="40% - Accent4 2" xfId="20" xr:uid="{00000000-0005-0000-0000-000013000000}"/>
    <cellStyle name="40% - Accent5" xfId="21" xr:uid="{00000000-0005-0000-0000-000014000000}"/>
    <cellStyle name="40% - Accent5 2" xfId="22" xr:uid="{00000000-0005-0000-0000-000015000000}"/>
    <cellStyle name="40% - Accent6" xfId="23" xr:uid="{00000000-0005-0000-0000-000016000000}"/>
    <cellStyle name="40% - Accent6 2" xfId="24" xr:uid="{00000000-0005-0000-0000-000017000000}"/>
    <cellStyle name="60% - Accent1" xfId="25" xr:uid="{00000000-0005-0000-0000-000018000000}"/>
    <cellStyle name="60% - Accent2" xfId="26" xr:uid="{00000000-0005-0000-0000-000019000000}"/>
    <cellStyle name="60% - Accent3" xfId="27" xr:uid="{00000000-0005-0000-0000-00001A000000}"/>
    <cellStyle name="60% - Accent4" xfId="28" xr:uid="{00000000-0005-0000-0000-00001B000000}"/>
    <cellStyle name="60% - Accent5" xfId="29" xr:uid="{00000000-0005-0000-0000-00001C000000}"/>
    <cellStyle name="60% - Accent6" xfId="30" xr:uid="{00000000-0005-0000-0000-00001D000000}"/>
    <cellStyle name="Accent1" xfId="31" xr:uid="{00000000-0005-0000-0000-00001E000000}"/>
    <cellStyle name="Accent2" xfId="32" xr:uid="{00000000-0005-0000-0000-00001F000000}"/>
    <cellStyle name="Accent3" xfId="33" xr:uid="{00000000-0005-0000-0000-000020000000}"/>
    <cellStyle name="Accent4" xfId="34" xr:uid="{00000000-0005-0000-0000-000021000000}"/>
    <cellStyle name="Accent5" xfId="35" xr:uid="{00000000-0005-0000-0000-000022000000}"/>
    <cellStyle name="Accent6" xfId="36" xr:uid="{00000000-0005-0000-0000-000023000000}"/>
    <cellStyle name="Bad" xfId="37" xr:uid="{00000000-0005-0000-0000-000024000000}"/>
    <cellStyle name="Calculation" xfId="38" xr:uid="{00000000-0005-0000-0000-000025000000}"/>
    <cellStyle name="Check Cell" xfId="39" xr:uid="{00000000-0005-0000-0000-000026000000}"/>
    <cellStyle name="Explanatory Text" xfId="40" xr:uid="{00000000-0005-0000-0000-000027000000}"/>
    <cellStyle name="F2" xfId="41" xr:uid="{00000000-0005-0000-0000-000028000000}"/>
    <cellStyle name="F3" xfId="42" xr:uid="{00000000-0005-0000-0000-000029000000}"/>
    <cellStyle name="F4" xfId="43" xr:uid="{00000000-0005-0000-0000-00002A000000}"/>
    <cellStyle name="F5" xfId="44" xr:uid="{00000000-0005-0000-0000-00002B000000}"/>
    <cellStyle name="F6" xfId="45" xr:uid="{00000000-0005-0000-0000-00002C000000}"/>
    <cellStyle name="F7" xfId="46" xr:uid="{00000000-0005-0000-0000-00002D000000}"/>
    <cellStyle name="F8" xfId="47" xr:uid="{00000000-0005-0000-0000-00002E000000}"/>
    <cellStyle name="Good" xfId="48" xr:uid="{00000000-0005-0000-0000-00002F000000}"/>
    <cellStyle name="Heading 1" xfId="49" xr:uid="{00000000-0005-0000-0000-000030000000}"/>
    <cellStyle name="Heading 2" xfId="50" xr:uid="{00000000-0005-0000-0000-000031000000}"/>
    <cellStyle name="Heading 3" xfId="51" xr:uid="{00000000-0005-0000-0000-000032000000}"/>
    <cellStyle name="Heading 4" xfId="52" xr:uid="{00000000-0005-0000-0000-000033000000}"/>
    <cellStyle name="Hipervínculo" xfId="53" builtinId="8"/>
    <cellStyle name="Hipervínculo 2" xfId="54" xr:uid="{00000000-0005-0000-0000-000035000000}"/>
    <cellStyle name="Hipervínculo 3" xfId="55" xr:uid="{00000000-0005-0000-0000-000036000000}"/>
    <cellStyle name="Input" xfId="56" xr:uid="{00000000-0005-0000-0000-000037000000}"/>
    <cellStyle name="Linked Cell" xfId="57" xr:uid="{00000000-0005-0000-0000-000038000000}"/>
    <cellStyle name="Millares" xfId="58" builtinId="3"/>
    <cellStyle name="Millares 2" xfId="59" xr:uid="{00000000-0005-0000-0000-00003A000000}"/>
    <cellStyle name="Millares 2 2" xfId="60" xr:uid="{00000000-0005-0000-0000-00003B000000}"/>
    <cellStyle name="Millares 3" xfId="61" xr:uid="{00000000-0005-0000-0000-00003C000000}"/>
    <cellStyle name="Millares 3 2" xfId="62" xr:uid="{00000000-0005-0000-0000-00003D000000}"/>
    <cellStyle name="Millares 3 3" xfId="63" xr:uid="{00000000-0005-0000-0000-00003E000000}"/>
    <cellStyle name="Millares 4" xfId="64" xr:uid="{00000000-0005-0000-0000-00003F000000}"/>
    <cellStyle name="Millares 4 2" xfId="65" xr:uid="{00000000-0005-0000-0000-000040000000}"/>
    <cellStyle name="Millares 5" xfId="66" xr:uid="{00000000-0005-0000-0000-000041000000}"/>
    <cellStyle name="Millares 6" xfId="67" xr:uid="{00000000-0005-0000-0000-000042000000}"/>
    <cellStyle name="Moneda 2" xfId="68" xr:uid="{00000000-0005-0000-0000-000043000000}"/>
    <cellStyle name="Moneda 2 2" xfId="69" xr:uid="{00000000-0005-0000-0000-000044000000}"/>
    <cellStyle name="Normal" xfId="0" builtinId="0"/>
    <cellStyle name="Normal 2" xfId="70" xr:uid="{00000000-0005-0000-0000-000046000000}"/>
    <cellStyle name="Normal 2 2" xfId="71" xr:uid="{00000000-0005-0000-0000-000047000000}"/>
    <cellStyle name="Normal 2 2 2" xfId="72" xr:uid="{00000000-0005-0000-0000-000048000000}"/>
    <cellStyle name="Normal 2 3" xfId="73" xr:uid="{00000000-0005-0000-0000-000049000000}"/>
    <cellStyle name="Normal 2 3 2" xfId="74" xr:uid="{00000000-0005-0000-0000-00004A000000}"/>
    <cellStyle name="Normal 3" xfId="75" xr:uid="{00000000-0005-0000-0000-00004B000000}"/>
    <cellStyle name="Normal 3 2" xfId="76" xr:uid="{00000000-0005-0000-0000-00004C000000}"/>
    <cellStyle name="Normal 4" xfId="77" xr:uid="{00000000-0005-0000-0000-00004D000000}"/>
    <cellStyle name="Normal 4 2" xfId="78" xr:uid="{00000000-0005-0000-0000-00004E000000}"/>
    <cellStyle name="Normal 5" xfId="79" xr:uid="{00000000-0005-0000-0000-00004F000000}"/>
    <cellStyle name="Normal 5 2" xfId="80" xr:uid="{00000000-0005-0000-0000-000050000000}"/>
    <cellStyle name="Normal 6" xfId="81" xr:uid="{00000000-0005-0000-0000-000051000000}"/>
    <cellStyle name="Normal 6 2" xfId="82" xr:uid="{00000000-0005-0000-0000-000052000000}"/>
    <cellStyle name="Note" xfId="83" xr:uid="{00000000-0005-0000-0000-000053000000}"/>
    <cellStyle name="Note 2" xfId="84" xr:uid="{00000000-0005-0000-0000-000054000000}"/>
    <cellStyle name="Output" xfId="85" xr:uid="{00000000-0005-0000-0000-000055000000}"/>
    <cellStyle name="Porcentual 2" xfId="86" xr:uid="{00000000-0005-0000-0000-000056000000}"/>
    <cellStyle name="Porcentual 2 2" xfId="87" xr:uid="{00000000-0005-0000-0000-000057000000}"/>
    <cellStyle name="Porcentual 2 3" xfId="88" xr:uid="{00000000-0005-0000-0000-000058000000}"/>
    <cellStyle name="Porcentual 3" xfId="89" xr:uid="{00000000-0005-0000-0000-000059000000}"/>
    <cellStyle name="Title" xfId="90" xr:uid="{00000000-0005-0000-0000-00005A000000}"/>
    <cellStyle name="Warning Text" xfId="91" xr:uid="{00000000-0005-0000-0000-00005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90033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90" zoomScaleNormal="90" workbookViewId="0"/>
  </sheetViews>
  <sheetFormatPr baseColWidth="10" defaultColWidth="11.42578125" defaultRowHeight="15.95" customHeight="1" x14ac:dyDescent="0.2"/>
  <cols>
    <col min="1" max="1" width="4.28515625" style="12" customWidth="1"/>
    <col min="2" max="16384" width="11.42578125" style="12"/>
  </cols>
  <sheetData>
    <row r="1" spans="1:4" ht="15.95" customHeight="1" x14ac:dyDescent="0.25">
      <c r="A1" s="42"/>
    </row>
    <row r="2" spans="1:4" ht="15.75" x14ac:dyDescent="0.25">
      <c r="A2" s="23"/>
      <c r="B2" s="23" t="s">
        <v>115</v>
      </c>
      <c r="C2" s="11"/>
      <c r="D2" s="11"/>
    </row>
    <row r="3" spans="1:4" ht="15.95" customHeight="1" x14ac:dyDescent="0.25">
      <c r="B3" s="24"/>
      <c r="C3" s="11"/>
      <c r="D3" s="11"/>
    </row>
    <row r="4" spans="1:4" ht="15.95" customHeight="1" x14ac:dyDescent="0.25">
      <c r="A4" s="1"/>
      <c r="B4" s="23" t="s">
        <v>7</v>
      </c>
      <c r="C4" s="11"/>
      <c r="D4" s="11"/>
    </row>
    <row r="5" spans="1:4" ht="15.95" customHeight="1" x14ac:dyDescent="0.25">
      <c r="B5" s="23"/>
      <c r="C5" s="11"/>
      <c r="D5" s="11"/>
    </row>
    <row r="6" spans="1:4" ht="15.95" customHeight="1" x14ac:dyDescent="0.25">
      <c r="B6" s="23" t="s">
        <v>121</v>
      </c>
      <c r="C6" s="11"/>
      <c r="D6" s="11"/>
    </row>
    <row r="7" spans="1:4" ht="15.95" customHeight="1" x14ac:dyDescent="0.2">
      <c r="B7" s="25" t="str">
        <f>+'16.1'!B2</f>
        <v>16.1 DSD: EXPEDIENTES PRESENTADOS, SEGÚN TIPO DE PROCEDIMIENTO, ENERO-DICIEMBRE 2023</v>
      </c>
    </row>
    <row r="8" spans="1:4" ht="15.95" customHeight="1" x14ac:dyDescent="0.2">
      <c r="B8" s="25" t="str">
        <f>+'16.2'!B2</f>
        <v>16.2 DSD: EXPEDIENTES PRESENTADOS, SEGÚN SEDE U OFICINA DE ATENCIÓN, ENERO-DICIEMBRE 2023</v>
      </c>
    </row>
    <row r="9" spans="1:4" ht="15.95" customHeight="1" x14ac:dyDescent="0.2">
      <c r="B9" s="25" t="str">
        <f>+'16.3'!B2</f>
        <v>16.3 DSD: EXPEDIENTES DE REGISTRO PRESENTADOS, SEGÚN TIPO DE SIGNO DISTINTIVO, ENERO-DICIEMBRE 2023</v>
      </c>
    </row>
    <row r="10" spans="1:4" ht="15.95" customHeight="1" x14ac:dyDescent="0.2">
      <c r="B10" s="25" t="str">
        <f>+'16.4'!B2</f>
        <v>16.4 DSD: EXPEDIENTES DE REGISTROS PRESENTADOS, SEGÚN CLASE DE LA CLASIFICACIÓN INTERNACIONAL DE PRODUCTOS Y SERVICIOS, ENERO-DICIEMBRE 2023</v>
      </c>
    </row>
    <row r="11" spans="1:4" ht="15.95" customHeight="1" x14ac:dyDescent="0.2">
      <c r="B11" s="25" t="str">
        <f>+'16.5'!B2</f>
        <v>16.5 DSD: EXPEDIENTES DE REGISTRO PRESENTADOS, SEGÚN CLASE DE LA CLASIFICACIÓN INTERNACIONAL DE PRODUCTOS Y SERVICIOS, POR TIPO DE SIGNO DISTINTIVO, ENERO-DICIEMBRE 2023</v>
      </c>
    </row>
    <row r="12" spans="1:4" ht="15.95" customHeight="1" x14ac:dyDescent="0.2">
      <c r="A12" s="13"/>
      <c r="B12" s="25" t="str">
        <f>+'16.6'!B2</f>
        <v>16.6 DSD: EXPEDIENTES DE REGISTRO PRESENTADOS, SEGÚN TIPO DE ORIGEN, ENERO-DICIEMBRE 2023</v>
      </c>
    </row>
    <row r="13" spans="1:4" ht="15.95" customHeight="1" x14ac:dyDescent="0.2">
      <c r="B13" s="39"/>
    </row>
    <row r="14" spans="1:4" ht="15.95" customHeight="1" x14ac:dyDescent="0.25">
      <c r="B14" s="40" t="s">
        <v>124</v>
      </c>
    </row>
    <row r="15" spans="1:4" ht="15.95" customHeight="1" x14ac:dyDescent="0.2">
      <c r="B15" s="25" t="str">
        <f>+'16.7'!B2</f>
        <v>16.7 DSD: EXPEDIENTES CONCLUIDOS, SEGÚN TIPO DE PROCEDIMIENTO, ENERO-DICIEMBRE 2023</v>
      </c>
    </row>
    <row r="16" spans="1:4" ht="15.95" customHeight="1" x14ac:dyDescent="0.2">
      <c r="B16" s="39"/>
    </row>
    <row r="17" spans="1:2" ht="15.95" customHeight="1" x14ac:dyDescent="0.25">
      <c r="B17" s="40" t="s">
        <v>122</v>
      </c>
    </row>
    <row r="18" spans="1:2" ht="15.95" customHeight="1" x14ac:dyDescent="0.2">
      <c r="B18" s="25" t="str">
        <f>+'16.8'!B2</f>
        <v>16.8 DSD: EXPEDIENTES DE REGISTRO OTORGADOS, SEGÚN TIPO DE SIGNO DISTINTIVO, ENERO-DICIEMBRE 2023</v>
      </c>
    </row>
    <row r="19" spans="1:2" ht="15.95" customHeight="1" x14ac:dyDescent="0.2">
      <c r="B19" s="25" t="str">
        <f>+'16.9'!B2</f>
        <v>16.9 DSD: EXPEDIENTES DE REGISTRO OTORGADOS, SEGÚN TIPO DE ORIGEN, ENERO-DICIEMBRE 2023</v>
      </c>
    </row>
    <row r="20" spans="1:2" ht="15.95" customHeight="1" x14ac:dyDescent="0.2">
      <c r="B20" s="25" t="str">
        <f>+'16.10'!B2</f>
        <v>16.10 DSD: EXPEDIENTES DE REGISTRO OTORGADOS, SEGÚN SEDE U OFICINA DE ATENCIÓN, ENERO-DICIEMBRE 2023</v>
      </c>
    </row>
    <row r="21" spans="1:2" ht="15.95" customHeight="1" x14ac:dyDescent="0.2">
      <c r="B21" s="25" t="str">
        <f>+'16.11'!B2</f>
        <v>16.11 DSD: EXPEDIENTES DE REGISTRO OTORGADOS, SEGÚN LA CLASE DE LA CLASIFICACIÓN INTERNACIONAL DE PRODUCTOS Y SERVICIOS, POR TIPO DE SIGNO DISTINTIVO, ENERO-DICIEMBRE 2023</v>
      </c>
    </row>
    <row r="22" spans="1:2" ht="15.95" customHeight="1" x14ac:dyDescent="0.2">
      <c r="B22" s="25"/>
    </row>
    <row r="23" spans="1:2" ht="15.95" customHeight="1" x14ac:dyDescent="0.25">
      <c r="B23" s="40" t="s">
        <v>123</v>
      </c>
    </row>
    <row r="24" spans="1:2" ht="15.95" customHeight="1" x14ac:dyDescent="0.2">
      <c r="A24" s="13"/>
      <c r="B24" s="25" t="str">
        <f>+'16.12'!B2</f>
        <v>16.12 DSD: APELACIONES PRESENTADAS ANTE LA COMISIÓN DE SIGNOS DISTINTIVOS, SEGÚN TIPO DE PROCEDIMIENTO, ENERO-DICIEMBRE 2023</v>
      </c>
    </row>
    <row r="25" spans="1:2" ht="15.95" customHeight="1" x14ac:dyDescent="0.2">
      <c r="B25" s="25" t="str">
        <f>+'16.13'!B2</f>
        <v>16.13 DSD: APELACIONES CONCLUIDAS ANTE LA COMISIÓN DE SIGNOS DISTINTIVOS, SEGÚN TIPO DE PROCEDIMIENTO, ENERO-DICIEMBRE 2023</v>
      </c>
    </row>
  </sheetData>
  <customSheetViews>
    <customSheetView guid="{60D95E92-D541-47FE-8458-24B8CAF80C19}" scale="85">
      <selection activeCell="B9" sqref="B9"/>
      <pageMargins left="0.7" right="0.7" top="0.75" bottom="0.75" header="0.3" footer="0.3"/>
      <pageSetup paperSize="9" orientation="portrait" r:id="rId1"/>
    </customSheetView>
  </customSheetViews>
  <hyperlinks>
    <hyperlink ref="B10" location="'16.4'!A1" display="'16.4'!A1" xr:uid="{00000000-0004-0000-0000-000000000000}"/>
    <hyperlink ref="B9" location="'16.3'!A1" display="'16.3'!A1" xr:uid="{00000000-0004-0000-0000-000001000000}"/>
    <hyperlink ref="B8" location="'16.2'!A1" display="'16.2'!A1" xr:uid="{00000000-0004-0000-0000-000002000000}"/>
    <hyperlink ref="B11" location="'16.5'!A1" display="'16.5'!A1" xr:uid="{00000000-0004-0000-0000-000003000000}"/>
    <hyperlink ref="B12" location="'16.6'!A1" display="'16.6'!A1" xr:uid="{00000000-0004-0000-0000-000004000000}"/>
    <hyperlink ref="B18" location="'16.8'!A1" display="'16.8'!A1" xr:uid="{00000000-0004-0000-0000-000005000000}"/>
    <hyperlink ref="B19" location="'16.9'!A1" display="'16.9'!A1" xr:uid="{00000000-0004-0000-0000-000006000000}"/>
    <hyperlink ref="B20" location="'16.10'!A1" display="'16.10'!A1" xr:uid="{00000000-0004-0000-0000-000007000000}"/>
    <hyperlink ref="B7" location="'16.1'!A1" display="'16.1'!A1" xr:uid="{00000000-0004-0000-0000-000008000000}"/>
    <hyperlink ref="B15" location="'16.7'!A1" display="'16.7'!A1" xr:uid="{00000000-0004-0000-0000-000009000000}"/>
    <hyperlink ref="B24" location="'16.12'!A1" display="'16.12'!A1" xr:uid="{00000000-0004-0000-0000-00000A000000}"/>
    <hyperlink ref="B25" location="'16.13'!A1" display="'16.13'!A1" xr:uid="{00000000-0004-0000-0000-00000B000000}"/>
    <hyperlink ref="B21" location="'16.11'!A1" display="'16.11'!A1" xr:uid="{00000000-0004-0000-0000-00000C000000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V10"/>
  <sheetViews>
    <sheetView showGridLines="0" zoomScale="85" zoomScaleNormal="85" workbookViewId="0">
      <selection activeCell="D42" sqref="D42"/>
    </sheetView>
  </sheetViews>
  <sheetFormatPr baseColWidth="10" defaultRowHeight="15" customHeight="1" x14ac:dyDescent="0.25"/>
  <cols>
    <col min="1" max="1" width="5.42578125" style="86" customWidth="1"/>
    <col min="2" max="2" width="3.7109375" customWidth="1"/>
    <col min="3" max="3" width="15.42578125" customWidth="1"/>
    <col min="4" max="15" width="6.7109375" customWidth="1"/>
    <col min="16" max="17" width="7.7109375" customWidth="1"/>
  </cols>
  <sheetData>
    <row r="1" spans="1:204" s="2" customFormat="1" ht="15.95" customHeight="1" x14ac:dyDescent="0.25">
      <c r="A1" s="84" t="s">
        <v>2</v>
      </c>
      <c r="C1" s="3"/>
    </row>
    <row r="2" spans="1:204" s="2" customFormat="1" ht="15.95" customHeight="1" x14ac:dyDescent="0.25">
      <c r="A2" s="85"/>
      <c r="B2" s="15" t="s">
        <v>133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04" s="2" customFormat="1" ht="15.95" customHeight="1" x14ac:dyDescent="0.25">
      <c r="A3" s="85"/>
      <c r="C3" s="3"/>
      <c r="R3" s="37"/>
      <c r="S3" s="37"/>
    </row>
    <row r="4" spans="1:204" s="7" customFormat="1" ht="24" customHeight="1" x14ac:dyDescent="0.25">
      <c r="A4" s="85"/>
      <c r="B4" s="5" t="s">
        <v>125</v>
      </c>
      <c r="C4" s="34" t="s">
        <v>51</v>
      </c>
      <c r="D4" s="63" t="s">
        <v>79</v>
      </c>
      <c r="E4" s="63" t="s">
        <v>80</v>
      </c>
      <c r="F4" s="63" t="s">
        <v>81</v>
      </c>
      <c r="G4" s="63" t="s">
        <v>82</v>
      </c>
      <c r="H4" s="63" t="s">
        <v>83</v>
      </c>
      <c r="I4" s="63" t="s">
        <v>84</v>
      </c>
      <c r="J4" s="63" t="s">
        <v>85</v>
      </c>
      <c r="K4" s="63" t="s">
        <v>86</v>
      </c>
      <c r="L4" s="63" t="s">
        <v>87</v>
      </c>
      <c r="M4" s="63" t="s">
        <v>88</v>
      </c>
      <c r="N4" s="63" t="s">
        <v>89</v>
      </c>
      <c r="O4" s="63" t="s">
        <v>90</v>
      </c>
      <c r="P4" s="6" t="s">
        <v>0</v>
      </c>
      <c r="Q4" s="6" t="s">
        <v>1</v>
      </c>
      <c r="R4" s="37"/>
      <c r="S4" s="3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</row>
    <row r="5" spans="1:204" s="38" customFormat="1" ht="18.75" customHeight="1" x14ac:dyDescent="0.25">
      <c r="A5" s="87"/>
      <c r="B5" s="2">
        <v>1</v>
      </c>
      <c r="C5" s="35" t="s">
        <v>47</v>
      </c>
      <c r="D5" s="27">
        <v>1907</v>
      </c>
      <c r="E5" s="27">
        <v>1398</v>
      </c>
      <c r="F5" s="27">
        <v>2392</v>
      </c>
      <c r="G5" s="27">
        <v>1337</v>
      </c>
      <c r="H5" s="27">
        <v>1778</v>
      </c>
      <c r="I5" s="27">
        <v>1904</v>
      </c>
      <c r="J5" s="27">
        <v>1894</v>
      </c>
      <c r="K5" s="27">
        <v>1834</v>
      </c>
      <c r="L5" s="27">
        <v>2222</v>
      </c>
      <c r="M5" s="27">
        <v>2330</v>
      </c>
      <c r="N5" s="27">
        <v>1695</v>
      </c>
      <c r="O5" s="27">
        <v>2064</v>
      </c>
      <c r="P5" s="27">
        <f>SUM(D5:O5)</f>
        <v>22755</v>
      </c>
      <c r="Q5" s="49">
        <f>+P5/$P$7*100</f>
        <v>68.002510310202609</v>
      </c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</row>
    <row r="6" spans="1:204" s="2" customFormat="1" ht="18.75" customHeight="1" x14ac:dyDescent="0.25">
      <c r="A6" s="85"/>
      <c r="B6" s="2">
        <v>2</v>
      </c>
      <c r="C6" s="35" t="s">
        <v>48</v>
      </c>
      <c r="D6" s="27">
        <v>998</v>
      </c>
      <c r="E6" s="27">
        <v>843</v>
      </c>
      <c r="F6" s="27">
        <v>1187</v>
      </c>
      <c r="G6" s="27">
        <v>832</v>
      </c>
      <c r="H6" s="27">
        <v>1045</v>
      </c>
      <c r="I6" s="27">
        <v>851</v>
      </c>
      <c r="J6" s="27">
        <v>619</v>
      </c>
      <c r="K6" s="27">
        <v>789</v>
      </c>
      <c r="L6" s="27">
        <v>1040</v>
      </c>
      <c r="M6" s="27">
        <v>902</v>
      </c>
      <c r="N6" s="27">
        <v>711</v>
      </c>
      <c r="O6" s="27">
        <v>890</v>
      </c>
      <c r="P6" s="27">
        <f>SUM(D6:O6)</f>
        <v>10707</v>
      </c>
      <c r="Q6" s="49">
        <f>+P6/$P$7*100</f>
        <v>31.99748968979738</v>
      </c>
      <c r="R6" s="37"/>
      <c r="S6" s="37"/>
    </row>
    <row r="7" spans="1:204" s="2" customFormat="1" ht="18.75" customHeight="1" x14ac:dyDescent="0.25">
      <c r="A7" s="85"/>
      <c r="B7" s="97" t="s">
        <v>0</v>
      </c>
      <c r="C7" s="97"/>
      <c r="D7" s="43">
        <f t="shared" ref="D7:N7" si="0">SUM(D5:D6)</f>
        <v>2905</v>
      </c>
      <c r="E7" s="43">
        <f t="shared" si="0"/>
        <v>2241</v>
      </c>
      <c r="F7" s="43">
        <f t="shared" si="0"/>
        <v>3579</v>
      </c>
      <c r="G7" s="43">
        <f t="shared" si="0"/>
        <v>2169</v>
      </c>
      <c r="H7" s="43">
        <f t="shared" si="0"/>
        <v>2823</v>
      </c>
      <c r="I7" s="43">
        <f t="shared" si="0"/>
        <v>2755</v>
      </c>
      <c r="J7" s="43">
        <f t="shared" si="0"/>
        <v>2513</v>
      </c>
      <c r="K7" s="43">
        <f t="shared" si="0"/>
        <v>2623</v>
      </c>
      <c r="L7" s="43">
        <f t="shared" si="0"/>
        <v>3262</v>
      </c>
      <c r="M7" s="43">
        <f t="shared" si="0"/>
        <v>3232</v>
      </c>
      <c r="N7" s="43">
        <f t="shared" si="0"/>
        <v>2406</v>
      </c>
      <c r="O7" s="43">
        <f>SUM(O5:O6)</f>
        <v>2954</v>
      </c>
      <c r="P7" s="43">
        <f>SUM(P5:P6)</f>
        <v>33462</v>
      </c>
      <c r="Q7" s="83">
        <f>SUM(Q5:Q6)</f>
        <v>99.999999999999986</v>
      </c>
      <c r="R7" s="37"/>
      <c r="S7" s="37"/>
    </row>
    <row r="8" spans="1:204" s="89" customFormat="1" ht="12.75" customHeight="1" x14ac:dyDescent="0.15">
      <c r="B8" s="90" t="s">
        <v>102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</row>
    <row r="9" spans="1:204" s="89" customFormat="1" ht="12.75" customHeight="1" x14ac:dyDescent="0.15">
      <c r="B9" s="90" t="s">
        <v>138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</row>
    <row r="10" spans="1:204" s="92" customFormat="1" ht="12.75" customHeight="1" x14ac:dyDescent="0.15">
      <c r="B10" s="90" t="s">
        <v>139</v>
      </c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</row>
  </sheetData>
  <mergeCells count="1">
    <mergeCell ref="B7:C7"/>
  </mergeCells>
  <hyperlinks>
    <hyperlink ref="A1" location="índice!A1" display="volver" xr:uid="{00000000-0004-0000-0B00-000000000000}"/>
  </hyperlinks>
  <pageMargins left="0.7" right="0.7" top="0.75" bottom="0.75" header="0.3" footer="0.3"/>
  <pageSetup paperSize="9" orientation="portrait" horizontalDpi="4294967295" verticalDpi="4294967295" r:id="rId1"/>
  <ignoredErrors>
    <ignoredError sqref="D7:K7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K99"/>
  <sheetViews>
    <sheetView showGridLines="0" zoomScale="85" zoomScaleNormal="85" zoomScalePageLayoutView="80" workbookViewId="0"/>
  </sheetViews>
  <sheetFormatPr baseColWidth="10" defaultRowHeight="15" customHeight="1" x14ac:dyDescent="0.25"/>
  <cols>
    <col min="1" max="1" width="5.42578125" style="86" customWidth="1"/>
    <col min="2" max="2" width="3.7109375" customWidth="1"/>
    <col min="3" max="3" width="14.7109375" customWidth="1"/>
    <col min="4" max="4" width="30" customWidth="1"/>
    <col min="5" max="16" width="6.7109375" customWidth="1"/>
    <col min="17" max="18" width="7.7109375" customWidth="1"/>
  </cols>
  <sheetData>
    <row r="1" spans="1:193" s="2" customFormat="1" ht="15.95" customHeight="1" x14ac:dyDescent="0.25">
      <c r="A1" s="84" t="s">
        <v>2</v>
      </c>
      <c r="D1" s="3"/>
    </row>
    <row r="2" spans="1:193" s="2" customFormat="1" ht="15.95" customHeight="1" x14ac:dyDescent="0.25">
      <c r="A2" s="85"/>
      <c r="B2" s="10" t="s">
        <v>134</v>
      </c>
      <c r="C2" s="10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93" s="2" customFormat="1" ht="15.95" customHeight="1" x14ac:dyDescent="0.25">
      <c r="A3" s="85"/>
      <c r="D3" s="3"/>
      <c r="E3"/>
      <c r="F3"/>
      <c r="G3"/>
      <c r="H3"/>
      <c r="I3"/>
      <c r="J3"/>
      <c r="K3"/>
      <c r="L3"/>
      <c r="M3"/>
      <c r="N3"/>
      <c r="O3"/>
      <c r="P3"/>
    </row>
    <row r="4" spans="1:193" s="7" customFormat="1" ht="24" customHeight="1" x14ac:dyDescent="0.25">
      <c r="A4" s="85"/>
      <c r="B4" s="5" t="s">
        <v>125</v>
      </c>
      <c r="C4" s="99" t="s">
        <v>64</v>
      </c>
      <c r="D4" s="99"/>
      <c r="E4" s="63" t="s">
        <v>79</v>
      </c>
      <c r="F4" s="63" t="s">
        <v>80</v>
      </c>
      <c r="G4" s="63" t="s">
        <v>81</v>
      </c>
      <c r="H4" s="63" t="s">
        <v>82</v>
      </c>
      <c r="I4" s="63" t="s">
        <v>83</v>
      </c>
      <c r="J4" s="63" t="s">
        <v>84</v>
      </c>
      <c r="K4" s="63" t="s">
        <v>85</v>
      </c>
      <c r="L4" s="63" t="s">
        <v>86</v>
      </c>
      <c r="M4" s="63" t="s">
        <v>87</v>
      </c>
      <c r="N4" s="63" t="s">
        <v>88</v>
      </c>
      <c r="O4" s="63" t="s">
        <v>89</v>
      </c>
      <c r="P4" s="63" t="s">
        <v>90</v>
      </c>
      <c r="Q4" s="6" t="s">
        <v>0</v>
      </c>
      <c r="R4" s="6" t="s">
        <v>1</v>
      </c>
      <c r="S4" s="3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</row>
    <row r="5" spans="1:193" ht="18.75" customHeight="1" x14ac:dyDescent="0.25">
      <c r="B5" s="100">
        <v>1</v>
      </c>
      <c r="C5" s="100" t="s">
        <v>112</v>
      </c>
      <c r="D5" s="35" t="s">
        <v>97</v>
      </c>
      <c r="E5" s="27">
        <v>1631</v>
      </c>
      <c r="F5" s="27">
        <v>1168</v>
      </c>
      <c r="G5" s="27">
        <v>2243</v>
      </c>
      <c r="H5" s="27">
        <v>1384</v>
      </c>
      <c r="I5" s="27">
        <v>1891</v>
      </c>
      <c r="J5" s="27">
        <v>1761</v>
      </c>
      <c r="K5" s="27">
        <v>1559</v>
      </c>
      <c r="L5" s="27">
        <v>1633</v>
      </c>
      <c r="M5" s="27">
        <v>2185</v>
      </c>
      <c r="N5" s="27">
        <v>2101</v>
      </c>
      <c r="O5" s="27">
        <v>1474</v>
      </c>
      <c r="P5" s="27">
        <v>1623</v>
      </c>
      <c r="Q5" s="27">
        <f>SUM(E5:P5)</f>
        <v>20653</v>
      </c>
      <c r="R5" s="60">
        <f>+Q5/$Q$39*100</f>
        <v>61.720757874604026</v>
      </c>
      <c r="S5" s="2"/>
    </row>
    <row r="6" spans="1:193" ht="18.75" customHeight="1" x14ac:dyDescent="0.25">
      <c r="B6" s="100"/>
      <c r="C6" s="100"/>
      <c r="D6" s="35" t="s">
        <v>66</v>
      </c>
      <c r="E6" s="27">
        <v>261</v>
      </c>
      <c r="F6" s="27">
        <v>291</v>
      </c>
      <c r="G6" s="27">
        <v>356</v>
      </c>
      <c r="H6" s="27">
        <v>282</v>
      </c>
      <c r="I6" s="27">
        <v>364</v>
      </c>
      <c r="J6" s="27">
        <v>437</v>
      </c>
      <c r="K6" s="27">
        <v>436</v>
      </c>
      <c r="L6" s="27">
        <v>403</v>
      </c>
      <c r="M6" s="27">
        <v>459</v>
      </c>
      <c r="N6" s="27">
        <v>534</v>
      </c>
      <c r="O6" s="27">
        <v>380</v>
      </c>
      <c r="P6" s="27">
        <v>584</v>
      </c>
      <c r="Q6" s="27">
        <f t="shared" ref="Q6" si="0">SUM(E6:P6)</f>
        <v>4787</v>
      </c>
      <c r="R6" s="60">
        <f>+Q6/$Q$39*100</f>
        <v>14.305779690395076</v>
      </c>
      <c r="S6" s="2"/>
    </row>
    <row r="7" spans="1:193" ht="18.75" customHeight="1" x14ac:dyDescent="0.25">
      <c r="B7" s="100"/>
      <c r="C7" s="100"/>
      <c r="D7" s="35" t="s">
        <v>96</v>
      </c>
      <c r="E7" s="27">
        <v>429</v>
      </c>
      <c r="F7" s="27">
        <v>278</v>
      </c>
      <c r="G7" s="27">
        <v>233</v>
      </c>
      <c r="H7" s="27">
        <v>173</v>
      </c>
      <c r="I7" s="27">
        <v>98</v>
      </c>
      <c r="J7" s="27">
        <v>78</v>
      </c>
      <c r="K7" s="27">
        <v>62</v>
      </c>
      <c r="L7" s="27">
        <v>133</v>
      </c>
      <c r="M7" s="27">
        <v>98</v>
      </c>
      <c r="N7" s="27">
        <v>68</v>
      </c>
      <c r="O7" s="27">
        <v>57</v>
      </c>
      <c r="P7" s="27">
        <v>175</v>
      </c>
      <c r="Q7" s="27">
        <f t="shared" ref="Q7:Q8" si="1">SUM(E7:P7)</f>
        <v>1882</v>
      </c>
      <c r="R7" s="60">
        <f t="shared" ref="R7:R8" si="2">+Q7/$Q$39*100</f>
        <v>5.6242902396748544</v>
      </c>
      <c r="S7" s="2"/>
    </row>
    <row r="8" spans="1:193" ht="18.75" customHeight="1" x14ac:dyDescent="0.25">
      <c r="B8" s="100"/>
      <c r="C8" s="100"/>
      <c r="D8" s="35" t="s">
        <v>98</v>
      </c>
      <c r="E8" s="27">
        <v>0</v>
      </c>
      <c r="F8" s="27">
        <v>22</v>
      </c>
      <c r="G8" s="27">
        <v>0</v>
      </c>
      <c r="H8" s="27">
        <v>16</v>
      </c>
      <c r="I8" s="27">
        <v>0</v>
      </c>
      <c r="J8" s="27">
        <v>0</v>
      </c>
      <c r="K8" s="27">
        <v>2</v>
      </c>
      <c r="L8" s="27">
        <v>0</v>
      </c>
      <c r="M8" s="27">
        <v>8</v>
      </c>
      <c r="N8" s="27">
        <v>0</v>
      </c>
      <c r="O8" s="27">
        <v>0</v>
      </c>
      <c r="P8" s="27">
        <v>0</v>
      </c>
      <c r="Q8" s="27">
        <f t="shared" si="1"/>
        <v>48</v>
      </c>
      <c r="R8" s="60">
        <f t="shared" si="2"/>
        <v>0.14344629729245115</v>
      </c>
      <c r="S8" s="2"/>
    </row>
    <row r="9" spans="1:193" ht="18.75" customHeight="1" x14ac:dyDescent="0.25">
      <c r="B9" s="101"/>
      <c r="C9" s="101"/>
      <c r="D9" s="53" t="s">
        <v>65</v>
      </c>
      <c r="E9" s="32">
        <f>SUM(E5:E8)</f>
        <v>2321</v>
      </c>
      <c r="F9" s="32">
        <f t="shared" ref="F9:P9" si="3">SUM(F5:F8)</f>
        <v>1759</v>
      </c>
      <c r="G9" s="32">
        <f t="shared" si="3"/>
        <v>2832</v>
      </c>
      <c r="H9" s="32">
        <f t="shared" si="3"/>
        <v>1855</v>
      </c>
      <c r="I9" s="32">
        <f t="shared" si="3"/>
        <v>2353</v>
      </c>
      <c r="J9" s="32">
        <f t="shared" si="3"/>
        <v>2276</v>
      </c>
      <c r="K9" s="32">
        <f t="shared" si="3"/>
        <v>2059</v>
      </c>
      <c r="L9" s="32">
        <f t="shared" si="3"/>
        <v>2169</v>
      </c>
      <c r="M9" s="32">
        <f t="shared" si="3"/>
        <v>2750</v>
      </c>
      <c r="N9" s="32">
        <f t="shared" si="3"/>
        <v>2703</v>
      </c>
      <c r="O9" s="32">
        <f t="shared" si="3"/>
        <v>1911</v>
      </c>
      <c r="P9" s="32">
        <f t="shared" si="3"/>
        <v>2382</v>
      </c>
      <c r="Q9" s="32">
        <f>SUM(E9:P9)</f>
        <v>27370</v>
      </c>
      <c r="R9" s="77">
        <f t="shared" ref="R9:R39" si="4">+Q9/$Q$39*100</f>
        <v>81.794274101966408</v>
      </c>
      <c r="S9" s="2"/>
    </row>
    <row r="10" spans="1:193" s="2" customFormat="1" ht="18.75" customHeight="1" x14ac:dyDescent="0.25">
      <c r="A10" s="85"/>
      <c r="B10" s="100">
        <v>2</v>
      </c>
      <c r="C10" s="100" t="s">
        <v>118</v>
      </c>
      <c r="D10" s="35" t="s">
        <v>116</v>
      </c>
      <c r="E10" s="27">
        <v>392</v>
      </c>
      <c r="F10" s="27">
        <v>324</v>
      </c>
      <c r="G10" s="27">
        <v>524</v>
      </c>
      <c r="H10" s="27">
        <v>211</v>
      </c>
      <c r="I10" s="27">
        <v>301</v>
      </c>
      <c r="J10" s="27">
        <v>260</v>
      </c>
      <c r="K10" s="27">
        <v>261</v>
      </c>
      <c r="L10" s="27">
        <v>253</v>
      </c>
      <c r="M10" s="27">
        <v>300</v>
      </c>
      <c r="N10" s="27">
        <v>307</v>
      </c>
      <c r="O10" s="27">
        <v>280</v>
      </c>
      <c r="P10" s="27">
        <v>305</v>
      </c>
      <c r="Q10" s="27">
        <f>SUM(E10:P10)</f>
        <v>3718</v>
      </c>
      <c r="R10" s="56">
        <f t="shared" si="4"/>
        <v>11.111111111111111</v>
      </c>
      <c r="S10" s="37"/>
      <c r="T10" s="47"/>
      <c r="U10" s="47"/>
    </row>
    <row r="11" spans="1:193" s="2" customFormat="1" ht="18.75" customHeight="1" x14ac:dyDescent="0.25">
      <c r="A11" s="85"/>
      <c r="B11" s="100"/>
      <c r="C11" s="100"/>
      <c r="D11" s="35" t="s">
        <v>17</v>
      </c>
      <c r="E11" s="27">
        <v>30</v>
      </c>
      <c r="F11" s="27">
        <v>25</v>
      </c>
      <c r="G11" s="27">
        <v>34</v>
      </c>
      <c r="H11" s="27">
        <v>15</v>
      </c>
      <c r="I11" s="27">
        <v>26</v>
      </c>
      <c r="J11" s="27">
        <v>55</v>
      </c>
      <c r="K11" s="27">
        <v>17</v>
      </c>
      <c r="L11" s="27">
        <v>33</v>
      </c>
      <c r="M11" s="27">
        <v>28</v>
      </c>
      <c r="N11" s="27">
        <v>35</v>
      </c>
      <c r="O11" s="27">
        <v>16</v>
      </c>
      <c r="P11" s="27">
        <v>17</v>
      </c>
      <c r="Q11" s="27">
        <f>SUM(E11:P11)</f>
        <v>331</v>
      </c>
      <c r="R11" s="14">
        <f t="shared" si="4"/>
        <v>0.98918175841252765</v>
      </c>
      <c r="S11" s="37"/>
      <c r="T11" s="47"/>
      <c r="U11" s="47"/>
    </row>
    <row r="12" spans="1:193" s="2" customFormat="1" ht="18.75" customHeight="1" x14ac:dyDescent="0.25">
      <c r="A12" s="85"/>
      <c r="B12" s="100"/>
      <c r="C12" s="100"/>
      <c r="D12" s="35" t="s">
        <v>103</v>
      </c>
      <c r="E12" s="27">
        <v>18</v>
      </c>
      <c r="F12" s="27">
        <v>12</v>
      </c>
      <c r="G12" s="27">
        <v>11</v>
      </c>
      <c r="H12" s="27">
        <v>11</v>
      </c>
      <c r="I12" s="27">
        <v>16</v>
      </c>
      <c r="J12" s="27">
        <v>11</v>
      </c>
      <c r="K12" s="27">
        <v>7</v>
      </c>
      <c r="L12" s="27">
        <v>24</v>
      </c>
      <c r="M12" s="27">
        <v>21</v>
      </c>
      <c r="N12" s="27">
        <v>14</v>
      </c>
      <c r="O12" s="27">
        <v>6</v>
      </c>
      <c r="P12" s="27">
        <v>6</v>
      </c>
      <c r="Q12" s="27">
        <f>SUM(E12:P12)</f>
        <v>157</v>
      </c>
      <c r="R12" s="14">
        <f t="shared" si="4"/>
        <v>0.46918893072739226</v>
      </c>
      <c r="S12" s="37"/>
      <c r="T12" s="47"/>
      <c r="U12" s="47"/>
    </row>
    <row r="13" spans="1:193" s="2" customFormat="1" ht="18.75" customHeight="1" x14ac:dyDescent="0.25">
      <c r="A13" s="85"/>
      <c r="B13" s="101"/>
      <c r="C13" s="101"/>
      <c r="D13" s="53" t="s">
        <v>65</v>
      </c>
      <c r="E13" s="32">
        <f t="shared" ref="E13:P13" si="5">SUM(E10:E12)</f>
        <v>440</v>
      </c>
      <c r="F13" s="32">
        <f t="shared" si="5"/>
        <v>361</v>
      </c>
      <c r="G13" s="32">
        <f t="shared" si="5"/>
        <v>569</v>
      </c>
      <c r="H13" s="74">
        <f t="shared" si="5"/>
        <v>237</v>
      </c>
      <c r="I13" s="74">
        <f t="shared" si="5"/>
        <v>343</v>
      </c>
      <c r="J13" s="32">
        <f t="shared" si="5"/>
        <v>326</v>
      </c>
      <c r="K13" s="32">
        <f t="shared" si="5"/>
        <v>285</v>
      </c>
      <c r="L13" s="32">
        <f t="shared" si="5"/>
        <v>310</v>
      </c>
      <c r="M13" s="32">
        <f t="shared" si="5"/>
        <v>349</v>
      </c>
      <c r="N13" s="32">
        <f t="shared" si="5"/>
        <v>356</v>
      </c>
      <c r="O13" s="32">
        <f t="shared" si="5"/>
        <v>302</v>
      </c>
      <c r="P13" s="32">
        <f t="shared" si="5"/>
        <v>328</v>
      </c>
      <c r="Q13" s="32">
        <f>SUM(E13:P13)</f>
        <v>4206</v>
      </c>
      <c r="R13" s="33">
        <f t="shared" si="4"/>
        <v>12.569481800251031</v>
      </c>
      <c r="S13" s="67"/>
      <c r="T13" s="46"/>
      <c r="U13" s="46"/>
    </row>
    <row r="14" spans="1:193" s="2" customFormat="1" ht="18.75" customHeight="1" x14ac:dyDescent="0.25">
      <c r="A14" s="85"/>
      <c r="B14" s="103">
        <v>3</v>
      </c>
      <c r="C14" s="103" t="s">
        <v>117</v>
      </c>
      <c r="D14" s="35" t="s">
        <v>21</v>
      </c>
      <c r="E14" s="27">
        <v>10</v>
      </c>
      <c r="F14" s="27">
        <v>9</v>
      </c>
      <c r="G14" s="27">
        <v>2</v>
      </c>
      <c r="H14" s="28">
        <v>1</v>
      </c>
      <c r="I14" s="28">
        <v>2</v>
      </c>
      <c r="J14" s="27">
        <v>22</v>
      </c>
      <c r="K14" s="27">
        <v>31</v>
      </c>
      <c r="L14" s="27">
        <v>11</v>
      </c>
      <c r="M14" s="27">
        <v>15</v>
      </c>
      <c r="N14" s="27">
        <v>28</v>
      </c>
      <c r="O14" s="27">
        <v>105</v>
      </c>
      <c r="P14" s="27">
        <v>121</v>
      </c>
      <c r="Q14" s="27">
        <f t="shared" ref="Q14:Q36" si="6">SUM(E14:P14)</f>
        <v>357</v>
      </c>
      <c r="R14" s="19">
        <f t="shared" si="4"/>
        <v>1.0668818361126053</v>
      </c>
      <c r="T14" s="46"/>
      <c r="U14" s="46"/>
    </row>
    <row r="15" spans="1:193" ht="18.75" customHeight="1" x14ac:dyDescent="0.25">
      <c r="B15" s="100"/>
      <c r="C15" s="100"/>
      <c r="D15" s="35" t="s">
        <v>104</v>
      </c>
      <c r="E15" s="27">
        <v>24</v>
      </c>
      <c r="F15" s="27">
        <v>10</v>
      </c>
      <c r="G15" s="27">
        <v>24</v>
      </c>
      <c r="H15" s="27">
        <v>12</v>
      </c>
      <c r="I15" s="27">
        <v>20</v>
      </c>
      <c r="J15" s="27">
        <v>19</v>
      </c>
      <c r="K15" s="27">
        <v>24</v>
      </c>
      <c r="L15" s="27">
        <v>18</v>
      </c>
      <c r="M15" s="27">
        <v>33</v>
      </c>
      <c r="N15" s="27">
        <v>29</v>
      </c>
      <c r="O15" s="27">
        <v>14</v>
      </c>
      <c r="P15" s="27">
        <v>21</v>
      </c>
      <c r="Q15" s="27">
        <f t="shared" si="6"/>
        <v>248</v>
      </c>
      <c r="R15" s="14">
        <f t="shared" si="4"/>
        <v>0.7411392026776642</v>
      </c>
      <c r="S15" s="2"/>
    </row>
    <row r="16" spans="1:193" ht="18.75" customHeight="1" x14ac:dyDescent="0.25">
      <c r="B16" s="100"/>
      <c r="C16" s="100"/>
      <c r="D16" s="35" t="s">
        <v>18</v>
      </c>
      <c r="E16" s="27">
        <v>9</v>
      </c>
      <c r="F16" s="27">
        <v>20</v>
      </c>
      <c r="G16" s="27">
        <v>17</v>
      </c>
      <c r="H16" s="27">
        <v>14</v>
      </c>
      <c r="I16" s="27">
        <v>12</v>
      </c>
      <c r="J16" s="27">
        <v>12</v>
      </c>
      <c r="K16" s="27">
        <v>6</v>
      </c>
      <c r="L16" s="27">
        <v>15</v>
      </c>
      <c r="M16" s="27">
        <v>27</v>
      </c>
      <c r="N16" s="27">
        <v>15</v>
      </c>
      <c r="O16" s="27">
        <v>14</v>
      </c>
      <c r="P16" s="27">
        <v>12</v>
      </c>
      <c r="Q16" s="27">
        <f>SUM(E16:P16)</f>
        <v>173</v>
      </c>
      <c r="R16" s="14">
        <f t="shared" si="4"/>
        <v>0.5170043631582093</v>
      </c>
      <c r="S16" s="2"/>
    </row>
    <row r="17" spans="2:19" ht="18.75" customHeight="1" x14ac:dyDescent="0.25">
      <c r="B17" s="100"/>
      <c r="C17" s="100"/>
      <c r="D17" s="35" t="s">
        <v>23</v>
      </c>
      <c r="E17" s="27">
        <v>13</v>
      </c>
      <c r="F17" s="27">
        <v>10</v>
      </c>
      <c r="G17" s="27">
        <v>17</v>
      </c>
      <c r="H17" s="27">
        <v>9</v>
      </c>
      <c r="I17" s="27">
        <v>23</v>
      </c>
      <c r="J17" s="27">
        <v>19</v>
      </c>
      <c r="K17" s="27">
        <v>15</v>
      </c>
      <c r="L17" s="27">
        <v>9</v>
      </c>
      <c r="M17" s="27">
        <v>13</v>
      </c>
      <c r="N17" s="27">
        <v>21</v>
      </c>
      <c r="O17" s="27">
        <v>6</v>
      </c>
      <c r="P17" s="27">
        <v>6</v>
      </c>
      <c r="Q17" s="27">
        <f t="shared" si="6"/>
        <v>161</v>
      </c>
      <c r="R17" s="14">
        <f t="shared" si="4"/>
        <v>0.48114278883509648</v>
      </c>
      <c r="S17" s="2"/>
    </row>
    <row r="18" spans="2:19" ht="18.75" customHeight="1" x14ac:dyDescent="0.25">
      <c r="B18" s="100"/>
      <c r="C18" s="100"/>
      <c r="D18" s="35" t="s">
        <v>19</v>
      </c>
      <c r="E18" s="27">
        <v>13</v>
      </c>
      <c r="F18" s="27">
        <v>8</v>
      </c>
      <c r="G18" s="27">
        <v>15</v>
      </c>
      <c r="H18" s="27">
        <v>12</v>
      </c>
      <c r="I18" s="27">
        <v>8</v>
      </c>
      <c r="J18" s="27">
        <v>14</v>
      </c>
      <c r="K18" s="27">
        <v>9</v>
      </c>
      <c r="L18" s="27">
        <v>5</v>
      </c>
      <c r="M18" s="27">
        <v>7</v>
      </c>
      <c r="N18" s="27">
        <v>11</v>
      </c>
      <c r="O18" s="27">
        <v>6</v>
      </c>
      <c r="P18" s="27">
        <v>12</v>
      </c>
      <c r="Q18" s="27">
        <f>SUM(E18:P18)</f>
        <v>120</v>
      </c>
      <c r="R18" s="14">
        <f t="shared" si="4"/>
        <v>0.35861574323112783</v>
      </c>
      <c r="S18" s="2"/>
    </row>
    <row r="19" spans="2:19" ht="18.75" customHeight="1" x14ac:dyDescent="0.25">
      <c r="B19" s="100"/>
      <c r="C19" s="100"/>
      <c r="D19" s="35" t="s">
        <v>26</v>
      </c>
      <c r="E19" s="27">
        <v>5</v>
      </c>
      <c r="F19" s="27">
        <v>6</v>
      </c>
      <c r="G19" s="27">
        <v>30</v>
      </c>
      <c r="H19" s="27">
        <v>2</v>
      </c>
      <c r="I19" s="27">
        <v>10</v>
      </c>
      <c r="J19" s="27">
        <v>12</v>
      </c>
      <c r="K19" s="27">
        <v>7</v>
      </c>
      <c r="L19" s="27">
        <v>5</v>
      </c>
      <c r="M19" s="27">
        <v>6</v>
      </c>
      <c r="N19" s="27">
        <v>8</v>
      </c>
      <c r="O19" s="27">
        <v>3</v>
      </c>
      <c r="P19" s="27">
        <v>3</v>
      </c>
      <c r="Q19" s="27">
        <f>SUM(E19:P19)</f>
        <v>97</v>
      </c>
      <c r="R19" s="14">
        <f t="shared" si="4"/>
        <v>0.28988105911182838</v>
      </c>
      <c r="S19" s="2"/>
    </row>
    <row r="20" spans="2:19" ht="18.75" customHeight="1" x14ac:dyDescent="0.25">
      <c r="B20" s="100"/>
      <c r="C20" s="100"/>
      <c r="D20" s="35" t="s">
        <v>20</v>
      </c>
      <c r="E20" s="27">
        <v>8</v>
      </c>
      <c r="F20" s="27">
        <v>8</v>
      </c>
      <c r="G20" s="27">
        <v>11</v>
      </c>
      <c r="H20" s="27">
        <v>5</v>
      </c>
      <c r="I20" s="27">
        <v>9</v>
      </c>
      <c r="J20" s="27">
        <v>5</v>
      </c>
      <c r="K20" s="27">
        <v>17</v>
      </c>
      <c r="L20" s="27">
        <v>3</v>
      </c>
      <c r="M20" s="27">
        <v>2</v>
      </c>
      <c r="N20" s="27">
        <v>1</v>
      </c>
      <c r="O20" s="27">
        <v>3</v>
      </c>
      <c r="P20" s="27">
        <v>13</v>
      </c>
      <c r="Q20" s="27">
        <f>SUM(E20:P20)</f>
        <v>85</v>
      </c>
      <c r="R20" s="14">
        <f t="shared" si="4"/>
        <v>0.25401948478871555</v>
      </c>
      <c r="S20" s="2"/>
    </row>
    <row r="21" spans="2:19" ht="18.75" customHeight="1" x14ac:dyDescent="0.25">
      <c r="B21" s="100"/>
      <c r="C21" s="100"/>
      <c r="D21" s="35" t="s">
        <v>34</v>
      </c>
      <c r="E21" s="27">
        <v>7</v>
      </c>
      <c r="F21" s="27">
        <v>5</v>
      </c>
      <c r="G21" s="27">
        <v>6</v>
      </c>
      <c r="H21" s="27">
        <v>0</v>
      </c>
      <c r="I21" s="27">
        <v>12</v>
      </c>
      <c r="J21" s="27">
        <v>5</v>
      </c>
      <c r="K21" s="27">
        <v>7</v>
      </c>
      <c r="L21" s="27">
        <v>6</v>
      </c>
      <c r="M21" s="27">
        <v>4</v>
      </c>
      <c r="N21" s="27">
        <v>13</v>
      </c>
      <c r="O21" s="27">
        <v>5</v>
      </c>
      <c r="P21" s="27">
        <v>12</v>
      </c>
      <c r="Q21" s="27">
        <f>SUM(E21:P21)</f>
        <v>82</v>
      </c>
      <c r="R21" s="14">
        <f t="shared" si="4"/>
        <v>0.24505409120793736</v>
      </c>
      <c r="S21" s="2"/>
    </row>
    <row r="22" spans="2:19" ht="18.75" customHeight="1" x14ac:dyDescent="0.25">
      <c r="B22" s="100"/>
      <c r="C22" s="100"/>
      <c r="D22" s="35" t="s">
        <v>25</v>
      </c>
      <c r="E22" s="27">
        <v>7</v>
      </c>
      <c r="F22" s="27">
        <v>10</v>
      </c>
      <c r="G22" s="27">
        <v>11</v>
      </c>
      <c r="H22" s="27">
        <v>2</v>
      </c>
      <c r="I22" s="27">
        <v>3</v>
      </c>
      <c r="J22" s="27">
        <v>4</v>
      </c>
      <c r="K22" s="27">
        <v>14</v>
      </c>
      <c r="L22" s="27">
        <v>5</v>
      </c>
      <c r="M22" s="27">
        <v>5</v>
      </c>
      <c r="N22" s="27">
        <v>4</v>
      </c>
      <c r="O22" s="27">
        <v>5</v>
      </c>
      <c r="P22" s="27">
        <v>2</v>
      </c>
      <c r="Q22" s="27">
        <f>SUM(E22:P22)</f>
        <v>72</v>
      </c>
      <c r="R22" s="14">
        <f t="shared" si="4"/>
        <v>0.21516944593867668</v>
      </c>
      <c r="S22" s="2"/>
    </row>
    <row r="23" spans="2:19" ht="18.75" customHeight="1" x14ac:dyDescent="0.25">
      <c r="B23" s="100"/>
      <c r="C23" s="100"/>
      <c r="D23" s="35" t="s">
        <v>39</v>
      </c>
      <c r="E23" s="27">
        <v>9</v>
      </c>
      <c r="F23" s="27">
        <v>11</v>
      </c>
      <c r="G23" s="27">
        <v>16</v>
      </c>
      <c r="H23" s="27">
        <v>1</v>
      </c>
      <c r="I23" s="27">
        <v>2</v>
      </c>
      <c r="J23" s="27">
        <v>4</v>
      </c>
      <c r="K23" s="27">
        <v>15</v>
      </c>
      <c r="L23" s="27">
        <v>0</v>
      </c>
      <c r="M23" s="27">
        <v>0</v>
      </c>
      <c r="N23" s="27">
        <v>6</v>
      </c>
      <c r="O23" s="27">
        <v>3</v>
      </c>
      <c r="P23" s="27">
        <v>3</v>
      </c>
      <c r="Q23" s="27">
        <f t="shared" si="6"/>
        <v>70</v>
      </c>
      <c r="R23" s="14">
        <f t="shared" si="4"/>
        <v>0.2091925168848246</v>
      </c>
      <c r="S23" s="2"/>
    </row>
    <row r="24" spans="2:19" ht="18.75" customHeight="1" x14ac:dyDescent="0.25">
      <c r="B24" s="100"/>
      <c r="C24" s="100"/>
      <c r="D24" s="35" t="s">
        <v>109</v>
      </c>
      <c r="E24" s="27">
        <v>4</v>
      </c>
      <c r="F24" s="27">
        <v>3</v>
      </c>
      <c r="G24" s="27">
        <v>10</v>
      </c>
      <c r="H24" s="27">
        <v>2</v>
      </c>
      <c r="I24" s="27">
        <v>5</v>
      </c>
      <c r="J24" s="27">
        <v>7</v>
      </c>
      <c r="K24" s="27">
        <v>0</v>
      </c>
      <c r="L24" s="27">
        <v>3</v>
      </c>
      <c r="M24" s="27">
        <v>7</v>
      </c>
      <c r="N24" s="27">
        <v>5</v>
      </c>
      <c r="O24" s="27">
        <v>3</v>
      </c>
      <c r="P24" s="27">
        <v>9</v>
      </c>
      <c r="Q24" s="27">
        <f>SUM(E24:P24)</f>
        <v>58</v>
      </c>
      <c r="R24" s="60">
        <f t="shared" si="4"/>
        <v>0.17333094256171178</v>
      </c>
      <c r="S24" s="2"/>
    </row>
    <row r="25" spans="2:19" ht="18.75" customHeight="1" x14ac:dyDescent="0.25">
      <c r="B25" s="100"/>
      <c r="C25" s="100"/>
      <c r="D25" s="35" t="s">
        <v>33</v>
      </c>
      <c r="E25" s="27">
        <v>4</v>
      </c>
      <c r="F25" s="27">
        <v>1</v>
      </c>
      <c r="G25" s="27">
        <v>2</v>
      </c>
      <c r="H25" s="27">
        <v>1</v>
      </c>
      <c r="I25" s="27">
        <v>1</v>
      </c>
      <c r="J25" s="27">
        <v>4</v>
      </c>
      <c r="K25" s="27">
        <v>5</v>
      </c>
      <c r="L25" s="27">
        <v>11</v>
      </c>
      <c r="M25" s="27">
        <v>5</v>
      </c>
      <c r="N25" s="27">
        <v>4</v>
      </c>
      <c r="O25" s="27">
        <v>7</v>
      </c>
      <c r="P25" s="27">
        <v>7</v>
      </c>
      <c r="Q25" s="27">
        <f>SUM(E25:P25)</f>
        <v>52</v>
      </c>
      <c r="R25" s="14">
        <f t="shared" si="4"/>
        <v>0.15540015540015539</v>
      </c>
      <c r="S25" s="2"/>
    </row>
    <row r="26" spans="2:19" ht="18.75" customHeight="1" x14ac:dyDescent="0.25">
      <c r="B26" s="100"/>
      <c r="C26" s="100"/>
      <c r="D26" s="35" t="s">
        <v>55</v>
      </c>
      <c r="E26" s="27">
        <v>3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3</v>
      </c>
      <c r="L26" s="27">
        <v>32</v>
      </c>
      <c r="M26" s="27">
        <v>2</v>
      </c>
      <c r="N26" s="27">
        <v>0</v>
      </c>
      <c r="O26" s="27">
        <v>0</v>
      </c>
      <c r="P26" s="27">
        <v>5</v>
      </c>
      <c r="Q26" s="27">
        <f>SUM(E26:P26)</f>
        <v>45</v>
      </c>
      <c r="R26" s="14">
        <f t="shared" si="4"/>
        <v>0.13448090371167293</v>
      </c>
      <c r="S26" s="2"/>
    </row>
    <row r="27" spans="2:19" ht="18.75" customHeight="1" x14ac:dyDescent="0.25">
      <c r="B27" s="100"/>
      <c r="C27" s="100"/>
      <c r="D27" s="35" t="s">
        <v>29</v>
      </c>
      <c r="E27" s="27">
        <v>2</v>
      </c>
      <c r="F27" s="27">
        <v>3</v>
      </c>
      <c r="G27" s="27">
        <v>2</v>
      </c>
      <c r="H27" s="27">
        <v>1</v>
      </c>
      <c r="I27" s="27">
        <v>2</v>
      </c>
      <c r="J27" s="27">
        <v>4</v>
      </c>
      <c r="K27" s="27">
        <v>6</v>
      </c>
      <c r="L27" s="27">
        <v>5</v>
      </c>
      <c r="M27" s="27">
        <v>5</v>
      </c>
      <c r="N27" s="27">
        <v>9</v>
      </c>
      <c r="O27" s="27">
        <v>1</v>
      </c>
      <c r="P27" s="27">
        <v>3</v>
      </c>
      <c r="Q27" s="27">
        <f t="shared" si="6"/>
        <v>43</v>
      </c>
      <c r="R27" s="14">
        <f t="shared" si="4"/>
        <v>0.12850397465782082</v>
      </c>
      <c r="S27" s="2"/>
    </row>
    <row r="28" spans="2:19" ht="18.75" customHeight="1" x14ac:dyDescent="0.25">
      <c r="B28" s="100"/>
      <c r="C28" s="100"/>
      <c r="D28" s="35" t="s">
        <v>28</v>
      </c>
      <c r="E28" s="27">
        <v>6</v>
      </c>
      <c r="F28" s="27">
        <v>3</v>
      </c>
      <c r="G28" s="27">
        <v>4</v>
      </c>
      <c r="H28" s="27">
        <v>4</v>
      </c>
      <c r="I28" s="27">
        <v>3</v>
      </c>
      <c r="J28" s="27">
        <v>6</v>
      </c>
      <c r="K28" s="27">
        <v>4</v>
      </c>
      <c r="L28" s="27">
        <v>3</v>
      </c>
      <c r="M28" s="27">
        <v>3</v>
      </c>
      <c r="N28" s="27">
        <v>2</v>
      </c>
      <c r="O28" s="27">
        <v>3</v>
      </c>
      <c r="P28" s="27">
        <v>1</v>
      </c>
      <c r="Q28" s="27">
        <f>SUM(E28:P28)</f>
        <v>42</v>
      </c>
      <c r="R28" s="14">
        <f t="shared" si="4"/>
        <v>0.12551551013089476</v>
      </c>
      <c r="S28" s="2"/>
    </row>
    <row r="29" spans="2:19" ht="18.75" customHeight="1" x14ac:dyDescent="0.25">
      <c r="B29" s="100"/>
      <c r="C29" s="100"/>
      <c r="D29" s="35" t="s">
        <v>38</v>
      </c>
      <c r="E29" s="27">
        <v>5</v>
      </c>
      <c r="F29" s="27">
        <v>0</v>
      </c>
      <c r="G29" s="27">
        <v>4</v>
      </c>
      <c r="H29" s="27">
        <v>5</v>
      </c>
      <c r="I29" s="27">
        <v>0</v>
      </c>
      <c r="J29" s="27">
        <v>4</v>
      </c>
      <c r="K29" s="27">
        <v>0</v>
      </c>
      <c r="L29" s="27">
        <v>1</v>
      </c>
      <c r="M29" s="27">
        <v>6</v>
      </c>
      <c r="N29" s="27">
        <v>6</v>
      </c>
      <c r="O29" s="27">
        <v>5</v>
      </c>
      <c r="P29" s="27">
        <v>3</v>
      </c>
      <c r="Q29" s="27">
        <f t="shared" si="6"/>
        <v>39</v>
      </c>
      <c r="R29" s="14">
        <f t="shared" si="4"/>
        <v>0.11655011655011654</v>
      </c>
      <c r="S29" s="2"/>
    </row>
    <row r="30" spans="2:19" ht="18.75" customHeight="1" x14ac:dyDescent="0.25">
      <c r="B30" s="100"/>
      <c r="C30" s="100"/>
      <c r="D30" s="35" t="s">
        <v>24</v>
      </c>
      <c r="E30" s="27">
        <v>6</v>
      </c>
      <c r="F30" s="27">
        <v>0</v>
      </c>
      <c r="G30" s="27">
        <v>4</v>
      </c>
      <c r="H30" s="27">
        <v>2</v>
      </c>
      <c r="I30" s="27">
        <v>4</v>
      </c>
      <c r="J30" s="27">
        <v>0</v>
      </c>
      <c r="K30" s="27">
        <v>2</v>
      </c>
      <c r="L30" s="27">
        <v>3</v>
      </c>
      <c r="M30" s="27">
        <v>7</v>
      </c>
      <c r="N30" s="27">
        <v>2</v>
      </c>
      <c r="O30" s="27">
        <v>4</v>
      </c>
      <c r="P30" s="27">
        <v>4</v>
      </c>
      <c r="Q30" s="27">
        <f t="shared" ref="Q30:Q35" si="7">SUM(E30:P30)</f>
        <v>38</v>
      </c>
      <c r="R30" s="14">
        <f t="shared" si="4"/>
        <v>0.11356165202319048</v>
      </c>
      <c r="S30" s="2"/>
    </row>
    <row r="31" spans="2:19" ht="18.75" customHeight="1" x14ac:dyDescent="0.25">
      <c r="B31" s="100"/>
      <c r="C31" s="100"/>
      <c r="D31" s="35" t="s">
        <v>27</v>
      </c>
      <c r="E31" s="27">
        <v>7</v>
      </c>
      <c r="F31" s="27">
        <v>9</v>
      </c>
      <c r="G31" s="27">
        <v>2</v>
      </c>
      <c r="H31" s="27">
        <v>0</v>
      </c>
      <c r="I31" s="27">
        <v>2</v>
      </c>
      <c r="J31" s="27">
        <v>6</v>
      </c>
      <c r="K31" s="27">
        <v>2</v>
      </c>
      <c r="L31" s="27">
        <v>1</v>
      </c>
      <c r="M31" s="27">
        <v>1</v>
      </c>
      <c r="N31" s="27">
        <v>3</v>
      </c>
      <c r="O31" s="27">
        <v>1</v>
      </c>
      <c r="P31" s="27">
        <v>2</v>
      </c>
      <c r="Q31" s="27">
        <f t="shared" si="7"/>
        <v>36</v>
      </c>
      <c r="R31" s="14">
        <f t="shared" si="4"/>
        <v>0.10758472296933834</v>
      </c>
      <c r="S31" s="2"/>
    </row>
    <row r="32" spans="2:19" ht="18.75" customHeight="1" x14ac:dyDescent="0.25">
      <c r="B32" s="100"/>
      <c r="C32" s="100"/>
      <c r="D32" s="35" t="s">
        <v>22</v>
      </c>
      <c r="E32" s="27">
        <v>0</v>
      </c>
      <c r="F32" s="27">
        <v>3</v>
      </c>
      <c r="G32" s="27">
        <v>1</v>
      </c>
      <c r="H32" s="27">
        <v>2</v>
      </c>
      <c r="I32" s="27">
        <v>8</v>
      </c>
      <c r="J32" s="27">
        <v>3</v>
      </c>
      <c r="K32" s="27">
        <v>1</v>
      </c>
      <c r="L32" s="27">
        <v>2</v>
      </c>
      <c r="M32" s="27">
        <v>4</v>
      </c>
      <c r="N32" s="27">
        <v>2</v>
      </c>
      <c r="O32" s="27">
        <v>3</v>
      </c>
      <c r="P32" s="27">
        <v>1</v>
      </c>
      <c r="Q32" s="27">
        <f t="shared" si="7"/>
        <v>30</v>
      </c>
      <c r="R32" s="14">
        <f t="shared" si="4"/>
        <v>8.9653935807781956E-2</v>
      </c>
      <c r="S32" s="2"/>
    </row>
    <row r="33" spans="2:33" ht="18.75" customHeight="1" x14ac:dyDescent="0.25">
      <c r="B33" s="100"/>
      <c r="C33" s="100"/>
      <c r="D33" s="35" t="s">
        <v>32</v>
      </c>
      <c r="E33" s="82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</v>
      </c>
      <c r="K33" s="27">
        <v>1</v>
      </c>
      <c r="L33" s="27">
        <v>4</v>
      </c>
      <c r="M33" s="27">
        <v>9</v>
      </c>
      <c r="N33" s="27">
        <v>2</v>
      </c>
      <c r="O33" s="27">
        <v>0</v>
      </c>
      <c r="P33" s="27">
        <v>1</v>
      </c>
      <c r="Q33" s="27">
        <f t="shared" si="7"/>
        <v>18</v>
      </c>
      <c r="R33" s="14">
        <f t="shared" si="4"/>
        <v>5.379236148466917E-2</v>
      </c>
      <c r="S33" s="2"/>
    </row>
    <row r="34" spans="2:33" ht="18.75" customHeight="1" x14ac:dyDescent="0.25">
      <c r="B34" s="100"/>
      <c r="C34" s="100"/>
      <c r="D34" s="35" t="s">
        <v>40</v>
      </c>
      <c r="E34" s="82">
        <v>0</v>
      </c>
      <c r="F34" s="27">
        <v>0</v>
      </c>
      <c r="G34" s="27">
        <v>0</v>
      </c>
      <c r="H34" s="27">
        <v>0</v>
      </c>
      <c r="I34" s="27">
        <v>1</v>
      </c>
      <c r="J34" s="27">
        <v>0</v>
      </c>
      <c r="K34" s="27">
        <v>0</v>
      </c>
      <c r="L34" s="27">
        <v>0</v>
      </c>
      <c r="M34" s="27">
        <v>2</v>
      </c>
      <c r="N34" s="27">
        <v>2</v>
      </c>
      <c r="O34" s="27">
        <v>1</v>
      </c>
      <c r="P34" s="27">
        <v>2</v>
      </c>
      <c r="Q34" s="27">
        <f t="shared" si="7"/>
        <v>8</v>
      </c>
      <c r="R34" s="14">
        <f t="shared" si="4"/>
        <v>2.3907716215408523E-2</v>
      </c>
      <c r="S34" s="2"/>
    </row>
    <row r="35" spans="2:33" ht="18.75" customHeight="1" x14ac:dyDescent="0.25">
      <c r="B35" s="100"/>
      <c r="C35" s="100"/>
      <c r="D35" s="35" t="s">
        <v>35</v>
      </c>
      <c r="E35" s="27">
        <v>2</v>
      </c>
      <c r="F35" s="27">
        <v>1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1</v>
      </c>
      <c r="M35" s="27">
        <v>0</v>
      </c>
      <c r="N35" s="27">
        <v>0</v>
      </c>
      <c r="O35" s="27">
        <v>1</v>
      </c>
      <c r="P35" s="27">
        <v>0</v>
      </c>
      <c r="Q35" s="27">
        <f t="shared" si="7"/>
        <v>5</v>
      </c>
      <c r="R35" s="14">
        <f t="shared" si="4"/>
        <v>1.4942322634630328E-2</v>
      </c>
      <c r="S35" s="2"/>
    </row>
    <row r="36" spans="2:33" ht="18.75" customHeight="1" x14ac:dyDescent="0.25">
      <c r="B36" s="100"/>
      <c r="C36" s="100"/>
      <c r="D36" s="35" t="s">
        <v>36</v>
      </c>
      <c r="E36" s="27">
        <v>0</v>
      </c>
      <c r="F36" s="27">
        <v>0</v>
      </c>
      <c r="G36" s="27">
        <v>0</v>
      </c>
      <c r="H36" s="27">
        <v>1</v>
      </c>
      <c r="I36" s="27">
        <v>0</v>
      </c>
      <c r="J36" s="27">
        <v>1</v>
      </c>
      <c r="K36" s="27">
        <v>0</v>
      </c>
      <c r="L36" s="27">
        <v>1</v>
      </c>
      <c r="M36" s="27">
        <v>0</v>
      </c>
      <c r="N36" s="27">
        <v>0</v>
      </c>
      <c r="O36" s="27">
        <v>0</v>
      </c>
      <c r="P36" s="27">
        <v>1</v>
      </c>
      <c r="Q36" s="27">
        <f t="shared" si="6"/>
        <v>4</v>
      </c>
      <c r="R36" s="14">
        <f t="shared" si="4"/>
        <v>1.1953858107704262E-2</v>
      </c>
      <c r="S36" s="2"/>
    </row>
    <row r="37" spans="2:33" ht="18.75" customHeight="1" x14ac:dyDescent="0.25">
      <c r="B37" s="100"/>
      <c r="C37" s="100"/>
      <c r="D37" s="35" t="s">
        <v>37</v>
      </c>
      <c r="E37" s="27">
        <v>0</v>
      </c>
      <c r="F37" s="27">
        <v>1</v>
      </c>
      <c r="G37" s="27">
        <v>0</v>
      </c>
      <c r="H37" s="27">
        <v>1</v>
      </c>
      <c r="I37" s="27">
        <v>0</v>
      </c>
      <c r="J37" s="27">
        <v>1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f>SUM(E37:P37)</f>
        <v>3</v>
      </c>
      <c r="R37" s="14">
        <f t="shared" si="4"/>
        <v>8.9653935807781967E-3</v>
      </c>
      <c r="S37" s="2"/>
    </row>
    <row r="38" spans="2:33" ht="18.75" customHeight="1" x14ac:dyDescent="0.25">
      <c r="B38" s="101"/>
      <c r="C38" s="101"/>
      <c r="D38" s="53" t="s">
        <v>65</v>
      </c>
      <c r="E38" s="32">
        <f t="shared" ref="E38:P38" si="8">SUM(E14:E37)</f>
        <v>144</v>
      </c>
      <c r="F38" s="32">
        <f t="shared" si="8"/>
        <v>121</v>
      </c>
      <c r="G38" s="32">
        <f t="shared" si="8"/>
        <v>178</v>
      </c>
      <c r="H38" s="32">
        <f t="shared" si="8"/>
        <v>77</v>
      </c>
      <c r="I38" s="32">
        <f t="shared" si="8"/>
        <v>127</v>
      </c>
      <c r="J38" s="32">
        <f t="shared" si="8"/>
        <v>153</v>
      </c>
      <c r="K38" s="32">
        <f t="shared" si="8"/>
        <v>169</v>
      </c>
      <c r="L38" s="32">
        <f t="shared" si="8"/>
        <v>144</v>
      </c>
      <c r="M38" s="32">
        <f t="shared" si="8"/>
        <v>163</v>
      </c>
      <c r="N38" s="32">
        <f t="shared" si="8"/>
        <v>173</v>
      </c>
      <c r="O38" s="32">
        <f t="shared" si="8"/>
        <v>193</v>
      </c>
      <c r="P38" s="32">
        <f t="shared" si="8"/>
        <v>244</v>
      </c>
      <c r="Q38" s="74">
        <f>SUM(E38:P38)</f>
        <v>1886</v>
      </c>
      <c r="R38" s="80">
        <f t="shared" si="4"/>
        <v>5.6362440977825594</v>
      </c>
      <c r="S38" s="2"/>
    </row>
    <row r="39" spans="2:33" ht="18.75" customHeight="1" x14ac:dyDescent="0.25">
      <c r="B39" s="102" t="s">
        <v>0</v>
      </c>
      <c r="C39" s="102"/>
      <c r="D39" s="20"/>
      <c r="E39" s="75">
        <f t="shared" ref="E39:Q39" si="9">+E9+E38+E13</f>
        <v>2905</v>
      </c>
      <c r="F39" s="75">
        <f t="shared" si="9"/>
        <v>2241</v>
      </c>
      <c r="G39" s="75">
        <f t="shared" si="9"/>
        <v>3579</v>
      </c>
      <c r="H39" s="75">
        <f t="shared" si="9"/>
        <v>2169</v>
      </c>
      <c r="I39" s="75">
        <f t="shared" si="9"/>
        <v>2823</v>
      </c>
      <c r="J39" s="75">
        <f t="shared" si="9"/>
        <v>2755</v>
      </c>
      <c r="K39" s="75">
        <f t="shared" si="9"/>
        <v>2513</v>
      </c>
      <c r="L39" s="75">
        <f t="shared" si="9"/>
        <v>2623</v>
      </c>
      <c r="M39" s="75">
        <f t="shared" si="9"/>
        <v>3262</v>
      </c>
      <c r="N39" s="75">
        <f t="shared" si="9"/>
        <v>3232</v>
      </c>
      <c r="O39" s="75">
        <f t="shared" si="9"/>
        <v>2406</v>
      </c>
      <c r="P39" s="75">
        <f t="shared" si="9"/>
        <v>2954</v>
      </c>
      <c r="Q39" s="75">
        <f t="shared" si="9"/>
        <v>33462</v>
      </c>
      <c r="R39" s="30">
        <f t="shared" si="4"/>
        <v>100</v>
      </c>
      <c r="S39" s="9"/>
    </row>
    <row r="40" spans="2:33" s="89" customFormat="1" ht="12.75" customHeight="1" x14ac:dyDescent="0.15">
      <c r="B40" s="90" t="s">
        <v>144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</row>
    <row r="41" spans="2:33" s="89" customFormat="1" ht="12.75" customHeight="1" x14ac:dyDescent="0.15">
      <c r="B41" s="90" t="s">
        <v>145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</row>
    <row r="42" spans="2:33" s="89" customFormat="1" ht="12.75" customHeight="1" x14ac:dyDescent="0.15">
      <c r="B42" s="90" t="s">
        <v>147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</row>
    <row r="43" spans="2:33" s="89" customFormat="1" ht="12.75" customHeight="1" x14ac:dyDescent="0.15">
      <c r="B43" s="90" t="s">
        <v>148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</row>
    <row r="44" spans="2:33" s="89" customFormat="1" ht="12.75" customHeight="1" x14ac:dyDescent="0.15">
      <c r="B44" s="90" t="s">
        <v>143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</row>
    <row r="45" spans="2:33" s="89" customFormat="1" ht="12.75" customHeight="1" x14ac:dyDescent="0.15">
      <c r="B45" s="90" t="s">
        <v>105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</row>
    <row r="46" spans="2:33" s="89" customFormat="1" ht="12.75" customHeight="1" x14ac:dyDescent="0.15">
      <c r="B46" s="90" t="s">
        <v>69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</row>
    <row r="47" spans="2:33" s="89" customFormat="1" ht="12.75" customHeight="1" x14ac:dyDescent="0.15">
      <c r="B47" s="90" t="s">
        <v>114</v>
      </c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</row>
    <row r="48" spans="2:33" s="89" customFormat="1" ht="12.75" customHeight="1" x14ac:dyDescent="0.15">
      <c r="B48" s="90" t="s">
        <v>138</v>
      </c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</row>
    <row r="49" spans="2:33" s="92" customFormat="1" ht="12.75" customHeight="1" x14ac:dyDescent="0.15">
      <c r="B49" s="90" t="s">
        <v>139</v>
      </c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</row>
    <row r="50" spans="2:33" ht="15" customHeight="1" x14ac:dyDescent="0.25"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</row>
    <row r="51" spans="2:33" ht="15" customHeight="1" x14ac:dyDescent="0.25"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</row>
    <row r="52" spans="2:33" ht="15" customHeight="1" x14ac:dyDescent="0.25"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2:33" ht="15" customHeight="1" x14ac:dyDescent="0.25"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</row>
    <row r="54" spans="2:33" ht="15" customHeight="1" x14ac:dyDescent="0.25"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</row>
    <row r="55" spans="2:33" ht="15" customHeight="1" x14ac:dyDescent="0.25"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</row>
    <row r="56" spans="2:33" ht="15" customHeight="1" x14ac:dyDescent="0.25"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</row>
    <row r="57" spans="2:33" ht="15" customHeight="1" x14ac:dyDescent="0.25"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</row>
    <row r="58" spans="2:33" ht="15" customHeight="1" x14ac:dyDescent="0.25"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</row>
    <row r="59" spans="2:33" ht="15" customHeight="1" x14ac:dyDescent="0.25"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</row>
    <row r="60" spans="2:33" ht="15" customHeight="1" x14ac:dyDescent="0.25"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</row>
    <row r="61" spans="2:33" ht="15" customHeight="1" x14ac:dyDescent="0.25"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</row>
    <row r="62" spans="2:33" ht="15" customHeight="1" x14ac:dyDescent="0.25"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</row>
    <row r="63" spans="2:33" ht="15" customHeight="1" x14ac:dyDescent="0.25"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</row>
    <row r="64" spans="2:33" ht="15" customHeight="1" x14ac:dyDescent="0.25"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</row>
    <row r="65" spans="5:17" ht="15" customHeight="1" x14ac:dyDescent="0.25"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</row>
    <row r="66" spans="5:17" ht="15" customHeight="1" x14ac:dyDescent="0.25"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</row>
    <row r="67" spans="5:17" ht="15" customHeight="1" x14ac:dyDescent="0.25"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</row>
    <row r="68" spans="5:17" ht="15" customHeight="1" x14ac:dyDescent="0.25"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</row>
    <row r="69" spans="5:17" ht="15" customHeight="1" x14ac:dyDescent="0.25"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</row>
    <row r="70" spans="5:17" ht="15" customHeight="1" x14ac:dyDescent="0.25"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</row>
    <row r="71" spans="5:17" ht="15" customHeight="1" x14ac:dyDescent="0.25"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</row>
    <row r="72" spans="5:17" ht="15" customHeight="1" x14ac:dyDescent="0.25"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</row>
    <row r="73" spans="5:17" ht="15" customHeight="1" x14ac:dyDescent="0.25"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</row>
    <row r="74" spans="5:17" ht="15" customHeight="1" x14ac:dyDescent="0.25"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</row>
    <row r="75" spans="5:17" ht="15" customHeight="1" x14ac:dyDescent="0.25"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</row>
    <row r="76" spans="5:17" ht="15" customHeight="1" x14ac:dyDescent="0.25"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</row>
    <row r="77" spans="5:17" ht="15" customHeight="1" x14ac:dyDescent="0.25"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</row>
    <row r="78" spans="5:17" ht="15" customHeight="1" x14ac:dyDescent="0.25"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</row>
    <row r="79" spans="5:17" ht="15" customHeight="1" x14ac:dyDescent="0.25"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</row>
    <row r="80" spans="5:17" ht="15" customHeight="1" x14ac:dyDescent="0.25"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</row>
    <row r="81" spans="5:17" ht="15" customHeight="1" x14ac:dyDescent="0.25"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</row>
    <row r="82" spans="5:17" ht="15" customHeight="1" x14ac:dyDescent="0.25"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</row>
    <row r="83" spans="5:17" ht="15" customHeight="1" x14ac:dyDescent="0.25"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</row>
    <row r="84" spans="5:17" ht="15" customHeight="1" x14ac:dyDescent="0.25"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</row>
    <row r="85" spans="5:17" ht="15" customHeight="1" x14ac:dyDescent="0.25"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</row>
    <row r="86" spans="5:17" ht="15" customHeight="1" x14ac:dyDescent="0.25"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</row>
    <row r="87" spans="5:17" ht="15" customHeight="1" x14ac:dyDescent="0.25"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</row>
    <row r="88" spans="5:17" ht="15" customHeight="1" x14ac:dyDescent="0.25"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</row>
    <row r="89" spans="5:17" ht="15" customHeight="1" x14ac:dyDescent="0.25"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</row>
    <row r="90" spans="5:17" ht="15" customHeight="1" x14ac:dyDescent="0.25"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</row>
    <row r="91" spans="5:17" ht="15" customHeight="1" x14ac:dyDescent="0.25"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</row>
    <row r="92" spans="5:17" ht="15" customHeight="1" x14ac:dyDescent="0.25"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</row>
    <row r="93" spans="5:17" ht="15" customHeight="1" x14ac:dyDescent="0.25"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</row>
    <row r="94" spans="5:17" ht="15" customHeight="1" x14ac:dyDescent="0.25"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</row>
    <row r="95" spans="5:17" ht="15" customHeight="1" x14ac:dyDescent="0.25"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</row>
    <row r="96" spans="5:17" ht="15" customHeight="1" x14ac:dyDescent="0.25"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</row>
    <row r="97" spans="5:17" ht="15" customHeight="1" x14ac:dyDescent="0.25"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</row>
    <row r="98" spans="5:17" ht="15" customHeight="1" x14ac:dyDescent="0.25"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</row>
    <row r="99" spans="5:17" ht="15" customHeight="1" x14ac:dyDescent="0.25"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</row>
  </sheetData>
  <sortState xmlns:xlrd2="http://schemas.microsoft.com/office/spreadsheetml/2017/richdata2" ref="D15:Q17">
    <sortCondition descending="1" ref="Q15:Q17"/>
    <sortCondition ref="D15:D17"/>
  </sortState>
  <mergeCells count="8">
    <mergeCell ref="B39:C39"/>
    <mergeCell ref="C4:D4"/>
    <mergeCell ref="B10:B13"/>
    <mergeCell ref="C10:C13"/>
    <mergeCell ref="B14:B38"/>
    <mergeCell ref="C14:C38"/>
    <mergeCell ref="C5:C9"/>
    <mergeCell ref="B5:B9"/>
  </mergeCells>
  <hyperlinks>
    <hyperlink ref="A1" location="índice!A1" display="volver" xr:uid="{00000000-0004-0000-0C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H38"/>
  <sheetViews>
    <sheetView showGridLines="0" zoomScale="85" zoomScaleNormal="85" workbookViewId="0">
      <selection activeCell="D42" sqref="D42"/>
    </sheetView>
  </sheetViews>
  <sheetFormatPr baseColWidth="10" defaultRowHeight="15" customHeight="1" x14ac:dyDescent="0.25"/>
  <cols>
    <col min="1" max="1" width="5.42578125" style="86" customWidth="1"/>
    <col min="2" max="2" width="6.7109375" customWidth="1"/>
    <col min="3" max="3" width="31.28515625" customWidth="1"/>
    <col min="4" max="4" width="10.140625" bestFit="1" customWidth="1"/>
    <col min="5" max="5" width="10.28515625" bestFit="1" customWidth="1"/>
    <col min="6" max="6" width="10.140625" bestFit="1" customWidth="1"/>
    <col min="7" max="7" width="9.85546875" bestFit="1" customWidth="1"/>
    <col min="8" max="9" width="10.85546875" bestFit="1" customWidth="1"/>
    <col min="10" max="10" width="14.42578125" customWidth="1"/>
    <col min="11" max="11" width="13" customWidth="1"/>
    <col min="12" max="12" width="11.28515625" bestFit="1" customWidth="1"/>
    <col min="13" max="13" width="15.5703125" customWidth="1"/>
    <col min="14" max="14" width="14.140625" customWidth="1"/>
    <col min="15" max="15" width="16.42578125" customWidth="1"/>
    <col min="16" max="16" width="12.42578125" customWidth="1"/>
    <col min="17" max="18" width="7.7109375" customWidth="1"/>
    <col min="19" max="19" width="11.42578125" customWidth="1"/>
  </cols>
  <sheetData>
    <row r="1" spans="1:164" s="2" customFormat="1" ht="15.95" customHeight="1" x14ac:dyDescent="0.25">
      <c r="A1" s="84" t="s">
        <v>2</v>
      </c>
      <c r="C1" s="3"/>
    </row>
    <row r="2" spans="1:164" s="2" customFormat="1" ht="15.95" customHeight="1" x14ac:dyDescent="0.25">
      <c r="A2" s="85"/>
      <c r="B2" s="10" t="s">
        <v>135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64" s="2" customFormat="1" ht="15.95" customHeight="1" x14ac:dyDescent="0.25">
      <c r="A3" s="85"/>
      <c r="B3" s="1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64" s="2" customFormat="1" ht="18.75" customHeight="1" x14ac:dyDescent="0.25">
      <c r="A4" s="85"/>
      <c r="B4" s="99" t="s">
        <v>4</v>
      </c>
      <c r="C4" s="99" t="s">
        <v>8</v>
      </c>
      <c r="D4" s="104" t="s">
        <v>50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6" t="s">
        <v>0</v>
      </c>
      <c r="R4" s="106" t="s">
        <v>1</v>
      </c>
    </row>
    <row r="5" spans="1:164" s="7" customFormat="1" ht="42.75" customHeight="1" x14ac:dyDescent="0.25">
      <c r="A5" s="85"/>
      <c r="B5" s="99"/>
      <c r="C5" s="99"/>
      <c r="D5" s="36" t="s">
        <v>10</v>
      </c>
      <c r="E5" s="36" t="s">
        <v>6</v>
      </c>
      <c r="F5" s="36" t="s">
        <v>11</v>
      </c>
      <c r="G5" s="36" t="s">
        <v>15</v>
      </c>
      <c r="H5" s="36" t="s">
        <v>13</v>
      </c>
      <c r="I5" s="36" t="s">
        <v>12</v>
      </c>
      <c r="J5" s="36" t="s">
        <v>14</v>
      </c>
      <c r="K5" s="36" t="s">
        <v>16</v>
      </c>
      <c r="L5" s="36" t="s">
        <v>63</v>
      </c>
      <c r="M5" s="36" t="s">
        <v>99</v>
      </c>
      <c r="N5" s="36" t="s">
        <v>113</v>
      </c>
      <c r="O5" s="36" t="s">
        <v>94</v>
      </c>
      <c r="P5" s="36" t="s">
        <v>106</v>
      </c>
      <c r="Q5" s="106"/>
      <c r="R5" s="106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</row>
    <row r="6" spans="1:164" s="2" customFormat="1" ht="18.75" customHeight="1" x14ac:dyDescent="0.25">
      <c r="A6" s="85"/>
      <c r="B6" s="41">
        <v>5</v>
      </c>
      <c r="C6" s="72" t="s">
        <v>92</v>
      </c>
      <c r="D6" s="26">
        <v>2590</v>
      </c>
      <c r="E6" s="26">
        <v>464</v>
      </c>
      <c r="F6" s="26">
        <v>0</v>
      </c>
      <c r="G6" s="26">
        <v>6</v>
      </c>
      <c r="H6" s="26">
        <v>10</v>
      </c>
      <c r="I6" s="26">
        <v>12</v>
      </c>
      <c r="J6" s="26">
        <v>0</v>
      </c>
      <c r="K6" s="26">
        <v>1</v>
      </c>
      <c r="L6" s="26">
        <v>2</v>
      </c>
      <c r="M6" s="26">
        <v>0</v>
      </c>
      <c r="N6" s="26">
        <v>0</v>
      </c>
      <c r="O6" s="26">
        <v>0</v>
      </c>
      <c r="P6" s="26">
        <v>0</v>
      </c>
      <c r="Q6" s="26">
        <f t="shared" ref="Q6:Q19" si="0">SUM(D6:P6)</f>
        <v>3085</v>
      </c>
      <c r="R6" s="16">
        <f t="shared" ref="R6:R19" si="1">+Q6/$Q$20*100</f>
        <v>9.2194130655669113</v>
      </c>
    </row>
    <row r="7" spans="1:164" s="2" customFormat="1" ht="25.5" x14ac:dyDescent="0.25">
      <c r="A7" s="85"/>
      <c r="B7" s="41">
        <v>41</v>
      </c>
      <c r="C7" s="62" t="s">
        <v>60</v>
      </c>
      <c r="D7" s="26">
        <v>0</v>
      </c>
      <c r="E7" s="26">
        <v>635</v>
      </c>
      <c r="F7" s="26">
        <v>2067</v>
      </c>
      <c r="G7" s="26">
        <v>48</v>
      </c>
      <c r="H7" s="26">
        <v>18</v>
      </c>
      <c r="I7" s="26">
        <v>6</v>
      </c>
      <c r="J7" s="26">
        <v>0</v>
      </c>
      <c r="K7" s="26">
        <v>2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f t="shared" si="0"/>
        <v>2776</v>
      </c>
      <c r="R7" s="16">
        <f t="shared" si="1"/>
        <v>8.295977526746757</v>
      </c>
    </row>
    <row r="8" spans="1:164" s="2" customFormat="1" ht="25.5" x14ac:dyDescent="0.25">
      <c r="A8" s="85"/>
      <c r="B8" s="41">
        <v>35</v>
      </c>
      <c r="C8" s="62" t="s">
        <v>42</v>
      </c>
      <c r="D8" s="26">
        <v>0</v>
      </c>
      <c r="E8" s="26">
        <v>874</v>
      </c>
      <c r="F8" s="26">
        <v>1502</v>
      </c>
      <c r="G8" s="26">
        <v>57</v>
      </c>
      <c r="H8" s="26">
        <v>27</v>
      </c>
      <c r="I8" s="26">
        <v>9</v>
      </c>
      <c r="J8" s="26">
        <v>0</v>
      </c>
      <c r="K8" s="26">
        <v>1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f t="shared" si="0"/>
        <v>2470</v>
      </c>
      <c r="R8" s="16">
        <f t="shared" si="1"/>
        <v>7.3815073815073813</v>
      </c>
    </row>
    <row r="9" spans="1:164" ht="18.75" customHeight="1" x14ac:dyDescent="0.25">
      <c r="B9" s="41">
        <v>25</v>
      </c>
      <c r="C9" s="62" t="s">
        <v>41</v>
      </c>
      <c r="D9" s="26">
        <v>1810</v>
      </c>
      <c r="E9" s="26">
        <v>237</v>
      </c>
      <c r="F9" s="26">
        <v>0</v>
      </c>
      <c r="G9" s="26">
        <v>39</v>
      </c>
      <c r="H9" s="26">
        <v>11</v>
      </c>
      <c r="I9" s="26">
        <v>12</v>
      </c>
      <c r="J9" s="26">
        <v>0</v>
      </c>
      <c r="K9" s="26">
        <v>2</v>
      </c>
      <c r="L9" s="26">
        <v>1</v>
      </c>
      <c r="M9" s="26">
        <v>0</v>
      </c>
      <c r="N9" s="26">
        <v>0</v>
      </c>
      <c r="O9" s="26">
        <v>0</v>
      </c>
      <c r="P9" s="26">
        <v>0</v>
      </c>
      <c r="Q9" s="26">
        <f t="shared" si="0"/>
        <v>2112</v>
      </c>
      <c r="R9" s="16">
        <f t="shared" si="1"/>
        <v>6.3116370808678504</v>
      </c>
      <c r="S9" s="2"/>
    </row>
    <row r="10" spans="1:164" s="2" customFormat="1" ht="25.5" x14ac:dyDescent="0.25">
      <c r="A10" s="85"/>
      <c r="B10" s="41">
        <v>9</v>
      </c>
      <c r="C10" s="62" t="s">
        <v>43</v>
      </c>
      <c r="D10" s="26">
        <v>1038</v>
      </c>
      <c r="E10" s="26">
        <v>778</v>
      </c>
      <c r="F10" s="26">
        <v>0</v>
      </c>
      <c r="G10" s="26">
        <v>2</v>
      </c>
      <c r="H10" s="26">
        <v>6</v>
      </c>
      <c r="I10" s="26">
        <v>9</v>
      </c>
      <c r="J10" s="26">
        <v>0</v>
      </c>
      <c r="K10" s="26">
        <v>0</v>
      </c>
      <c r="L10" s="26">
        <v>1</v>
      </c>
      <c r="M10" s="26">
        <v>0</v>
      </c>
      <c r="N10" s="26">
        <v>0</v>
      </c>
      <c r="O10" s="26">
        <v>0</v>
      </c>
      <c r="P10" s="26">
        <v>0</v>
      </c>
      <c r="Q10" s="26">
        <f t="shared" si="0"/>
        <v>1834</v>
      </c>
      <c r="R10" s="16">
        <f t="shared" si="1"/>
        <v>5.4808439423824042</v>
      </c>
    </row>
    <row r="11" spans="1:164" ht="25.5" x14ac:dyDescent="0.25">
      <c r="B11" s="41">
        <v>30</v>
      </c>
      <c r="C11" s="62" t="s">
        <v>108</v>
      </c>
      <c r="D11" s="26">
        <v>1346</v>
      </c>
      <c r="E11" s="26">
        <v>241</v>
      </c>
      <c r="F11" s="26">
        <v>0</v>
      </c>
      <c r="G11" s="26">
        <v>147</v>
      </c>
      <c r="H11" s="26">
        <v>23</v>
      </c>
      <c r="I11" s="26">
        <v>5</v>
      </c>
      <c r="J11" s="26">
        <v>5</v>
      </c>
      <c r="K11" s="26">
        <v>2</v>
      </c>
      <c r="L11" s="26">
        <v>2</v>
      </c>
      <c r="M11" s="26">
        <v>0</v>
      </c>
      <c r="N11" s="26">
        <v>2</v>
      </c>
      <c r="O11" s="26">
        <v>1</v>
      </c>
      <c r="P11" s="26">
        <v>0</v>
      </c>
      <c r="Q11" s="26">
        <f t="shared" si="0"/>
        <v>1774</v>
      </c>
      <c r="R11" s="16">
        <f t="shared" si="1"/>
        <v>5.30153607076684</v>
      </c>
      <c r="S11" s="2"/>
    </row>
    <row r="12" spans="1:164" ht="18.75" customHeight="1" x14ac:dyDescent="0.25">
      <c r="B12" s="41">
        <v>43</v>
      </c>
      <c r="C12" s="62" t="s">
        <v>61</v>
      </c>
      <c r="D12" s="26">
        <v>0</v>
      </c>
      <c r="E12" s="26">
        <v>161</v>
      </c>
      <c r="F12" s="26">
        <v>1251</v>
      </c>
      <c r="G12" s="26">
        <v>51</v>
      </c>
      <c r="H12" s="26">
        <v>7</v>
      </c>
      <c r="I12" s="26">
        <v>12</v>
      </c>
      <c r="J12" s="26">
        <v>0</v>
      </c>
      <c r="K12" s="26">
        <v>4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f t="shared" si="0"/>
        <v>1486</v>
      </c>
      <c r="R12" s="16">
        <f t="shared" si="1"/>
        <v>4.4408582870121327</v>
      </c>
      <c r="S12" s="2"/>
    </row>
    <row r="13" spans="1:164" ht="38.25" x14ac:dyDescent="0.25">
      <c r="B13" s="41">
        <v>42</v>
      </c>
      <c r="C13" s="62" t="s">
        <v>49</v>
      </c>
      <c r="D13" s="26">
        <v>0</v>
      </c>
      <c r="E13" s="26">
        <v>661</v>
      </c>
      <c r="F13" s="26">
        <v>601</v>
      </c>
      <c r="G13" s="26">
        <v>5</v>
      </c>
      <c r="H13" s="26">
        <v>6</v>
      </c>
      <c r="I13" s="26">
        <v>6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f t="shared" si="0"/>
        <v>1279</v>
      </c>
      <c r="R13" s="16">
        <f t="shared" si="1"/>
        <v>3.8222461299384376</v>
      </c>
      <c r="S13" s="2"/>
    </row>
    <row r="14" spans="1:164" ht="29.25" customHeight="1" x14ac:dyDescent="0.25">
      <c r="B14" s="41">
        <v>36</v>
      </c>
      <c r="C14" s="62" t="s">
        <v>56</v>
      </c>
      <c r="D14" s="26">
        <v>0</v>
      </c>
      <c r="E14" s="26">
        <v>330</v>
      </c>
      <c r="F14" s="26">
        <v>772</v>
      </c>
      <c r="G14" s="26">
        <v>3</v>
      </c>
      <c r="H14" s="26">
        <v>24</v>
      </c>
      <c r="I14" s="26">
        <v>3</v>
      </c>
      <c r="J14" s="26">
        <v>0</v>
      </c>
      <c r="K14" s="26">
        <v>0</v>
      </c>
      <c r="L14" s="26">
        <v>1</v>
      </c>
      <c r="M14" s="26">
        <v>0</v>
      </c>
      <c r="N14" s="26">
        <v>0</v>
      </c>
      <c r="O14" s="26">
        <v>0</v>
      </c>
      <c r="P14" s="26">
        <v>0</v>
      </c>
      <c r="Q14" s="26">
        <f t="shared" si="0"/>
        <v>1133</v>
      </c>
      <c r="R14" s="16">
        <f t="shared" si="1"/>
        <v>3.3859303090072319</v>
      </c>
      <c r="S14" s="2"/>
    </row>
    <row r="15" spans="1:164" ht="25.5" x14ac:dyDescent="0.25">
      <c r="B15" s="41">
        <v>44</v>
      </c>
      <c r="C15" s="62" t="s">
        <v>62</v>
      </c>
      <c r="D15" s="26">
        <v>0</v>
      </c>
      <c r="E15" s="26">
        <v>144</v>
      </c>
      <c r="F15" s="26">
        <v>857</v>
      </c>
      <c r="G15" s="26">
        <v>30</v>
      </c>
      <c r="H15" s="26">
        <v>14</v>
      </c>
      <c r="I15" s="26">
        <v>5</v>
      </c>
      <c r="J15" s="26">
        <v>0</v>
      </c>
      <c r="K15" s="26">
        <v>2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f t="shared" si="0"/>
        <v>1052</v>
      </c>
      <c r="R15" s="16">
        <f t="shared" si="1"/>
        <v>3.1438646823262211</v>
      </c>
      <c r="S15" s="2"/>
    </row>
    <row r="16" spans="1:164" ht="18.75" customHeight="1" x14ac:dyDescent="0.25">
      <c r="B16" s="41">
        <v>29</v>
      </c>
      <c r="C16" s="62" t="s">
        <v>45</v>
      </c>
      <c r="D16" s="26">
        <v>652</v>
      </c>
      <c r="E16" s="26">
        <v>203</v>
      </c>
      <c r="F16" s="26">
        <v>0</v>
      </c>
      <c r="G16" s="26">
        <v>121</v>
      </c>
      <c r="H16" s="26">
        <v>25</v>
      </c>
      <c r="I16" s="26">
        <v>2</v>
      </c>
      <c r="J16" s="26">
        <v>0</v>
      </c>
      <c r="K16" s="26">
        <v>1</v>
      </c>
      <c r="L16" s="26">
        <v>1</v>
      </c>
      <c r="M16" s="26">
        <v>1</v>
      </c>
      <c r="N16" s="26">
        <v>2</v>
      </c>
      <c r="O16" s="26">
        <v>0</v>
      </c>
      <c r="P16" s="26">
        <v>0</v>
      </c>
      <c r="Q16" s="26">
        <f t="shared" si="0"/>
        <v>1008</v>
      </c>
      <c r="R16" s="16">
        <f t="shared" si="1"/>
        <v>3.0123722431414741</v>
      </c>
      <c r="S16" s="2"/>
    </row>
    <row r="17" spans="2:33" ht="25.5" x14ac:dyDescent="0.25">
      <c r="B17" s="41">
        <v>3</v>
      </c>
      <c r="C17" s="62" t="s">
        <v>44</v>
      </c>
      <c r="D17" s="26">
        <v>737</v>
      </c>
      <c r="E17" s="26">
        <v>219</v>
      </c>
      <c r="F17" s="26">
        <v>0</v>
      </c>
      <c r="G17" s="26">
        <v>5</v>
      </c>
      <c r="H17" s="26">
        <v>5</v>
      </c>
      <c r="I17" s="26">
        <v>5</v>
      </c>
      <c r="J17" s="26">
        <v>0</v>
      </c>
      <c r="K17" s="26">
        <v>0</v>
      </c>
      <c r="L17" s="26">
        <v>2</v>
      </c>
      <c r="M17" s="26">
        <v>0</v>
      </c>
      <c r="N17" s="26">
        <v>0</v>
      </c>
      <c r="O17" s="26">
        <v>0</v>
      </c>
      <c r="P17" s="26">
        <v>0</v>
      </c>
      <c r="Q17" s="26">
        <f t="shared" si="0"/>
        <v>973</v>
      </c>
      <c r="R17" s="16">
        <f t="shared" si="1"/>
        <v>2.9077759846990614</v>
      </c>
      <c r="S17" s="2"/>
    </row>
    <row r="18" spans="2:33" ht="18.75" customHeight="1" x14ac:dyDescent="0.25">
      <c r="B18" s="41">
        <v>1</v>
      </c>
      <c r="C18" s="62" t="s">
        <v>46</v>
      </c>
      <c r="D18" s="26">
        <v>615</v>
      </c>
      <c r="E18" s="26">
        <v>306</v>
      </c>
      <c r="F18" s="26">
        <v>0</v>
      </c>
      <c r="G18" s="26">
        <v>7</v>
      </c>
      <c r="H18" s="26">
        <v>4</v>
      </c>
      <c r="I18" s="26">
        <v>4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f t="shared" si="0"/>
        <v>936</v>
      </c>
      <c r="R18" s="16">
        <f t="shared" si="1"/>
        <v>2.7972027972027971</v>
      </c>
      <c r="S18" s="2"/>
    </row>
    <row r="19" spans="2:33" ht="18.75" customHeight="1" x14ac:dyDescent="0.25">
      <c r="B19" s="2"/>
      <c r="C19" s="3" t="s">
        <v>30</v>
      </c>
      <c r="D19" s="26">
        <v>5878</v>
      </c>
      <c r="E19" s="26">
        <v>3355</v>
      </c>
      <c r="F19" s="26">
        <v>1374</v>
      </c>
      <c r="G19" s="26">
        <v>693</v>
      </c>
      <c r="H19" s="51">
        <v>95</v>
      </c>
      <c r="I19" s="26">
        <v>70</v>
      </c>
      <c r="J19" s="26">
        <v>26</v>
      </c>
      <c r="K19" s="26">
        <v>13</v>
      </c>
      <c r="L19" s="27">
        <v>13</v>
      </c>
      <c r="M19" s="27">
        <v>15</v>
      </c>
      <c r="N19" s="27">
        <v>8</v>
      </c>
      <c r="O19" s="27">
        <v>3</v>
      </c>
      <c r="P19" s="26">
        <v>1</v>
      </c>
      <c r="Q19" s="26">
        <f t="shared" si="0"/>
        <v>11544</v>
      </c>
      <c r="R19" s="16">
        <f t="shared" si="1"/>
        <v>34.498834498834498</v>
      </c>
    </row>
    <row r="20" spans="2:33" ht="18.75" customHeight="1" x14ac:dyDescent="0.25">
      <c r="B20" s="22" t="s">
        <v>0</v>
      </c>
      <c r="C20" s="22"/>
      <c r="D20" s="17">
        <f t="shared" ref="D20:R20" si="2">SUM(D6:D19)</f>
        <v>14666</v>
      </c>
      <c r="E20" s="17">
        <f t="shared" si="2"/>
        <v>8608</v>
      </c>
      <c r="F20" s="17">
        <f t="shared" si="2"/>
        <v>8424</v>
      </c>
      <c r="G20" s="17">
        <f t="shared" si="2"/>
        <v>1214</v>
      </c>
      <c r="H20" s="17">
        <f t="shared" si="2"/>
        <v>275</v>
      </c>
      <c r="I20" s="17">
        <f t="shared" si="2"/>
        <v>160</v>
      </c>
      <c r="J20" s="17">
        <f t="shared" si="2"/>
        <v>31</v>
      </c>
      <c r="K20" s="17">
        <f t="shared" si="2"/>
        <v>28</v>
      </c>
      <c r="L20" s="17">
        <f t="shared" si="2"/>
        <v>23</v>
      </c>
      <c r="M20" s="17">
        <f t="shared" si="2"/>
        <v>16</v>
      </c>
      <c r="N20" s="17">
        <f t="shared" si="2"/>
        <v>12</v>
      </c>
      <c r="O20" s="17">
        <f t="shared" si="2"/>
        <v>4</v>
      </c>
      <c r="P20" s="17">
        <f t="shared" si="2"/>
        <v>1</v>
      </c>
      <c r="Q20" s="17">
        <f t="shared" si="2"/>
        <v>33462</v>
      </c>
      <c r="R20" s="21">
        <f t="shared" si="2"/>
        <v>99.999999999999986</v>
      </c>
    </row>
    <row r="21" spans="2:33" s="89" customFormat="1" ht="12.75" customHeight="1" x14ac:dyDescent="0.15">
      <c r="B21" s="93" t="s">
        <v>102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4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</row>
    <row r="22" spans="2:33" s="89" customFormat="1" ht="12.75" customHeight="1" x14ac:dyDescent="0.15">
      <c r="B22" s="93" t="s">
        <v>57</v>
      </c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4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</row>
    <row r="23" spans="2:33" s="89" customFormat="1" ht="12.75" customHeight="1" x14ac:dyDescent="0.15">
      <c r="B23" s="93" t="s">
        <v>59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4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</row>
    <row r="24" spans="2:33" s="89" customFormat="1" ht="12.75" customHeight="1" x14ac:dyDescent="0.15">
      <c r="B24" s="90" t="s">
        <v>138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</row>
    <row r="25" spans="2:33" s="92" customFormat="1" ht="12.75" customHeight="1" x14ac:dyDescent="0.15">
      <c r="B25" s="90" t="s">
        <v>139</v>
      </c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</row>
    <row r="26" spans="2:33" ht="15" customHeight="1" x14ac:dyDescent="0.25"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</row>
    <row r="27" spans="2:33" ht="15" customHeight="1" x14ac:dyDescent="0.25"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</row>
    <row r="28" spans="2:33" ht="15" customHeight="1" x14ac:dyDescent="0.25"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</row>
    <row r="29" spans="2:33" ht="15" customHeight="1" x14ac:dyDescent="0.25"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</row>
    <row r="30" spans="2:33" ht="15" customHeight="1" x14ac:dyDescent="0.25"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</row>
    <row r="31" spans="2:33" ht="15" customHeight="1" x14ac:dyDescent="0.25"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</row>
    <row r="32" spans="2:33" ht="15" customHeight="1" x14ac:dyDescent="0.25"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</row>
    <row r="33" spans="4:17" ht="15" customHeight="1" x14ac:dyDescent="0.25"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</row>
    <row r="34" spans="4:17" ht="15" customHeight="1" x14ac:dyDescent="0.25"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</row>
    <row r="35" spans="4:17" ht="15" customHeight="1" x14ac:dyDescent="0.25"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4:17" ht="15" customHeight="1" x14ac:dyDescent="0.25"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</row>
    <row r="37" spans="4:17" ht="15" customHeight="1" x14ac:dyDescent="0.25"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</row>
    <row r="38" spans="4:17" ht="15" customHeight="1" x14ac:dyDescent="0.25"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</row>
  </sheetData>
  <mergeCells count="5">
    <mergeCell ref="Q4:Q5"/>
    <mergeCell ref="B4:B5"/>
    <mergeCell ref="C4:C5"/>
    <mergeCell ref="D4:P4"/>
    <mergeCell ref="R4:R5"/>
  </mergeCells>
  <hyperlinks>
    <hyperlink ref="A1" location="índice!A1" display="volver" xr:uid="{00000000-0004-0000-0D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V11"/>
  <sheetViews>
    <sheetView showGridLines="0" zoomScale="85" zoomScaleNormal="85" workbookViewId="0">
      <selection activeCell="D42" sqref="D42"/>
    </sheetView>
  </sheetViews>
  <sheetFormatPr baseColWidth="10" defaultRowHeight="15" customHeight="1" x14ac:dyDescent="0.25"/>
  <cols>
    <col min="1" max="1" width="5.42578125" style="86" customWidth="1"/>
    <col min="2" max="2" width="3.7109375" customWidth="1"/>
    <col min="3" max="3" width="25.5703125" customWidth="1"/>
    <col min="4" max="16" width="6.7109375" customWidth="1"/>
    <col min="17" max="17" width="7.7109375" customWidth="1"/>
  </cols>
  <sheetData>
    <row r="1" spans="1:204" s="2" customFormat="1" ht="15.95" customHeight="1" x14ac:dyDescent="0.25">
      <c r="A1" s="84" t="s">
        <v>2</v>
      </c>
      <c r="C1" s="3"/>
    </row>
    <row r="2" spans="1:204" s="2" customFormat="1" ht="15.95" customHeight="1" x14ac:dyDescent="0.25">
      <c r="A2" s="85"/>
      <c r="B2" s="10" t="s">
        <v>136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04" s="2" customFormat="1" ht="15.95" customHeight="1" x14ac:dyDescent="0.25">
      <c r="A3" s="85"/>
      <c r="C3" s="3"/>
    </row>
    <row r="4" spans="1:204" s="7" customFormat="1" ht="24" customHeight="1" x14ac:dyDescent="0.25">
      <c r="A4" s="85"/>
      <c r="B4" s="5" t="s">
        <v>125</v>
      </c>
      <c r="C4" s="34" t="s">
        <v>9</v>
      </c>
      <c r="D4" s="63" t="s">
        <v>79</v>
      </c>
      <c r="E4" s="63" t="s">
        <v>80</v>
      </c>
      <c r="F4" s="63" t="s">
        <v>81</v>
      </c>
      <c r="G4" s="63" t="s">
        <v>82</v>
      </c>
      <c r="H4" s="63" t="s">
        <v>83</v>
      </c>
      <c r="I4" s="63" t="s">
        <v>84</v>
      </c>
      <c r="J4" s="63" t="s">
        <v>85</v>
      </c>
      <c r="K4" s="63" t="s">
        <v>86</v>
      </c>
      <c r="L4" s="63" t="s">
        <v>87</v>
      </c>
      <c r="M4" s="63" t="s">
        <v>88</v>
      </c>
      <c r="N4" s="63" t="s">
        <v>89</v>
      </c>
      <c r="O4" s="63" t="s">
        <v>90</v>
      </c>
      <c r="P4" s="6" t="s">
        <v>0</v>
      </c>
      <c r="Q4" s="6" t="s">
        <v>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</row>
    <row r="5" spans="1:204" s="2" customFormat="1" ht="18.75" customHeight="1" x14ac:dyDescent="0.25">
      <c r="A5" s="85"/>
      <c r="B5" s="2">
        <v>1</v>
      </c>
      <c r="C5" s="35" t="s">
        <v>5</v>
      </c>
      <c r="D5" s="26">
        <v>139</v>
      </c>
      <c r="E5" s="26">
        <v>238</v>
      </c>
      <c r="F5" s="26">
        <v>180</v>
      </c>
      <c r="G5" s="26">
        <v>204</v>
      </c>
      <c r="H5" s="26">
        <v>286</v>
      </c>
      <c r="I5" s="26">
        <v>172</v>
      </c>
      <c r="J5" s="26">
        <v>128</v>
      </c>
      <c r="K5" s="26">
        <v>209</v>
      </c>
      <c r="L5" s="26">
        <v>134</v>
      </c>
      <c r="M5" s="26">
        <v>225</v>
      </c>
      <c r="N5" s="26">
        <v>175</v>
      </c>
      <c r="O5" s="26">
        <v>228</v>
      </c>
      <c r="P5" s="51">
        <f>SUM(D5:O5)</f>
        <v>2318</v>
      </c>
      <c r="Q5" s="16">
        <f>++P5/$P$9*100</f>
        <v>99.442299442299444</v>
      </c>
    </row>
    <row r="6" spans="1:204" s="2" customFormat="1" ht="18.75" customHeight="1" x14ac:dyDescent="0.25">
      <c r="A6" s="85"/>
      <c r="B6" s="2">
        <v>2</v>
      </c>
      <c r="C6" s="35" t="s">
        <v>53</v>
      </c>
      <c r="D6" s="26">
        <v>3</v>
      </c>
      <c r="E6" s="26">
        <v>0</v>
      </c>
      <c r="F6" s="26">
        <v>0</v>
      </c>
      <c r="G6" s="26">
        <v>2</v>
      </c>
      <c r="H6" s="26">
        <v>0</v>
      </c>
      <c r="I6" s="26">
        <v>0</v>
      </c>
      <c r="J6" s="26">
        <v>0</v>
      </c>
      <c r="K6" s="26">
        <v>2</v>
      </c>
      <c r="L6" s="26">
        <v>0</v>
      </c>
      <c r="M6" s="26">
        <v>0</v>
      </c>
      <c r="N6" s="26">
        <v>2</v>
      </c>
      <c r="O6" s="26">
        <v>0</v>
      </c>
      <c r="P6" s="51">
        <f>SUM(D6:O6)</f>
        <v>9</v>
      </c>
      <c r="Q6" s="16">
        <f>++P6/$P$9*100</f>
        <v>0.38610038610038611</v>
      </c>
    </row>
    <row r="7" spans="1:204" s="2" customFormat="1" ht="18.75" customHeight="1" x14ac:dyDescent="0.25">
      <c r="A7" s="85"/>
      <c r="B7" s="2">
        <v>3</v>
      </c>
      <c r="C7" s="35" t="s">
        <v>31</v>
      </c>
      <c r="D7" s="26">
        <v>1</v>
      </c>
      <c r="E7" s="26">
        <v>0</v>
      </c>
      <c r="F7" s="26">
        <v>0</v>
      </c>
      <c r="G7" s="26">
        <v>0</v>
      </c>
      <c r="H7" s="26">
        <v>2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51">
        <f>SUM(D7:O7)</f>
        <v>3</v>
      </c>
      <c r="Q7" s="16">
        <f>++P7/$P$9*100</f>
        <v>0.1287001287001287</v>
      </c>
    </row>
    <row r="8" spans="1:204" s="2" customFormat="1" ht="18.75" customHeight="1" x14ac:dyDescent="0.25">
      <c r="A8" s="85"/>
      <c r="B8" s="2">
        <v>4</v>
      </c>
      <c r="C8" s="3" t="s">
        <v>52</v>
      </c>
      <c r="D8" s="26">
        <v>0</v>
      </c>
      <c r="E8" s="26">
        <v>0</v>
      </c>
      <c r="F8" s="26">
        <v>0</v>
      </c>
      <c r="G8" s="26">
        <v>1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51">
        <f>SUM(D8:O8)</f>
        <v>1</v>
      </c>
      <c r="Q8" s="16">
        <f>++P8/$P$9*100</f>
        <v>4.2900042900042901E-2</v>
      </c>
    </row>
    <row r="9" spans="1:204" s="2" customFormat="1" ht="18.75" customHeight="1" x14ac:dyDescent="0.25">
      <c r="A9" s="85"/>
      <c r="B9" s="97" t="s">
        <v>0</v>
      </c>
      <c r="C9" s="97"/>
      <c r="D9" s="17">
        <f t="shared" ref="D9:Q9" si="0">SUM(D5:D8)</f>
        <v>143</v>
      </c>
      <c r="E9" s="17">
        <f t="shared" si="0"/>
        <v>238</v>
      </c>
      <c r="F9" s="17">
        <f t="shared" si="0"/>
        <v>180</v>
      </c>
      <c r="G9" s="17">
        <f t="shared" si="0"/>
        <v>207</v>
      </c>
      <c r="H9" s="17">
        <f t="shared" si="0"/>
        <v>288</v>
      </c>
      <c r="I9" s="17">
        <f t="shared" si="0"/>
        <v>172</v>
      </c>
      <c r="J9" s="17">
        <f t="shared" si="0"/>
        <v>128</v>
      </c>
      <c r="K9" s="17">
        <f t="shared" si="0"/>
        <v>211</v>
      </c>
      <c r="L9" s="17">
        <f t="shared" si="0"/>
        <v>134</v>
      </c>
      <c r="M9" s="17">
        <f t="shared" si="0"/>
        <v>225</v>
      </c>
      <c r="N9" s="17">
        <f t="shared" si="0"/>
        <v>177</v>
      </c>
      <c r="O9" s="17">
        <f t="shared" si="0"/>
        <v>228</v>
      </c>
      <c r="P9" s="17">
        <f t="shared" si="0"/>
        <v>2331</v>
      </c>
      <c r="Q9" s="21">
        <f t="shared" si="0"/>
        <v>100</v>
      </c>
    </row>
    <row r="10" spans="1:204" s="89" customFormat="1" ht="12.75" customHeight="1" x14ac:dyDescent="0.15">
      <c r="B10" s="90" t="s">
        <v>138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</row>
    <row r="11" spans="1:204" s="92" customFormat="1" ht="12.75" customHeight="1" x14ac:dyDescent="0.15">
      <c r="B11" s="90" t="s">
        <v>139</v>
      </c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</row>
  </sheetData>
  <mergeCells count="1">
    <mergeCell ref="B9:C9"/>
  </mergeCells>
  <hyperlinks>
    <hyperlink ref="A1" location="índice!A1" display="volver" xr:uid="{00000000-0004-0000-0700-000000000000}"/>
  </hyperlinks>
  <pageMargins left="0.7" right="0.7" top="0.75" bottom="0.75" header="0.3" footer="0.3"/>
  <pageSetup paperSize="9" orientation="portrait" horizontalDpi="4294967295" verticalDpi="4294967295" r:id="rId1"/>
  <ignoredErrors>
    <ignoredError sqref="D9:K9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V33"/>
  <sheetViews>
    <sheetView showGridLines="0" zoomScale="85" zoomScaleNormal="85" workbookViewId="0">
      <selection activeCell="D42" sqref="D42"/>
    </sheetView>
  </sheetViews>
  <sheetFormatPr baseColWidth="10" defaultColWidth="11.42578125" defaultRowHeight="15" customHeight="1" x14ac:dyDescent="0.25"/>
  <cols>
    <col min="1" max="1" width="5.42578125" style="85" customWidth="1"/>
    <col min="2" max="2" width="3.7109375" customWidth="1"/>
    <col min="3" max="3" width="22.28515625" customWidth="1"/>
    <col min="4" max="16" width="6.7109375" customWidth="1"/>
    <col min="17" max="17" width="7.7109375" style="2" customWidth="1"/>
    <col min="18" max="18" width="11.42578125" style="2"/>
    <col min="19" max="19" width="11.42578125" style="2" customWidth="1"/>
    <col min="20" max="16384" width="11.42578125" style="2"/>
  </cols>
  <sheetData>
    <row r="1" spans="1:204" ht="15.95" customHeight="1" x14ac:dyDescent="0.25">
      <c r="A1" s="84" t="s">
        <v>2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204" ht="15.95" customHeight="1" x14ac:dyDescent="0.25">
      <c r="B2" s="10" t="s">
        <v>137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</row>
    <row r="3" spans="1:204" ht="15.95" customHeight="1" x14ac:dyDescent="0.25">
      <c r="B3" s="2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04" s="7" customFormat="1" ht="24" customHeight="1" x14ac:dyDescent="0.25">
      <c r="A4" s="85"/>
      <c r="B4" s="5" t="s">
        <v>125</v>
      </c>
      <c r="C4" s="34" t="s">
        <v>9</v>
      </c>
      <c r="D4" s="63" t="s">
        <v>79</v>
      </c>
      <c r="E4" s="63" t="s">
        <v>80</v>
      </c>
      <c r="F4" s="63" t="s">
        <v>81</v>
      </c>
      <c r="G4" s="63" t="s">
        <v>82</v>
      </c>
      <c r="H4" s="63" t="s">
        <v>83</v>
      </c>
      <c r="I4" s="63" t="s">
        <v>84</v>
      </c>
      <c r="J4" s="63" t="s">
        <v>85</v>
      </c>
      <c r="K4" s="63" t="s">
        <v>86</v>
      </c>
      <c r="L4" s="63" t="s">
        <v>87</v>
      </c>
      <c r="M4" s="63" t="s">
        <v>88</v>
      </c>
      <c r="N4" s="63" t="s">
        <v>89</v>
      </c>
      <c r="O4" s="63" t="s">
        <v>90</v>
      </c>
      <c r="P4" s="6" t="s">
        <v>0</v>
      </c>
      <c r="Q4" s="6" t="s">
        <v>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</row>
    <row r="5" spans="1:204" ht="18.75" customHeight="1" x14ac:dyDescent="0.25">
      <c r="B5" s="2">
        <v>1</v>
      </c>
      <c r="C5" s="3" t="s">
        <v>5</v>
      </c>
      <c r="D5" s="26">
        <v>65</v>
      </c>
      <c r="E5" s="26">
        <v>40</v>
      </c>
      <c r="F5" s="26">
        <v>25</v>
      </c>
      <c r="G5" s="26">
        <v>33</v>
      </c>
      <c r="H5" s="26">
        <v>39</v>
      </c>
      <c r="I5" s="26">
        <v>112</v>
      </c>
      <c r="J5" s="26">
        <v>89</v>
      </c>
      <c r="K5" s="26">
        <v>91</v>
      </c>
      <c r="L5" s="26">
        <v>34</v>
      </c>
      <c r="M5" s="26">
        <v>68</v>
      </c>
      <c r="N5" s="26">
        <v>106</v>
      </c>
      <c r="O5" s="26">
        <v>101</v>
      </c>
      <c r="P5" s="26">
        <f>SUM(D5:O5)</f>
        <v>803</v>
      </c>
      <c r="Q5" s="16">
        <f>+P5/$P$9*100</f>
        <v>98.891625615763544</v>
      </c>
      <c r="R5" s="44"/>
    </row>
    <row r="6" spans="1:204" ht="18.75" customHeight="1" x14ac:dyDescent="0.25">
      <c r="B6" s="2">
        <v>2</v>
      </c>
      <c r="C6" s="3" t="s">
        <v>31</v>
      </c>
      <c r="D6" s="26">
        <v>0</v>
      </c>
      <c r="E6" s="26">
        <v>0</v>
      </c>
      <c r="F6" s="26">
        <v>0</v>
      </c>
      <c r="G6" s="26">
        <v>0</v>
      </c>
      <c r="H6" s="26">
        <v>1</v>
      </c>
      <c r="I6" s="26">
        <v>0</v>
      </c>
      <c r="J6" s="26">
        <v>0</v>
      </c>
      <c r="K6" s="26">
        <v>0</v>
      </c>
      <c r="L6" s="26">
        <v>1</v>
      </c>
      <c r="M6" s="26">
        <v>2</v>
      </c>
      <c r="N6" s="26">
        <v>0</v>
      </c>
      <c r="O6" s="26">
        <v>1</v>
      </c>
      <c r="P6" s="26">
        <f>SUM(D6:O6)</f>
        <v>5</v>
      </c>
      <c r="Q6" s="16">
        <f>+P6/$P$9*100</f>
        <v>0.61576354679802958</v>
      </c>
      <c r="R6" s="44"/>
    </row>
    <row r="7" spans="1:204" ht="18.75" customHeight="1" x14ac:dyDescent="0.25">
      <c r="B7" s="2">
        <v>3</v>
      </c>
      <c r="C7" s="3" t="s">
        <v>53</v>
      </c>
      <c r="D7" s="26">
        <v>0</v>
      </c>
      <c r="E7" s="26">
        <v>0</v>
      </c>
      <c r="F7" s="26">
        <v>0</v>
      </c>
      <c r="G7" s="26">
        <v>0</v>
      </c>
      <c r="H7" s="26">
        <v>1</v>
      </c>
      <c r="I7" s="26">
        <v>0</v>
      </c>
      <c r="J7" s="26">
        <v>0</v>
      </c>
      <c r="K7" s="26">
        <v>0</v>
      </c>
      <c r="L7" s="26">
        <v>2</v>
      </c>
      <c r="M7" s="26">
        <v>0</v>
      </c>
      <c r="N7" s="26">
        <v>0</v>
      </c>
      <c r="O7" s="26">
        <v>0</v>
      </c>
      <c r="P7" s="26">
        <f>SUM(D7:O7)</f>
        <v>3</v>
      </c>
      <c r="Q7" s="16">
        <f>+P7/$P$9*100</f>
        <v>0.36945812807881773</v>
      </c>
      <c r="R7" s="44"/>
    </row>
    <row r="8" spans="1:204" ht="18.75" customHeight="1" x14ac:dyDescent="0.25">
      <c r="B8" s="2">
        <v>4</v>
      </c>
      <c r="C8" s="3" t="s">
        <v>52</v>
      </c>
      <c r="D8" s="26">
        <v>0</v>
      </c>
      <c r="E8" s="26">
        <v>0</v>
      </c>
      <c r="F8" s="26">
        <v>0</v>
      </c>
      <c r="G8" s="26">
        <v>0</v>
      </c>
      <c r="H8" s="26">
        <v>1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f>SUM(D8:O8)</f>
        <v>1</v>
      </c>
      <c r="Q8" s="16">
        <f>+P8/$P$9*100</f>
        <v>0.12315270935960591</v>
      </c>
      <c r="R8" s="44"/>
    </row>
    <row r="9" spans="1:204" ht="18.75" customHeight="1" x14ac:dyDescent="0.25">
      <c r="B9" s="97" t="s">
        <v>0</v>
      </c>
      <c r="C9" s="97"/>
      <c r="D9" s="17">
        <f>SUM(D5:D8)</f>
        <v>65</v>
      </c>
      <c r="E9" s="17">
        <f t="shared" ref="E9:O9" si="0">SUM(E5:E8)</f>
        <v>40</v>
      </c>
      <c r="F9" s="17">
        <f t="shared" si="0"/>
        <v>25</v>
      </c>
      <c r="G9" s="17">
        <f t="shared" si="0"/>
        <v>33</v>
      </c>
      <c r="H9" s="17">
        <f t="shared" si="0"/>
        <v>42</v>
      </c>
      <c r="I9" s="17">
        <f t="shared" si="0"/>
        <v>112</v>
      </c>
      <c r="J9" s="17">
        <f t="shared" si="0"/>
        <v>89</v>
      </c>
      <c r="K9" s="17">
        <f t="shared" si="0"/>
        <v>91</v>
      </c>
      <c r="L9" s="17">
        <f t="shared" si="0"/>
        <v>37</v>
      </c>
      <c r="M9" s="17">
        <f t="shared" si="0"/>
        <v>70</v>
      </c>
      <c r="N9" s="17">
        <f t="shared" si="0"/>
        <v>106</v>
      </c>
      <c r="O9" s="17">
        <f t="shared" si="0"/>
        <v>102</v>
      </c>
      <c r="P9" s="17">
        <f>SUM(P5:P8)</f>
        <v>812</v>
      </c>
      <c r="Q9" s="18">
        <f>SUM(Q5:Q8)</f>
        <v>100</v>
      </c>
      <c r="R9" s="44"/>
    </row>
    <row r="10" spans="1:204" s="89" customFormat="1" ht="12.75" customHeight="1" x14ac:dyDescent="0.15">
      <c r="B10" s="90" t="s">
        <v>138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</row>
    <row r="11" spans="1:204" s="92" customFormat="1" ht="12.75" customHeight="1" x14ac:dyDescent="0.15">
      <c r="B11" s="90" t="s">
        <v>139</v>
      </c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</row>
    <row r="23" spans="3:16" ht="15" customHeight="1" x14ac:dyDescent="0.25">
      <c r="P23" s="2"/>
    </row>
    <row r="24" spans="3:16" ht="15" customHeight="1" x14ac:dyDescent="0.25">
      <c r="P24" s="2"/>
    </row>
    <row r="25" spans="3:16" ht="15" customHeight="1" x14ac:dyDescent="0.25">
      <c r="P25" s="2"/>
    </row>
    <row r="26" spans="3:16" ht="15" customHeight="1" x14ac:dyDescent="0.25">
      <c r="P26" s="2"/>
    </row>
    <row r="27" spans="3:16" ht="15" customHeight="1" x14ac:dyDescent="0.25">
      <c r="P27" s="2"/>
    </row>
    <row r="28" spans="3:16" ht="15" customHeight="1" x14ac:dyDescent="0.25"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31"/>
    </row>
    <row r="29" spans="3:16" ht="15" customHeight="1" x14ac:dyDescent="0.25">
      <c r="P29" s="2"/>
    </row>
    <row r="30" spans="3:16" ht="15" customHeight="1" x14ac:dyDescent="0.25"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</row>
    <row r="31" spans="3:16" ht="15" customHeight="1" x14ac:dyDescent="0.25"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</row>
    <row r="32" spans="3:16" ht="15" customHeight="1" x14ac:dyDescent="0.25"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</row>
    <row r="33" spans="4:16" ht="15" customHeight="1" x14ac:dyDescent="0.25"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</row>
  </sheetData>
  <sortState xmlns:xlrd2="http://schemas.microsoft.com/office/spreadsheetml/2017/richdata2" ref="C25:P27">
    <sortCondition descending="1" ref="P25:P27"/>
  </sortState>
  <mergeCells count="1">
    <mergeCell ref="B9:C9"/>
  </mergeCells>
  <hyperlinks>
    <hyperlink ref="A1" location="índice!A1" display="volver" xr:uid="{00000000-0004-0000-09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V22"/>
  <sheetViews>
    <sheetView showGridLines="0" zoomScale="85" zoomScaleNormal="85" workbookViewId="0">
      <selection activeCell="A4" sqref="A4"/>
    </sheetView>
  </sheetViews>
  <sheetFormatPr baseColWidth="10" defaultRowHeight="15" customHeight="1" x14ac:dyDescent="0.25"/>
  <cols>
    <col min="1" max="1" width="5.42578125" style="86" customWidth="1"/>
    <col min="2" max="2" width="3.7109375" customWidth="1"/>
    <col min="3" max="3" width="26.140625" customWidth="1"/>
    <col min="4" max="15" width="6.7109375" customWidth="1"/>
    <col min="16" max="17" width="7.7109375" customWidth="1"/>
    <col min="19" max="19" width="11.42578125" customWidth="1"/>
  </cols>
  <sheetData>
    <row r="1" spans="1:204" s="2" customFormat="1" ht="15.95" customHeight="1" x14ac:dyDescent="0.25">
      <c r="A1" s="84" t="s">
        <v>2</v>
      </c>
      <c r="C1" s="3"/>
    </row>
    <row r="2" spans="1:204" s="2" customFormat="1" ht="15.95" customHeight="1" x14ac:dyDescent="0.25">
      <c r="A2" s="85"/>
      <c r="B2" s="10" t="s">
        <v>126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</row>
    <row r="3" spans="1:204" s="2" customFormat="1" ht="15.95" customHeight="1" x14ac:dyDescent="0.25">
      <c r="A3" s="85"/>
      <c r="C3" s="3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</row>
    <row r="4" spans="1:204" s="7" customFormat="1" ht="24" customHeight="1" x14ac:dyDescent="0.25">
      <c r="A4" s="85"/>
      <c r="B4" s="5" t="s">
        <v>125</v>
      </c>
      <c r="C4" s="34" t="s">
        <v>9</v>
      </c>
      <c r="D4" s="63" t="s">
        <v>79</v>
      </c>
      <c r="E4" s="63" t="s">
        <v>80</v>
      </c>
      <c r="F4" s="63" t="s">
        <v>81</v>
      </c>
      <c r="G4" s="63" t="s">
        <v>82</v>
      </c>
      <c r="H4" s="63" t="s">
        <v>83</v>
      </c>
      <c r="I4" s="63" t="s">
        <v>84</v>
      </c>
      <c r="J4" s="63" t="s">
        <v>85</v>
      </c>
      <c r="K4" s="63" t="s">
        <v>86</v>
      </c>
      <c r="L4" s="63" t="s">
        <v>87</v>
      </c>
      <c r="M4" s="63" t="s">
        <v>88</v>
      </c>
      <c r="N4" s="63" t="s">
        <v>89</v>
      </c>
      <c r="O4" s="63" t="s">
        <v>90</v>
      </c>
      <c r="P4" s="6" t="s">
        <v>0</v>
      </c>
      <c r="Q4" s="6" t="s">
        <v>1</v>
      </c>
      <c r="R4" s="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</row>
    <row r="5" spans="1:204" s="2" customFormat="1" ht="18.75" customHeight="1" x14ac:dyDescent="0.25">
      <c r="A5" s="85"/>
      <c r="B5" s="2">
        <v>1</v>
      </c>
      <c r="C5" s="35" t="s">
        <v>5</v>
      </c>
      <c r="D5" s="26">
        <v>2906</v>
      </c>
      <c r="E5" s="26">
        <v>3091</v>
      </c>
      <c r="F5" s="26">
        <v>3885</v>
      </c>
      <c r="G5" s="26">
        <v>3008</v>
      </c>
      <c r="H5" s="26">
        <v>3578</v>
      </c>
      <c r="I5" s="26">
        <v>3776</v>
      </c>
      <c r="J5" s="26">
        <v>3493</v>
      </c>
      <c r="K5" s="26">
        <v>3904</v>
      </c>
      <c r="L5" s="26">
        <v>3479</v>
      </c>
      <c r="M5" s="26">
        <v>3765</v>
      </c>
      <c r="N5" s="26">
        <v>3816</v>
      </c>
      <c r="O5" s="26">
        <v>3281</v>
      </c>
      <c r="P5" s="26">
        <f>SUM(D5:O5)</f>
        <v>41982</v>
      </c>
      <c r="Q5" s="16">
        <f t="shared" ref="Q5:Q19" si="0">+P5/$P$20*100</f>
        <v>58.280002776428134</v>
      </c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</row>
    <row r="6" spans="1:204" s="2" customFormat="1" ht="18.75" customHeight="1" x14ac:dyDescent="0.25">
      <c r="A6" s="85"/>
      <c r="B6" s="2">
        <v>2</v>
      </c>
      <c r="C6" s="35" t="s">
        <v>53</v>
      </c>
      <c r="D6" s="26">
        <v>1232</v>
      </c>
      <c r="E6" s="26">
        <v>1342</v>
      </c>
      <c r="F6" s="26">
        <v>1455</v>
      </c>
      <c r="G6" s="26">
        <v>1071</v>
      </c>
      <c r="H6" s="26">
        <v>1356</v>
      </c>
      <c r="I6" s="26">
        <v>1497</v>
      </c>
      <c r="J6" s="26">
        <v>1453</v>
      </c>
      <c r="K6" s="26">
        <v>1391</v>
      </c>
      <c r="L6" s="26">
        <v>1115</v>
      </c>
      <c r="M6" s="26">
        <v>1091</v>
      </c>
      <c r="N6" s="26">
        <v>1134</v>
      </c>
      <c r="O6" s="26">
        <v>1070</v>
      </c>
      <c r="P6" s="26">
        <f t="shared" ref="P6:P19" si="1">SUM(D6:O6)</f>
        <v>15207</v>
      </c>
      <c r="Q6" s="16">
        <f t="shared" si="0"/>
        <v>21.110571250086764</v>
      </c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</row>
    <row r="7" spans="1:204" s="2" customFormat="1" ht="18.75" customHeight="1" x14ac:dyDescent="0.25">
      <c r="A7" s="85"/>
      <c r="B7" s="2">
        <v>3</v>
      </c>
      <c r="C7" s="35" t="s">
        <v>31</v>
      </c>
      <c r="D7" s="26">
        <v>758</v>
      </c>
      <c r="E7" s="26">
        <v>2452</v>
      </c>
      <c r="F7" s="26">
        <v>900</v>
      </c>
      <c r="G7" s="26">
        <v>674</v>
      </c>
      <c r="H7" s="26">
        <v>770</v>
      </c>
      <c r="I7" s="26">
        <v>627</v>
      </c>
      <c r="J7" s="26">
        <v>1051</v>
      </c>
      <c r="K7" s="26">
        <v>1091</v>
      </c>
      <c r="L7" s="26">
        <v>1135</v>
      </c>
      <c r="M7" s="26">
        <v>736</v>
      </c>
      <c r="N7" s="26">
        <v>1180</v>
      </c>
      <c r="O7" s="26">
        <v>704</v>
      </c>
      <c r="P7" s="26">
        <f t="shared" si="1"/>
        <v>12078</v>
      </c>
      <c r="Q7" s="16">
        <f t="shared" si="0"/>
        <v>16.76684944818491</v>
      </c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</row>
    <row r="8" spans="1:204" s="2" customFormat="1" ht="18.75" customHeight="1" x14ac:dyDescent="0.25">
      <c r="A8" s="85"/>
      <c r="B8" s="2">
        <v>4</v>
      </c>
      <c r="C8" s="35" t="s">
        <v>3</v>
      </c>
      <c r="D8" s="26">
        <v>74</v>
      </c>
      <c r="E8" s="26">
        <v>65</v>
      </c>
      <c r="F8" s="26">
        <v>80</v>
      </c>
      <c r="G8" s="26">
        <v>55</v>
      </c>
      <c r="H8" s="26">
        <v>95</v>
      </c>
      <c r="I8" s="26">
        <v>90</v>
      </c>
      <c r="J8" s="26">
        <v>111</v>
      </c>
      <c r="K8" s="26">
        <v>162</v>
      </c>
      <c r="L8" s="26">
        <v>120</v>
      </c>
      <c r="M8" s="26">
        <v>111</v>
      </c>
      <c r="N8" s="26">
        <v>93</v>
      </c>
      <c r="O8" s="26">
        <v>96</v>
      </c>
      <c r="P8" s="26">
        <f t="shared" si="1"/>
        <v>1152</v>
      </c>
      <c r="Q8" s="16">
        <f t="shared" si="0"/>
        <v>1.5992226001249392</v>
      </c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</row>
    <row r="9" spans="1:204" s="2" customFormat="1" ht="18.75" customHeight="1" x14ac:dyDescent="0.25">
      <c r="A9" s="85"/>
      <c r="B9" s="2">
        <v>5</v>
      </c>
      <c r="C9" s="35" t="s">
        <v>54</v>
      </c>
      <c r="D9" s="26">
        <v>53</v>
      </c>
      <c r="E9" s="26">
        <v>65</v>
      </c>
      <c r="F9" s="26">
        <v>107</v>
      </c>
      <c r="G9" s="26">
        <v>84</v>
      </c>
      <c r="H9" s="26">
        <v>80</v>
      </c>
      <c r="I9" s="26">
        <v>66</v>
      </c>
      <c r="J9" s="26">
        <v>59</v>
      </c>
      <c r="K9" s="26">
        <v>72</v>
      </c>
      <c r="L9" s="26">
        <v>77</v>
      </c>
      <c r="M9" s="26">
        <v>86</v>
      </c>
      <c r="N9" s="26">
        <v>69</v>
      </c>
      <c r="O9" s="26">
        <v>83</v>
      </c>
      <c r="P9" s="26">
        <f t="shared" si="1"/>
        <v>901</v>
      </c>
      <c r="Q9" s="16">
        <f t="shared" si="0"/>
        <v>1.2507808704102172</v>
      </c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</row>
    <row r="10" spans="1:204" s="2" customFormat="1" ht="18.75" customHeight="1" x14ac:dyDescent="0.25">
      <c r="A10" s="85"/>
      <c r="B10" s="2">
        <v>6</v>
      </c>
      <c r="C10" s="35" t="s">
        <v>70</v>
      </c>
      <c r="D10" s="26">
        <v>29</v>
      </c>
      <c r="E10" s="26">
        <v>29</v>
      </c>
      <c r="F10" s="26">
        <v>31</v>
      </c>
      <c r="G10" s="26">
        <v>26</v>
      </c>
      <c r="H10" s="26">
        <v>20</v>
      </c>
      <c r="I10" s="26">
        <v>11</v>
      </c>
      <c r="J10" s="26">
        <v>34</v>
      </c>
      <c r="K10" s="26">
        <v>27</v>
      </c>
      <c r="L10" s="26">
        <v>22</v>
      </c>
      <c r="M10" s="26">
        <v>29</v>
      </c>
      <c r="N10" s="26">
        <v>27</v>
      </c>
      <c r="O10" s="26">
        <v>19</v>
      </c>
      <c r="P10" s="26">
        <f t="shared" si="1"/>
        <v>304</v>
      </c>
      <c r="Q10" s="16">
        <f t="shared" si="0"/>
        <v>0.42201707503297009</v>
      </c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</row>
    <row r="11" spans="1:204" s="2" customFormat="1" ht="18.75" customHeight="1" x14ac:dyDescent="0.25">
      <c r="A11" s="85"/>
      <c r="B11" s="2">
        <v>7</v>
      </c>
      <c r="C11" s="35" t="s">
        <v>52</v>
      </c>
      <c r="D11" s="26">
        <v>12</v>
      </c>
      <c r="E11" s="26">
        <v>9</v>
      </c>
      <c r="F11" s="26">
        <v>19</v>
      </c>
      <c r="G11" s="26">
        <v>9</v>
      </c>
      <c r="H11" s="26">
        <v>18</v>
      </c>
      <c r="I11" s="26">
        <v>16</v>
      </c>
      <c r="J11" s="26">
        <v>4</v>
      </c>
      <c r="K11" s="26">
        <v>16</v>
      </c>
      <c r="L11" s="26">
        <v>10</v>
      </c>
      <c r="M11" s="26">
        <v>20</v>
      </c>
      <c r="N11" s="26">
        <v>36</v>
      </c>
      <c r="O11" s="26">
        <v>10</v>
      </c>
      <c r="P11" s="26">
        <f t="shared" si="1"/>
        <v>179</v>
      </c>
      <c r="Q11" s="16">
        <f t="shared" si="0"/>
        <v>0.24849031720691328</v>
      </c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</row>
    <row r="12" spans="1:204" s="2" customFormat="1" ht="25.5" x14ac:dyDescent="0.25">
      <c r="A12" s="85"/>
      <c r="B12" s="2">
        <v>8</v>
      </c>
      <c r="C12" s="35" t="s">
        <v>71</v>
      </c>
      <c r="D12" s="26">
        <v>0</v>
      </c>
      <c r="E12" s="26">
        <v>0</v>
      </c>
      <c r="F12" s="26">
        <v>0</v>
      </c>
      <c r="G12" s="26">
        <v>76</v>
      </c>
      <c r="H12" s="26">
        <v>33</v>
      </c>
      <c r="I12" s="26">
        <v>9</v>
      </c>
      <c r="J12" s="26">
        <v>0</v>
      </c>
      <c r="K12" s="26">
        <v>19</v>
      </c>
      <c r="L12" s="26">
        <v>0</v>
      </c>
      <c r="M12" s="26">
        <v>0</v>
      </c>
      <c r="N12" s="26">
        <v>0</v>
      </c>
      <c r="O12" s="26">
        <v>0</v>
      </c>
      <c r="P12" s="26">
        <f t="shared" si="1"/>
        <v>137</v>
      </c>
      <c r="Q12" s="16">
        <f t="shared" si="0"/>
        <v>0.1901853265773582</v>
      </c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</row>
    <row r="13" spans="1:204" s="2" customFormat="1" ht="18.75" customHeight="1" x14ac:dyDescent="0.25">
      <c r="A13" s="85"/>
      <c r="B13" s="2">
        <v>9</v>
      </c>
      <c r="C13" s="35" t="s">
        <v>72</v>
      </c>
      <c r="D13" s="26">
        <v>0</v>
      </c>
      <c r="E13" s="26">
        <v>0</v>
      </c>
      <c r="F13" s="26">
        <v>1</v>
      </c>
      <c r="G13" s="26">
        <v>3</v>
      </c>
      <c r="H13" s="26">
        <v>1</v>
      </c>
      <c r="I13" s="26">
        <v>10</v>
      </c>
      <c r="J13" s="26">
        <v>2</v>
      </c>
      <c r="K13" s="26">
        <v>4</v>
      </c>
      <c r="L13" s="26">
        <v>3</v>
      </c>
      <c r="M13" s="26">
        <v>8</v>
      </c>
      <c r="N13" s="26">
        <v>5</v>
      </c>
      <c r="O13" s="26">
        <v>1</v>
      </c>
      <c r="P13" s="26">
        <f t="shared" si="1"/>
        <v>38</v>
      </c>
      <c r="Q13" s="16">
        <f t="shared" si="0"/>
        <v>5.2752134379121261E-2</v>
      </c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</row>
    <row r="14" spans="1:204" s="2" customFormat="1" ht="25.5" x14ac:dyDescent="0.25">
      <c r="A14" s="85"/>
      <c r="B14" s="2">
        <v>10</v>
      </c>
      <c r="C14" s="62" t="s">
        <v>73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27</v>
      </c>
      <c r="P14" s="26">
        <f t="shared" si="1"/>
        <v>27</v>
      </c>
      <c r="Q14" s="16">
        <f t="shared" si="0"/>
        <v>3.7481779690428263E-2</v>
      </c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</row>
    <row r="15" spans="1:204" s="2" customFormat="1" ht="18.75" customHeight="1" x14ac:dyDescent="0.25">
      <c r="A15" s="85"/>
      <c r="B15" s="2">
        <v>11</v>
      </c>
      <c r="C15" s="35" t="s">
        <v>74</v>
      </c>
      <c r="D15" s="26">
        <v>0</v>
      </c>
      <c r="E15" s="26">
        <v>4</v>
      </c>
      <c r="F15" s="26">
        <v>2</v>
      </c>
      <c r="G15" s="26">
        <v>0</v>
      </c>
      <c r="H15" s="26">
        <v>3</v>
      </c>
      <c r="I15" s="26">
        <v>0</v>
      </c>
      <c r="J15" s="26">
        <v>3</v>
      </c>
      <c r="K15" s="26">
        <v>0</v>
      </c>
      <c r="L15" s="26">
        <v>0</v>
      </c>
      <c r="M15" s="26">
        <v>1</v>
      </c>
      <c r="N15" s="26">
        <v>2</v>
      </c>
      <c r="O15" s="26">
        <v>0</v>
      </c>
      <c r="P15" s="26">
        <f t="shared" si="1"/>
        <v>15</v>
      </c>
      <c r="Q15" s="16">
        <f t="shared" si="0"/>
        <v>2.0823210939126813E-2</v>
      </c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</row>
    <row r="16" spans="1:204" s="2" customFormat="1" ht="25.5" x14ac:dyDescent="0.25">
      <c r="A16" s="85"/>
      <c r="B16" s="2">
        <v>12</v>
      </c>
      <c r="C16" s="35" t="s">
        <v>94</v>
      </c>
      <c r="D16" s="26">
        <v>3</v>
      </c>
      <c r="E16" s="26">
        <v>0</v>
      </c>
      <c r="F16" s="26">
        <v>0</v>
      </c>
      <c r="G16" s="26">
        <v>0</v>
      </c>
      <c r="H16" s="26">
        <v>4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f t="shared" si="1"/>
        <v>7</v>
      </c>
      <c r="Q16" s="16">
        <f t="shared" si="0"/>
        <v>9.7174984382591804E-3</v>
      </c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</row>
    <row r="17" spans="1:33" s="2" customFormat="1" ht="25.5" x14ac:dyDescent="0.25">
      <c r="A17" s="85"/>
      <c r="B17" s="2">
        <v>13</v>
      </c>
      <c r="C17" s="35" t="s">
        <v>77</v>
      </c>
      <c r="D17" s="26">
        <v>0</v>
      </c>
      <c r="E17" s="26">
        <v>1</v>
      </c>
      <c r="F17" s="26">
        <v>1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1</v>
      </c>
      <c r="M17" s="26">
        <v>0</v>
      </c>
      <c r="N17" s="26">
        <v>0</v>
      </c>
      <c r="O17" s="26">
        <v>0</v>
      </c>
      <c r="P17" s="26">
        <f t="shared" si="1"/>
        <v>3</v>
      </c>
      <c r="Q17" s="16">
        <f t="shared" si="0"/>
        <v>4.1646421878253626E-3</v>
      </c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</row>
    <row r="18" spans="1:33" s="2" customFormat="1" ht="25.5" x14ac:dyDescent="0.25">
      <c r="A18" s="85"/>
      <c r="B18" s="2">
        <v>14</v>
      </c>
      <c r="C18" s="35" t="s">
        <v>76</v>
      </c>
      <c r="D18" s="26">
        <v>0</v>
      </c>
      <c r="E18" s="26">
        <v>0</v>
      </c>
      <c r="F18" s="26">
        <v>1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2</v>
      </c>
      <c r="P18" s="26">
        <f t="shared" si="1"/>
        <v>3</v>
      </c>
      <c r="Q18" s="16">
        <f t="shared" si="0"/>
        <v>4.1646421878253626E-3</v>
      </c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</row>
    <row r="19" spans="1:33" s="2" customFormat="1" ht="25.5" x14ac:dyDescent="0.25">
      <c r="A19" s="85"/>
      <c r="B19" s="2">
        <v>15</v>
      </c>
      <c r="C19" s="35" t="s">
        <v>78</v>
      </c>
      <c r="D19" s="26">
        <v>2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f t="shared" si="1"/>
        <v>2</v>
      </c>
      <c r="Q19" s="16">
        <f t="shared" si="0"/>
        <v>2.7764281252169085E-3</v>
      </c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</row>
    <row r="20" spans="1:33" s="2" customFormat="1" ht="18.75" customHeight="1" x14ac:dyDescent="0.25">
      <c r="A20" s="85"/>
      <c r="B20" s="97" t="s">
        <v>0</v>
      </c>
      <c r="C20" s="97"/>
      <c r="D20" s="17">
        <f>SUM(D5:D19)</f>
        <v>5069</v>
      </c>
      <c r="E20" s="17">
        <f>SUM(E5:E19)</f>
        <v>7058</v>
      </c>
      <c r="F20" s="17">
        <f>SUM(F5:F19)</f>
        <v>6482</v>
      </c>
      <c r="G20" s="17">
        <f t="shared" ref="G20:P20" si="2">SUM(G5:G19)</f>
        <v>5006</v>
      </c>
      <c r="H20" s="17">
        <f t="shared" si="2"/>
        <v>5958</v>
      </c>
      <c r="I20" s="17">
        <f t="shared" si="2"/>
        <v>6102</v>
      </c>
      <c r="J20" s="17">
        <f t="shared" si="2"/>
        <v>6210</v>
      </c>
      <c r="K20" s="17">
        <f t="shared" si="2"/>
        <v>6686</v>
      </c>
      <c r="L20" s="17">
        <f t="shared" si="2"/>
        <v>5962</v>
      </c>
      <c r="M20" s="17">
        <f t="shared" si="2"/>
        <v>5847</v>
      </c>
      <c r="N20" s="17">
        <f t="shared" si="2"/>
        <v>6362</v>
      </c>
      <c r="O20" s="17">
        <f t="shared" si="2"/>
        <v>5293</v>
      </c>
      <c r="P20" s="17">
        <f t="shared" si="2"/>
        <v>72035</v>
      </c>
      <c r="Q20" s="21">
        <f>SUM(Q5:Q19)</f>
        <v>100.00000000000001</v>
      </c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</row>
    <row r="21" spans="1:33" s="89" customFormat="1" ht="12.75" customHeight="1" x14ac:dyDescent="0.15">
      <c r="B21" s="90" t="s">
        <v>138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</row>
    <row r="22" spans="1:33" s="92" customFormat="1" ht="12.75" customHeight="1" x14ac:dyDescent="0.15">
      <c r="B22" s="90" t="s">
        <v>139</v>
      </c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</row>
  </sheetData>
  <sortState xmlns:xlrd2="http://schemas.microsoft.com/office/spreadsheetml/2017/richdata2" ref="C5:Q19">
    <sortCondition descending="1" ref="P5:P19"/>
    <sortCondition ref="C5:C19"/>
  </sortState>
  <mergeCells count="1">
    <mergeCell ref="B20:C20"/>
  </mergeCells>
  <phoneticPr fontId="41" type="noConversion"/>
  <hyperlinks>
    <hyperlink ref="A1" location="índice!A1" display="volver" xr:uid="{00000000-0004-0000-0100-000000000000}"/>
  </hyperlinks>
  <pageMargins left="0.7" right="0.7" top="0.75" bottom="0.75" header="0.3" footer="0.3"/>
  <pageSetup paperSize="9" orientation="portrait" horizontalDpi="4294967295" verticalDpi="4294967295" r:id="rId1"/>
  <ignoredErrors>
    <ignoredError sqref="D20 F2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U47"/>
  <sheetViews>
    <sheetView showGridLines="0" topLeftCell="A20" zoomScale="85" zoomScaleNormal="85" workbookViewId="0">
      <selection activeCell="D49" sqref="D49"/>
    </sheetView>
  </sheetViews>
  <sheetFormatPr baseColWidth="10" defaultColWidth="11.42578125" defaultRowHeight="15" customHeight="1" x14ac:dyDescent="0.2"/>
  <cols>
    <col min="1" max="1" width="5.42578125" style="54" customWidth="1"/>
    <col min="2" max="2" width="3.7109375" style="55" customWidth="1"/>
    <col min="3" max="3" width="15.7109375" style="55" customWidth="1"/>
    <col min="4" max="4" width="35.140625" style="55" customWidth="1"/>
    <col min="5" max="16" width="6.7109375" style="55" customWidth="1"/>
    <col min="17" max="18" width="7.7109375" style="55" customWidth="1"/>
    <col min="19" max="16384" width="11.42578125" style="55"/>
  </cols>
  <sheetData>
    <row r="1" spans="1:177" s="2" customFormat="1" ht="15.95" customHeight="1" x14ac:dyDescent="0.25">
      <c r="A1" s="84" t="s">
        <v>2</v>
      </c>
      <c r="D1" s="3"/>
    </row>
    <row r="2" spans="1:177" s="2" customFormat="1" ht="15.95" customHeight="1" x14ac:dyDescent="0.25">
      <c r="A2" s="85"/>
      <c r="B2" s="10" t="s">
        <v>127</v>
      </c>
      <c r="C2" s="10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77" s="2" customFormat="1" ht="15.95" customHeight="1" x14ac:dyDescent="0.25">
      <c r="A3" s="85"/>
      <c r="D3" s="3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7" s="7" customFormat="1" ht="24" customHeight="1" x14ac:dyDescent="0.25">
      <c r="A4" s="85"/>
      <c r="B4" s="5" t="s">
        <v>125</v>
      </c>
      <c r="C4" s="99" t="s">
        <v>64</v>
      </c>
      <c r="D4" s="99"/>
      <c r="E4" s="63" t="s">
        <v>79</v>
      </c>
      <c r="F4" s="63" t="s">
        <v>80</v>
      </c>
      <c r="G4" s="63" t="s">
        <v>81</v>
      </c>
      <c r="H4" s="63" t="s">
        <v>82</v>
      </c>
      <c r="I4" s="63" t="s">
        <v>83</v>
      </c>
      <c r="J4" s="63" t="s">
        <v>84</v>
      </c>
      <c r="K4" s="63" t="s">
        <v>85</v>
      </c>
      <c r="L4" s="63" t="s">
        <v>86</v>
      </c>
      <c r="M4" s="63" t="s">
        <v>87</v>
      </c>
      <c r="N4" s="63" t="s">
        <v>88</v>
      </c>
      <c r="O4" s="63" t="s">
        <v>89</v>
      </c>
      <c r="P4" s="63" t="s">
        <v>90</v>
      </c>
      <c r="Q4" s="6" t="s">
        <v>0</v>
      </c>
      <c r="R4" s="6" t="s">
        <v>1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</row>
    <row r="5" spans="1:177" s="2" customFormat="1" ht="25.5" x14ac:dyDescent="0.25">
      <c r="A5" s="85"/>
      <c r="B5" s="100">
        <v>1</v>
      </c>
      <c r="C5" s="100" t="s">
        <v>111</v>
      </c>
      <c r="D5" s="35" t="s">
        <v>100</v>
      </c>
      <c r="E5" s="27">
        <v>1949</v>
      </c>
      <c r="F5" s="27">
        <v>2095</v>
      </c>
      <c r="G5" s="27">
        <v>2686</v>
      </c>
      <c r="H5" s="27">
        <v>2063</v>
      </c>
      <c r="I5" s="27">
        <v>2280</v>
      </c>
      <c r="J5" s="27">
        <v>2501</v>
      </c>
      <c r="K5" s="27">
        <v>2276</v>
      </c>
      <c r="L5" s="27">
        <v>2472</v>
      </c>
      <c r="M5" s="27">
        <v>2218</v>
      </c>
      <c r="N5" s="27">
        <v>2385</v>
      </c>
      <c r="O5" s="27">
        <v>2338</v>
      </c>
      <c r="P5" s="27">
        <v>2081</v>
      </c>
      <c r="Q5" s="27">
        <f t="shared" ref="Q5:Q11" si="0">SUM(E5:P5)</f>
        <v>27344</v>
      </c>
      <c r="R5" s="60">
        <f t="shared" ref="R5:R38" si="1">+Q5/$Q$38*100</f>
        <v>37.959325327965573</v>
      </c>
      <c r="W5" s="79"/>
      <c r="X5" s="79"/>
      <c r="Y5" s="79"/>
      <c r="Z5" s="79"/>
      <c r="AA5" s="79"/>
      <c r="AB5" s="79"/>
      <c r="AC5" s="79"/>
    </row>
    <row r="6" spans="1:177" s="2" customFormat="1" ht="18.75" customHeight="1" x14ac:dyDescent="0.25">
      <c r="A6" s="85"/>
      <c r="B6" s="100"/>
      <c r="C6" s="100"/>
      <c r="D6" s="35" t="s">
        <v>66</v>
      </c>
      <c r="E6" s="27">
        <v>1287</v>
      </c>
      <c r="F6" s="27">
        <v>2514</v>
      </c>
      <c r="G6" s="27">
        <v>1578</v>
      </c>
      <c r="H6" s="27">
        <v>1331</v>
      </c>
      <c r="I6" s="27">
        <v>1737</v>
      </c>
      <c r="J6" s="27">
        <v>1398</v>
      </c>
      <c r="K6" s="27">
        <v>2019</v>
      </c>
      <c r="L6" s="27">
        <v>2099</v>
      </c>
      <c r="M6" s="27">
        <v>2147</v>
      </c>
      <c r="N6" s="27">
        <v>1776</v>
      </c>
      <c r="O6" s="27">
        <v>2116</v>
      </c>
      <c r="P6" s="27">
        <v>1633</v>
      </c>
      <c r="Q6" s="27">
        <f t="shared" si="0"/>
        <v>21635</v>
      </c>
      <c r="R6" s="60">
        <f t="shared" si="1"/>
        <v>30.034011244533907</v>
      </c>
      <c r="W6" s="79"/>
      <c r="X6" s="79"/>
      <c r="Y6" s="79"/>
      <c r="Z6" s="79"/>
      <c r="AA6" s="79"/>
      <c r="AB6" s="79"/>
      <c r="AC6" s="79"/>
    </row>
    <row r="7" spans="1:177" s="2" customFormat="1" ht="18.75" customHeight="1" x14ac:dyDescent="0.25">
      <c r="A7" s="85"/>
      <c r="B7" s="100"/>
      <c r="C7" s="100"/>
      <c r="D7" s="35" t="s">
        <v>91</v>
      </c>
      <c r="E7" s="27">
        <v>916</v>
      </c>
      <c r="F7" s="27">
        <v>1085</v>
      </c>
      <c r="G7" s="27">
        <v>1156</v>
      </c>
      <c r="H7" s="27">
        <v>904</v>
      </c>
      <c r="I7" s="27">
        <v>1087</v>
      </c>
      <c r="J7" s="27">
        <v>1239</v>
      </c>
      <c r="K7" s="27">
        <v>1111</v>
      </c>
      <c r="L7" s="27">
        <v>1029</v>
      </c>
      <c r="M7" s="27">
        <v>851</v>
      </c>
      <c r="N7" s="27">
        <v>804</v>
      </c>
      <c r="O7" s="27">
        <v>842</v>
      </c>
      <c r="P7" s="27">
        <v>855</v>
      </c>
      <c r="Q7" s="27">
        <f t="shared" si="0"/>
        <v>11879</v>
      </c>
      <c r="R7" s="60">
        <f t="shared" si="1"/>
        <v>16.490594849725827</v>
      </c>
      <c r="W7" s="79"/>
      <c r="X7" s="79"/>
      <c r="Y7" s="79"/>
      <c r="Z7" s="79"/>
      <c r="AA7" s="79"/>
      <c r="AB7" s="79"/>
      <c r="AC7" s="79"/>
    </row>
    <row r="8" spans="1:177" s="2" customFormat="1" ht="18.75" customHeight="1" x14ac:dyDescent="0.25">
      <c r="A8" s="85"/>
      <c r="B8" s="101"/>
      <c r="C8" s="101"/>
      <c r="D8" s="53" t="s">
        <v>65</v>
      </c>
      <c r="E8" s="32">
        <f t="shared" ref="E8:P8" si="2">E6+E7+E5</f>
        <v>4152</v>
      </c>
      <c r="F8" s="32">
        <f t="shared" si="2"/>
        <v>5694</v>
      </c>
      <c r="G8" s="32">
        <f t="shared" si="2"/>
        <v>5420</v>
      </c>
      <c r="H8" s="32">
        <f t="shared" si="2"/>
        <v>4298</v>
      </c>
      <c r="I8" s="32">
        <f t="shared" si="2"/>
        <v>5104</v>
      </c>
      <c r="J8" s="32">
        <f t="shared" si="2"/>
        <v>5138</v>
      </c>
      <c r="K8" s="32">
        <f t="shared" si="2"/>
        <v>5406</v>
      </c>
      <c r="L8" s="32">
        <f t="shared" si="2"/>
        <v>5600</v>
      </c>
      <c r="M8" s="32">
        <f t="shared" si="2"/>
        <v>5216</v>
      </c>
      <c r="N8" s="32">
        <f t="shared" si="2"/>
        <v>4965</v>
      </c>
      <c r="O8" s="32">
        <f t="shared" si="2"/>
        <v>5296</v>
      </c>
      <c r="P8" s="32">
        <f t="shared" si="2"/>
        <v>4569</v>
      </c>
      <c r="Q8" s="32">
        <f t="shared" si="0"/>
        <v>60858</v>
      </c>
      <c r="R8" s="78">
        <f t="shared" si="1"/>
        <v>84.483931422225311</v>
      </c>
      <c r="W8" s="79"/>
      <c r="X8" s="79"/>
      <c r="Y8" s="79"/>
      <c r="Z8" s="79"/>
      <c r="AA8" s="79"/>
      <c r="AB8" s="79"/>
      <c r="AC8" s="79"/>
    </row>
    <row r="9" spans="1:177" s="2" customFormat="1" ht="18.75" customHeight="1" x14ac:dyDescent="0.25">
      <c r="A9" s="85"/>
      <c r="B9" s="100">
        <v>2</v>
      </c>
      <c r="C9" s="100" t="s">
        <v>119</v>
      </c>
      <c r="D9" s="35" t="s">
        <v>116</v>
      </c>
      <c r="E9" s="27">
        <v>660</v>
      </c>
      <c r="F9" s="27">
        <v>1141</v>
      </c>
      <c r="G9" s="27">
        <v>727</v>
      </c>
      <c r="H9" s="27">
        <v>441</v>
      </c>
      <c r="I9" s="27">
        <v>509</v>
      </c>
      <c r="J9" s="27">
        <v>629</v>
      </c>
      <c r="K9" s="27">
        <v>479</v>
      </c>
      <c r="L9" s="27">
        <v>713</v>
      </c>
      <c r="M9" s="27">
        <v>503</v>
      </c>
      <c r="N9" s="27">
        <v>576</v>
      </c>
      <c r="O9" s="27">
        <v>733</v>
      </c>
      <c r="P9" s="27">
        <v>429</v>
      </c>
      <c r="Q9" s="27">
        <f t="shared" si="0"/>
        <v>7540</v>
      </c>
      <c r="R9" s="14">
        <f t="shared" si="1"/>
        <v>10.467134032067744</v>
      </c>
    </row>
    <row r="10" spans="1:177" s="2" customFormat="1" ht="18.75" customHeight="1" x14ac:dyDescent="0.25">
      <c r="A10" s="85"/>
      <c r="B10" s="100"/>
      <c r="C10" s="100"/>
      <c r="D10" s="35" t="s">
        <v>17</v>
      </c>
      <c r="E10" s="27">
        <v>37</v>
      </c>
      <c r="F10" s="27">
        <v>42</v>
      </c>
      <c r="G10" s="27">
        <v>45</v>
      </c>
      <c r="H10" s="27">
        <v>57</v>
      </c>
      <c r="I10" s="27">
        <v>37</v>
      </c>
      <c r="J10" s="27">
        <v>40</v>
      </c>
      <c r="K10" s="27">
        <v>46</v>
      </c>
      <c r="L10" s="27">
        <v>47</v>
      </c>
      <c r="M10" s="27">
        <v>30</v>
      </c>
      <c r="N10" s="27">
        <v>56</v>
      </c>
      <c r="O10" s="27">
        <v>53</v>
      </c>
      <c r="P10" s="27">
        <v>74</v>
      </c>
      <c r="Q10" s="27">
        <f t="shared" si="0"/>
        <v>564</v>
      </c>
      <c r="R10" s="14">
        <f t="shared" si="1"/>
        <v>0.78295273131116816</v>
      </c>
    </row>
    <row r="11" spans="1:177" s="2" customFormat="1" ht="18.75" customHeight="1" x14ac:dyDescent="0.25">
      <c r="A11" s="85"/>
      <c r="B11" s="100"/>
      <c r="C11" s="100"/>
      <c r="D11" s="35" t="s">
        <v>67</v>
      </c>
      <c r="E11" s="27">
        <v>17</v>
      </c>
      <c r="F11" s="27">
        <v>16</v>
      </c>
      <c r="G11" s="27">
        <v>32</v>
      </c>
      <c r="H11" s="27">
        <v>12</v>
      </c>
      <c r="I11" s="27">
        <v>21</v>
      </c>
      <c r="J11" s="27">
        <v>30</v>
      </c>
      <c r="K11" s="27">
        <v>20</v>
      </c>
      <c r="L11" s="27">
        <v>21</v>
      </c>
      <c r="M11" s="27">
        <v>14</v>
      </c>
      <c r="N11" s="27">
        <v>13</v>
      </c>
      <c r="O11" s="27">
        <v>11</v>
      </c>
      <c r="P11" s="27">
        <v>6</v>
      </c>
      <c r="Q11" s="27">
        <f t="shared" si="0"/>
        <v>213</v>
      </c>
      <c r="R11" s="14">
        <f t="shared" si="1"/>
        <v>0.29568959533560074</v>
      </c>
    </row>
    <row r="12" spans="1:177" s="2" customFormat="1" ht="18.75" customHeight="1" x14ac:dyDescent="0.25">
      <c r="A12" s="85"/>
      <c r="B12" s="101"/>
      <c r="C12" s="101"/>
      <c r="D12" s="53" t="s">
        <v>65</v>
      </c>
      <c r="E12" s="32">
        <f t="shared" ref="E12:Q12" si="3">SUM(E9:E11)</f>
        <v>714</v>
      </c>
      <c r="F12" s="32">
        <f t="shared" si="3"/>
        <v>1199</v>
      </c>
      <c r="G12" s="32">
        <f t="shared" si="3"/>
        <v>804</v>
      </c>
      <c r="H12" s="32">
        <f t="shared" si="3"/>
        <v>510</v>
      </c>
      <c r="I12" s="32">
        <f t="shared" si="3"/>
        <v>567</v>
      </c>
      <c r="J12" s="32">
        <f t="shared" si="3"/>
        <v>699</v>
      </c>
      <c r="K12" s="32">
        <f t="shared" si="3"/>
        <v>545</v>
      </c>
      <c r="L12" s="32">
        <f t="shared" si="3"/>
        <v>781</v>
      </c>
      <c r="M12" s="32">
        <f t="shared" si="3"/>
        <v>547</v>
      </c>
      <c r="N12" s="32">
        <f t="shared" si="3"/>
        <v>645</v>
      </c>
      <c r="O12" s="32">
        <f t="shared" si="3"/>
        <v>797</v>
      </c>
      <c r="P12" s="32">
        <f t="shared" si="3"/>
        <v>509</v>
      </c>
      <c r="Q12" s="32">
        <f t="shared" si="3"/>
        <v>8317</v>
      </c>
      <c r="R12" s="33">
        <f t="shared" si="1"/>
        <v>11.545776358714514</v>
      </c>
      <c r="S12" s="31"/>
    </row>
    <row r="13" spans="1:177" s="2" customFormat="1" ht="18.75" customHeight="1" x14ac:dyDescent="0.25">
      <c r="A13" s="85"/>
      <c r="B13" s="103">
        <v>3</v>
      </c>
      <c r="C13" s="103" t="s">
        <v>120</v>
      </c>
      <c r="D13" s="35" t="s">
        <v>21</v>
      </c>
      <c r="E13" s="27">
        <v>1</v>
      </c>
      <c r="F13" s="27">
        <v>2</v>
      </c>
      <c r="G13" s="27">
        <v>45</v>
      </c>
      <c r="H13" s="27">
        <v>42</v>
      </c>
      <c r="I13" s="27">
        <v>59</v>
      </c>
      <c r="J13" s="27">
        <v>78</v>
      </c>
      <c r="K13" s="27">
        <v>56</v>
      </c>
      <c r="L13" s="27">
        <v>119</v>
      </c>
      <c r="M13" s="27">
        <v>53</v>
      </c>
      <c r="N13" s="27">
        <v>62</v>
      </c>
      <c r="O13" s="27">
        <v>39</v>
      </c>
      <c r="P13" s="27">
        <v>25</v>
      </c>
      <c r="Q13" s="27">
        <f t="shared" ref="Q13:Q36" si="4">SUM(E13:P13)</f>
        <v>581</v>
      </c>
      <c r="R13" s="19">
        <f t="shared" si="1"/>
        <v>0.80655237037551186</v>
      </c>
      <c r="S13" s="31"/>
    </row>
    <row r="14" spans="1:177" s="2" customFormat="1" ht="18.75" customHeight="1" x14ac:dyDescent="0.25">
      <c r="A14" s="85"/>
      <c r="B14" s="100"/>
      <c r="C14" s="100"/>
      <c r="D14" s="35" t="s">
        <v>107</v>
      </c>
      <c r="E14" s="27">
        <v>36</v>
      </c>
      <c r="F14" s="27">
        <v>32</v>
      </c>
      <c r="G14" s="27">
        <v>28</v>
      </c>
      <c r="H14" s="27">
        <v>26</v>
      </c>
      <c r="I14" s="27">
        <v>39</v>
      </c>
      <c r="J14" s="27">
        <v>41</v>
      </c>
      <c r="K14" s="27">
        <v>33</v>
      </c>
      <c r="L14" s="27">
        <v>45</v>
      </c>
      <c r="M14" s="27">
        <v>35</v>
      </c>
      <c r="N14" s="27">
        <v>31</v>
      </c>
      <c r="O14" s="27">
        <v>33</v>
      </c>
      <c r="P14" s="27">
        <v>35</v>
      </c>
      <c r="Q14" s="27">
        <f t="shared" si="4"/>
        <v>414</v>
      </c>
      <c r="R14" s="14">
        <f t="shared" si="1"/>
        <v>0.57472062191990003</v>
      </c>
    </row>
    <row r="15" spans="1:177" s="2" customFormat="1" ht="18.75" customHeight="1" x14ac:dyDescent="0.25">
      <c r="A15" s="85"/>
      <c r="B15" s="100"/>
      <c r="C15" s="100"/>
      <c r="D15" s="35" t="s">
        <v>18</v>
      </c>
      <c r="E15" s="27">
        <v>21</v>
      </c>
      <c r="F15" s="27">
        <v>28</v>
      </c>
      <c r="G15" s="27">
        <v>19</v>
      </c>
      <c r="H15" s="27">
        <v>13</v>
      </c>
      <c r="I15" s="27">
        <v>26</v>
      </c>
      <c r="J15" s="27">
        <v>25</v>
      </c>
      <c r="K15" s="27">
        <v>23</v>
      </c>
      <c r="L15" s="27">
        <v>27</v>
      </c>
      <c r="M15" s="27">
        <v>20</v>
      </c>
      <c r="N15" s="27">
        <v>21</v>
      </c>
      <c r="O15" s="27">
        <v>22</v>
      </c>
      <c r="P15" s="27">
        <v>9</v>
      </c>
      <c r="Q15" s="27">
        <f t="shared" si="4"/>
        <v>254</v>
      </c>
      <c r="R15" s="14">
        <f t="shared" si="1"/>
        <v>0.35260637190254734</v>
      </c>
    </row>
    <row r="16" spans="1:177" s="2" customFormat="1" ht="18.75" customHeight="1" x14ac:dyDescent="0.25">
      <c r="A16" s="85"/>
      <c r="B16" s="100"/>
      <c r="C16" s="100"/>
      <c r="D16" s="35" t="s">
        <v>23</v>
      </c>
      <c r="E16" s="27">
        <v>25</v>
      </c>
      <c r="F16" s="27">
        <v>24</v>
      </c>
      <c r="G16" s="27">
        <v>29</v>
      </c>
      <c r="H16" s="27">
        <v>5</v>
      </c>
      <c r="I16" s="27">
        <v>33</v>
      </c>
      <c r="J16" s="27">
        <v>21</v>
      </c>
      <c r="K16" s="27">
        <v>14</v>
      </c>
      <c r="L16" s="27">
        <v>15</v>
      </c>
      <c r="M16" s="27">
        <v>7</v>
      </c>
      <c r="N16" s="27">
        <v>14</v>
      </c>
      <c r="O16" s="27">
        <v>16</v>
      </c>
      <c r="P16" s="27">
        <v>19</v>
      </c>
      <c r="Q16" s="27">
        <f t="shared" si="4"/>
        <v>222</v>
      </c>
      <c r="R16" s="14">
        <f t="shared" si="1"/>
        <v>0.30818352189907683</v>
      </c>
    </row>
    <row r="17" spans="1:18" s="2" customFormat="1" ht="18.75" customHeight="1" x14ac:dyDescent="0.25">
      <c r="A17" s="85"/>
      <c r="B17" s="100"/>
      <c r="C17" s="100"/>
      <c r="D17" s="35" t="s">
        <v>19</v>
      </c>
      <c r="E17" s="27">
        <v>11</v>
      </c>
      <c r="F17" s="27">
        <v>16</v>
      </c>
      <c r="G17" s="27">
        <v>14</v>
      </c>
      <c r="H17" s="27">
        <v>17</v>
      </c>
      <c r="I17" s="27">
        <v>18</v>
      </c>
      <c r="J17" s="27">
        <v>12</v>
      </c>
      <c r="K17" s="27">
        <v>27</v>
      </c>
      <c r="L17" s="27">
        <v>19</v>
      </c>
      <c r="M17" s="27">
        <v>14</v>
      </c>
      <c r="N17" s="27">
        <v>15</v>
      </c>
      <c r="O17" s="27">
        <v>24</v>
      </c>
      <c r="P17" s="27">
        <v>11</v>
      </c>
      <c r="Q17" s="27">
        <f t="shared" si="4"/>
        <v>198</v>
      </c>
      <c r="R17" s="14">
        <f t="shared" si="1"/>
        <v>0.27486638439647393</v>
      </c>
    </row>
    <row r="18" spans="1:18" s="2" customFormat="1" ht="18.75" customHeight="1" x14ac:dyDescent="0.25">
      <c r="A18" s="85"/>
      <c r="B18" s="100"/>
      <c r="C18" s="100"/>
      <c r="D18" s="35" t="s">
        <v>20</v>
      </c>
      <c r="E18" s="27">
        <v>15</v>
      </c>
      <c r="F18" s="27">
        <v>3</v>
      </c>
      <c r="G18" s="27">
        <v>28</v>
      </c>
      <c r="H18" s="27">
        <v>5</v>
      </c>
      <c r="I18" s="27">
        <v>11</v>
      </c>
      <c r="J18" s="27">
        <v>2</v>
      </c>
      <c r="K18" s="27">
        <v>5</v>
      </c>
      <c r="L18" s="27">
        <v>15</v>
      </c>
      <c r="M18" s="27">
        <v>3</v>
      </c>
      <c r="N18" s="27">
        <v>8</v>
      </c>
      <c r="O18" s="27">
        <v>13</v>
      </c>
      <c r="P18" s="27">
        <v>18</v>
      </c>
      <c r="Q18" s="27">
        <f t="shared" si="4"/>
        <v>126</v>
      </c>
      <c r="R18" s="14">
        <f t="shared" si="1"/>
        <v>0.17491497188866523</v>
      </c>
    </row>
    <row r="19" spans="1:18" s="2" customFormat="1" ht="18.75" customHeight="1" x14ac:dyDescent="0.25">
      <c r="A19" s="85"/>
      <c r="B19" s="100"/>
      <c r="C19" s="100"/>
      <c r="D19" s="35" t="s">
        <v>34</v>
      </c>
      <c r="E19" s="27">
        <v>13</v>
      </c>
      <c r="F19" s="27">
        <v>7</v>
      </c>
      <c r="G19" s="27">
        <v>7</v>
      </c>
      <c r="H19" s="27">
        <v>17</v>
      </c>
      <c r="I19" s="27">
        <v>15</v>
      </c>
      <c r="J19" s="27">
        <v>4</v>
      </c>
      <c r="K19" s="27">
        <v>0</v>
      </c>
      <c r="L19" s="27">
        <v>11</v>
      </c>
      <c r="M19" s="27">
        <v>7</v>
      </c>
      <c r="N19" s="27">
        <v>10</v>
      </c>
      <c r="O19" s="27">
        <v>20</v>
      </c>
      <c r="P19" s="27">
        <v>3</v>
      </c>
      <c r="Q19" s="27">
        <f t="shared" si="4"/>
        <v>114</v>
      </c>
      <c r="R19" s="60">
        <f t="shared" si="1"/>
        <v>0.15825640313736378</v>
      </c>
    </row>
    <row r="20" spans="1:18" s="2" customFormat="1" ht="18.75" customHeight="1" x14ac:dyDescent="0.25">
      <c r="A20" s="85"/>
      <c r="B20" s="100"/>
      <c r="C20" s="100"/>
      <c r="D20" s="35" t="s">
        <v>26</v>
      </c>
      <c r="E20" s="27">
        <v>12</v>
      </c>
      <c r="F20" s="27">
        <v>6</v>
      </c>
      <c r="G20" s="27">
        <v>22</v>
      </c>
      <c r="H20" s="27">
        <v>8</v>
      </c>
      <c r="I20" s="27">
        <v>4</v>
      </c>
      <c r="J20" s="27">
        <v>5</v>
      </c>
      <c r="K20" s="27">
        <v>8</v>
      </c>
      <c r="L20" s="27">
        <v>6</v>
      </c>
      <c r="M20" s="27">
        <v>5</v>
      </c>
      <c r="N20" s="27">
        <v>7</v>
      </c>
      <c r="O20" s="27">
        <v>8</v>
      </c>
      <c r="P20" s="27">
        <v>5</v>
      </c>
      <c r="Q20" s="27">
        <f t="shared" si="4"/>
        <v>96</v>
      </c>
      <c r="R20" s="14">
        <f t="shared" si="1"/>
        <v>0.1332685500104116</v>
      </c>
    </row>
    <row r="21" spans="1:18" s="2" customFormat="1" ht="18.75" customHeight="1" x14ac:dyDescent="0.25">
      <c r="A21" s="85"/>
      <c r="B21" s="100"/>
      <c r="C21" s="100"/>
      <c r="D21" s="35" t="s">
        <v>33</v>
      </c>
      <c r="E21" s="27">
        <v>3</v>
      </c>
      <c r="F21" s="27">
        <v>6</v>
      </c>
      <c r="G21" s="27">
        <v>4</v>
      </c>
      <c r="H21" s="27">
        <v>6</v>
      </c>
      <c r="I21" s="27">
        <v>6</v>
      </c>
      <c r="J21" s="27">
        <v>9</v>
      </c>
      <c r="K21" s="27">
        <v>22</v>
      </c>
      <c r="L21" s="27">
        <v>3</v>
      </c>
      <c r="M21" s="27">
        <v>5</v>
      </c>
      <c r="N21" s="27">
        <v>15</v>
      </c>
      <c r="O21" s="27">
        <v>6</v>
      </c>
      <c r="P21" s="27">
        <v>4</v>
      </c>
      <c r="Q21" s="27">
        <f t="shared" si="4"/>
        <v>89</v>
      </c>
      <c r="R21" s="14">
        <f t="shared" si="1"/>
        <v>0.12355105157215243</v>
      </c>
    </row>
    <row r="22" spans="1:18" s="2" customFormat="1" ht="18.75" customHeight="1" x14ac:dyDescent="0.25">
      <c r="A22" s="85"/>
      <c r="B22" s="100"/>
      <c r="C22" s="100"/>
      <c r="D22" s="35" t="s">
        <v>109</v>
      </c>
      <c r="E22" s="27">
        <v>17</v>
      </c>
      <c r="F22" s="27">
        <v>7</v>
      </c>
      <c r="G22" s="27">
        <v>8</v>
      </c>
      <c r="H22" s="27">
        <v>6</v>
      </c>
      <c r="I22" s="27">
        <v>1</v>
      </c>
      <c r="J22" s="27">
        <v>11</v>
      </c>
      <c r="K22" s="27">
        <v>7</v>
      </c>
      <c r="L22" s="27">
        <v>5</v>
      </c>
      <c r="M22" s="27">
        <v>12</v>
      </c>
      <c r="N22" s="27">
        <v>6</v>
      </c>
      <c r="O22" s="27">
        <v>1</v>
      </c>
      <c r="P22" s="27">
        <v>8</v>
      </c>
      <c r="Q22" s="27">
        <f t="shared" si="4"/>
        <v>89</v>
      </c>
      <c r="R22" s="14">
        <f t="shared" si="1"/>
        <v>0.12355105157215243</v>
      </c>
    </row>
    <row r="23" spans="1:18" s="2" customFormat="1" ht="18.75" customHeight="1" x14ac:dyDescent="0.25">
      <c r="A23" s="85"/>
      <c r="B23" s="100"/>
      <c r="C23" s="100"/>
      <c r="D23" s="35" t="s">
        <v>25</v>
      </c>
      <c r="E23" s="27">
        <v>12</v>
      </c>
      <c r="F23" s="27">
        <v>4</v>
      </c>
      <c r="G23" s="27">
        <v>4</v>
      </c>
      <c r="H23" s="27">
        <v>5</v>
      </c>
      <c r="I23" s="27">
        <v>20</v>
      </c>
      <c r="J23" s="27">
        <v>13</v>
      </c>
      <c r="K23" s="27">
        <v>5</v>
      </c>
      <c r="L23" s="27">
        <v>2</v>
      </c>
      <c r="M23" s="27">
        <v>2</v>
      </c>
      <c r="N23" s="27">
        <v>6</v>
      </c>
      <c r="O23" s="27">
        <v>3</v>
      </c>
      <c r="P23" s="27">
        <v>12</v>
      </c>
      <c r="Q23" s="27">
        <f t="shared" si="4"/>
        <v>88</v>
      </c>
      <c r="R23" s="14">
        <f t="shared" si="1"/>
        <v>0.12216283750954397</v>
      </c>
    </row>
    <row r="24" spans="1:18" s="2" customFormat="1" ht="18.75" customHeight="1" x14ac:dyDescent="0.25">
      <c r="A24" s="85"/>
      <c r="B24" s="100"/>
      <c r="C24" s="100"/>
      <c r="D24" s="35" t="s">
        <v>29</v>
      </c>
      <c r="E24" s="27">
        <v>2</v>
      </c>
      <c r="F24" s="27">
        <v>1</v>
      </c>
      <c r="G24" s="27">
        <v>4</v>
      </c>
      <c r="H24" s="27">
        <v>6</v>
      </c>
      <c r="I24" s="27">
        <v>6</v>
      </c>
      <c r="J24" s="27">
        <v>6</v>
      </c>
      <c r="K24" s="27">
        <v>8</v>
      </c>
      <c r="L24" s="27">
        <v>8</v>
      </c>
      <c r="M24" s="27">
        <v>4</v>
      </c>
      <c r="N24" s="27">
        <v>7</v>
      </c>
      <c r="O24" s="27">
        <v>4</v>
      </c>
      <c r="P24" s="27">
        <v>25</v>
      </c>
      <c r="Q24" s="27">
        <f t="shared" si="4"/>
        <v>81</v>
      </c>
      <c r="R24" s="14">
        <f t="shared" si="1"/>
        <v>0.1124453390712848</v>
      </c>
    </row>
    <row r="25" spans="1:18" s="2" customFormat="1" ht="18.75" customHeight="1" x14ac:dyDescent="0.25">
      <c r="A25" s="85"/>
      <c r="B25" s="100"/>
      <c r="C25" s="100"/>
      <c r="D25" s="35" t="s">
        <v>39</v>
      </c>
      <c r="E25" s="27">
        <v>1</v>
      </c>
      <c r="F25" s="27">
        <v>7</v>
      </c>
      <c r="G25" s="27">
        <v>15</v>
      </c>
      <c r="H25" s="27">
        <v>2</v>
      </c>
      <c r="I25" s="27">
        <v>4</v>
      </c>
      <c r="J25" s="27">
        <v>2</v>
      </c>
      <c r="K25" s="27">
        <v>1</v>
      </c>
      <c r="L25" s="27">
        <v>3</v>
      </c>
      <c r="M25" s="27">
        <v>1</v>
      </c>
      <c r="N25" s="27">
        <v>13</v>
      </c>
      <c r="O25" s="27">
        <v>4</v>
      </c>
      <c r="P25" s="27">
        <v>14</v>
      </c>
      <c r="Q25" s="27">
        <f t="shared" si="4"/>
        <v>67</v>
      </c>
      <c r="R25" s="14">
        <f t="shared" si="1"/>
        <v>9.3010342194766435E-2</v>
      </c>
    </row>
    <row r="26" spans="1:18" s="2" customFormat="1" ht="18.75" customHeight="1" x14ac:dyDescent="0.25">
      <c r="A26" s="85"/>
      <c r="B26" s="100"/>
      <c r="C26" s="100"/>
      <c r="D26" s="35" t="s">
        <v>27</v>
      </c>
      <c r="E26" s="27">
        <v>19</v>
      </c>
      <c r="F26" s="27">
        <v>1</v>
      </c>
      <c r="G26" s="27">
        <v>7</v>
      </c>
      <c r="H26" s="27">
        <v>3</v>
      </c>
      <c r="I26" s="27">
        <v>2</v>
      </c>
      <c r="J26" s="27">
        <v>4</v>
      </c>
      <c r="K26" s="27">
        <v>2</v>
      </c>
      <c r="L26" s="27">
        <v>7</v>
      </c>
      <c r="M26" s="27">
        <v>2</v>
      </c>
      <c r="N26" s="27">
        <v>2</v>
      </c>
      <c r="O26" s="27">
        <v>4</v>
      </c>
      <c r="P26" s="27">
        <v>9</v>
      </c>
      <c r="Q26" s="27">
        <f t="shared" si="4"/>
        <v>62</v>
      </c>
      <c r="R26" s="14">
        <f t="shared" si="1"/>
        <v>8.6069271881724169E-2</v>
      </c>
    </row>
    <row r="27" spans="1:18" s="2" customFormat="1" ht="18.75" customHeight="1" x14ac:dyDescent="0.25">
      <c r="A27" s="85"/>
      <c r="B27" s="100"/>
      <c r="C27" s="100"/>
      <c r="D27" s="35" t="s">
        <v>28</v>
      </c>
      <c r="E27" s="27">
        <v>4</v>
      </c>
      <c r="F27" s="27">
        <v>7</v>
      </c>
      <c r="G27" s="27">
        <v>4</v>
      </c>
      <c r="H27" s="27">
        <v>9</v>
      </c>
      <c r="I27" s="27">
        <v>9</v>
      </c>
      <c r="J27" s="27">
        <v>4</v>
      </c>
      <c r="K27" s="27">
        <v>4</v>
      </c>
      <c r="L27" s="27">
        <v>2</v>
      </c>
      <c r="M27" s="27">
        <v>8</v>
      </c>
      <c r="N27" s="27">
        <v>1</v>
      </c>
      <c r="O27" s="27">
        <v>5</v>
      </c>
      <c r="P27" s="27">
        <v>4</v>
      </c>
      <c r="Q27" s="27">
        <f t="shared" si="4"/>
        <v>61</v>
      </c>
      <c r="R27" s="60">
        <f t="shared" si="1"/>
        <v>8.468105781911571E-2</v>
      </c>
    </row>
    <row r="28" spans="1:18" s="2" customFormat="1" ht="18.75" customHeight="1" x14ac:dyDescent="0.25">
      <c r="A28" s="85"/>
      <c r="B28" s="100"/>
      <c r="C28" s="100"/>
      <c r="D28" s="35" t="s">
        <v>22</v>
      </c>
      <c r="E28" s="27">
        <v>2</v>
      </c>
      <c r="F28" s="27">
        <v>4</v>
      </c>
      <c r="G28" s="27">
        <v>9</v>
      </c>
      <c r="H28" s="27">
        <v>3</v>
      </c>
      <c r="I28" s="27">
        <v>7</v>
      </c>
      <c r="J28" s="27">
        <v>6</v>
      </c>
      <c r="K28" s="27">
        <v>8</v>
      </c>
      <c r="L28" s="27">
        <v>3</v>
      </c>
      <c r="M28" s="27">
        <v>7</v>
      </c>
      <c r="N28" s="27">
        <v>2</v>
      </c>
      <c r="O28" s="27">
        <v>7</v>
      </c>
      <c r="P28" s="27">
        <v>3</v>
      </c>
      <c r="Q28" s="27">
        <f t="shared" si="4"/>
        <v>61</v>
      </c>
      <c r="R28" s="14">
        <f t="shared" si="1"/>
        <v>8.468105781911571E-2</v>
      </c>
    </row>
    <row r="29" spans="1:18" s="2" customFormat="1" ht="18.75" customHeight="1" x14ac:dyDescent="0.25">
      <c r="A29" s="85"/>
      <c r="B29" s="100"/>
      <c r="C29" s="100"/>
      <c r="D29" s="35" t="s">
        <v>40</v>
      </c>
      <c r="E29" s="27">
        <v>0</v>
      </c>
      <c r="F29" s="27">
        <v>0</v>
      </c>
      <c r="G29" s="27">
        <v>1</v>
      </c>
      <c r="H29" s="27">
        <v>0</v>
      </c>
      <c r="I29" s="27">
        <v>1</v>
      </c>
      <c r="J29" s="27">
        <v>2</v>
      </c>
      <c r="K29" s="27">
        <v>4</v>
      </c>
      <c r="L29" s="27">
        <v>1</v>
      </c>
      <c r="M29" s="27">
        <v>3</v>
      </c>
      <c r="N29" s="27">
        <v>1</v>
      </c>
      <c r="O29" s="27">
        <v>46</v>
      </c>
      <c r="P29" s="27">
        <v>1</v>
      </c>
      <c r="Q29" s="27">
        <f t="shared" si="4"/>
        <v>60</v>
      </c>
      <c r="R29" s="14">
        <f t="shared" si="1"/>
        <v>8.3292843756507251E-2</v>
      </c>
    </row>
    <row r="30" spans="1:18" s="2" customFormat="1" ht="18.75" customHeight="1" x14ac:dyDescent="0.25">
      <c r="A30" s="85"/>
      <c r="B30" s="100"/>
      <c r="C30" s="100"/>
      <c r="D30" s="62" t="s">
        <v>24</v>
      </c>
      <c r="E30" s="27">
        <v>2</v>
      </c>
      <c r="F30" s="27">
        <v>2</v>
      </c>
      <c r="G30" s="27">
        <v>6</v>
      </c>
      <c r="H30" s="27">
        <v>1</v>
      </c>
      <c r="I30" s="27">
        <v>7</v>
      </c>
      <c r="J30" s="27">
        <v>5</v>
      </c>
      <c r="K30" s="27">
        <v>3</v>
      </c>
      <c r="L30" s="27">
        <v>6</v>
      </c>
      <c r="M30" s="27">
        <v>7</v>
      </c>
      <c r="N30" s="27">
        <v>6</v>
      </c>
      <c r="O30" s="27">
        <v>4</v>
      </c>
      <c r="P30" s="27">
        <v>4</v>
      </c>
      <c r="Q30" s="27">
        <f t="shared" si="4"/>
        <v>53</v>
      </c>
      <c r="R30" s="14">
        <f t="shared" si="1"/>
        <v>7.3575345318248067E-2</v>
      </c>
    </row>
    <row r="31" spans="1:18" s="2" customFormat="1" ht="18.75" customHeight="1" x14ac:dyDescent="0.25">
      <c r="A31" s="85"/>
      <c r="B31" s="100"/>
      <c r="C31" s="100"/>
      <c r="D31" s="35" t="s">
        <v>55</v>
      </c>
      <c r="E31" s="27">
        <v>0</v>
      </c>
      <c r="F31" s="27">
        <v>1</v>
      </c>
      <c r="G31" s="27">
        <v>3</v>
      </c>
      <c r="H31" s="27">
        <v>21</v>
      </c>
      <c r="I31" s="27">
        <v>12</v>
      </c>
      <c r="J31" s="27">
        <v>3</v>
      </c>
      <c r="K31" s="27">
        <v>5</v>
      </c>
      <c r="L31" s="27">
        <v>0</v>
      </c>
      <c r="M31" s="27">
        <v>0</v>
      </c>
      <c r="N31" s="27">
        <v>0</v>
      </c>
      <c r="O31" s="27">
        <v>4</v>
      </c>
      <c r="P31" s="27">
        <v>0</v>
      </c>
      <c r="Q31" s="27">
        <f t="shared" si="4"/>
        <v>49</v>
      </c>
      <c r="R31" s="14">
        <f t="shared" si="1"/>
        <v>6.802248906781426E-2</v>
      </c>
    </row>
    <row r="32" spans="1:18" s="2" customFormat="1" ht="18.75" customHeight="1" x14ac:dyDescent="0.25">
      <c r="A32" s="85"/>
      <c r="B32" s="100"/>
      <c r="C32" s="100"/>
      <c r="D32" s="62" t="s">
        <v>38</v>
      </c>
      <c r="E32" s="27">
        <v>5</v>
      </c>
      <c r="F32" s="27">
        <v>5</v>
      </c>
      <c r="G32" s="27">
        <v>1</v>
      </c>
      <c r="H32" s="27">
        <v>1</v>
      </c>
      <c r="I32" s="27">
        <v>4</v>
      </c>
      <c r="J32" s="27">
        <v>2</v>
      </c>
      <c r="K32" s="27">
        <v>13</v>
      </c>
      <c r="L32" s="27">
        <v>6</v>
      </c>
      <c r="M32" s="27">
        <v>2</v>
      </c>
      <c r="N32" s="27">
        <v>2</v>
      </c>
      <c r="O32" s="27">
        <v>1</v>
      </c>
      <c r="P32" s="27">
        <v>0</v>
      </c>
      <c r="Q32" s="27">
        <f t="shared" si="4"/>
        <v>42</v>
      </c>
      <c r="R32" s="14">
        <f t="shared" si="1"/>
        <v>5.8304990629555076E-2</v>
      </c>
    </row>
    <row r="33" spans="1:33" s="2" customFormat="1" ht="18.75" customHeight="1" x14ac:dyDescent="0.25">
      <c r="A33" s="85"/>
      <c r="B33" s="100"/>
      <c r="C33" s="100"/>
      <c r="D33" s="35" t="s">
        <v>32</v>
      </c>
      <c r="E33" s="27">
        <v>0</v>
      </c>
      <c r="F33" s="27">
        <v>0</v>
      </c>
      <c r="G33" s="27">
        <v>0</v>
      </c>
      <c r="H33" s="27">
        <v>1</v>
      </c>
      <c r="I33" s="27">
        <v>2</v>
      </c>
      <c r="J33" s="27">
        <v>7</v>
      </c>
      <c r="K33" s="27">
        <v>11</v>
      </c>
      <c r="L33" s="27">
        <v>1</v>
      </c>
      <c r="M33" s="27">
        <v>0</v>
      </c>
      <c r="N33" s="27">
        <v>3</v>
      </c>
      <c r="O33" s="27">
        <v>1</v>
      </c>
      <c r="P33" s="27">
        <v>0</v>
      </c>
      <c r="Q33" s="27">
        <f t="shared" si="4"/>
        <v>26</v>
      </c>
      <c r="R33" s="14">
        <f t="shared" si="1"/>
        <v>3.6093565627819804E-2</v>
      </c>
    </row>
    <row r="34" spans="1:33" s="2" customFormat="1" ht="18.75" customHeight="1" x14ac:dyDescent="0.25">
      <c r="A34" s="85"/>
      <c r="B34" s="100"/>
      <c r="C34" s="100"/>
      <c r="D34" s="35" t="s">
        <v>35</v>
      </c>
      <c r="E34" s="27">
        <v>1</v>
      </c>
      <c r="F34" s="27">
        <v>1</v>
      </c>
      <c r="G34" s="27">
        <v>0</v>
      </c>
      <c r="H34" s="27">
        <v>0</v>
      </c>
      <c r="I34" s="27">
        <v>1</v>
      </c>
      <c r="J34" s="27">
        <v>1</v>
      </c>
      <c r="K34" s="27">
        <v>0</v>
      </c>
      <c r="L34" s="27">
        <v>0</v>
      </c>
      <c r="M34" s="27">
        <v>1</v>
      </c>
      <c r="N34" s="27">
        <v>1</v>
      </c>
      <c r="O34" s="27">
        <v>3</v>
      </c>
      <c r="P34" s="27">
        <v>2</v>
      </c>
      <c r="Q34" s="27">
        <f t="shared" si="4"/>
        <v>11</v>
      </c>
      <c r="R34" s="14">
        <f t="shared" si="1"/>
        <v>1.5270354688692997E-2</v>
      </c>
      <c r="W34" s="79"/>
      <c r="X34" s="79"/>
      <c r="Y34" s="79"/>
      <c r="Z34" s="79"/>
      <c r="AA34" s="79"/>
      <c r="AB34" s="79"/>
      <c r="AC34" s="79"/>
    </row>
    <row r="35" spans="1:33" s="2" customFormat="1" ht="18.75" customHeight="1" x14ac:dyDescent="0.25">
      <c r="A35" s="85"/>
      <c r="B35" s="100"/>
      <c r="C35" s="100"/>
      <c r="D35" s="35" t="s">
        <v>36</v>
      </c>
      <c r="E35" s="27">
        <v>0</v>
      </c>
      <c r="F35" s="27">
        <v>1</v>
      </c>
      <c r="G35" s="27">
        <v>0</v>
      </c>
      <c r="H35" s="27">
        <v>1</v>
      </c>
      <c r="I35" s="27">
        <v>0</v>
      </c>
      <c r="J35" s="27">
        <v>2</v>
      </c>
      <c r="K35" s="27">
        <v>0</v>
      </c>
      <c r="L35" s="27">
        <v>1</v>
      </c>
      <c r="M35" s="27">
        <v>1</v>
      </c>
      <c r="N35" s="27">
        <v>0</v>
      </c>
      <c r="O35" s="27">
        <v>1</v>
      </c>
      <c r="P35" s="27">
        <v>3</v>
      </c>
      <c r="Q35" s="27">
        <f t="shared" si="4"/>
        <v>10</v>
      </c>
      <c r="R35" s="14">
        <f t="shared" si="1"/>
        <v>1.3882140626084543E-2</v>
      </c>
      <c r="W35" s="79"/>
      <c r="X35" s="79"/>
      <c r="Y35" s="79"/>
      <c r="Z35" s="79"/>
      <c r="AA35" s="79"/>
      <c r="AB35" s="79"/>
      <c r="AC35" s="79"/>
    </row>
    <row r="36" spans="1:33" s="2" customFormat="1" ht="18.75" customHeight="1" x14ac:dyDescent="0.25">
      <c r="A36" s="85"/>
      <c r="B36" s="100"/>
      <c r="C36" s="100"/>
      <c r="D36" s="35" t="s">
        <v>37</v>
      </c>
      <c r="E36" s="27">
        <v>1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4</v>
      </c>
      <c r="O36" s="27">
        <v>0</v>
      </c>
      <c r="P36" s="27">
        <v>1</v>
      </c>
      <c r="Q36" s="27">
        <f t="shared" si="4"/>
        <v>6</v>
      </c>
      <c r="R36" s="14">
        <f t="shared" si="1"/>
        <v>8.3292843756507251E-3</v>
      </c>
      <c r="W36" s="79"/>
      <c r="X36" s="79"/>
      <c r="Y36" s="79"/>
      <c r="Z36" s="79"/>
      <c r="AA36" s="79"/>
      <c r="AB36" s="79"/>
      <c r="AC36" s="79"/>
    </row>
    <row r="37" spans="1:33" s="2" customFormat="1" ht="18.75" customHeight="1" x14ac:dyDescent="0.25">
      <c r="A37" s="85"/>
      <c r="B37" s="101"/>
      <c r="C37" s="101"/>
      <c r="D37" s="53" t="s">
        <v>65</v>
      </c>
      <c r="E37" s="32">
        <f t="shared" ref="E37:Q37" si="5">SUM(E13:E36)</f>
        <v>203</v>
      </c>
      <c r="F37" s="32">
        <f t="shared" si="5"/>
        <v>165</v>
      </c>
      <c r="G37" s="32">
        <f t="shared" si="5"/>
        <v>258</v>
      </c>
      <c r="H37" s="32">
        <f t="shared" si="5"/>
        <v>198</v>
      </c>
      <c r="I37" s="32">
        <f t="shared" si="5"/>
        <v>287</v>
      </c>
      <c r="J37" s="32">
        <f t="shared" si="5"/>
        <v>265</v>
      </c>
      <c r="K37" s="32">
        <f t="shared" si="5"/>
        <v>259</v>
      </c>
      <c r="L37" s="32">
        <f t="shared" si="5"/>
        <v>305</v>
      </c>
      <c r="M37" s="32">
        <f t="shared" si="5"/>
        <v>199</v>
      </c>
      <c r="N37" s="32">
        <f t="shared" si="5"/>
        <v>237</v>
      </c>
      <c r="O37" s="32">
        <f t="shared" si="5"/>
        <v>269</v>
      </c>
      <c r="P37" s="32">
        <f t="shared" si="5"/>
        <v>215</v>
      </c>
      <c r="Q37" s="32">
        <f t="shared" si="5"/>
        <v>2860</v>
      </c>
      <c r="R37" s="80">
        <f t="shared" si="1"/>
        <v>3.9702922190601795</v>
      </c>
      <c r="W37" s="79"/>
      <c r="X37" s="79"/>
      <c r="Y37" s="79"/>
      <c r="Z37" s="79"/>
      <c r="AA37" s="79"/>
      <c r="AB37" s="79"/>
      <c r="AC37" s="79"/>
    </row>
    <row r="38" spans="1:33" s="2" customFormat="1" ht="18.75" customHeight="1" x14ac:dyDescent="0.25">
      <c r="A38" s="85"/>
      <c r="B38" s="102" t="s">
        <v>0</v>
      </c>
      <c r="C38" s="102"/>
      <c r="D38" s="20"/>
      <c r="E38" s="29">
        <f t="shared" ref="E38:Q38" si="6">+E8+E37+E12</f>
        <v>5069</v>
      </c>
      <c r="F38" s="29">
        <f t="shared" si="6"/>
        <v>7058</v>
      </c>
      <c r="G38" s="29">
        <f t="shared" si="6"/>
        <v>6482</v>
      </c>
      <c r="H38" s="29">
        <f t="shared" si="6"/>
        <v>5006</v>
      </c>
      <c r="I38" s="29">
        <f t="shared" si="6"/>
        <v>5958</v>
      </c>
      <c r="J38" s="29">
        <f t="shared" si="6"/>
        <v>6102</v>
      </c>
      <c r="K38" s="29">
        <f t="shared" si="6"/>
        <v>6210</v>
      </c>
      <c r="L38" s="29">
        <f t="shared" si="6"/>
        <v>6686</v>
      </c>
      <c r="M38" s="29">
        <f t="shared" si="6"/>
        <v>5962</v>
      </c>
      <c r="N38" s="29">
        <f t="shared" si="6"/>
        <v>5847</v>
      </c>
      <c r="O38" s="29">
        <f t="shared" si="6"/>
        <v>6362</v>
      </c>
      <c r="P38" s="29">
        <f t="shared" si="6"/>
        <v>5293</v>
      </c>
      <c r="Q38" s="29">
        <f t="shared" si="6"/>
        <v>72035</v>
      </c>
      <c r="R38" s="30">
        <f t="shared" si="1"/>
        <v>100</v>
      </c>
      <c r="W38" s="79"/>
      <c r="X38" s="79"/>
      <c r="Y38" s="79"/>
      <c r="Z38" s="79"/>
      <c r="AA38" s="79"/>
      <c r="AB38" s="79"/>
      <c r="AC38" s="79"/>
    </row>
    <row r="39" spans="1:33" s="89" customFormat="1" ht="15" customHeight="1" x14ac:dyDescent="0.15">
      <c r="B39" s="98" t="s">
        <v>144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</row>
    <row r="40" spans="1:33" s="89" customFormat="1" ht="12.75" customHeight="1" x14ac:dyDescent="0.15">
      <c r="B40" s="90" t="s">
        <v>145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</row>
    <row r="41" spans="1:33" s="89" customFormat="1" ht="12.75" customHeight="1" x14ac:dyDescent="0.15">
      <c r="B41" s="90" t="s">
        <v>146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</row>
    <row r="42" spans="1:33" s="89" customFormat="1" ht="12.75" customHeight="1" x14ac:dyDescent="0.15">
      <c r="B42" s="90" t="s">
        <v>142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</row>
    <row r="43" spans="1:33" s="89" customFormat="1" ht="12.75" customHeight="1" x14ac:dyDescent="0.15">
      <c r="B43" s="90" t="s">
        <v>68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</row>
    <row r="44" spans="1:33" s="89" customFormat="1" ht="12.75" customHeight="1" x14ac:dyDescent="0.15">
      <c r="B44" s="90" t="s">
        <v>110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</row>
    <row r="45" spans="1:33" s="89" customFormat="1" ht="12.75" customHeight="1" x14ac:dyDescent="0.15">
      <c r="B45" s="90" t="s">
        <v>141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</row>
    <row r="46" spans="1:33" s="92" customFormat="1" ht="12.75" customHeight="1" x14ac:dyDescent="0.15">
      <c r="B46" s="90" t="s">
        <v>138</v>
      </c>
      <c r="C46" s="90"/>
      <c r="D46" s="90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</row>
    <row r="47" spans="1:33" ht="15" customHeight="1" x14ac:dyDescent="0.2">
      <c r="B47" s="90" t="s">
        <v>139</v>
      </c>
      <c r="C47" s="92"/>
      <c r="D47" s="92"/>
    </row>
  </sheetData>
  <sortState xmlns:xlrd2="http://schemas.microsoft.com/office/spreadsheetml/2017/richdata2" ref="D13:R36">
    <sortCondition descending="1" ref="Q13:Q36"/>
    <sortCondition ref="D13:D36"/>
  </sortState>
  <mergeCells count="9">
    <mergeCell ref="B39:R39"/>
    <mergeCell ref="C4:D4"/>
    <mergeCell ref="B9:B12"/>
    <mergeCell ref="B38:C38"/>
    <mergeCell ref="C13:C37"/>
    <mergeCell ref="B13:B37"/>
    <mergeCell ref="B5:B8"/>
    <mergeCell ref="C5:C8"/>
    <mergeCell ref="C9:C12"/>
  </mergeCells>
  <phoneticPr fontId="41" type="noConversion"/>
  <hyperlinks>
    <hyperlink ref="A1" location="índice!A1" display="volver" xr:uid="{00000000-0004-0000-0200-000000000000}"/>
  </hyperlinks>
  <pageMargins left="0.7" right="0.7" top="0.75" bottom="0.75" header="0.3" footer="0.3"/>
  <pageSetup paperSize="9" orientation="portrait" horizontalDpi="4294967295" verticalDpi="4294967295" r:id="rId1"/>
  <ignoredErrors>
    <ignoredError sqref="Q37 Q1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H30"/>
  <sheetViews>
    <sheetView showGridLines="0" zoomScale="85" zoomScaleNormal="85" workbookViewId="0">
      <selection activeCell="D42" sqref="D42"/>
    </sheetView>
  </sheetViews>
  <sheetFormatPr baseColWidth="10" defaultRowHeight="15" customHeight="1" x14ac:dyDescent="0.25"/>
  <cols>
    <col min="1" max="1" width="5.42578125" style="86" customWidth="1"/>
    <col min="2" max="2" width="3.7109375" customWidth="1"/>
    <col min="3" max="3" width="23.85546875" customWidth="1"/>
    <col min="4" max="15" width="6.7109375" customWidth="1"/>
    <col min="16" max="17" width="7.7109375" customWidth="1"/>
  </cols>
  <sheetData>
    <row r="1" spans="1:190" s="2" customFormat="1" ht="15.95" customHeight="1" x14ac:dyDescent="0.25">
      <c r="A1" s="84" t="s">
        <v>2</v>
      </c>
      <c r="C1" s="3"/>
    </row>
    <row r="2" spans="1:190" s="2" customFormat="1" ht="15.95" customHeight="1" x14ac:dyDescent="0.25">
      <c r="A2" s="85"/>
      <c r="B2" s="10" t="s">
        <v>128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90" s="2" customFormat="1" ht="15.95" customHeight="1" x14ac:dyDescent="0.25">
      <c r="A3" s="85"/>
      <c r="C3" s="3"/>
    </row>
    <row r="4" spans="1:190" s="7" customFormat="1" ht="24" customHeight="1" x14ac:dyDescent="0.25">
      <c r="A4" s="85"/>
      <c r="B4" s="5" t="s">
        <v>125</v>
      </c>
      <c r="C4" s="34" t="s">
        <v>50</v>
      </c>
      <c r="D4" s="63" t="s">
        <v>79</v>
      </c>
      <c r="E4" s="63" t="s">
        <v>80</v>
      </c>
      <c r="F4" s="63" t="s">
        <v>81</v>
      </c>
      <c r="G4" s="63" t="s">
        <v>82</v>
      </c>
      <c r="H4" s="63" t="s">
        <v>83</v>
      </c>
      <c r="I4" s="63" t="s">
        <v>84</v>
      </c>
      <c r="J4" s="63" t="s">
        <v>85</v>
      </c>
      <c r="K4" s="63" t="s">
        <v>86</v>
      </c>
      <c r="L4" s="63" t="s">
        <v>87</v>
      </c>
      <c r="M4" s="63" t="s">
        <v>88</v>
      </c>
      <c r="N4" s="63" t="s">
        <v>89</v>
      </c>
      <c r="O4" s="63" t="s">
        <v>90</v>
      </c>
      <c r="P4" s="6" t="s">
        <v>0</v>
      </c>
      <c r="Q4" s="6" t="s">
        <v>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</row>
    <row r="5" spans="1:190" s="2" customFormat="1" ht="18.75" customHeight="1" x14ac:dyDescent="0.25">
      <c r="A5" s="85"/>
      <c r="B5" s="2">
        <v>1</v>
      </c>
      <c r="C5" s="35" t="s">
        <v>10</v>
      </c>
      <c r="D5" s="26">
        <v>1340</v>
      </c>
      <c r="E5" s="26">
        <v>1383</v>
      </c>
      <c r="F5" s="26">
        <v>1676</v>
      </c>
      <c r="G5" s="26">
        <v>1330</v>
      </c>
      <c r="H5" s="26">
        <v>1692</v>
      </c>
      <c r="I5" s="26">
        <v>1677</v>
      </c>
      <c r="J5" s="26">
        <v>1616</v>
      </c>
      <c r="K5" s="26">
        <v>1721</v>
      </c>
      <c r="L5" s="26">
        <v>1580</v>
      </c>
      <c r="M5" s="26">
        <v>1733</v>
      </c>
      <c r="N5" s="26">
        <v>1769</v>
      </c>
      <c r="O5" s="26">
        <v>1363</v>
      </c>
      <c r="P5" s="26">
        <f>SUM(D5:O5)</f>
        <v>18880</v>
      </c>
      <c r="Q5" s="16">
        <f t="shared" ref="Q5:Q13" si="0">+P5/$P$13*100</f>
        <v>44.971654518603209</v>
      </c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190" s="2" customFormat="1" ht="18.75" customHeight="1" x14ac:dyDescent="0.25">
      <c r="A6" s="85"/>
      <c r="B6" s="2">
        <v>2</v>
      </c>
      <c r="C6" s="35" t="s">
        <v>11</v>
      </c>
      <c r="D6" s="26">
        <v>791</v>
      </c>
      <c r="E6" s="26">
        <v>847</v>
      </c>
      <c r="F6" s="26">
        <v>888</v>
      </c>
      <c r="G6" s="26">
        <v>679</v>
      </c>
      <c r="H6" s="26">
        <v>858</v>
      </c>
      <c r="I6" s="26">
        <v>948</v>
      </c>
      <c r="J6" s="26">
        <v>888</v>
      </c>
      <c r="K6" s="26">
        <v>1014</v>
      </c>
      <c r="L6" s="26">
        <v>821</v>
      </c>
      <c r="M6" s="26">
        <v>922</v>
      </c>
      <c r="N6" s="26">
        <v>924</v>
      </c>
      <c r="O6" s="26">
        <v>850</v>
      </c>
      <c r="P6" s="26">
        <f>SUM(D6:O6)</f>
        <v>10430</v>
      </c>
      <c r="Q6" s="16">
        <f t="shared" si="0"/>
        <v>24.843980753656329</v>
      </c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190" s="2" customFormat="1" ht="18.75" customHeight="1" x14ac:dyDescent="0.25">
      <c r="A7" s="85"/>
      <c r="B7" s="2">
        <v>3</v>
      </c>
      <c r="C7" s="35" t="s">
        <v>6</v>
      </c>
      <c r="D7" s="26">
        <v>593</v>
      </c>
      <c r="E7" s="26">
        <v>695</v>
      </c>
      <c r="F7" s="26">
        <v>1023</v>
      </c>
      <c r="G7" s="26">
        <v>742</v>
      </c>
      <c r="H7" s="26">
        <v>781</v>
      </c>
      <c r="I7" s="26">
        <v>918</v>
      </c>
      <c r="J7" s="26">
        <v>816</v>
      </c>
      <c r="K7" s="26">
        <v>844</v>
      </c>
      <c r="L7" s="26">
        <v>825</v>
      </c>
      <c r="M7" s="26">
        <v>854</v>
      </c>
      <c r="N7" s="26">
        <v>849</v>
      </c>
      <c r="O7" s="26">
        <v>868</v>
      </c>
      <c r="P7" s="26">
        <f t="shared" ref="P7:P10" si="1">SUM(D7:O7)</f>
        <v>9808</v>
      </c>
      <c r="Q7" s="16">
        <f t="shared" si="0"/>
        <v>23.362393406698111</v>
      </c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190" s="2" customFormat="1" ht="18.75" customHeight="1" x14ac:dyDescent="0.25">
      <c r="A8" s="85"/>
      <c r="B8" s="2">
        <v>4</v>
      </c>
      <c r="C8" s="35" t="s">
        <v>15</v>
      </c>
      <c r="D8" s="26">
        <v>95</v>
      </c>
      <c r="E8" s="26">
        <v>95</v>
      </c>
      <c r="F8" s="26">
        <v>176</v>
      </c>
      <c r="G8" s="26">
        <v>177</v>
      </c>
      <c r="H8" s="26">
        <v>143</v>
      </c>
      <c r="I8" s="26">
        <v>134</v>
      </c>
      <c r="J8" s="26">
        <v>114</v>
      </c>
      <c r="K8" s="26">
        <v>187</v>
      </c>
      <c r="L8" s="26">
        <v>162</v>
      </c>
      <c r="M8" s="26">
        <v>183</v>
      </c>
      <c r="N8" s="26">
        <v>172</v>
      </c>
      <c r="O8" s="26">
        <v>137</v>
      </c>
      <c r="P8" s="26">
        <f>SUM(D8:O8)</f>
        <v>1775</v>
      </c>
      <c r="Q8" s="16">
        <f t="shared" si="0"/>
        <v>4.2280024772521561</v>
      </c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190" s="2" customFormat="1" ht="18.75" customHeight="1" x14ac:dyDescent="0.25">
      <c r="A9" s="85"/>
      <c r="B9" s="2">
        <v>5</v>
      </c>
      <c r="C9" s="35" t="s">
        <v>12</v>
      </c>
      <c r="D9" s="26">
        <v>58</v>
      </c>
      <c r="E9" s="26">
        <v>44</v>
      </c>
      <c r="F9" s="26">
        <v>66</v>
      </c>
      <c r="G9" s="26">
        <v>46</v>
      </c>
      <c r="H9" s="26">
        <v>54</v>
      </c>
      <c r="I9" s="26">
        <v>53</v>
      </c>
      <c r="J9" s="26">
        <v>30</v>
      </c>
      <c r="K9" s="26">
        <v>48</v>
      </c>
      <c r="L9" s="26">
        <v>23</v>
      </c>
      <c r="M9" s="26">
        <v>46</v>
      </c>
      <c r="N9" s="26">
        <v>31</v>
      </c>
      <c r="O9" s="26">
        <v>29</v>
      </c>
      <c r="P9" s="26">
        <f>SUM(D9:O9)</f>
        <v>528</v>
      </c>
      <c r="Q9" s="16">
        <f t="shared" si="0"/>
        <v>1.2576818636558524</v>
      </c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190" s="2" customFormat="1" ht="18.75" customHeight="1" x14ac:dyDescent="0.25">
      <c r="A10" s="85"/>
      <c r="B10" s="2">
        <v>6</v>
      </c>
      <c r="C10" s="35" t="s">
        <v>13</v>
      </c>
      <c r="D10" s="26">
        <v>28</v>
      </c>
      <c r="E10" s="26">
        <v>26</v>
      </c>
      <c r="F10" s="26">
        <v>43</v>
      </c>
      <c r="G10" s="26">
        <v>34</v>
      </c>
      <c r="H10" s="26">
        <v>35</v>
      </c>
      <c r="I10" s="26">
        <v>46</v>
      </c>
      <c r="J10" s="26">
        <v>26</v>
      </c>
      <c r="K10" s="26">
        <v>87</v>
      </c>
      <c r="L10" s="26">
        <v>59</v>
      </c>
      <c r="M10" s="26">
        <v>20</v>
      </c>
      <c r="N10" s="26">
        <v>47</v>
      </c>
      <c r="O10" s="26">
        <v>20</v>
      </c>
      <c r="P10" s="26">
        <f t="shared" si="1"/>
        <v>471</v>
      </c>
      <c r="Q10" s="16">
        <f t="shared" si="0"/>
        <v>1.1219093897384593</v>
      </c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190" s="2" customFormat="1" ht="18.75" customHeight="1" x14ac:dyDescent="0.25">
      <c r="A11" s="85"/>
      <c r="B11" s="2">
        <v>7</v>
      </c>
      <c r="C11" s="35" t="s">
        <v>16</v>
      </c>
      <c r="D11" s="26">
        <v>1</v>
      </c>
      <c r="E11" s="26">
        <v>1</v>
      </c>
      <c r="F11" s="26">
        <v>13</v>
      </c>
      <c r="G11" s="26">
        <v>0</v>
      </c>
      <c r="H11" s="26">
        <v>12</v>
      </c>
      <c r="I11" s="26">
        <v>0</v>
      </c>
      <c r="J11" s="26">
        <v>1</v>
      </c>
      <c r="K11" s="26">
        <v>3</v>
      </c>
      <c r="L11" s="26">
        <v>1</v>
      </c>
      <c r="M11" s="26">
        <v>7</v>
      </c>
      <c r="N11" s="26">
        <v>14</v>
      </c>
      <c r="O11" s="26">
        <v>0</v>
      </c>
      <c r="P11" s="26">
        <f>SUM(D11:O11)</f>
        <v>53</v>
      </c>
      <c r="Q11" s="16">
        <f t="shared" si="0"/>
        <v>0.12624458101090943</v>
      </c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190" s="8" customFormat="1" ht="18.75" customHeight="1" x14ac:dyDescent="0.25">
      <c r="A12" s="85"/>
      <c r="B12" s="2">
        <v>8</v>
      </c>
      <c r="C12" s="35" t="s">
        <v>63</v>
      </c>
      <c r="D12" s="26">
        <v>0</v>
      </c>
      <c r="E12" s="26">
        <v>0</v>
      </c>
      <c r="F12" s="26">
        <v>0</v>
      </c>
      <c r="G12" s="26">
        <v>0</v>
      </c>
      <c r="H12" s="26">
        <v>3</v>
      </c>
      <c r="I12" s="26">
        <v>0</v>
      </c>
      <c r="J12" s="26">
        <v>2</v>
      </c>
      <c r="K12" s="26">
        <v>0</v>
      </c>
      <c r="L12" s="26">
        <v>8</v>
      </c>
      <c r="M12" s="26">
        <v>0</v>
      </c>
      <c r="N12" s="26">
        <v>10</v>
      </c>
      <c r="O12" s="26">
        <v>14</v>
      </c>
      <c r="P12" s="26">
        <f>SUM(D12:O12)</f>
        <v>37</v>
      </c>
      <c r="Q12" s="16">
        <f t="shared" si="0"/>
        <v>8.8133009384974509E-2</v>
      </c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</row>
    <row r="13" spans="1:190" s="2" customFormat="1" ht="18.75" customHeight="1" x14ac:dyDescent="0.25">
      <c r="A13" s="85"/>
      <c r="B13" s="97" t="s">
        <v>0</v>
      </c>
      <c r="C13" s="97"/>
      <c r="D13" s="17">
        <f t="shared" ref="D13:J13" si="2">SUM(D5:D12)</f>
        <v>2906</v>
      </c>
      <c r="E13" s="17">
        <f t="shared" si="2"/>
        <v>3091</v>
      </c>
      <c r="F13" s="17">
        <f t="shared" si="2"/>
        <v>3885</v>
      </c>
      <c r="G13" s="17">
        <f t="shared" si="2"/>
        <v>3008</v>
      </c>
      <c r="H13" s="17">
        <f t="shared" si="2"/>
        <v>3578</v>
      </c>
      <c r="I13" s="17">
        <f t="shared" si="2"/>
        <v>3776</v>
      </c>
      <c r="J13" s="17">
        <f t="shared" si="2"/>
        <v>3493</v>
      </c>
      <c r="K13" s="17">
        <f t="shared" ref="K13:P13" si="3">SUM(K5:K12)</f>
        <v>3904</v>
      </c>
      <c r="L13" s="17">
        <f>SUM(L5:L12)</f>
        <v>3479</v>
      </c>
      <c r="M13" s="17">
        <f t="shared" si="3"/>
        <v>3765</v>
      </c>
      <c r="N13" s="17">
        <f t="shared" si="3"/>
        <v>3816</v>
      </c>
      <c r="O13" s="17">
        <f t="shared" si="3"/>
        <v>3281</v>
      </c>
      <c r="P13" s="17">
        <f t="shared" si="3"/>
        <v>41982</v>
      </c>
      <c r="Q13" s="18">
        <f t="shared" si="0"/>
        <v>100</v>
      </c>
      <c r="S13" s="46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</row>
    <row r="14" spans="1:190" s="89" customFormat="1" ht="12.75" customHeight="1" x14ac:dyDescent="0.15">
      <c r="B14" s="90" t="s">
        <v>57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</row>
    <row r="15" spans="1:190" s="89" customFormat="1" ht="12.75" customHeight="1" x14ac:dyDescent="0.15">
      <c r="B15" s="90" t="s">
        <v>59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</row>
    <row r="16" spans="1:190" s="89" customFormat="1" ht="12.75" customHeight="1" x14ac:dyDescent="0.15">
      <c r="B16" s="90" t="s">
        <v>138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</row>
    <row r="17" spans="2:33" s="92" customFormat="1" ht="12.75" customHeight="1" x14ac:dyDescent="0.15">
      <c r="B17" s="90" t="s">
        <v>139</v>
      </c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</row>
    <row r="22" spans="2:33" ht="15" customHeight="1" x14ac:dyDescent="0.25">
      <c r="C22" s="35"/>
    </row>
    <row r="23" spans="2:33" ht="15" customHeight="1" x14ac:dyDescent="0.25">
      <c r="C23" s="35"/>
    </row>
    <row r="24" spans="2:33" ht="15" customHeight="1" x14ac:dyDescent="0.25">
      <c r="C24" s="35"/>
    </row>
    <row r="25" spans="2:33" ht="15" customHeight="1" x14ac:dyDescent="0.25">
      <c r="C25" s="35"/>
    </row>
    <row r="26" spans="2:33" ht="15" customHeight="1" x14ac:dyDescent="0.25">
      <c r="C26" s="35"/>
      <c r="I26" s="35"/>
    </row>
    <row r="27" spans="2:33" ht="15" customHeight="1" x14ac:dyDescent="0.25">
      <c r="C27" s="35"/>
    </row>
    <row r="28" spans="2:33" ht="15" customHeight="1" x14ac:dyDescent="0.25">
      <c r="C28" s="35"/>
    </row>
    <row r="29" spans="2:33" ht="15" customHeight="1" x14ac:dyDescent="0.25">
      <c r="C29" s="35"/>
    </row>
    <row r="30" spans="2:33" ht="15" customHeight="1" x14ac:dyDescent="0.25">
      <c r="C30" s="35"/>
    </row>
  </sheetData>
  <sortState xmlns:xlrd2="http://schemas.microsoft.com/office/spreadsheetml/2017/richdata2" ref="T5:AG12">
    <sortCondition descending="1" ref="AG5:AG12"/>
  </sortState>
  <mergeCells count="1">
    <mergeCell ref="B13:C13"/>
  </mergeCells>
  <hyperlinks>
    <hyperlink ref="A1" location="índice!A1" display="volver" xr:uid="{00000000-0004-0000-0300-000000000000}"/>
  </hyperlinks>
  <pageMargins left="0.7" right="0.7" top="0.75" bottom="0.75" header="0.3" footer="0.3"/>
  <pageSetup paperSize="9" orientation="portrait" horizontalDpi="4294967295" verticalDpi="4294967295" r:id="rId1"/>
  <ignoredErrors>
    <ignoredError sqref="K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Z38"/>
  <sheetViews>
    <sheetView showGridLines="0" zoomScale="85" zoomScaleNormal="85" workbookViewId="0">
      <selection activeCell="D42" sqref="D42"/>
    </sheetView>
  </sheetViews>
  <sheetFormatPr baseColWidth="10" defaultRowHeight="15" customHeight="1" x14ac:dyDescent="0.25"/>
  <cols>
    <col min="1" max="1" width="5.42578125" style="86" customWidth="1"/>
    <col min="2" max="2" width="7.42578125" customWidth="1"/>
    <col min="3" max="3" width="27.42578125" customWidth="1"/>
    <col min="4" max="15" width="7.7109375" customWidth="1"/>
    <col min="16" max="16" width="8" bestFit="1" customWidth="1"/>
    <col min="17" max="17" width="7.42578125" customWidth="1"/>
  </cols>
  <sheetData>
    <row r="1" spans="1:156" s="2" customFormat="1" ht="15.95" customHeight="1" x14ac:dyDescent="0.25">
      <c r="A1" s="84" t="s">
        <v>2</v>
      </c>
      <c r="C1" s="3"/>
    </row>
    <row r="2" spans="1:156" s="2" customFormat="1" ht="15.95" customHeight="1" x14ac:dyDescent="0.25">
      <c r="A2" s="85"/>
      <c r="B2" s="15" t="s">
        <v>129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6" s="2" customFormat="1" ht="15.95" customHeight="1" x14ac:dyDescent="0.25">
      <c r="A3" s="85"/>
      <c r="C3" s="3"/>
    </row>
    <row r="4" spans="1:156" s="7" customFormat="1" ht="24" customHeight="1" x14ac:dyDescent="0.25">
      <c r="A4" s="85"/>
      <c r="B4" s="5" t="s">
        <v>4</v>
      </c>
      <c r="C4" s="34" t="s">
        <v>8</v>
      </c>
      <c r="D4" s="63" t="s">
        <v>79</v>
      </c>
      <c r="E4" s="63" t="s">
        <v>80</v>
      </c>
      <c r="F4" s="63" t="s">
        <v>81</v>
      </c>
      <c r="G4" s="63" t="s">
        <v>82</v>
      </c>
      <c r="H4" s="63" t="s">
        <v>83</v>
      </c>
      <c r="I4" s="63" t="s">
        <v>84</v>
      </c>
      <c r="J4" s="63" t="s">
        <v>85</v>
      </c>
      <c r="K4" s="63" t="s">
        <v>86</v>
      </c>
      <c r="L4" s="63" t="s">
        <v>87</v>
      </c>
      <c r="M4" s="63" t="s">
        <v>88</v>
      </c>
      <c r="N4" s="63" t="s">
        <v>89</v>
      </c>
      <c r="O4" s="63" t="s">
        <v>90</v>
      </c>
      <c r="P4" s="6" t="s">
        <v>0</v>
      </c>
      <c r="Q4" s="6" t="s">
        <v>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</row>
    <row r="5" spans="1:156" s="2" customFormat="1" ht="18.75" customHeight="1" x14ac:dyDescent="0.25">
      <c r="A5" s="85"/>
      <c r="B5" s="41">
        <v>5</v>
      </c>
      <c r="C5" s="72" t="s">
        <v>92</v>
      </c>
      <c r="D5" s="57">
        <v>278</v>
      </c>
      <c r="E5" s="26">
        <v>317</v>
      </c>
      <c r="F5" s="26">
        <v>382</v>
      </c>
      <c r="G5" s="26">
        <v>340</v>
      </c>
      <c r="H5" s="26">
        <v>345</v>
      </c>
      <c r="I5" s="26">
        <v>362</v>
      </c>
      <c r="J5" s="26">
        <v>332</v>
      </c>
      <c r="K5" s="26">
        <v>284</v>
      </c>
      <c r="L5" s="26">
        <v>313</v>
      </c>
      <c r="M5" s="26">
        <v>374</v>
      </c>
      <c r="N5" s="26">
        <v>373</v>
      </c>
      <c r="O5" s="26">
        <v>294</v>
      </c>
      <c r="P5" s="26">
        <f t="shared" ref="P5:P18" si="0">SUM(D5:O5)</f>
        <v>3994</v>
      </c>
      <c r="Q5" s="16">
        <f t="shared" ref="Q5:Q18" si="1">+P5/$P$19*100</f>
        <v>9.5136010671240054</v>
      </c>
      <c r="S5" s="9"/>
    </row>
    <row r="6" spans="1:156" s="2" customFormat="1" ht="25.5" x14ac:dyDescent="0.25">
      <c r="A6" s="85"/>
      <c r="B6" s="41">
        <v>41</v>
      </c>
      <c r="C6" s="62" t="s">
        <v>60</v>
      </c>
      <c r="D6" s="57">
        <v>218</v>
      </c>
      <c r="E6" s="26">
        <v>287</v>
      </c>
      <c r="F6" s="26">
        <v>341</v>
      </c>
      <c r="G6" s="26">
        <v>231</v>
      </c>
      <c r="H6" s="26">
        <v>286</v>
      </c>
      <c r="I6" s="26">
        <v>330</v>
      </c>
      <c r="J6" s="26">
        <v>286</v>
      </c>
      <c r="K6" s="26">
        <v>341</v>
      </c>
      <c r="L6" s="26">
        <v>264</v>
      </c>
      <c r="M6" s="26">
        <v>317</v>
      </c>
      <c r="N6" s="26">
        <v>347</v>
      </c>
      <c r="O6" s="26">
        <v>268</v>
      </c>
      <c r="P6" s="26">
        <f t="shared" si="0"/>
        <v>3516</v>
      </c>
      <c r="Q6" s="16">
        <f t="shared" si="1"/>
        <v>8.3750178647992009</v>
      </c>
      <c r="S6" s="9"/>
    </row>
    <row r="7" spans="1:156" s="2" customFormat="1" ht="25.5" x14ac:dyDescent="0.25">
      <c r="A7" s="85"/>
      <c r="B7" s="41">
        <v>35</v>
      </c>
      <c r="C7" s="62" t="s">
        <v>42</v>
      </c>
      <c r="D7" s="57">
        <v>222</v>
      </c>
      <c r="E7" s="26">
        <v>241</v>
      </c>
      <c r="F7" s="26">
        <v>275</v>
      </c>
      <c r="G7" s="26">
        <v>210</v>
      </c>
      <c r="H7" s="26">
        <v>219</v>
      </c>
      <c r="I7" s="26">
        <v>309</v>
      </c>
      <c r="J7" s="26">
        <v>219</v>
      </c>
      <c r="K7" s="26">
        <v>305</v>
      </c>
      <c r="L7" s="26">
        <v>229</v>
      </c>
      <c r="M7" s="26">
        <v>267</v>
      </c>
      <c r="N7" s="26">
        <v>234</v>
      </c>
      <c r="O7" s="26">
        <v>256</v>
      </c>
      <c r="P7" s="26">
        <f t="shared" si="0"/>
        <v>2986</v>
      </c>
      <c r="Q7" s="16">
        <f t="shared" si="1"/>
        <v>7.1125720546901059</v>
      </c>
      <c r="S7" s="9"/>
    </row>
    <row r="8" spans="1:156" s="2" customFormat="1" ht="25.5" x14ac:dyDescent="0.25">
      <c r="A8" s="85"/>
      <c r="B8" s="41">
        <v>25</v>
      </c>
      <c r="C8" s="62" t="s">
        <v>41</v>
      </c>
      <c r="D8" s="57">
        <v>211</v>
      </c>
      <c r="E8" s="26">
        <v>174</v>
      </c>
      <c r="F8" s="26">
        <v>226</v>
      </c>
      <c r="G8" s="26">
        <v>198</v>
      </c>
      <c r="H8" s="26">
        <v>285</v>
      </c>
      <c r="I8" s="26">
        <v>239</v>
      </c>
      <c r="J8" s="26">
        <v>205</v>
      </c>
      <c r="K8" s="26">
        <v>282</v>
      </c>
      <c r="L8" s="26">
        <v>245</v>
      </c>
      <c r="M8" s="26">
        <v>251</v>
      </c>
      <c r="N8" s="26">
        <v>230</v>
      </c>
      <c r="O8" s="26">
        <v>203</v>
      </c>
      <c r="P8" s="26">
        <f t="shared" si="0"/>
        <v>2749</v>
      </c>
      <c r="Q8" s="16">
        <f t="shared" si="1"/>
        <v>6.5480443999809443</v>
      </c>
      <c r="S8" s="9"/>
    </row>
    <row r="9" spans="1:156" s="2" customFormat="1" ht="25.5" x14ac:dyDescent="0.25">
      <c r="A9" s="85"/>
      <c r="B9" s="41">
        <v>30</v>
      </c>
      <c r="C9" s="62" t="s">
        <v>108</v>
      </c>
      <c r="D9" s="57">
        <v>137</v>
      </c>
      <c r="E9" s="26">
        <v>145</v>
      </c>
      <c r="F9" s="26">
        <v>230</v>
      </c>
      <c r="G9" s="26">
        <v>181</v>
      </c>
      <c r="H9" s="26">
        <v>181</v>
      </c>
      <c r="I9" s="26">
        <v>193</v>
      </c>
      <c r="J9" s="26">
        <v>177</v>
      </c>
      <c r="K9" s="26">
        <v>207</v>
      </c>
      <c r="L9" s="26">
        <v>183</v>
      </c>
      <c r="M9" s="26">
        <v>209</v>
      </c>
      <c r="N9" s="26">
        <v>207</v>
      </c>
      <c r="O9" s="26">
        <v>160</v>
      </c>
      <c r="P9" s="26">
        <f t="shared" si="0"/>
        <v>2210</v>
      </c>
      <c r="Q9" s="16">
        <f t="shared" si="1"/>
        <v>5.2641608308322621</v>
      </c>
      <c r="S9" s="9"/>
    </row>
    <row r="10" spans="1:156" s="2" customFormat="1" ht="25.5" x14ac:dyDescent="0.25">
      <c r="A10" s="85"/>
      <c r="B10" s="41">
        <v>9</v>
      </c>
      <c r="C10" s="62" t="s">
        <v>43</v>
      </c>
      <c r="D10" s="57">
        <v>144</v>
      </c>
      <c r="E10" s="26">
        <v>155</v>
      </c>
      <c r="F10" s="26">
        <v>206</v>
      </c>
      <c r="G10" s="26">
        <v>149</v>
      </c>
      <c r="H10" s="26">
        <v>175</v>
      </c>
      <c r="I10" s="26">
        <v>201</v>
      </c>
      <c r="J10" s="26">
        <v>178</v>
      </c>
      <c r="K10" s="26">
        <v>211</v>
      </c>
      <c r="L10" s="26">
        <v>197</v>
      </c>
      <c r="M10" s="26">
        <v>210</v>
      </c>
      <c r="N10" s="26">
        <v>181</v>
      </c>
      <c r="O10" s="26">
        <v>200</v>
      </c>
      <c r="P10" s="26">
        <f t="shared" si="0"/>
        <v>2207</v>
      </c>
      <c r="Q10" s="16">
        <f t="shared" si="1"/>
        <v>5.2570149111523987</v>
      </c>
      <c r="S10" s="9"/>
    </row>
    <row r="11" spans="1:156" s="2" customFormat="1" ht="25.5" x14ac:dyDescent="0.25">
      <c r="A11" s="85"/>
      <c r="B11" s="69">
        <v>43</v>
      </c>
      <c r="C11" s="35" t="s">
        <v>61</v>
      </c>
      <c r="D11" s="70">
        <v>134</v>
      </c>
      <c r="E11" s="27">
        <v>141</v>
      </c>
      <c r="F11" s="27">
        <v>173</v>
      </c>
      <c r="G11" s="27">
        <v>125</v>
      </c>
      <c r="H11" s="27">
        <v>202</v>
      </c>
      <c r="I11" s="27">
        <v>177</v>
      </c>
      <c r="J11" s="27">
        <v>195</v>
      </c>
      <c r="K11" s="27">
        <v>198</v>
      </c>
      <c r="L11" s="27">
        <v>152</v>
      </c>
      <c r="M11" s="27">
        <v>181</v>
      </c>
      <c r="N11" s="27">
        <v>154</v>
      </c>
      <c r="O11" s="27">
        <v>160</v>
      </c>
      <c r="P11" s="26">
        <f t="shared" si="0"/>
        <v>1992</v>
      </c>
      <c r="Q11" s="58">
        <f t="shared" si="1"/>
        <v>4.7448906674288978</v>
      </c>
      <c r="S11" s="9"/>
    </row>
    <row r="12" spans="1:156" s="2" customFormat="1" ht="51" x14ac:dyDescent="0.25">
      <c r="A12" s="85"/>
      <c r="B12" s="69">
        <v>42</v>
      </c>
      <c r="C12" s="35" t="s">
        <v>49</v>
      </c>
      <c r="D12" s="70">
        <v>97</v>
      </c>
      <c r="E12" s="27">
        <v>95</v>
      </c>
      <c r="F12" s="27">
        <v>133</v>
      </c>
      <c r="G12" s="27">
        <v>108</v>
      </c>
      <c r="H12" s="27">
        <v>122</v>
      </c>
      <c r="I12" s="27">
        <v>126</v>
      </c>
      <c r="J12" s="27">
        <v>141</v>
      </c>
      <c r="K12" s="27">
        <v>129</v>
      </c>
      <c r="L12" s="27">
        <v>118</v>
      </c>
      <c r="M12" s="27">
        <v>97</v>
      </c>
      <c r="N12" s="27">
        <v>119</v>
      </c>
      <c r="O12" s="27">
        <v>121</v>
      </c>
      <c r="P12" s="26">
        <f t="shared" si="0"/>
        <v>1406</v>
      </c>
      <c r="Q12" s="58">
        <f t="shared" si="1"/>
        <v>3.3490543566290318</v>
      </c>
      <c r="S12" s="9"/>
    </row>
    <row r="13" spans="1:156" s="2" customFormat="1" ht="12.75" x14ac:dyDescent="0.25">
      <c r="A13" s="85"/>
      <c r="B13" s="69">
        <v>29</v>
      </c>
      <c r="C13" s="35" t="s">
        <v>45</v>
      </c>
      <c r="D13" s="70">
        <v>83</v>
      </c>
      <c r="E13" s="27">
        <v>110</v>
      </c>
      <c r="F13" s="27">
        <v>133</v>
      </c>
      <c r="G13" s="27">
        <v>96</v>
      </c>
      <c r="H13" s="27">
        <v>101</v>
      </c>
      <c r="I13" s="27">
        <v>100</v>
      </c>
      <c r="J13" s="27">
        <v>76</v>
      </c>
      <c r="K13" s="27">
        <v>169</v>
      </c>
      <c r="L13" s="27">
        <v>133</v>
      </c>
      <c r="M13" s="27">
        <v>135</v>
      </c>
      <c r="N13" s="27">
        <v>126</v>
      </c>
      <c r="O13" s="27">
        <v>116</v>
      </c>
      <c r="P13" s="26">
        <f t="shared" si="0"/>
        <v>1378</v>
      </c>
      <c r="Q13" s="58">
        <f t="shared" si="1"/>
        <v>3.282359106283645</v>
      </c>
      <c r="S13" s="9"/>
    </row>
    <row r="14" spans="1:156" s="2" customFormat="1" ht="25.5" customHeight="1" x14ac:dyDescent="0.25">
      <c r="A14" s="85"/>
      <c r="B14" s="69">
        <v>44</v>
      </c>
      <c r="C14" s="35" t="s">
        <v>62</v>
      </c>
      <c r="D14" s="70">
        <v>108</v>
      </c>
      <c r="E14" s="27">
        <v>93</v>
      </c>
      <c r="F14" s="27">
        <v>137</v>
      </c>
      <c r="G14" s="27">
        <v>83</v>
      </c>
      <c r="H14" s="27">
        <v>109</v>
      </c>
      <c r="I14" s="27">
        <v>126</v>
      </c>
      <c r="J14" s="27">
        <v>94</v>
      </c>
      <c r="K14" s="27">
        <v>139</v>
      </c>
      <c r="L14" s="27">
        <v>102</v>
      </c>
      <c r="M14" s="27">
        <v>104</v>
      </c>
      <c r="N14" s="27">
        <v>136</v>
      </c>
      <c r="O14" s="27">
        <v>98</v>
      </c>
      <c r="P14" s="26">
        <f t="shared" si="0"/>
        <v>1329</v>
      </c>
      <c r="Q14" s="58">
        <f t="shared" si="1"/>
        <v>3.1656424181792193</v>
      </c>
      <c r="S14" s="9"/>
    </row>
    <row r="15" spans="1:156" s="2" customFormat="1" ht="25.5" x14ac:dyDescent="0.25">
      <c r="A15" s="85"/>
      <c r="B15" s="69">
        <v>36</v>
      </c>
      <c r="C15" s="35" t="s">
        <v>56</v>
      </c>
      <c r="D15" s="70">
        <v>92</v>
      </c>
      <c r="E15" s="27">
        <v>113</v>
      </c>
      <c r="F15" s="27">
        <v>124</v>
      </c>
      <c r="G15" s="27">
        <v>90</v>
      </c>
      <c r="H15" s="27">
        <v>126</v>
      </c>
      <c r="I15" s="27">
        <v>116</v>
      </c>
      <c r="J15" s="27">
        <v>104</v>
      </c>
      <c r="K15" s="27">
        <v>98</v>
      </c>
      <c r="L15" s="27">
        <v>97</v>
      </c>
      <c r="M15" s="27">
        <v>123</v>
      </c>
      <c r="N15" s="27">
        <v>120</v>
      </c>
      <c r="O15" s="27">
        <v>99</v>
      </c>
      <c r="P15" s="26">
        <f t="shared" si="0"/>
        <v>1302</v>
      </c>
      <c r="Q15" s="58">
        <f t="shared" si="1"/>
        <v>3.1013291410604547</v>
      </c>
      <c r="S15" s="9"/>
    </row>
    <row r="16" spans="1:156" s="2" customFormat="1" ht="25.5" x14ac:dyDescent="0.25">
      <c r="A16" s="85"/>
      <c r="B16" s="69">
        <v>3</v>
      </c>
      <c r="C16" s="35" t="s">
        <v>44</v>
      </c>
      <c r="D16" s="70">
        <v>75</v>
      </c>
      <c r="E16" s="27">
        <v>76</v>
      </c>
      <c r="F16" s="27">
        <v>109</v>
      </c>
      <c r="G16" s="27">
        <v>99</v>
      </c>
      <c r="H16" s="27">
        <v>115</v>
      </c>
      <c r="I16" s="27">
        <v>105</v>
      </c>
      <c r="J16" s="27">
        <v>100</v>
      </c>
      <c r="K16" s="27">
        <v>110</v>
      </c>
      <c r="L16" s="27">
        <v>134</v>
      </c>
      <c r="M16" s="27">
        <v>121</v>
      </c>
      <c r="N16" s="27">
        <v>114</v>
      </c>
      <c r="O16" s="27">
        <v>120</v>
      </c>
      <c r="P16" s="26">
        <f t="shared" si="0"/>
        <v>1278</v>
      </c>
      <c r="Q16" s="58">
        <f t="shared" si="1"/>
        <v>3.044161783621552</v>
      </c>
      <c r="S16" s="9"/>
    </row>
    <row r="17" spans="1:156" s="2" customFormat="1" ht="18.75" customHeight="1" x14ac:dyDescent="0.25">
      <c r="A17" s="85"/>
      <c r="B17" s="69">
        <v>1</v>
      </c>
      <c r="C17" s="35" t="s">
        <v>46</v>
      </c>
      <c r="D17" s="70">
        <v>84</v>
      </c>
      <c r="E17" s="27">
        <v>169</v>
      </c>
      <c r="F17" s="27">
        <v>110</v>
      </c>
      <c r="G17" s="27">
        <v>83</v>
      </c>
      <c r="H17" s="27">
        <v>60</v>
      </c>
      <c r="I17" s="27">
        <v>107</v>
      </c>
      <c r="J17" s="27">
        <v>97</v>
      </c>
      <c r="K17" s="27">
        <v>104</v>
      </c>
      <c r="L17" s="27">
        <v>84</v>
      </c>
      <c r="M17" s="27">
        <v>115</v>
      </c>
      <c r="N17" s="27">
        <v>95</v>
      </c>
      <c r="O17" s="27">
        <v>101</v>
      </c>
      <c r="P17" s="26">
        <f t="shared" si="0"/>
        <v>1209</v>
      </c>
      <c r="Q17" s="58">
        <f t="shared" si="1"/>
        <v>2.8798056309847078</v>
      </c>
      <c r="S17" s="9"/>
    </row>
    <row r="18" spans="1:156" s="2" customFormat="1" ht="18.75" customHeight="1" x14ac:dyDescent="0.25">
      <c r="A18" s="85"/>
      <c r="B18" s="69"/>
      <c r="C18" s="62" t="s">
        <v>30</v>
      </c>
      <c r="D18" s="70">
        <v>1023</v>
      </c>
      <c r="E18" s="27">
        <v>975</v>
      </c>
      <c r="F18" s="27">
        <v>1306</v>
      </c>
      <c r="G18" s="27">
        <v>1015</v>
      </c>
      <c r="H18" s="27">
        <v>1252</v>
      </c>
      <c r="I18" s="27">
        <v>1285</v>
      </c>
      <c r="J18" s="27">
        <v>1289</v>
      </c>
      <c r="K18" s="27">
        <v>1327</v>
      </c>
      <c r="L18" s="27">
        <v>1228</v>
      </c>
      <c r="M18" s="27">
        <v>1261</v>
      </c>
      <c r="N18" s="27">
        <v>1380</v>
      </c>
      <c r="O18" s="27">
        <v>1085</v>
      </c>
      <c r="P18" s="26">
        <f t="shared" si="0"/>
        <v>14426</v>
      </c>
      <c r="Q18" s="58">
        <f t="shared" si="1"/>
        <v>34.362345767233577</v>
      </c>
      <c r="S18" s="9"/>
    </row>
    <row r="19" spans="1:156" s="8" customFormat="1" ht="18.75" customHeight="1" x14ac:dyDescent="0.25">
      <c r="A19" s="85"/>
      <c r="B19" s="22" t="s">
        <v>0</v>
      </c>
      <c r="C19" s="22"/>
      <c r="D19" s="17">
        <f t="shared" ref="D19:Q19" si="2">SUM(D5:D18)</f>
        <v>2906</v>
      </c>
      <c r="E19" s="17">
        <f t="shared" si="2"/>
        <v>3091</v>
      </c>
      <c r="F19" s="17">
        <f t="shared" si="2"/>
        <v>3885</v>
      </c>
      <c r="G19" s="17">
        <f t="shared" si="2"/>
        <v>3008</v>
      </c>
      <c r="H19" s="17">
        <f t="shared" si="2"/>
        <v>3578</v>
      </c>
      <c r="I19" s="17">
        <f t="shared" si="2"/>
        <v>3776</v>
      </c>
      <c r="J19" s="17">
        <f t="shared" si="2"/>
        <v>3493</v>
      </c>
      <c r="K19" s="17">
        <f t="shared" si="2"/>
        <v>3904</v>
      </c>
      <c r="L19" s="17">
        <f t="shared" si="2"/>
        <v>3479</v>
      </c>
      <c r="M19" s="17">
        <f t="shared" si="2"/>
        <v>3765</v>
      </c>
      <c r="N19" s="17">
        <f t="shared" si="2"/>
        <v>3816</v>
      </c>
      <c r="O19" s="17">
        <f t="shared" si="2"/>
        <v>3281</v>
      </c>
      <c r="P19" s="17">
        <f t="shared" si="2"/>
        <v>41982</v>
      </c>
      <c r="Q19" s="21">
        <f t="shared" si="2"/>
        <v>100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</row>
    <row r="20" spans="1:156" s="89" customFormat="1" ht="12.75" customHeight="1" x14ac:dyDescent="0.15">
      <c r="B20" s="90" t="s">
        <v>138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</row>
    <row r="21" spans="1:156" s="92" customFormat="1" ht="12.75" customHeight="1" x14ac:dyDescent="0.15">
      <c r="B21" s="90" t="s">
        <v>139</v>
      </c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</row>
    <row r="26" spans="1:156" ht="15" customHeight="1" x14ac:dyDescent="0.25">
      <c r="B26" s="41"/>
      <c r="C26" s="72"/>
    </row>
    <row r="27" spans="1:156" ht="15" customHeight="1" x14ac:dyDescent="0.25">
      <c r="B27" s="41"/>
      <c r="C27" s="62"/>
    </row>
    <row r="28" spans="1:156" ht="15" customHeight="1" x14ac:dyDescent="0.25">
      <c r="B28" s="41"/>
      <c r="C28" s="62"/>
    </row>
    <row r="29" spans="1:156" ht="15" customHeight="1" x14ac:dyDescent="0.25">
      <c r="B29" s="41"/>
      <c r="C29" s="62"/>
    </row>
    <row r="30" spans="1:156" ht="15" customHeight="1" x14ac:dyDescent="0.25">
      <c r="B30" s="41"/>
      <c r="C30" s="62"/>
    </row>
    <row r="31" spans="1:156" ht="15" customHeight="1" x14ac:dyDescent="0.25">
      <c r="B31" s="41"/>
      <c r="C31" s="62"/>
    </row>
    <row r="32" spans="1:156" ht="15" customHeight="1" x14ac:dyDescent="0.25">
      <c r="B32" s="69"/>
      <c r="C32" s="35"/>
    </row>
    <row r="33" spans="2:3" ht="15" customHeight="1" x14ac:dyDescent="0.25">
      <c r="B33" s="69"/>
      <c r="C33" s="35"/>
    </row>
    <row r="34" spans="2:3" ht="15" customHeight="1" x14ac:dyDescent="0.25">
      <c r="B34" s="69"/>
      <c r="C34" s="35"/>
    </row>
    <row r="35" spans="2:3" ht="15" customHeight="1" x14ac:dyDescent="0.25">
      <c r="B35" s="69"/>
      <c r="C35" s="35"/>
    </row>
    <row r="36" spans="2:3" ht="15" customHeight="1" x14ac:dyDescent="0.25">
      <c r="B36" s="69"/>
      <c r="C36" s="35"/>
    </row>
    <row r="37" spans="2:3" ht="15" customHeight="1" x14ac:dyDescent="0.25">
      <c r="B37" s="69"/>
      <c r="C37" s="35"/>
    </row>
    <row r="38" spans="2:3" ht="15" customHeight="1" x14ac:dyDescent="0.25">
      <c r="B38" s="69"/>
      <c r="C38" s="35"/>
    </row>
  </sheetData>
  <hyperlinks>
    <hyperlink ref="A1" location="índice!A1" display="volver" xr:uid="{00000000-0004-0000-0400-000000000000}"/>
  </hyperlinks>
  <pageMargins left="0.7" right="0.7" top="0.75" bottom="0.75" header="0.3" footer="0.3"/>
  <pageSetup paperSize="9" orientation="portrait" horizontalDpi="4294967295" verticalDpi="4294967295" r:id="rId1"/>
  <ignoredErrors>
    <ignoredError sqref="F1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S24"/>
  <sheetViews>
    <sheetView showGridLines="0" zoomScale="85" zoomScaleNormal="85" workbookViewId="0">
      <selection activeCell="D42" sqref="D42"/>
    </sheetView>
  </sheetViews>
  <sheetFormatPr baseColWidth="10" defaultRowHeight="15" customHeight="1" x14ac:dyDescent="0.25"/>
  <cols>
    <col min="1" max="1" width="5.42578125" style="86" customWidth="1"/>
    <col min="2" max="2" width="7.28515625" customWidth="1"/>
    <col min="3" max="3" width="29.5703125" customWidth="1"/>
    <col min="4" max="5" width="10" customWidth="1"/>
    <col min="6" max="6" width="13.42578125" customWidth="1"/>
    <col min="7" max="8" width="12" customWidth="1"/>
    <col min="9" max="9" width="11.5703125" customWidth="1"/>
    <col min="10" max="10" width="12" customWidth="1"/>
    <col min="11" max="11" width="10" customWidth="1"/>
    <col min="12" max="13" width="7.7109375" customWidth="1"/>
    <col min="14" max="15" width="11.42578125" customWidth="1"/>
  </cols>
  <sheetData>
    <row r="1" spans="1:175" s="2" customFormat="1" ht="15.95" customHeight="1" x14ac:dyDescent="0.25">
      <c r="A1" s="84" t="s">
        <v>2</v>
      </c>
      <c r="C1" s="3"/>
    </row>
    <row r="2" spans="1:175" s="2" customFormat="1" ht="15.95" customHeight="1" x14ac:dyDescent="0.25">
      <c r="A2" s="85"/>
      <c r="B2" s="10" t="s">
        <v>140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75" s="2" customFormat="1" ht="15.95" customHeight="1" x14ac:dyDescent="0.25">
      <c r="A3" s="85"/>
      <c r="B3" s="15"/>
      <c r="O3" s="4"/>
    </row>
    <row r="4" spans="1:175" s="2" customFormat="1" ht="18.75" customHeight="1" x14ac:dyDescent="0.25">
      <c r="A4" s="85"/>
      <c r="B4" s="99" t="s">
        <v>4</v>
      </c>
      <c r="C4" s="99" t="s">
        <v>8</v>
      </c>
      <c r="D4" s="104" t="s">
        <v>50</v>
      </c>
      <c r="E4" s="104"/>
      <c r="F4" s="104"/>
      <c r="G4" s="104"/>
      <c r="H4" s="104"/>
      <c r="I4" s="104"/>
      <c r="J4" s="104"/>
      <c r="K4" s="104"/>
      <c r="L4" s="99" t="s">
        <v>0</v>
      </c>
      <c r="M4" s="99" t="s">
        <v>1</v>
      </c>
      <c r="N4" s="73"/>
      <c r="O4" s="73"/>
      <c r="P4" s="64"/>
      <c r="Q4" s="64"/>
      <c r="R4" s="64"/>
      <c r="S4" s="64"/>
      <c r="T4" s="64"/>
      <c r="U4" s="64"/>
      <c r="V4" s="64"/>
      <c r="W4" s="64"/>
      <c r="X4" s="64"/>
      <c r="Y4" s="64"/>
    </row>
    <row r="5" spans="1:175" s="7" customFormat="1" ht="30" customHeight="1" x14ac:dyDescent="0.25">
      <c r="A5" s="85"/>
      <c r="B5" s="99"/>
      <c r="C5" s="99"/>
      <c r="D5" s="81" t="s">
        <v>10</v>
      </c>
      <c r="E5" s="81" t="s">
        <v>11</v>
      </c>
      <c r="F5" s="81" t="s">
        <v>6</v>
      </c>
      <c r="G5" s="81" t="s">
        <v>16</v>
      </c>
      <c r="H5" s="81" t="s">
        <v>12</v>
      </c>
      <c r="I5" s="81" t="s">
        <v>13</v>
      </c>
      <c r="J5" s="81" t="s">
        <v>15</v>
      </c>
      <c r="K5" s="81" t="s">
        <v>63</v>
      </c>
      <c r="L5" s="99"/>
      <c r="M5" s="99"/>
      <c r="P5" s="64"/>
      <c r="Q5" s="64"/>
      <c r="R5" s="64"/>
      <c r="S5" s="64"/>
      <c r="T5" s="64"/>
      <c r="U5" s="64"/>
      <c r="V5" s="64"/>
      <c r="W5" s="64"/>
      <c r="X5" s="64"/>
      <c r="Y5" s="64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</row>
    <row r="6" spans="1:175" s="2" customFormat="1" ht="18.75" customHeight="1" x14ac:dyDescent="0.25">
      <c r="A6" s="88"/>
      <c r="B6" s="41">
        <v>5</v>
      </c>
      <c r="C6" s="35" t="s">
        <v>92</v>
      </c>
      <c r="D6" s="27">
        <v>3343</v>
      </c>
      <c r="E6" s="27">
        <v>0</v>
      </c>
      <c r="F6" s="27">
        <v>591</v>
      </c>
      <c r="G6" s="27">
        <v>9</v>
      </c>
      <c r="H6" s="27">
        <v>33</v>
      </c>
      <c r="I6" s="27">
        <v>16</v>
      </c>
      <c r="J6" s="27">
        <v>1</v>
      </c>
      <c r="K6" s="27">
        <v>1</v>
      </c>
      <c r="L6" s="26">
        <f t="shared" ref="L6:L19" si="0">SUM(D6:K6)</f>
        <v>3994</v>
      </c>
      <c r="M6" s="16">
        <f t="shared" ref="M6:M19" si="1">+L6/$L$20*100</f>
        <v>9.5136010671240054</v>
      </c>
      <c r="P6" s="61"/>
      <c r="Q6" s="61"/>
      <c r="R6" s="61"/>
      <c r="S6" s="61"/>
      <c r="T6" s="61"/>
      <c r="U6" s="61"/>
      <c r="V6" s="61"/>
      <c r="W6" s="61"/>
      <c r="X6" s="61"/>
      <c r="Y6" s="61"/>
    </row>
    <row r="7" spans="1:175" s="2" customFormat="1" ht="25.5" x14ac:dyDescent="0.25">
      <c r="A7" s="88"/>
      <c r="B7" s="41">
        <v>41</v>
      </c>
      <c r="C7" s="62" t="s">
        <v>60</v>
      </c>
      <c r="D7" s="27">
        <v>0</v>
      </c>
      <c r="E7" s="27">
        <v>2611</v>
      </c>
      <c r="F7" s="27">
        <v>728</v>
      </c>
      <c r="G7" s="27">
        <v>77</v>
      </c>
      <c r="H7" s="27">
        <v>50</v>
      </c>
      <c r="I7" s="27">
        <v>40</v>
      </c>
      <c r="J7" s="27">
        <v>6</v>
      </c>
      <c r="K7" s="27">
        <v>4</v>
      </c>
      <c r="L7" s="26">
        <f>SUM(D7:K7)</f>
        <v>3516</v>
      </c>
      <c r="M7" s="16">
        <f t="shared" si="1"/>
        <v>8.3750178647992009</v>
      </c>
      <c r="P7" s="47"/>
      <c r="Q7" s="47"/>
      <c r="R7" s="47"/>
      <c r="S7" s="47"/>
      <c r="T7" s="47"/>
      <c r="U7" s="65"/>
      <c r="V7" s="47"/>
      <c r="W7" s="47"/>
      <c r="X7" s="47"/>
      <c r="Y7" s="65"/>
    </row>
    <row r="8" spans="1:175" s="2" customFormat="1" ht="25.5" x14ac:dyDescent="0.25">
      <c r="A8" s="88"/>
      <c r="B8" s="41">
        <v>35</v>
      </c>
      <c r="C8" s="62" t="s">
        <v>42</v>
      </c>
      <c r="D8" s="27">
        <v>0</v>
      </c>
      <c r="E8" s="27">
        <v>1863</v>
      </c>
      <c r="F8" s="27">
        <v>973</v>
      </c>
      <c r="G8" s="27">
        <v>52</v>
      </c>
      <c r="H8" s="27">
        <v>58</v>
      </c>
      <c r="I8" s="27">
        <v>37</v>
      </c>
      <c r="J8" s="27">
        <v>2</v>
      </c>
      <c r="K8" s="27">
        <v>1</v>
      </c>
      <c r="L8" s="26">
        <f t="shared" si="0"/>
        <v>2986</v>
      </c>
      <c r="M8" s="16">
        <f t="shared" si="1"/>
        <v>7.1125720546901059</v>
      </c>
      <c r="P8" s="47"/>
      <c r="Q8" s="47"/>
      <c r="R8" s="47"/>
      <c r="S8" s="47"/>
      <c r="T8" s="65"/>
      <c r="U8" s="47"/>
      <c r="V8" s="47"/>
      <c r="W8" s="47"/>
      <c r="X8" s="47"/>
      <c r="Y8" s="65"/>
    </row>
    <row r="9" spans="1:175" s="2" customFormat="1" ht="18.75" customHeight="1" x14ac:dyDescent="0.25">
      <c r="A9" s="88"/>
      <c r="B9" s="41">
        <v>25</v>
      </c>
      <c r="C9" s="62" t="s">
        <v>41</v>
      </c>
      <c r="D9" s="27">
        <v>2339</v>
      </c>
      <c r="E9" s="27">
        <v>0</v>
      </c>
      <c r="F9" s="27">
        <v>292</v>
      </c>
      <c r="G9" s="27">
        <v>72</v>
      </c>
      <c r="H9" s="27">
        <v>28</v>
      </c>
      <c r="I9" s="27">
        <v>14</v>
      </c>
      <c r="J9" s="27">
        <v>2</v>
      </c>
      <c r="K9" s="27">
        <v>2</v>
      </c>
      <c r="L9" s="26">
        <f t="shared" si="0"/>
        <v>2749</v>
      </c>
      <c r="M9" s="16">
        <f t="shared" si="1"/>
        <v>6.5480443999809443</v>
      </c>
      <c r="P9" s="47"/>
      <c r="Q9" s="47"/>
      <c r="R9" s="47"/>
      <c r="S9" s="47"/>
      <c r="T9" s="65"/>
      <c r="U9" s="47"/>
      <c r="V9" s="47"/>
      <c r="W9" s="47"/>
      <c r="X9" s="47"/>
      <c r="Y9" s="65"/>
    </row>
    <row r="10" spans="1:175" s="2" customFormat="1" ht="25.5" x14ac:dyDescent="0.25">
      <c r="A10" s="88"/>
      <c r="B10" s="41">
        <v>30</v>
      </c>
      <c r="C10" s="62" t="s">
        <v>108</v>
      </c>
      <c r="D10" s="27">
        <v>1630</v>
      </c>
      <c r="E10" s="27">
        <v>0</v>
      </c>
      <c r="F10" s="27">
        <v>300</v>
      </c>
      <c r="G10" s="27">
        <v>230</v>
      </c>
      <c r="H10" s="27">
        <v>12</v>
      </c>
      <c r="I10" s="27">
        <v>32</v>
      </c>
      <c r="J10" s="27">
        <v>5</v>
      </c>
      <c r="K10" s="27">
        <v>1</v>
      </c>
      <c r="L10" s="26">
        <f>SUM(D10:K10)</f>
        <v>2210</v>
      </c>
      <c r="M10" s="16">
        <f t="shared" si="1"/>
        <v>5.2641608308322621</v>
      </c>
      <c r="P10" s="47"/>
      <c r="Q10" s="47"/>
      <c r="R10" s="47"/>
      <c r="S10" s="47"/>
      <c r="T10" s="65"/>
      <c r="U10" s="47"/>
      <c r="V10" s="47"/>
      <c r="W10" s="47"/>
      <c r="X10" s="47"/>
      <c r="Y10" s="65"/>
    </row>
    <row r="11" spans="1:175" s="2" customFormat="1" ht="25.5" x14ac:dyDescent="0.25">
      <c r="A11" s="88"/>
      <c r="B11" s="41">
        <v>9</v>
      </c>
      <c r="C11" s="62" t="s">
        <v>43</v>
      </c>
      <c r="D11" s="27">
        <v>1286</v>
      </c>
      <c r="E11" s="27">
        <v>0</v>
      </c>
      <c r="F11" s="27">
        <v>888</v>
      </c>
      <c r="G11" s="27">
        <v>0</v>
      </c>
      <c r="H11" s="27">
        <v>21</v>
      </c>
      <c r="I11" s="27">
        <v>10</v>
      </c>
      <c r="J11" s="27">
        <v>0</v>
      </c>
      <c r="K11" s="27">
        <v>2</v>
      </c>
      <c r="L11" s="26">
        <f t="shared" si="0"/>
        <v>2207</v>
      </c>
      <c r="M11" s="16">
        <f t="shared" si="1"/>
        <v>5.2570149111523987</v>
      </c>
      <c r="P11" s="47"/>
      <c r="Q11" s="47"/>
      <c r="R11" s="47"/>
      <c r="S11" s="47"/>
      <c r="T11" s="47"/>
      <c r="U11" s="65"/>
      <c r="V11" s="47"/>
      <c r="W11" s="47"/>
      <c r="X11" s="47"/>
      <c r="Y11" s="65"/>
    </row>
    <row r="12" spans="1:175" s="2" customFormat="1" ht="25.5" x14ac:dyDescent="0.25">
      <c r="A12" s="88"/>
      <c r="B12" s="41">
        <v>43</v>
      </c>
      <c r="C12" s="62" t="s">
        <v>61</v>
      </c>
      <c r="D12" s="27">
        <v>0</v>
      </c>
      <c r="E12" s="27">
        <v>1617</v>
      </c>
      <c r="F12" s="27">
        <v>230</v>
      </c>
      <c r="G12" s="27">
        <v>71</v>
      </c>
      <c r="H12" s="27">
        <v>54</v>
      </c>
      <c r="I12" s="27">
        <v>11</v>
      </c>
      <c r="J12" s="27">
        <v>7</v>
      </c>
      <c r="K12" s="27">
        <v>2</v>
      </c>
      <c r="L12" s="26">
        <f t="shared" si="0"/>
        <v>1992</v>
      </c>
      <c r="M12" s="16">
        <f t="shared" si="1"/>
        <v>4.7448906674288978</v>
      </c>
      <c r="P12" s="47"/>
      <c r="Q12" s="47"/>
      <c r="R12" s="47"/>
      <c r="S12" s="47"/>
      <c r="T12" s="47"/>
      <c r="U12" s="47"/>
      <c r="V12" s="47"/>
      <c r="W12" s="47"/>
      <c r="X12" s="47"/>
      <c r="Y12" s="65"/>
    </row>
    <row r="13" spans="1:175" s="2" customFormat="1" ht="38.25" x14ac:dyDescent="0.25">
      <c r="A13" s="88"/>
      <c r="B13" s="41">
        <v>42</v>
      </c>
      <c r="C13" s="62" t="s">
        <v>49</v>
      </c>
      <c r="D13" s="27">
        <v>0</v>
      </c>
      <c r="E13" s="27">
        <v>709</v>
      </c>
      <c r="F13" s="27">
        <v>666</v>
      </c>
      <c r="G13" s="27">
        <v>10</v>
      </c>
      <c r="H13" s="27">
        <v>11</v>
      </c>
      <c r="I13" s="27">
        <v>6</v>
      </c>
      <c r="J13" s="27">
        <v>1</v>
      </c>
      <c r="K13" s="27">
        <v>3</v>
      </c>
      <c r="L13" s="26">
        <f>SUM(D13:K13)</f>
        <v>1406</v>
      </c>
      <c r="M13" s="16">
        <f t="shared" si="1"/>
        <v>3.3490543566290318</v>
      </c>
      <c r="P13" s="47"/>
      <c r="Q13" s="47"/>
      <c r="R13" s="47"/>
      <c r="S13" s="47"/>
      <c r="T13" s="65"/>
      <c r="U13" s="47"/>
      <c r="V13" s="47"/>
      <c r="W13" s="47"/>
      <c r="X13" s="47"/>
      <c r="Y13" s="65"/>
    </row>
    <row r="14" spans="1:175" s="2" customFormat="1" ht="18.75" customHeight="1" x14ac:dyDescent="0.25">
      <c r="A14" s="88"/>
      <c r="B14" s="41">
        <v>29</v>
      </c>
      <c r="C14" s="62" t="s">
        <v>45</v>
      </c>
      <c r="D14" s="27">
        <v>841</v>
      </c>
      <c r="E14" s="27">
        <v>0</v>
      </c>
      <c r="F14" s="27">
        <v>240</v>
      </c>
      <c r="G14" s="27">
        <v>192</v>
      </c>
      <c r="H14" s="27">
        <v>7</v>
      </c>
      <c r="I14" s="27">
        <v>92</v>
      </c>
      <c r="J14" s="27">
        <v>4</v>
      </c>
      <c r="K14" s="27">
        <v>2</v>
      </c>
      <c r="L14" s="26">
        <f>SUM(D14:K14)</f>
        <v>1378</v>
      </c>
      <c r="M14" s="16">
        <f t="shared" si="1"/>
        <v>3.282359106283645</v>
      </c>
      <c r="P14" s="47"/>
      <c r="Q14" s="47"/>
      <c r="R14" s="47"/>
      <c r="S14" s="47"/>
      <c r="T14" s="47"/>
      <c r="U14" s="65"/>
      <c r="V14" s="47"/>
      <c r="W14" s="47"/>
      <c r="X14" s="47"/>
      <c r="Y14" s="65"/>
    </row>
    <row r="15" spans="1:175" s="2" customFormat="1" ht="25.5" x14ac:dyDescent="0.25">
      <c r="A15" s="88"/>
      <c r="B15" s="41">
        <v>44</v>
      </c>
      <c r="C15" s="62" t="s">
        <v>62</v>
      </c>
      <c r="D15" s="27">
        <v>0</v>
      </c>
      <c r="E15" s="27">
        <v>1071</v>
      </c>
      <c r="F15" s="27">
        <v>166</v>
      </c>
      <c r="G15" s="27">
        <v>44</v>
      </c>
      <c r="H15" s="27">
        <v>28</v>
      </c>
      <c r="I15" s="27">
        <v>15</v>
      </c>
      <c r="J15" s="27">
        <v>3</v>
      </c>
      <c r="K15" s="27">
        <v>2</v>
      </c>
      <c r="L15" s="26">
        <f>SUM(D15:K15)</f>
        <v>1329</v>
      </c>
      <c r="M15" s="16">
        <f t="shared" si="1"/>
        <v>3.1656424181792193</v>
      </c>
      <c r="P15" s="47"/>
      <c r="Q15" s="47"/>
      <c r="R15" s="47"/>
      <c r="S15" s="47"/>
      <c r="T15" s="65"/>
      <c r="U15" s="47"/>
      <c r="V15" s="47"/>
      <c r="W15" s="47"/>
      <c r="X15" s="47"/>
      <c r="Y15" s="65"/>
    </row>
    <row r="16" spans="1:175" s="2" customFormat="1" ht="25.5" x14ac:dyDescent="0.25">
      <c r="A16" s="88"/>
      <c r="B16" s="41">
        <v>36</v>
      </c>
      <c r="C16" s="62" t="s">
        <v>56</v>
      </c>
      <c r="D16" s="27">
        <v>0</v>
      </c>
      <c r="E16" s="27">
        <v>903</v>
      </c>
      <c r="F16" s="27">
        <v>341</v>
      </c>
      <c r="G16" s="27">
        <v>3</v>
      </c>
      <c r="H16" s="27">
        <v>19</v>
      </c>
      <c r="I16" s="27">
        <v>36</v>
      </c>
      <c r="J16" s="27">
        <v>0</v>
      </c>
      <c r="K16" s="27">
        <v>0</v>
      </c>
      <c r="L16" s="26">
        <f>SUM(D16:K16)</f>
        <v>1302</v>
      </c>
      <c r="M16" s="16">
        <f t="shared" si="1"/>
        <v>3.1013291410604547</v>
      </c>
      <c r="P16" s="47"/>
      <c r="Q16" s="47"/>
      <c r="R16" s="47"/>
      <c r="S16" s="47"/>
      <c r="T16" s="47"/>
      <c r="U16" s="47"/>
      <c r="V16" s="47"/>
      <c r="W16" s="47"/>
      <c r="X16" s="47"/>
      <c r="Y16" s="65"/>
    </row>
    <row r="17" spans="1:175" s="2" customFormat="1" ht="25.5" x14ac:dyDescent="0.25">
      <c r="A17" s="88"/>
      <c r="B17" s="41">
        <v>3</v>
      </c>
      <c r="C17" s="62" t="s">
        <v>44</v>
      </c>
      <c r="D17" s="27">
        <v>1012</v>
      </c>
      <c r="E17" s="27">
        <v>0</v>
      </c>
      <c r="F17" s="27">
        <v>247</v>
      </c>
      <c r="G17" s="27">
        <v>5</v>
      </c>
      <c r="H17" s="27">
        <v>9</v>
      </c>
      <c r="I17" s="27">
        <v>5</v>
      </c>
      <c r="J17" s="27">
        <v>0</v>
      </c>
      <c r="K17" s="27">
        <v>0</v>
      </c>
      <c r="L17" s="26">
        <f t="shared" si="0"/>
        <v>1278</v>
      </c>
      <c r="M17" s="16">
        <f t="shared" si="1"/>
        <v>3.044161783621552</v>
      </c>
      <c r="P17" s="47"/>
      <c r="Q17" s="47"/>
      <c r="R17" s="47"/>
      <c r="S17" s="47"/>
      <c r="T17" s="65"/>
      <c r="U17" s="47"/>
      <c r="V17" s="47"/>
      <c r="W17" s="47"/>
      <c r="X17" s="47"/>
      <c r="Y17" s="65"/>
    </row>
    <row r="18" spans="1:175" s="2" customFormat="1" ht="18.75" customHeight="1" x14ac:dyDescent="0.25">
      <c r="A18" s="88"/>
      <c r="B18" s="41">
        <v>1</v>
      </c>
      <c r="C18" s="62" t="s">
        <v>46</v>
      </c>
      <c r="D18" s="27">
        <v>786</v>
      </c>
      <c r="E18" s="27">
        <v>0</v>
      </c>
      <c r="F18" s="27">
        <v>390</v>
      </c>
      <c r="G18" s="27">
        <v>13</v>
      </c>
      <c r="H18" s="27">
        <v>14</v>
      </c>
      <c r="I18" s="27">
        <v>6</v>
      </c>
      <c r="J18" s="27">
        <v>0</v>
      </c>
      <c r="K18" s="27">
        <v>0</v>
      </c>
      <c r="L18" s="26">
        <f t="shared" si="0"/>
        <v>1209</v>
      </c>
      <c r="M18" s="16">
        <f t="shared" si="1"/>
        <v>2.8798056309847078</v>
      </c>
      <c r="P18" s="47"/>
      <c r="Q18" s="47"/>
      <c r="R18" s="47"/>
      <c r="S18" s="47"/>
      <c r="T18" s="47"/>
      <c r="U18" s="47"/>
      <c r="V18" s="47"/>
      <c r="W18" s="47"/>
      <c r="X18" s="47"/>
      <c r="Y18" s="65"/>
    </row>
    <row r="19" spans="1:175" s="2" customFormat="1" ht="18.75" customHeight="1" x14ac:dyDescent="0.25">
      <c r="A19" s="85"/>
      <c r="C19" s="62" t="s">
        <v>30</v>
      </c>
      <c r="D19" s="27">
        <v>7643</v>
      </c>
      <c r="E19" s="27">
        <v>1656</v>
      </c>
      <c r="F19" s="27">
        <v>3756</v>
      </c>
      <c r="G19" s="27">
        <v>997</v>
      </c>
      <c r="H19" s="27">
        <v>184</v>
      </c>
      <c r="I19" s="27">
        <v>151</v>
      </c>
      <c r="J19" s="27">
        <v>22</v>
      </c>
      <c r="K19" s="27">
        <v>17</v>
      </c>
      <c r="L19" s="26">
        <f t="shared" si="0"/>
        <v>14426</v>
      </c>
      <c r="M19" s="16">
        <f t="shared" si="1"/>
        <v>34.362345767233577</v>
      </c>
      <c r="O19" s="46"/>
      <c r="P19" s="66"/>
      <c r="Q19" s="66"/>
      <c r="R19" s="66"/>
      <c r="S19" s="66"/>
      <c r="T19" s="66"/>
      <c r="U19" s="66"/>
      <c r="V19" s="66"/>
      <c r="W19" s="66"/>
      <c r="X19" s="66"/>
      <c r="Y19" s="66"/>
    </row>
    <row r="20" spans="1:175" s="8" customFormat="1" ht="18.75" customHeight="1" x14ac:dyDescent="0.25">
      <c r="A20" s="85"/>
      <c r="B20" s="22" t="s">
        <v>0</v>
      </c>
      <c r="C20" s="22"/>
      <c r="D20" s="17">
        <f t="shared" ref="D20:M20" si="2">SUM(D6:D19)</f>
        <v>18880</v>
      </c>
      <c r="E20" s="17">
        <f t="shared" si="2"/>
        <v>10430</v>
      </c>
      <c r="F20" s="17">
        <f t="shared" si="2"/>
        <v>9808</v>
      </c>
      <c r="G20" s="17">
        <f t="shared" si="2"/>
        <v>1775</v>
      </c>
      <c r="H20" s="17">
        <f t="shared" si="2"/>
        <v>528</v>
      </c>
      <c r="I20" s="17">
        <f t="shared" si="2"/>
        <v>471</v>
      </c>
      <c r="J20" s="17">
        <f t="shared" si="2"/>
        <v>53</v>
      </c>
      <c r="K20" s="17">
        <f t="shared" si="2"/>
        <v>37</v>
      </c>
      <c r="L20" s="17">
        <f t="shared" si="2"/>
        <v>41982</v>
      </c>
      <c r="M20" s="21">
        <f t="shared" si="2"/>
        <v>100</v>
      </c>
      <c r="P20" s="76"/>
      <c r="Q20" s="76"/>
      <c r="R20" s="76"/>
      <c r="S20" s="76"/>
      <c r="T20" s="76"/>
      <c r="U20" s="76"/>
      <c r="V20" s="76"/>
      <c r="W20" s="76"/>
      <c r="X20" s="76"/>
      <c r="Y20" s="45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</row>
    <row r="21" spans="1:175" s="89" customFormat="1" ht="12.75" customHeight="1" x14ac:dyDescent="0.15">
      <c r="B21" s="90" t="s">
        <v>57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</row>
    <row r="22" spans="1:175" s="89" customFormat="1" ht="12.75" customHeight="1" x14ac:dyDescent="0.15">
      <c r="B22" s="90" t="s">
        <v>58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</row>
    <row r="23" spans="1:175" s="89" customFormat="1" ht="12.75" customHeight="1" x14ac:dyDescent="0.15">
      <c r="B23" s="90" t="s">
        <v>138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</row>
    <row r="24" spans="1:175" s="92" customFormat="1" ht="12.75" customHeight="1" x14ac:dyDescent="0.15">
      <c r="B24" s="90" t="s">
        <v>139</v>
      </c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</row>
  </sheetData>
  <sortState xmlns:xlrd2="http://schemas.microsoft.com/office/spreadsheetml/2017/richdata2" ref="P9:Y24">
    <sortCondition descending="1" ref="Y9:Y24"/>
  </sortState>
  <mergeCells count="5">
    <mergeCell ref="L4:L5"/>
    <mergeCell ref="M4:M5"/>
    <mergeCell ref="B4:B5"/>
    <mergeCell ref="C4:C5"/>
    <mergeCell ref="D4:K4"/>
  </mergeCells>
  <phoneticPr fontId="41" type="noConversion"/>
  <hyperlinks>
    <hyperlink ref="A1" location="índice!A1" display="volver" xr:uid="{00000000-0004-0000-05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V9"/>
  <sheetViews>
    <sheetView showGridLines="0" zoomScale="85" zoomScaleNormal="85" workbookViewId="0">
      <selection activeCell="D42" sqref="D42"/>
    </sheetView>
  </sheetViews>
  <sheetFormatPr baseColWidth="10" defaultRowHeight="15" customHeight="1" x14ac:dyDescent="0.25"/>
  <cols>
    <col min="1" max="1" width="5.42578125" style="86" customWidth="1"/>
    <col min="2" max="2" width="3.7109375" customWidth="1"/>
    <col min="3" max="3" width="15.7109375" customWidth="1"/>
    <col min="4" max="16" width="6.7109375" customWidth="1"/>
    <col min="17" max="17" width="7.7109375" customWidth="1"/>
  </cols>
  <sheetData>
    <row r="1" spans="1:204" s="2" customFormat="1" ht="15.95" customHeight="1" x14ac:dyDescent="0.25">
      <c r="A1" s="84" t="s">
        <v>2</v>
      </c>
      <c r="C1" s="3"/>
    </row>
    <row r="2" spans="1:204" s="2" customFormat="1" ht="15.95" customHeight="1" x14ac:dyDescent="0.25">
      <c r="A2" s="85"/>
      <c r="B2" s="10" t="s">
        <v>130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04" s="2" customFormat="1" ht="15.95" customHeight="1" x14ac:dyDescent="0.25">
      <c r="A3" s="85"/>
      <c r="C3" s="3"/>
    </row>
    <row r="4" spans="1:204" s="7" customFormat="1" ht="24" customHeight="1" x14ac:dyDescent="0.25">
      <c r="A4" s="85"/>
      <c r="B4" s="5" t="s">
        <v>125</v>
      </c>
      <c r="C4" s="34" t="s">
        <v>51</v>
      </c>
      <c r="D4" s="63" t="s">
        <v>79</v>
      </c>
      <c r="E4" s="63" t="s">
        <v>80</v>
      </c>
      <c r="F4" s="63" t="s">
        <v>81</v>
      </c>
      <c r="G4" s="63" t="s">
        <v>82</v>
      </c>
      <c r="H4" s="63" t="s">
        <v>83</v>
      </c>
      <c r="I4" s="63" t="s">
        <v>84</v>
      </c>
      <c r="J4" s="63" t="s">
        <v>85</v>
      </c>
      <c r="K4" s="63" t="s">
        <v>86</v>
      </c>
      <c r="L4" s="63" t="s">
        <v>87</v>
      </c>
      <c r="M4" s="63" t="s">
        <v>88</v>
      </c>
      <c r="N4" s="63" t="s">
        <v>89</v>
      </c>
      <c r="O4" s="63" t="s">
        <v>90</v>
      </c>
      <c r="P4" s="6" t="s">
        <v>0</v>
      </c>
      <c r="Q4" s="6" t="s">
        <v>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</row>
    <row r="5" spans="1:204" s="2" customFormat="1" ht="18.75" customHeight="1" x14ac:dyDescent="0.25">
      <c r="A5" s="85"/>
      <c r="B5" s="2">
        <v>1</v>
      </c>
      <c r="C5" s="35" t="s">
        <v>47</v>
      </c>
      <c r="D5" s="26">
        <v>2066</v>
      </c>
      <c r="E5" s="26">
        <v>2163</v>
      </c>
      <c r="F5" s="26">
        <v>2622</v>
      </c>
      <c r="G5" s="26">
        <v>2091</v>
      </c>
      <c r="H5" s="26">
        <v>2668</v>
      </c>
      <c r="I5" s="26">
        <v>2724</v>
      </c>
      <c r="J5" s="26">
        <v>2563</v>
      </c>
      <c r="K5" s="26">
        <v>2865</v>
      </c>
      <c r="L5" s="26">
        <v>2447</v>
      </c>
      <c r="M5" s="26">
        <v>2722</v>
      </c>
      <c r="N5" s="26">
        <v>2787</v>
      </c>
      <c r="O5" s="26">
        <v>2198</v>
      </c>
      <c r="P5" s="51">
        <f>SUM(D5:O5)</f>
        <v>29916</v>
      </c>
      <c r="Q5" s="16">
        <f>+P5/$P$7*100</f>
        <v>71.25911104759183</v>
      </c>
    </row>
    <row r="6" spans="1:204" s="2" customFormat="1" ht="18.75" customHeight="1" x14ac:dyDescent="0.25">
      <c r="A6" s="85"/>
      <c r="B6" s="2">
        <v>2</v>
      </c>
      <c r="C6" s="35" t="s">
        <v>48</v>
      </c>
      <c r="D6" s="26">
        <v>840</v>
      </c>
      <c r="E6" s="26">
        <v>928</v>
      </c>
      <c r="F6" s="26">
        <v>1263</v>
      </c>
      <c r="G6" s="26">
        <v>917</v>
      </c>
      <c r="H6" s="26">
        <v>910</v>
      </c>
      <c r="I6" s="26">
        <v>1052</v>
      </c>
      <c r="J6" s="26">
        <v>930</v>
      </c>
      <c r="K6" s="26">
        <v>1039</v>
      </c>
      <c r="L6" s="26">
        <v>1032</v>
      </c>
      <c r="M6" s="26">
        <v>1043</v>
      </c>
      <c r="N6" s="26">
        <v>1029</v>
      </c>
      <c r="O6" s="26">
        <v>1083</v>
      </c>
      <c r="P6" s="51">
        <f>SUM(D6:O6)</f>
        <v>12066</v>
      </c>
      <c r="Q6" s="16">
        <f>+P6/$P$7*100</f>
        <v>28.740888952408174</v>
      </c>
    </row>
    <row r="7" spans="1:204" s="2" customFormat="1" ht="18.75" customHeight="1" x14ac:dyDescent="0.25">
      <c r="A7" s="85"/>
      <c r="B7" s="97" t="s">
        <v>0</v>
      </c>
      <c r="C7" s="97"/>
      <c r="D7" s="17">
        <f>SUM(D5:D6)</f>
        <v>2906</v>
      </c>
      <c r="E7" s="17">
        <f t="shared" ref="E7:N7" si="0">SUM(E5:E6)</f>
        <v>3091</v>
      </c>
      <c r="F7" s="17">
        <f t="shared" si="0"/>
        <v>3885</v>
      </c>
      <c r="G7" s="17">
        <f t="shared" si="0"/>
        <v>3008</v>
      </c>
      <c r="H7" s="17">
        <f t="shared" si="0"/>
        <v>3578</v>
      </c>
      <c r="I7" s="17">
        <f t="shared" si="0"/>
        <v>3776</v>
      </c>
      <c r="J7" s="17">
        <f t="shared" si="0"/>
        <v>3493</v>
      </c>
      <c r="K7" s="17">
        <f t="shared" si="0"/>
        <v>3904</v>
      </c>
      <c r="L7" s="17">
        <f t="shared" si="0"/>
        <v>3479</v>
      </c>
      <c r="M7" s="17">
        <f t="shared" si="0"/>
        <v>3765</v>
      </c>
      <c r="N7" s="17">
        <f t="shared" si="0"/>
        <v>3816</v>
      </c>
      <c r="O7" s="17">
        <f>SUM(O5:O6)</f>
        <v>3281</v>
      </c>
      <c r="P7" s="17">
        <f>SUM(P5:P6)</f>
        <v>41982</v>
      </c>
      <c r="Q7" s="18">
        <f>SUM(Q5:Q6)</f>
        <v>100</v>
      </c>
    </row>
    <row r="8" spans="1:204" s="89" customFormat="1" ht="12.75" customHeight="1" x14ac:dyDescent="0.15">
      <c r="B8" s="90" t="s">
        <v>138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</row>
    <row r="9" spans="1:204" s="92" customFormat="1" ht="12.75" customHeight="1" x14ac:dyDescent="0.15">
      <c r="B9" s="90" t="s">
        <v>139</v>
      </c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</row>
  </sheetData>
  <mergeCells count="1">
    <mergeCell ref="B7:C7"/>
  </mergeCells>
  <hyperlinks>
    <hyperlink ref="A1" location="índice!A1" display="volver" xr:uid="{00000000-0004-0000-0600-000000000000}"/>
  </hyperlinks>
  <pageMargins left="0.7" right="0.7" top="0.75" bottom="0.75" header="0.3" footer="0.3"/>
  <pageSetup paperSize="9" orientation="portrait" horizontalDpi="4294967295" verticalDpi="4294967295" r:id="rId1"/>
  <ignoredErrors>
    <ignoredError sqref="E7:O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H21"/>
  <sheetViews>
    <sheetView showGridLines="0" zoomScale="85" zoomScaleNormal="85" workbookViewId="0">
      <selection activeCell="D42" sqref="D42"/>
    </sheetView>
  </sheetViews>
  <sheetFormatPr baseColWidth="10" defaultColWidth="11.42578125" defaultRowHeight="15" customHeight="1" x14ac:dyDescent="0.25"/>
  <cols>
    <col min="1" max="1" width="5.42578125" style="85" customWidth="1"/>
    <col min="2" max="2" width="3.7109375" style="2" customWidth="1"/>
    <col min="3" max="3" width="23.85546875" style="3" customWidth="1"/>
    <col min="4" max="15" width="7.7109375" style="2" customWidth="1"/>
    <col min="16" max="16" width="8.140625" style="2" bestFit="1" customWidth="1"/>
    <col min="17" max="17" width="7.85546875" style="2" customWidth="1"/>
    <col min="18" max="18" width="11.42578125" style="2"/>
    <col min="19" max="19" width="11.42578125" style="2" customWidth="1"/>
    <col min="20" max="16384" width="11.42578125" style="2"/>
  </cols>
  <sheetData>
    <row r="1" spans="1:190" ht="15.95" customHeight="1" x14ac:dyDescent="0.25">
      <c r="A1" s="84" t="s">
        <v>2</v>
      </c>
    </row>
    <row r="2" spans="1:190" ht="15.95" customHeight="1" x14ac:dyDescent="0.25">
      <c r="B2" s="10" t="s">
        <v>131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90" ht="15.95" customHeight="1" x14ac:dyDescent="0.25"/>
    <row r="4" spans="1:190" s="7" customFormat="1" ht="24" customHeight="1" x14ac:dyDescent="0.25">
      <c r="A4" s="85"/>
      <c r="B4" s="5" t="s">
        <v>125</v>
      </c>
      <c r="C4" s="34" t="s">
        <v>9</v>
      </c>
      <c r="D4" s="63" t="s">
        <v>79</v>
      </c>
      <c r="E4" s="63" t="s">
        <v>80</v>
      </c>
      <c r="F4" s="63" t="s">
        <v>81</v>
      </c>
      <c r="G4" s="63" t="s">
        <v>82</v>
      </c>
      <c r="H4" s="63" t="s">
        <v>83</v>
      </c>
      <c r="I4" s="63" t="s">
        <v>84</v>
      </c>
      <c r="J4" s="63" t="s">
        <v>85</v>
      </c>
      <c r="K4" s="63" t="s">
        <v>86</v>
      </c>
      <c r="L4" s="63" t="s">
        <v>87</v>
      </c>
      <c r="M4" s="63" t="s">
        <v>88</v>
      </c>
      <c r="N4" s="63" t="s">
        <v>89</v>
      </c>
      <c r="O4" s="63" t="s">
        <v>90</v>
      </c>
      <c r="P4" s="6" t="s">
        <v>0</v>
      </c>
      <c r="Q4" s="6" t="s">
        <v>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</row>
    <row r="5" spans="1:190" ht="18.75" customHeight="1" x14ac:dyDescent="0.25">
      <c r="B5" s="37">
        <v>1</v>
      </c>
      <c r="C5" s="35" t="s">
        <v>5</v>
      </c>
      <c r="D5" s="27">
        <v>3519</v>
      </c>
      <c r="E5" s="27">
        <v>2717</v>
      </c>
      <c r="F5" s="27">
        <v>4467</v>
      </c>
      <c r="G5" s="27">
        <v>3063</v>
      </c>
      <c r="H5" s="27">
        <v>3442</v>
      </c>
      <c r="I5" s="27">
        <v>3466</v>
      </c>
      <c r="J5" s="27">
        <v>3193</v>
      </c>
      <c r="K5" s="27">
        <v>3199</v>
      </c>
      <c r="L5" s="27">
        <v>4016</v>
      </c>
      <c r="M5" s="27">
        <v>3934</v>
      </c>
      <c r="N5" s="27">
        <v>3473</v>
      </c>
      <c r="O5" s="27">
        <v>3570</v>
      </c>
      <c r="P5" s="27">
        <f t="shared" ref="P5:P18" si="0">SUM(D5:O5)</f>
        <v>42059</v>
      </c>
      <c r="Q5" s="58">
        <f t="shared" ref="Q5:Q18" si="1">+P5/$P$19*100</f>
        <v>58.513613155441782</v>
      </c>
      <c r="R5" s="44"/>
    </row>
    <row r="6" spans="1:190" ht="18.75" customHeight="1" x14ac:dyDescent="0.25">
      <c r="B6" s="37">
        <v>2</v>
      </c>
      <c r="C6" s="35" t="s">
        <v>53</v>
      </c>
      <c r="D6" s="27">
        <v>1278</v>
      </c>
      <c r="E6" s="27">
        <v>1309</v>
      </c>
      <c r="F6" s="27">
        <v>1353</v>
      </c>
      <c r="G6" s="27">
        <v>1136</v>
      </c>
      <c r="H6" s="27">
        <v>1361</v>
      </c>
      <c r="I6" s="27">
        <v>1419</v>
      </c>
      <c r="J6" s="27">
        <v>1518</v>
      </c>
      <c r="K6" s="27">
        <v>1330</v>
      </c>
      <c r="L6" s="27">
        <v>1142</v>
      </c>
      <c r="M6" s="27">
        <v>1099</v>
      </c>
      <c r="N6" s="27">
        <v>1176</v>
      </c>
      <c r="O6" s="27">
        <v>1137</v>
      </c>
      <c r="P6" s="27">
        <f t="shared" si="0"/>
        <v>15258</v>
      </c>
      <c r="Q6" s="58">
        <f t="shared" si="1"/>
        <v>21.227340391491257</v>
      </c>
      <c r="R6" s="44"/>
    </row>
    <row r="7" spans="1:190" ht="18.75" customHeight="1" x14ac:dyDescent="0.25">
      <c r="B7" s="37">
        <v>3</v>
      </c>
      <c r="C7" s="35" t="s">
        <v>31</v>
      </c>
      <c r="D7" s="27">
        <v>1127</v>
      </c>
      <c r="E7" s="27">
        <v>1024</v>
      </c>
      <c r="F7" s="27">
        <v>2618</v>
      </c>
      <c r="G7" s="27">
        <v>804</v>
      </c>
      <c r="H7" s="27">
        <v>653</v>
      </c>
      <c r="I7" s="27">
        <v>561</v>
      </c>
      <c r="J7" s="27">
        <v>836</v>
      </c>
      <c r="K7" s="27">
        <v>910</v>
      </c>
      <c r="L7" s="27">
        <v>1322</v>
      </c>
      <c r="M7" s="27">
        <v>1108</v>
      </c>
      <c r="N7" s="27">
        <v>1030</v>
      </c>
      <c r="O7" s="27">
        <v>790</v>
      </c>
      <c r="P7" s="27">
        <f t="shared" si="0"/>
        <v>12783</v>
      </c>
      <c r="Q7" s="58">
        <f t="shared" si="1"/>
        <v>17.784053757008305</v>
      </c>
      <c r="R7" s="44"/>
    </row>
    <row r="8" spans="1:190" ht="18.75" customHeight="1" x14ac:dyDescent="0.25">
      <c r="B8" s="37">
        <v>4</v>
      </c>
      <c r="C8" s="35" t="s">
        <v>54</v>
      </c>
      <c r="D8" s="27">
        <v>25</v>
      </c>
      <c r="E8" s="27">
        <v>56</v>
      </c>
      <c r="F8" s="27">
        <v>61</v>
      </c>
      <c r="G8" s="27">
        <v>53</v>
      </c>
      <c r="H8" s="27">
        <v>66</v>
      </c>
      <c r="I8" s="27">
        <v>70</v>
      </c>
      <c r="J8" s="27">
        <v>72</v>
      </c>
      <c r="K8" s="27">
        <v>51</v>
      </c>
      <c r="L8" s="27">
        <v>53</v>
      </c>
      <c r="M8" s="27">
        <v>64</v>
      </c>
      <c r="N8" s="27">
        <v>71</v>
      </c>
      <c r="O8" s="27">
        <v>63</v>
      </c>
      <c r="P8" s="27">
        <f t="shared" si="0"/>
        <v>705</v>
      </c>
      <c r="Q8" s="58">
        <f t="shared" si="1"/>
        <v>0.98081498073150708</v>
      </c>
      <c r="R8" s="44"/>
    </row>
    <row r="9" spans="1:190" ht="18.75" customHeight="1" x14ac:dyDescent="0.25">
      <c r="B9" s="37">
        <v>5</v>
      </c>
      <c r="C9" s="35" t="s">
        <v>3</v>
      </c>
      <c r="D9" s="27">
        <v>82</v>
      </c>
      <c r="E9" s="27">
        <v>40</v>
      </c>
      <c r="F9" s="27">
        <v>59</v>
      </c>
      <c r="G9" s="27">
        <v>59</v>
      </c>
      <c r="H9" s="27">
        <v>71</v>
      </c>
      <c r="I9" s="27">
        <v>52</v>
      </c>
      <c r="J9" s="27">
        <v>46</v>
      </c>
      <c r="K9" s="27">
        <v>49</v>
      </c>
      <c r="L9" s="27">
        <v>42</v>
      </c>
      <c r="M9" s="27">
        <v>56</v>
      </c>
      <c r="N9" s="27">
        <v>42</v>
      </c>
      <c r="O9" s="27">
        <v>37</v>
      </c>
      <c r="P9" s="27">
        <f t="shared" si="0"/>
        <v>635</v>
      </c>
      <c r="Q9" s="58">
        <f t="shared" si="1"/>
        <v>0.88342909611986808</v>
      </c>
      <c r="R9" s="44"/>
    </row>
    <row r="10" spans="1:190" ht="18.75" customHeight="1" x14ac:dyDescent="0.25">
      <c r="B10" s="37">
        <v>6</v>
      </c>
      <c r="C10" s="35" t="s">
        <v>70</v>
      </c>
      <c r="D10" s="27">
        <v>9</v>
      </c>
      <c r="E10" s="27">
        <v>19</v>
      </c>
      <c r="F10" s="27">
        <v>28</v>
      </c>
      <c r="G10" s="27">
        <v>16</v>
      </c>
      <c r="H10" s="27">
        <v>16</v>
      </c>
      <c r="I10" s="27">
        <v>6</v>
      </c>
      <c r="J10" s="27">
        <v>16</v>
      </c>
      <c r="K10" s="27">
        <v>11</v>
      </c>
      <c r="L10" s="27">
        <v>18</v>
      </c>
      <c r="M10" s="27">
        <v>33</v>
      </c>
      <c r="N10" s="27">
        <v>16</v>
      </c>
      <c r="O10" s="27">
        <v>9</v>
      </c>
      <c r="P10" s="27">
        <f t="shared" si="0"/>
        <v>197</v>
      </c>
      <c r="Q10" s="58">
        <f t="shared" si="1"/>
        <v>0.27407170383561263</v>
      </c>
      <c r="R10" s="44"/>
    </row>
    <row r="11" spans="1:190" ht="18.75" customHeight="1" x14ac:dyDescent="0.25">
      <c r="B11" s="37">
        <v>7</v>
      </c>
      <c r="C11" s="35" t="s">
        <v>52</v>
      </c>
      <c r="D11" s="27">
        <v>16</v>
      </c>
      <c r="E11" s="27">
        <v>8</v>
      </c>
      <c r="F11" s="27">
        <v>15</v>
      </c>
      <c r="G11" s="27">
        <v>13</v>
      </c>
      <c r="H11" s="27">
        <v>8</v>
      </c>
      <c r="I11" s="27">
        <v>18</v>
      </c>
      <c r="J11" s="27">
        <v>21</v>
      </c>
      <c r="K11" s="27">
        <v>18</v>
      </c>
      <c r="L11" s="27">
        <v>11</v>
      </c>
      <c r="M11" s="27">
        <v>13</v>
      </c>
      <c r="N11" s="27">
        <v>43</v>
      </c>
      <c r="O11" s="27">
        <v>7</v>
      </c>
      <c r="P11" s="27">
        <f t="shared" si="0"/>
        <v>191</v>
      </c>
      <c r="Q11" s="58">
        <f t="shared" si="1"/>
        <v>0.2657243422974721</v>
      </c>
      <c r="R11" s="44"/>
    </row>
    <row r="12" spans="1:190" ht="18.75" customHeight="1" x14ac:dyDescent="0.25">
      <c r="B12" s="37">
        <v>8</v>
      </c>
      <c r="C12" s="35" t="s">
        <v>72</v>
      </c>
      <c r="D12" s="27">
        <v>0</v>
      </c>
      <c r="E12" s="27">
        <v>0</v>
      </c>
      <c r="F12" s="27">
        <v>4</v>
      </c>
      <c r="G12" s="27">
        <v>1</v>
      </c>
      <c r="H12" s="27">
        <v>1</v>
      </c>
      <c r="I12" s="27">
        <v>10</v>
      </c>
      <c r="J12" s="27">
        <v>0</v>
      </c>
      <c r="K12" s="27">
        <v>3</v>
      </c>
      <c r="L12" s="27">
        <v>1</v>
      </c>
      <c r="M12" s="27">
        <v>4</v>
      </c>
      <c r="N12" s="27">
        <v>6</v>
      </c>
      <c r="O12" s="27">
        <v>4</v>
      </c>
      <c r="P12" s="27">
        <f t="shared" si="0"/>
        <v>34</v>
      </c>
      <c r="Q12" s="58">
        <f t="shared" si="1"/>
        <v>4.7301715382796088E-2</v>
      </c>
      <c r="R12" s="44"/>
    </row>
    <row r="13" spans="1:190" ht="25.5" x14ac:dyDescent="0.25">
      <c r="B13" s="37">
        <v>9</v>
      </c>
      <c r="C13" s="35" t="s">
        <v>73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1</v>
      </c>
      <c r="O13" s="27">
        <v>5</v>
      </c>
      <c r="P13" s="27">
        <f t="shared" si="0"/>
        <v>6</v>
      </c>
      <c r="Q13" s="58">
        <f t="shared" si="1"/>
        <v>8.3473615381404864E-3</v>
      </c>
      <c r="R13" s="59"/>
    </row>
    <row r="14" spans="1:190" ht="25.5" x14ac:dyDescent="0.25">
      <c r="B14" s="37">
        <v>10</v>
      </c>
      <c r="C14" s="35" t="s">
        <v>77</v>
      </c>
      <c r="D14" s="27">
        <v>0</v>
      </c>
      <c r="E14" s="27">
        <v>0</v>
      </c>
      <c r="F14" s="27">
        <v>2</v>
      </c>
      <c r="G14" s="27">
        <v>0</v>
      </c>
      <c r="H14" s="27">
        <v>0</v>
      </c>
      <c r="I14" s="27">
        <v>0</v>
      </c>
      <c r="J14" s="27">
        <v>1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f t="shared" si="0"/>
        <v>3</v>
      </c>
      <c r="Q14" s="58">
        <f t="shared" si="1"/>
        <v>4.1736807690702432E-3</v>
      </c>
      <c r="R14" s="59"/>
    </row>
    <row r="15" spans="1:190" ht="25.5" x14ac:dyDescent="0.25">
      <c r="B15" s="37">
        <v>11</v>
      </c>
      <c r="C15" s="35" t="s">
        <v>75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3</v>
      </c>
      <c r="O15" s="27">
        <v>0</v>
      </c>
      <c r="P15" s="27">
        <f t="shared" si="0"/>
        <v>3</v>
      </c>
      <c r="Q15" s="58">
        <f t="shared" si="1"/>
        <v>4.1736807690702432E-3</v>
      </c>
      <c r="R15" s="59"/>
    </row>
    <row r="16" spans="1:190" ht="25.5" x14ac:dyDescent="0.25">
      <c r="B16" s="37">
        <v>12</v>
      </c>
      <c r="C16" s="35" t="s">
        <v>71</v>
      </c>
      <c r="D16" s="27">
        <v>0</v>
      </c>
      <c r="E16" s="27">
        <v>2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f t="shared" si="0"/>
        <v>2</v>
      </c>
      <c r="Q16" s="58">
        <f t="shared" si="1"/>
        <v>2.7824538460468288E-3</v>
      </c>
      <c r="R16" s="59"/>
    </row>
    <row r="17" spans="2:33" ht="18.75" customHeight="1" x14ac:dyDescent="0.25">
      <c r="B17" s="37">
        <v>13</v>
      </c>
      <c r="C17" s="35" t="s">
        <v>74</v>
      </c>
      <c r="D17" s="27">
        <v>0</v>
      </c>
      <c r="E17" s="27">
        <v>1</v>
      </c>
      <c r="F17" s="27">
        <v>0</v>
      </c>
      <c r="G17" s="27">
        <v>0</v>
      </c>
      <c r="H17" s="27">
        <v>0</v>
      </c>
      <c r="I17" s="27">
        <v>1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f t="shared" si="0"/>
        <v>2</v>
      </c>
      <c r="Q17" s="58">
        <f t="shared" si="1"/>
        <v>2.7824538460468288E-3</v>
      </c>
      <c r="R17" s="59"/>
    </row>
    <row r="18" spans="2:33" ht="25.5" x14ac:dyDescent="0.25">
      <c r="B18" s="37">
        <v>14</v>
      </c>
      <c r="C18" s="35" t="s">
        <v>76</v>
      </c>
      <c r="D18" s="27">
        <v>0</v>
      </c>
      <c r="E18" s="27">
        <v>0</v>
      </c>
      <c r="F18" s="27">
        <v>0</v>
      </c>
      <c r="G18" s="27">
        <v>0</v>
      </c>
      <c r="H18" s="27">
        <v>1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f t="shared" si="0"/>
        <v>1</v>
      </c>
      <c r="Q18" s="58">
        <f t="shared" si="1"/>
        <v>1.3912269230234144E-3</v>
      </c>
      <c r="R18" s="44"/>
    </row>
    <row r="19" spans="2:33" ht="18.75" customHeight="1" x14ac:dyDescent="0.25">
      <c r="B19" s="105" t="s">
        <v>0</v>
      </c>
      <c r="C19" s="105"/>
      <c r="D19" s="43">
        <f t="shared" ref="D19:Q19" si="2">SUM(D5:D18)</f>
        <v>6056</v>
      </c>
      <c r="E19" s="43">
        <f t="shared" si="2"/>
        <v>5176</v>
      </c>
      <c r="F19" s="43">
        <f t="shared" si="2"/>
        <v>8607</v>
      </c>
      <c r="G19" s="43">
        <f t="shared" si="2"/>
        <v>5145</v>
      </c>
      <c r="H19" s="43">
        <f t="shared" si="2"/>
        <v>5619</v>
      </c>
      <c r="I19" s="43">
        <f t="shared" si="2"/>
        <v>5603</v>
      </c>
      <c r="J19" s="43">
        <f t="shared" si="2"/>
        <v>5703</v>
      </c>
      <c r="K19" s="43">
        <f t="shared" si="2"/>
        <v>5571</v>
      </c>
      <c r="L19" s="43">
        <f t="shared" si="2"/>
        <v>6605</v>
      </c>
      <c r="M19" s="43">
        <f t="shared" si="2"/>
        <v>6311</v>
      </c>
      <c r="N19" s="43">
        <f t="shared" si="2"/>
        <v>5861</v>
      </c>
      <c r="O19" s="43">
        <f t="shared" si="2"/>
        <v>5622</v>
      </c>
      <c r="P19" s="43">
        <f>SUM(P5:P18)</f>
        <v>71879</v>
      </c>
      <c r="Q19" s="18">
        <f t="shared" si="2"/>
        <v>100.00000000000003</v>
      </c>
      <c r="R19" s="44"/>
    </row>
    <row r="20" spans="2:33" s="89" customFormat="1" ht="12.75" customHeight="1" x14ac:dyDescent="0.15">
      <c r="B20" s="90" t="s">
        <v>138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</row>
    <row r="21" spans="2:33" s="92" customFormat="1" ht="12.75" customHeight="1" x14ac:dyDescent="0.15">
      <c r="B21" s="90" t="s">
        <v>139</v>
      </c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</row>
  </sheetData>
  <sortState xmlns:xlrd2="http://schemas.microsoft.com/office/spreadsheetml/2017/richdata2" ref="C5:Q18">
    <sortCondition descending="1" ref="P5:P18"/>
    <sortCondition ref="C5:C18"/>
  </sortState>
  <mergeCells count="1">
    <mergeCell ref="B19:C19"/>
  </mergeCells>
  <hyperlinks>
    <hyperlink ref="A1" location="índice!A1" display="volver" xr:uid="{00000000-0004-0000-0800-000000000000}"/>
  </hyperlinks>
  <pageMargins left="0.7" right="0.7" top="0.75" bottom="0.75" header="0.3" footer="0.3"/>
  <pageSetup paperSize="9" orientation="portrait" horizontalDpi="4294967295" verticalDpi="4294967295" r:id="rId1"/>
  <ignoredErrors>
    <ignoredError sqref="D1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X23"/>
  <sheetViews>
    <sheetView showGridLines="0" zoomScale="85" zoomScaleNormal="85" workbookViewId="0">
      <selection activeCell="D42" sqref="D42"/>
    </sheetView>
  </sheetViews>
  <sheetFormatPr baseColWidth="10" defaultRowHeight="15" customHeight="1" x14ac:dyDescent="0.25"/>
  <cols>
    <col min="1" max="1" width="5.42578125" style="86" customWidth="1"/>
    <col min="2" max="2" width="3.7109375" customWidth="1"/>
    <col min="3" max="3" width="28.85546875" customWidth="1"/>
    <col min="4" max="15" width="6.7109375" customWidth="1"/>
    <col min="16" max="17" width="7.7109375" customWidth="1"/>
    <col min="20" max="20" width="11.42578125" customWidth="1"/>
  </cols>
  <sheetData>
    <row r="1" spans="1:206" s="2" customFormat="1" ht="15.95" customHeight="1" x14ac:dyDescent="0.25">
      <c r="A1" s="84" t="s">
        <v>2</v>
      </c>
      <c r="C1" s="3"/>
      <c r="R1" s="37"/>
    </row>
    <row r="2" spans="1:206" s="2" customFormat="1" ht="15.95" customHeight="1" x14ac:dyDescent="0.25">
      <c r="A2" s="85"/>
      <c r="B2" s="15" t="s">
        <v>132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R2" s="37"/>
    </row>
    <row r="3" spans="1:206" s="2" customFormat="1" ht="15.95" customHeight="1" x14ac:dyDescent="0.25">
      <c r="A3" s="85"/>
      <c r="C3" s="3"/>
      <c r="R3" s="37"/>
    </row>
    <row r="4" spans="1:206" s="7" customFormat="1" ht="24" customHeight="1" x14ac:dyDescent="0.25">
      <c r="A4" s="85"/>
      <c r="B4" s="5" t="s">
        <v>125</v>
      </c>
      <c r="C4" s="34" t="s">
        <v>50</v>
      </c>
      <c r="D4" s="63" t="s">
        <v>79</v>
      </c>
      <c r="E4" s="63" t="s">
        <v>80</v>
      </c>
      <c r="F4" s="63" t="s">
        <v>81</v>
      </c>
      <c r="G4" s="63" t="s">
        <v>82</v>
      </c>
      <c r="H4" s="63" t="s">
        <v>83</v>
      </c>
      <c r="I4" s="63" t="s">
        <v>84</v>
      </c>
      <c r="J4" s="63" t="s">
        <v>85</v>
      </c>
      <c r="K4" s="63" t="s">
        <v>86</v>
      </c>
      <c r="L4" s="63" t="s">
        <v>87</v>
      </c>
      <c r="M4" s="63" t="s">
        <v>88</v>
      </c>
      <c r="N4" s="63" t="s">
        <v>89</v>
      </c>
      <c r="O4" s="63" t="s">
        <v>90</v>
      </c>
      <c r="P4" s="6" t="s">
        <v>0</v>
      </c>
      <c r="Q4" s="6" t="s">
        <v>1</v>
      </c>
      <c r="R4" s="37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</row>
    <row r="5" spans="1:206" s="2" customFormat="1" ht="18.75" customHeight="1" x14ac:dyDescent="0.25">
      <c r="A5" s="85"/>
      <c r="B5" s="2">
        <v>1</v>
      </c>
      <c r="C5" s="35" t="s">
        <v>10</v>
      </c>
      <c r="D5" s="27">
        <v>1244</v>
      </c>
      <c r="E5" s="27">
        <v>872</v>
      </c>
      <c r="F5" s="27">
        <v>1543</v>
      </c>
      <c r="G5" s="27">
        <v>916</v>
      </c>
      <c r="H5" s="27">
        <v>1211</v>
      </c>
      <c r="I5" s="27">
        <v>1211</v>
      </c>
      <c r="J5" s="27">
        <v>1085</v>
      </c>
      <c r="K5" s="27">
        <v>1198</v>
      </c>
      <c r="L5" s="27">
        <v>1542</v>
      </c>
      <c r="M5" s="27">
        <v>1478</v>
      </c>
      <c r="N5" s="27">
        <v>1052</v>
      </c>
      <c r="O5" s="27">
        <v>1314</v>
      </c>
      <c r="P5" s="95">
        <f>SUM(D5:O5)</f>
        <v>14666</v>
      </c>
      <c r="Q5" s="71">
        <f t="shared" ref="Q5:Q13" si="0">+P5/$P$18*100</f>
        <v>43.828820751897673</v>
      </c>
      <c r="S5" s="52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</row>
    <row r="6" spans="1:206" s="2" customFormat="1" ht="18.75" customHeight="1" x14ac:dyDescent="0.25">
      <c r="A6" s="85"/>
      <c r="B6" s="2">
        <v>2</v>
      </c>
      <c r="C6" s="35" t="s">
        <v>6</v>
      </c>
      <c r="D6" s="27">
        <v>745</v>
      </c>
      <c r="E6" s="27">
        <v>744</v>
      </c>
      <c r="F6" s="27">
        <v>913</v>
      </c>
      <c r="G6" s="27">
        <v>647</v>
      </c>
      <c r="H6" s="27">
        <v>807</v>
      </c>
      <c r="I6" s="27">
        <v>707</v>
      </c>
      <c r="J6" s="27">
        <v>572</v>
      </c>
      <c r="K6" s="27">
        <v>628</v>
      </c>
      <c r="L6" s="27">
        <v>811</v>
      </c>
      <c r="M6" s="27">
        <v>748</v>
      </c>
      <c r="N6" s="27">
        <v>611</v>
      </c>
      <c r="O6" s="27">
        <v>675</v>
      </c>
      <c r="P6" s="95">
        <f>SUM(D6:O6)</f>
        <v>8608</v>
      </c>
      <c r="Q6" s="71">
        <f t="shared" si="0"/>
        <v>25.724702647779569</v>
      </c>
      <c r="S6" s="52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</row>
    <row r="7" spans="1:206" s="2" customFormat="1" ht="18.75" customHeight="1" x14ac:dyDescent="0.25">
      <c r="A7" s="85"/>
      <c r="B7" s="2">
        <v>3</v>
      </c>
      <c r="C7" s="35" t="s">
        <v>11</v>
      </c>
      <c r="D7" s="27">
        <v>752</v>
      </c>
      <c r="E7" s="27">
        <v>541</v>
      </c>
      <c r="F7" s="27">
        <v>965</v>
      </c>
      <c r="G7" s="27">
        <v>577</v>
      </c>
      <c r="H7" s="27">
        <v>704</v>
      </c>
      <c r="I7" s="27">
        <v>686</v>
      </c>
      <c r="J7" s="27">
        <v>601</v>
      </c>
      <c r="K7" s="27">
        <v>671</v>
      </c>
      <c r="L7" s="27">
        <v>830</v>
      </c>
      <c r="M7" s="27">
        <v>858</v>
      </c>
      <c r="N7" s="27">
        <v>548</v>
      </c>
      <c r="O7" s="27">
        <v>691</v>
      </c>
      <c r="P7" s="95">
        <f>SUM(D7:O7)</f>
        <v>8424</v>
      </c>
      <c r="Q7" s="71">
        <f t="shared" si="0"/>
        <v>25.174825174825177</v>
      </c>
      <c r="S7" s="52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</row>
    <row r="8" spans="1:206" s="2" customFormat="1" ht="18.75" customHeight="1" x14ac:dyDescent="0.25">
      <c r="A8" s="85"/>
      <c r="B8" s="2">
        <v>4</v>
      </c>
      <c r="C8" s="35" t="s">
        <v>15</v>
      </c>
      <c r="D8" s="27">
        <v>118</v>
      </c>
      <c r="E8" s="27">
        <v>58</v>
      </c>
      <c r="F8" s="27">
        <v>110</v>
      </c>
      <c r="G8" s="27">
        <v>1</v>
      </c>
      <c r="H8" s="27">
        <v>35</v>
      </c>
      <c r="I8" s="27">
        <v>95</v>
      </c>
      <c r="J8" s="27">
        <v>215</v>
      </c>
      <c r="K8" s="27">
        <v>71</v>
      </c>
      <c r="L8" s="27">
        <v>45</v>
      </c>
      <c r="M8" s="27">
        <v>83</v>
      </c>
      <c r="N8" s="27">
        <v>153</v>
      </c>
      <c r="O8" s="27">
        <v>230</v>
      </c>
      <c r="P8" s="95">
        <f t="shared" ref="P8:P11" si="1">SUM(D8:O8)</f>
        <v>1214</v>
      </c>
      <c r="Q8" s="71">
        <f t="shared" si="0"/>
        <v>3.6279959356882432</v>
      </c>
      <c r="S8" s="52"/>
      <c r="T8"/>
    </row>
    <row r="9" spans="1:206" s="2" customFormat="1" ht="18.75" customHeight="1" x14ac:dyDescent="0.25">
      <c r="A9" s="85"/>
      <c r="B9" s="2">
        <v>5</v>
      </c>
      <c r="C9" s="35" t="s">
        <v>13</v>
      </c>
      <c r="D9" s="27">
        <v>27</v>
      </c>
      <c r="E9" s="27">
        <v>14</v>
      </c>
      <c r="F9" s="27">
        <v>21</v>
      </c>
      <c r="G9" s="27">
        <v>18</v>
      </c>
      <c r="H9" s="27">
        <v>28</v>
      </c>
      <c r="I9" s="27">
        <v>32</v>
      </c>
      <c r="J9" s="27">
        <v>23</v>
      </c>
      <c r="K9" s="27">
        <v>28</v>
      </c>
      <c r="L9" s="27">
        <v>21</v>
      </c>
      <c r="M9" s="27">
        <v>28</v>
      </c>
      <c r="N9" s="27">
        <v>19</v>
      </c>
      <c r="O9" s="27">
        <v>16</v>
      </c>
      <c r="P9" s="95">
        <f t="shared" si="1"/>
        <v>275</v>
      </c>
      <c r="Q9" s="71">
        <f t="shared" si="0"/>
        <v>0.82182774490466792</v>
      </c>
      <c r="S9" s="52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</row>
    <row r="10" spans="1:206" ht="18.75" customHeight="1" x14ac:dyDescent="0.25">
      <c r="B10" s="2">
        <v>6</v>
      </c>
      <c r="C10" s="35" t="s">
        <v>12</v>
      </c>
      <c r="D10" s="27">
        <v>18</v>
      </c>
      <c r="E10" s="27">
        <v>10</v>
      </c>
      <c r="F10" s="27">
        <v>22</v>
      </c>
      <c r="G10" s="27">
        <v>8</v>
      </c>
      <c r="H10" s="27">
        <v>7</v>
      </c>
      <c r="I10" s="27">
        <v>15</v>
      </c>
      <c r="J10" s="27">
        <v>9</v>
      </c>
      <c r="K10" s="27">
        <v>12</v>
      </c>
      <c r="L10" s="27">
        <v>11</v>
      </c>
      <c r="M10" s="27">
        <v>26</v>
      </c>
      <c r="N10" s="27">
        <v>11</v>
      </c>
      <c r="O10" s="27">
        <v>11</v>
      </c>
      <c r="P10" s="95">
        <f t="shared" si="1"/>
        <v>160</v>
      </c>
      <c r="Q10" s="71">
        <f t="shared" si="0"/>
        <v>0.47815432430817051</v>
      </c>
    </row>
    <row r="11" spans="1:206" ht="18.75" customHeight="1" x14ac:dyDescent="0.25">
      <c r="B11" s="2">
        <v>7</v>
      </c>
      <c r="C11" s="35" t="s">
        <v>14</v>
      </c>
      <c r="D11" s="27">
        <v>0</v>
      </c>
      <c r="E11" s="27">
        <v>0</v>
      </c>
      <c r="F11" s="27">
        <v>3</v>
      </c>
      <c r="G11" s="27">
        <v>1</v>
      </c>
      <c r="H11" s="27">
        <v>1</v>
      </c>
      <c r="I11" s="27">
        <v>9</v>
      </c>
      <c r="J11" s="27">
        <v>0</v>
      </c>
      <c r="K11" s="27">
        <v>3</v>
      </c>
      <c r="L11" s="27">
        <v>1</v>
      </c>
      <c r="M11" s="27">
        <v>3</v>
      </c>
      <c r="N11" s="27">
        <v>6</v>
      </c>
      <c r="O11" s="27">
        <v>4</v>
      </c>
      <c r="P11" s="95">
        <f t="shared" si="1"/>
        <v>31</v>
      </c>
      <c r="Q11" s="71">
        <f t="shared" si="0"/>
        <v>9.2642400334708025E-2</v>
      </c>
    </row>
    <row r="12" spans="1:206" ht="18.75" customHeight="1" x14ac:dyDescent="0.25">
      <c r="B12" s="2">
        <v>8</v>
      </c>
      <c r="C12" s="62" t="s">
        <v>16</v>
      </c>
      <c r="D12" s="27">
        <v>1</v>
      </c>
      <c r="E12" s="27">
        <v>2</v>
      </c>
      <c r="F12" s="27">
        <v>1</v>
      </c>
      <c r="G12" s="27">
        <v>1</v>
      </c>
      <c r="H12" s="27">
        <v>0</v>
      </c>
      <c r="I12" s="27">
        <v>0</v>
      </c>
      <c r="J12" s="27">
        <v>8</v>
      </c>
      <c r="K12" s="27">
        <v>12</v>
      </c>
      <c r="L12" s="27">
        <v>0</v>
      </c>
      <c r="M12" s="27">
        <v>3</v>
      </c>
      <c r="N12" s="27">
        <v>0</v>
      </c>
      <c r="O12" s="27">
        <v>0</v>
      </c>
      <c r="P12" s="95">
        <f>SUM(D12:O12)</f>
        <v>28</v>
      </c>
      <c r="Q12" s="71">
        <f t="shared" si="0"/>
        <v>8.3677006753929833E-2</v>
      </c>
    </row>
    <row r="13" spans="1:206" ht="18.75" customHeight="1" x14ac:dyDescent="0.25">
      <c r="B13" s="2">
        <v>9</v>
      </c>
      <c r="C13" s="62" t="s">
        <v>63</v>
      </c>
      <c r="D13" s="27">
        <v>0</v>
      </c>
      <c r="E13" s="27">
        <v>0</v>
      </c>
      <c r="F13" s="27">
        <v>0</v>
      </c>
      <c r="G13" s="27">
        <v>0</v>
      </c>
      <c r="H13" s="27">
        <v>18</v>
      </c>
      <c r="I13" s="27">
        <v>0</v>
      </c>
      <c r="J13" s="27">
        <v>0</v>
      </c>
      <c r="K13" s="27">
        <v>0</v>
      </c>
      <c r="L13" s="27">
        <v>0</v>
      </c>
      <c r="M13" s="27">
        <v>5</v>
      </c>
      <c r="N13" s="27">
        <v>0</v>
      </c>
      <c r="O13" s="27">
        <v>0</v>
      </c>
      <c r="P13" s="95">
        <f>SUM(D13:O13)</f>
        <v>23</v>
      </c>
      <c r="Q13" s="71">
        <f t="shared" si="0"/>
        <v>6.8734684119299505E-2</v>
      </c>
    </row>
    <row r="14" spans="1:206" ht="25.5" x14ac:dyDescent="0.25">
      <c r="B14" s="2">
        <v>10</v>
      </c>
      <c r="C14" s="62" t="s">
        <v>73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3</v>
      </c>
      <c r="O14" s="27">
        <v>13</v>
      </c>
      <c r="P14" s="95">
        <f t="shared" ref="P14:P17" si="2">SUM(D14:O14)</f>
        <v>16</v>
      </c>
      <c r="Q14" s="71">
        <f t="shared" ref="Q14:Q16" si="3">+P14/$P$18*100</f>
        <v>4.7815432430817047E-2</v>
      </c>
    </row>
    <row r="15" spans="1:206" ht="18.75" customHeight="1" x14ac:dyDescent="0.25">
      <c r="B15" s="2">
        <v>11</v>
      </c>
      <c r="C15" s="62" t="s">
        <v>93</v>
      </c>
      <c r="D15" s="27">
        <v>0</v>
      </c>
      <c r="E15" s="27">
        <v>0</v>
      </c>
      <c r="F15" s="27">
        <v>1</v>
      </c>
      <c r="G15" s="27">
        <v>0</v>
      </c>
      <c r="H15" s="27">
        <v>11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95">
        <f t="shared" si="2"/>
        <v>12</v>
      </c>
      <c r="Q15" s="71">
        <f t="shared" si="3"/>
        <v>3.5861574323112787E-2</v>
      </c>
    </row>
    <row r="16" spans="1:206" ht="25.5" x14ac:dyDescent="0.25">
      <c r="B16" s="2">
        <v>12</v>
      </c>
      <c r="C16" s="62" t="s">
        <v>94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1</v>
      </c>
      <c r="M16" s="27">
        <v>0</v>
      </c>
      <c r="N16" s="27">
        <v>3</v>
      </c>
      <c r="O16" s="27">
        <v>0</v>
      </c>
      <c r="P16" s="95">
        <f t="shared" si="2"/>
        <v>4</v>
      </c>
      <c r="Q16" s="71">
        <f t="shared" si="3"/>
        <v>1.1953858107704262E-2</v>
      </c>
    </row>
    <row r="17" spans="2:33" ht="25.5" x14ac:dyDescent="0.25">
      <c r="B17" s="2">
        <v>13</v>
      </c>
      <c r="C17" s="62" t="s">
        <v>95</v>
      </c>
      <c r="D17" s="27">
        <v>0</v>
      </c>
      <c r="E17" s="27">
        <v>0</v>
      </c>
      <c r="F17" s="27">
        <v>0</v>
      </c>
      <c r="G17" s="27">
        <v>0</v>
      </c>
      <c r="H17" s="27">
        <v>1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95">
        <f t="shared" si="2"/>
        <v>1</v>
      </c>
      <c r="Q17" s="71">
        <f>+P17/$P$18*100</f>
        <v>2.9884645269260654E-3</v>
      </c>
    </row>
    <row r="18" spans="2:33" ht="18.75" customHeight="1" x14ac:dyDescent="0.25">
      <c r="B18" s="97" t="s">
        <v>0</v>
      </c>
      <c r="C18" s="97"/>
      <c r="D18" s="43">
        <f t="shared" ref="D18:Q18" si="4">SUM(D5:D17)</f>
        <v>2905</v>
      </c>
      <c r="E18" s="43">
        <f t="shared" si="4"/>
        <v>2241</v>
      </c>
      <c r="F18" s="43">
        <f t="shared" si="4"/>
        <v>3579</v>
      </c>
      <c r="G18" s="43">
        <f t="shared" si="4"/>
        <v>2169</v>
      </c>
      <c r="H18" s="43">
        <f t="shared" si="4"/>
        <v>2823</v>
      </c>
      <c r="I18" s="43">
        <f t="shared" si="4"/>
        <v>2755</v>
      </c>
      <c r="J18" s="43">
        <f t="shared" si="4"/>
        <v>2513</v>
      </c>
      <c r="K18" s="43">
        <f t="shared" si="4"/>
        <v>2623</v>
      </c>
      <c r="L18" s="43">
        <f t="shared" si="4"/>
        <v>3262</v>
      </c>
      <c r="M18" s="43">
        <f t="shared" si="4"/>
        <v>3232</v>
      </c>
      <c r="N18" s="43">
        <f t="shared" si="4"/>
        <v>2406</v>
      </c>
      <c r="O18" s="43">
        <f t="shared" si="4"/>
        <v>2954</v>
      </c>
      <c r="P18" s="96">
        <f t="shared" si="4"/>
        <v>33462</v>
      </c>
      <c r="Q18" s="50">
        <f t="shared" si="4"/>
        <v>100</v>
      </c>
    </row>
    <row r="19" spans="2:33" s="89" customFormat="1" ht="12.75" customHeight="1" x14ac:dyDescent="0.15">
      <c r="B19" s="90" t="s">
        <v>101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</row>
    <row r="20" spans="2:33" s="89" customFormat="1" ht="12.75" customHeight="1" x14ac:dyDescent="0.15">
      <c r="B20" s="90" t="s">
        <v>57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</row>
    <row r="21" spans="2:33" s="89" customFormat="1" ht="12.75" customHeight="1" x14ac:dyDescent="0.15">
      <c r="B21" s="90" t="s">
        <v>59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</row>
    <row r="22" spans="2:33" s="89" customFormat="1" ht="12.75" customHeight="1" x14ac:dyDescent="0.15">
      <c r="B22" s="90" t="s">
        <v>138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</row>
    <row r="23" spans="2:33" s="92" customFormat="1" ht="12.75" customHeight="1" x14ac:dyDescent="0.15">
      <c r="B23" s="90" t="s">
        <v>139</v>
      </c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</row>
  </sheetData>
  <mergeCells count="1">
    <mergeCell ref="B18:C18"/>
  </mergeCells>
  <hyperlinks>
    <hyperlink ref="A1" location="índice!A1" display="volver" xr:uid="{00000000-0004-0000-0A00-000000000000}"/>
  </hyperlink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16.1</vt:lpstr>
      <vt:lpstr>16.2</vt:lpstr>
      <vt:lpstr>16.3</vt:lpstr>
      <vt:lpstr>16.4</vt:lpstr>
      <vt:lpstr>16.5</vt:lpstr>
      <vt:lpstr>16.6</vt:lpstr>
      <vt:lpstr>16.7</vt:lpstr>
      <vt:lpstr>16.8</vt:lpstr>
      <vt:lpstr>16.9</vt:lpstr>
      <vt:lpstr>16.10</vt:lpstr>
      <vt:lpstr>16.11</vt:lpstr>
      <vt:lpstr>16.12</vt:lpstr>
      <vt:lpstr>16.13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2_CPC-SC</dc:title>
  <dc:creator>Gerencia de Estudios Económicos del Indecopi</dc:creator>
  <cp:lastModifiedBy>Josep Carmelo Cerron Solano</cp:lastModifiedBy>
  <cp:lastPrinted>2010-09-10T19:59:58Z</cp:lastPrinted>
  <dcterms:created xsi:type="dcterms:W3CDTF">2010-05-17T19:52:15Z</dcterms:created>
  <dcterms:modified xsi:type="dcterms:W3CDTF">2024-08-16T00:33:11Z</dcterms:modified>
</cp:coreProperties>
</file>