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A CUBIERTA\PUBLICACIONES - DGE\DEPE\2024\DEPE\Estadisticas mensuales\PROPECTIVA\6 Jun\"/>
    </mc:Choice>
  </mc:AlternateContent>
  <bookViews>
    <workbookView xWindow="-120" yWindow="-120" windowWidth="38640" windowHeight="21240"/>
  </bookViews>
  <sheets>
    <sheet name="1 MÁXIMA DEMANDA (MW)" sheetId="5" r:id="rId1"/>
    <sheet name="2 OFERTA (GWh)" sheetId="3" r:id="rId2"/>
    <sheet name="3 DEMANDA (GWh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4" i="4"/>
  <c r="F22" i="3" l="1"/>
  <c r="F24" i="3"/>
  <c r="F22" i="5"/>
  <c r="F24" i="5"/>
  <c r="O15" i="4" l="1"/>
  <c r="O16" i="4"/>
  <c r="O17" i="4"/>
  <c r="O18" i="4"/>
  <c r="O19" i="4"/>
  <c r="E24" i="5" l="1"/>
  <c r="E24" i="3"/>
  <c r="E22" i="3"/>
  <c r="E22" i="5"/>
  <c r="O16" i="3" l="1"/>
  <c r="O17" i="3"/>
  <c r="O18" i="3"/>
  <c r="O19" i="3"/>
  <c r="O15" i="3"/>
  <c r="O16" i="5" l="1"/>
  <c r="O17" i="5"/>
  <c r="O18" i="5"/>
  <c r="O19" i="5"/>
  <c r="O15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l="1"/>
  <c r="O21" i="4"/>
  <c r="N19" i="3"/>
  <c r="P20" i="3" l="1"/>
  <c r="P19" i="3"/>
</calcChain>
</file>

<file path=xl/sharedStrings.xml><?xml version="1.0" encoding="utf-8"?>
<sst xmlns="http://schemas.openxmlformats.org/spreadsheetml/2006/main" count="47" uniqueCount="18">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</sst>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.00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F8-4A91-8D0B-EB1C2C67CEF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28-4CAA-8E38-89D8B2650FB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7685.6040852392698</c:v>
                </c:pt>
                <c:pt idx="6">
                  <c:v>7658.6799259994496</c:v>
                </c:pt>
                <c:pt idx="7">
                  <c:v>7675.3623811549596</c:v>
                </c:pt>
                <c:pt idx="8">
                  <c:v>7736.95056832507</c:v>
                </c:pt>
                <c:pt idx="9">
                  <c:v>7834.80235459703</c:v>
                </c:pt>
                <c:pt idx="10">
                  <c:v>7976.3710246726896</c:v>
                </c:pt>
                <c:pt idx="11">
                  <c:v>8017.3264857083004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171741992986287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5392.4183158797932</c:v>
                </c:pt>
                <c:pt idx="1">
                  <c:v>5214.0091552782105</c:v>
                </c:pt>
                <c:pt idx="2">
                  <c:v>5395.9645663800011</c:v>
                </c:pt>
                <c:pt idx="3">
                  <c:v>5253.340172049081</c:v>
                </c:pt>
                <c:pt idx="4">
                  <c:v>5285.1301416125079</c:v>
                </c:pt>
                <c:pt idx="5">
                  <c:v>5224.9906661527421</c:v>
                </c:pt>
                <c:pt idx="6">
                  <c:v>5335.9728688949535</c:v>
                </c:pt>
                <c:pt idx="7">
                  <c:v>5402.991986834817</c:v>
                </c:pt>
                <c:pt idx="8">
                  <c:v>5295.902727829799</c:v>
                </c:pt>
                <c:pt idx="9">
                  <c:v>5518.766474068053</c:v>
                </c:pt>
                <c:pt idx="10">
                  <c:v>5442.8407306306508</c:v>
                </c:pt>
                <c:pt idx="11">
                  <c:v>5658.2926936625536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4523.9894962207272</c:v>
                </c:pt>
                <c:pt idx="1">
                  <c:v>4507.8971685104889</c:v>
                </c:pt>
                <c:pt idx="2">
                  <c:v>4507.4232792352277</c:v>
                </c:pt>
                <c:pt idx="3">
                  <c:v>4519.1143703582102</c:v>
                </c:pt>
                <c:pt idx="4">
                  <c:v>4477.4595299492175</c:v>
                </c:pt>
                <c:pt idx="5">
                  <c:v>4475.1295031101254</c:v>
                </c:pt>
                <c:pt idx="6">
                  <c:v>4519.6854180782702</c:v>
                </c:pt>
                <c:pt idx="7">
                  <c:v>4590.2597253764534</c:v>
                </c:pt>
                <c:pt idx="8">
                  <c:v>4549.5977387438115</c:v>
                </c:pt>
                <c:pt idx="9">
                  <c:v>4676.350657409057</c:v>
                </c:pt>
                <c:pt idx="10">
                  <c:v>4651.6536769500153</c:v>
                </c:pt>
                <c:pt idx="11">
                  <c:v>4765.1265077012331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69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2" max="2" width="12.5703125" customWidth="1"/>
    <col min="3" max="8" width="12.5703125" bestFit="1" customWidth="1"/>
    <col min="9" max="9" width="13.140625" bestFit="1" customWidth="1"/>
    <col min="10" max="13" width="12.5703125" bestFit="1" customWidth="1"/>
    <col min="14" max="14" width="7" customWidth="1"/>
    <col min="22" max="22" width="12.5703125" bestFit="1" customWidth="1"/>
  </cols>
  <sheetData>
    <row r="2" spans="1:28" ht="21" x14ac:dyDescent="0.35">
      <c r="A2" s="27" t="s">
        <v>16</v>
      </c>
      <c r="B2" s="28"/>
      <c r="C2" s="28"/>
      <c r="D2" s="28"/>
      <c r="E2" s="28"/>
    </row>
    <row r="4" spans="1:28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25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25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25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25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25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25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25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25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25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25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25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>
        <f>MAX(B15:M15)</f>
        <v>7125.2993800000004</v>
      </c>
      <c r="AB15" s="2"/>
    </row>
    <row r="16" spans="1:28" x14ac:dyDescent="0.25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AB16" s="2"/>
    </row>
    <row r="17" spans="1:28" x14ac:dyDescent="0.25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AB17" s="2"/>
    </row>
    <row r="18" spans="1:28" x14ac:dyDescent="0.25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AB18" s="2"/>
    </row>
    <row r="19" spans="1:28" ht="15.75" x14ac:dyDescent="0.25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24">
        <v>7431.3109999999997</v>
      </c>
      <c r="G19" s="7">
        <v>7685.6040852392698</v>
      </c>
      <c r="H19" s="7">
        <v>7658.6799259994496</v>
      </c>
      <c r="I19" s="7">
        <v>7675.3623811549596</v>
      </c>
      <c r="J19" s="7">
        <v>7736.95056832507</v>
      </c>
      <c r="K19" s="7">
        <v>7834.80235459703</v>
      </c>
      <c r="L19" s="7">
        <v>7976.3710246726896</v>
      </c>
      <c r="M19" s="7">
        <v>8017.3264857083004</v>
      </c>
      <c r="N19" s="17">
        <f>(B19/B18)-1</f>
        <v>4.6378479597885658E-2</v>
      </c>
      <c r="O19" s="6">
        <f>MAX(B19:M19)</f>
        <v>8017.3264857083004</v>
      </c>
      <c r="AB19" s="2"/>
    </row>
    <row r="20" spans="1:28" x14ac:dyDescent="0.25">
      <c r="O20">
        <f>O19/O18</f>
        <v>1.0541476608144917</v>
      </c>
    </row>
    <row r="21" spans="1:28" x14ac:dyDescent="0.25">
      <c r="B21" s="29"/>
      <c r="K21" s="9"/>
      <c r="L21" s="9"/>
      <c r="O21" s="20">
        <f>((O19/O16)^(1/3))</f>
        <v>1.0377886349507199</v>
      </c>
    </row>
    <row r="22" spans="1:28" x14ac:dyDescent="0.25">
      <c r="E22" s="26">
        <f>(E19/E18)-1</f>
        <v>-7.5590130482993123E-3</v>
      </c>
      <c r="F22" s="26">
        <f>(F19/F18)-1</f>
        <v>1.2068360405065315E-2</v>
      </c>
      <c r="O22" s="20"/>
    </row>
    <row r="24" spans="1:28" x14ac:dyDescent="0.25">
      <c r="E24">
        <f>(E19/E16)^(1/3)</f>
        <v>1.0349506301833467</v>
      </c>
      <c r="F24">
        <f>(F19/F16)^(1/3)</f>
        <v>1.0265395429271298</v>
      </c>
    </row>
    <row r="25" spans="1:28" x14ac:dyDescent="0.25">
      <c r="B25" s="6"/>
      <c r="M25" s="2"/>
    </row>
    <row r="26" spans="1:28" x14ac:dyDescent="0.25">
      <c r="B26" s="6"/>
    </row>
    <row r="27" spans="1:28" x14ac:dyDescent="0.25">
      <c r="B27" s="6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25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1"/>
  <sheetViews>
    <sheetView zoomScale="90" zoomScaleNormal="90" workbookViewId="0">
      <selection activeCell="A2" sqref="A2"/>
    </sheetView>
  </sheetViews>
  <sheetFormatPr baseColWidth="10" defaultRowHeight="15" x14ac:dyDescent="0.25"/>
  <cols>
    <col min="2" max="12" width="12.5703125" bestFit="1" customWidth="1"/>
    <col min="13" max="13" width="14.28515625" bestFit="1" customWidth="1"/>
    <col min="14" max="14" width="13.7109375" bestFit="1" customWidth="1"/>
    <col min="19" max="19" width="12.5703125" bestFit="1" customWidth="1"/>
    <col min="25" max="25" width="12.5703125" bestFit="1" customWidth="1"/>
  </cols>
  <sheetData>
    <row r="2" spans="1:31" ht="21" x14ac:dyDescent="0.35">
      <c r="A2" s="21" t="s">
        <v>14</v>
      </c>
      <c r="B2" s="22"/>
      <c r="C2" s="22"/>
      <c r="D2" s="22"/>
      <c r="E2" s="22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12">
        <v>5392.4183158797932</v>
      </c>
      <c r="C19" s="12">
        <v>5214.0091552782105</v>
      </c>
      <c r="D19" s="12">
        <v>5395.9645663800011</v>
      </c>
      <c r="E19" s="12">
        <v>5253.340172049081</v>
      </c>
      <c r="F19" s="16">
        <v>5285.1301416125079</v>
      </c>
      <c r="G19" s="7">
        <v>5224.9906661527421</v>
      </c>
      <c r="H19" s="7">
        <v>5335.9728688949535</v>
      </c>
      <c r="I19" s="7">
        <v>5402.991986834817</v>
      </c>
      <c r="J19" s="7">
        <v>5295.902727829799</v>
      </c>
      <c r="K19" s="7">
        <v>5518.766474068053</v>
      </c>
      <c r="L19" s="7">
        <v>5442.8407306306508</v>
      </c>
      <c r="M19" s="7">
        <v>5658.2926936625536</v>
      </c>
      <c r="N19" s="2">
        <f>SUM(B19:M19)</f>
        <v>64420.620499273158</v>
      </c>
      <c r="O19" s="17">
        <f>(C19/C18)-1</f>
        <v>7.900244399063916E-2</v>
      </c>
      <c r="P19">
        <f>(N19/N16)^(1/3)</f>
        <v>1.0392304505067032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6"/>
      <c r="P20">
        <f>N19/N18</f>
        <v>1.0388892499362596</v>
      </c>
    </row>
    <row r="21" spans="1:31" x14ac:dyDescent="0.25">
      <c r="N21" s="4"/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25">
      <c r="E22" s="26">
        <f>(E19/E18)-1</f>
        <v>2.3306885084180662E-2</v>
      </c>
      <c r="F22" s="26">
        <f>(F19/F18)-1</f>
        <v>1.3687362156388438E-2</v>
      </c>
    </row>
    <row r="24" spans="1:31" x14ac:dyDescent="0.25">
      <c r="E24">
        <f>((E19/E16)^(1/3))</f>
        <v>1.043951811261298</v>
      </c>
      <c r="F24">
        <f>((F19/F16)^(1/3))</f>
        <v>1.031473457993308</v>
      </c>
    </row>
    <row r="30" spans="1:31" x14ac:dyDescent="0.25">
      <c r="AE30" s="1"/>
    </row>
    <row r="31" spans="1:31" x14ac:dyDescent="0.25">
      <c r="AE31" s="2"/>
    </row>
    <row r="32" spans="1:31" x14ac:dyDescent="0.25">
      <c r="AE32" s="2"/>
    </row>
    <row r="33" spans="31:31" x14ac:dyDescent="0.25">
      <c r="AE33" s="2"/>
    </row>
    <row r="34" spans="31:31" x14ac:dyDescent="0.25">
      <c r="AE34" s="2"/>
    </row>
    <row r="35" spans="31:31" x14ac:dyDescent="0.25">
      <c r="AE35" s="2"/>
    </row>
    <row r="36" spans="31:31" x14ac:dyDescent="0.25">
      <c r="AE36" s="2"/>
    </row>
    <row r="37" spans="31:31" x14ac:dyDescent="0.25">
      <c r="AE37" s="2"/>
    </row>
    <row r="38" spans="31:31" x14ac:dyDescent="0.25">
      <c r="AE38" s="2"/>
    </row>
    <row r="39" spans="31:31" x14ac:dyDescent="0.25">
      <c r="AE39" s="2"/>
    </row>
    <row r="40" spans="31:31" x14ac:dyDescent="0.25">
      <c r="AE40" s="2"/>
    </row>
    <row r="41" spans="31:31" x14ac:dyDescent="0.25">
      <c r="AE41" s="2"/>
    </row>
    <row r="42" spans="31:31" x14ac:dyDescent="0.25">
      <c r="AE42" s="2"/>
    </row>
    <row r="43" spans="31:31" x14ac:dyDescent="0.25">
      <c r="AE43" s="2"/>
    </row>
    <row r="44" spans="31:31" x14ac:dyDescent="0.25">
      <c r="AE44" s="2"/>
    </row>
    <row r="45" spans="31:31" x14ac:dyDescent="0.25">
      <c r="AE45" s="2"/>
    </row>
    <row r="46" spans="31:31" x14ac:dyDescent="0.25">
      <c r="AE46" s="2"/>
    </row>
    <row r="47" spans="31:31" x14ac:dyDescent="0.25">
      <c r="AE47" s="2"/>
    </row>
    <row r="48" spans="31:31" x14ac:dyDescent="0.25">
      <c r="AE48" s="2"/>
    </row>
    <row r="49" spans="31:31" x14ac:dyDescent="0.25">
      <c r="AE49" s="2"/>
    </row>
    <row r="50" spans="31:31" x14ac:dyDescent="0.25">
      <c r="AE50" s="2"/>
    </row>
    <row r="61" spans="31:31" x14ac:dyDescent="0.25">
      <c r="AE61" s="1"/>
    </row>
    <row r="62" spans="31:31" x14ac:dyDescent="0.25">
      <c r="AE62" s="2"/>
    </row>
    <row r="63" spans="31:31" x14ac:dyDescent="0.25">
      <c r="AE63" s="2"/>
    </row>
    <row r="64" spans="31:31" x14ac:dyDescent="0.25">
      <c r="AE64" s="2"/>
    </row>
    <row r="65" spans="31:31" x14ac:dyDescent="0.25">
      <c r="AE65" s="2"/>
    </row>
    <row r="66" spans="31:31" x14ac:dyDescent="0.25">
      <c r="AE66" s="2"/>
    </row>
    <row r="67" spans="31:31" x14ac:dyDescent="0.25">
      <c r="AE67" s="2"/>
    </row>
    <row r="68" spans="31:31" x14ac:dyDescent="0.25">
      <c r="AE68" s="2"/>
    </row>
    <row r="69" spans="31:31" x14ac:dyDescent="0.25">
      <c r="AE69" s="2"/>
    </row>
    <row r="70" spans="31:31" x14ac:dyDescent="0.25">
      <c r="AE70" s="2"/>
    </row>
    <row r="71" spans="31:31" x14ac:dyDescent="0.25">
      <c r="AE71" s="2"/>
    </row>
    <row r="72" spans="31:31" x14ac:dyDescent="0.25">
      <c r="AE72" s="2"/>
    </row>
    <row r="73" spans="31:31" x14ac:dyDescent="0.25">
      <c r="AE73" s="2"/>
    </row>
    <row r="74" spans="31:31" x14ac:dyDescent="0.25">
      <c r="AE74" s="2"/>
    </row>
    <row r="75" spans="31:31" x14ac:dyDescent="0.25">
      <c r="AE75" s="2"/>
    </row>
    <row r="76" spans="31:31" x14ac:dyDescent="0.25">
      <c r="AE76" s="2"/>
    </row>
    <row r="77" spans="31:31" x14ac:dyDescent="0.25">
      <c r="AE77" s="2"/>
    </row>
    <row r="78" spans="31:31" x14ac:dyDescent="0.25">
      <c r="AE78" s="2"/>
    </row>
    <row r="79" spans="31:31" x14ac:dyDescent="0.25">
      <c r="AE79" s="2"/>
    </row>
    <row r="80" spans="31:31" x14ac:dyDescent="0.25">
      <c r="AE80" s="2"/>
    </row>
    <row r="81" spans="31:31" x14ac:dyDescent="0.25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3"/>
  <sheetViews>
    <sheetView zoomScaleNormal="100" workbookViewId="0">
      <selection activeCell="A2" sqref="A2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0" width="12.5703125" bestFit="1" customWidth="1"/>
    <col min="11" max="11" width="12.5703125" customWidth="1"/>
    <col min="12" max="13" width="12.5703125" bestFit="1" customWidth="1"/>
    <col min="14" max="14" width="13.7109375" bestFit="1" customWidth="1"/>
    <col min="25" max="25" width="12.5703125" bestFit="1" customWidth="1"/>
  </cols>
  <sheetData>
    <row r="2" spans="1:31" ht="21" x14ac:dyDescent="0.35">
      <c r="A2" s="18" t="s">
        <v>15</v>
      </c>
      <c r="B2" s="19"/>
      <c r="C2" s="19"/>
      <c r="D2" s="19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12">
        <v>4523.9894962207272</v>
      </c>
      <c r="C19" s="12">
        <v>4507.8971685104889</v>
      </c>
      <c r="D19" s="12">
        <v>4507.4232792352277</v>
      </c>
      <c r="E19" s="12">
        <v>4519.1143703582102</v>
      </c>
      <c r="F19" s="16">
        <v>4477.4595299492175</v>
      </c>
      <c r="G19" s="7">
        <v>4475.1295031101254</v>
      </c>
      <c r="H19" s="7">
        <v>4519.6854180782702</v>
      </c>
      <c r="I19" s="7">
        <v>4590.2597253764534</v>
      </c>
      <c r="J19" s="7">
        <v>4549.5977387438115</v>
      </c>
      <c r="K19" s="7">
        <v>4676.350657409057</v>
      </c>
      <c r="L19" s="7">
        <v>4651.6536769500153</v>
      </c>
      <c r="M19" s="7">
        <v>4765.1265077012331</v>
      </c>
      <c r="N19" s="2">
        <f t="shared" si="0"/>
        <v>54763.687071642838</v>
      </c>
      <c r="O19" s="17">
        <f>(E19/E18)-1</f>
        <v>2.4746208995180874E-2</v>
      </c>
      <c r="P19">
        <f>(N19/N16)^(1/3)</f>
        <v>1.0445321615262531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10"/>
    </row>
    <row r="21" spans="1:31" x14ac:dyDescent="0.25">
      <c r="O21" s="23">
        <f>N19/N18</f>
        <v>1.0406599070507152</v>
      </c>
    </row>
    <row r="22" spans="1:31" x14ac:dyDescent="0.25">
      <c r="E22" s="26"/>
      <c r="F22" s="26">
        <f>(F19/F18)-1</f>
        <v>6.5973535282501938E-3</v>
      </c>
      <c r="N22" s="4"/>
    </row>
    <row r="23" spans="1:31" x14ac:dyDescent="0.25">
      <c r="N23" s="5"/>
    </row>
    <row r="24" spans="1:31" x14ac:dyDescent="0.25">
      <c r="F24">
        <f>(F19/F16)^(1/3)</f>
        <v>1.0348036768708642</v>
      </c>
    </row>
    <row r="170" spans="2:14" x14ac:dyDescent="0.25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25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25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25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2024-09-03T13:58:40Z</dcterms:modified>
</cp:coreProperties>
</file>